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tore.soton.ac.uk\users\mc4\mydocuments\Papers\Papers in preparation\Dijokaite_et_al\Files_Statistics_and_revised_figuers_with Gc_control\Dataset for Pure deposition\"/>
    </mc:Choice>
  </mc:AlternateContent>
  <bookViews>
    <workbookView xWindow="0" yWindow="0" windowWidth="19200" windowHeight="12750"/>
  </bookViews>
  <sheets>
    <sheet name="Heat inactiv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3" i="1"/>
  <c r="N14" i="1"/>
  <c r="N15" i="1"/>
  <c r="N16" i="1"/>
  <c r="N17" i="1"/>
  <c r="N18" i="1"/>
  <c r="N13" i="1"/>
  <c r="M14" i="1"/>
  <c r="M15" i="1"/>
  <c r="M16" i="1"/>
  <c r="M17" i="1"/>
  <c r="M18" i="1"/>
  <c r="M13" i="1"/>
  <c r="L14" i="1"/>
  <c r="L15" i="1"/>
  <c r="L16" i="1"/>
  <c r="L17" i="1"/>
  <c r="L18" i="1"/>
  <c r="L13" i="1"/>
  <c r="C13" i="1"/>
  <c r="K22" i="1" l="1"/>
  <c r="J22" i="1"/>
  <c r="I22" i="1"/>
  <c r="O22" i="1" s="1"/>
  <c r="H2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L22" i="1" l="1"/>
  <c r="M22" i="1"/>
  <c r="N22" i="1"/>
</calcChain>
</file>

<file path=xl/sharedStrings.xml><?xml version="1.0" encoding="utf-8"?>
<sst xmlns="http://schemas.openxmlformats.org/spreadsheetml/2006/main" count="48" uniqueCount="27">
  <si>
    <t>Dead count:</t>
  </si>
  <si>
    <t>Time after inoculation (h)</t>
  </si>
  <si>
    <t>Survival percentage:</t>
  </si>
  <si>
    <t>d0.8P9</t>
  </si>
  <si>
    <t>0.8P9</t>
  </si>
  <si>
    <t>Viable count table:</t>
  </si>
  <si>
    <t>Bacteria</t>
  </si>
  <si>
    <t>Optical density at 595nm</t>
  </si>
  <si>
    <t>Dilution rate</t>
  </si>
  <si>
    <t>CFU 1</t>
  </si>
  <si>
    <t>CFU 2</t>
  </si>
  <si>
    <t>CFU 3</t>
  </si>
  <si>
    <t>Mean CFU</t>
  </si>
  <si>
    <t>Viable count CFU/10µl</t>
  </si>
  <si>
    <t>Mean viable count CFU/10µ</t>
  </si>
  <si>
    <t>Median viable count CFU/10µ</t>
  </si>
  <si>
    <t>Range (MIN)</t>
  </si>
  <si>
    <t>Range (MAX)</t>
  </si>
  <si>
    <t>0.8 OD</t>
  </si>
  <si>
    <r>
      <rPr>
        <i/>
        <sz val="11"/>
        <color theme="1"/>
        <rFont val="Calibri"/>
        <family val="2"/>
        <scheme val="minor"/>
      </rPr>
      <t>N. gonorrhoeae</t>
    </r>
    <r>
      <rPr>
        <sz val="11"/>
        <color theme="1"/>
        <rFont val="Calibri"/>
        <family val="2"/>
        <scheme val="minor"/>
      </rPr>
      <t xml:space="preserve"> P9-17</t>
    </r>
  </si>
  <si>
    <t>Scientific No.</t>
  </si>
  <si>
    <r>
      <t xml:space="preserve">d mean heat inactivated in a water bath at 56 </t>
    </r>
    <r>
      <rPr>
        <sz val="11"/>
        <color theme="1"/>
        <rFont val="Calibri"/>
        <family val="2"/>
      </rPr>
      <t>°C for 30 min</t>
    </r>
  </si>
  <si>
    <t>mean survival heat killed</t>
  </si>
  <si>
    <t xml:space="preserve">mean normal </t>
  </si>
  <si>
    <t>to pblish</t>
  </si>
  <si>
    <t>stdev</t>
  </si>
  <si>
    <t>GC broth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</si>
</sst>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" fontId="0" fillId="0" borderId="0" xfId="0" applyNumberFormat="1"/>
    <xf numFmtId="1" fontId="0" fillId="0" borderId="1" xfId="0" applyNumberFormat="1" applyBorder="1"/>
    <xf numFmtId="11" fontId="0" fillId="0" borderId="1" xfId="0" applyNumberFormat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'Heat inactivation'!$M$13:$M$18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5.7735026918962573</c:v>
                  </c:pt>
                  <c:pt idx="2">
                    <c:v>20.816659994661322</c:v>
                  </c:pt>
                  <c:pt idx="3">
                    <c:v>20.816659994661322</c:v>
                  </c:pt>
                  <c:pt idx="4">
                    <c:v>20.816659994661322</c:v>
                  </c:pt>
                  <c:pt idx="5">
                    <c:v>15.275252316519456</c:v>
                  </c:pt>
                </c:numCache>
              </c:numRef>
            </c:plus>
            <c:minus>
              <c:numRef>
                <c:f>'Heat inactivation'!$M$13:$M$18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5.7735026918962573</c:v>
                  </c:pt>
                  <c:pt idx="2">
                    <c:v>20.816659994661322</c:v>
                  </c:pt>
                  <c:pt idx="3">
                    <c:v>20.816659994661322</c:v>
                  </c:pt>
                  <c:pt idx="4">
                    <c:v>20.816659994661322</c:v>
                  </c:pt>
                  <c:pt idx="5">
                    <c:v>15.275252316519456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'Heat inactivation'!$K$13:$K$18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20</c:v>
                </c:pt>
                <c:pt idx="3">
                  <c:v>24</c:v>
                </c:pt>
                <c:pt idx="4">
                  <c:v>28</c:v>
                </c:pt>
                <c:pt idx="5">
                  <c:v>48</c:v>
                </c:pt>
              </c:numCache>
            </c:numRef>
          </c:cat>
          <c:val>
            <c:numRef>
              <c:f>'Heat inactivation'!$L$13:$L$18</c:f>
              <c:numCache>
                <c:formatCode>0</c:formatCode>
                <c:ptCount val="6"/>
                <c:pt idx="0">
                  <c:v>100</c:v>
                </c:pt>
                <c:pt idx="1">
                  <c:v>96.666666666666671</c:v>
                </c:pt>
                <c:pt idx="2">
                  <c:v>66.666666666666671</c:v>
                </c:pt>
                <c:pt idx="3">
                  <c:v>66.666666666666671</c:v>
                </c:pt>
                <c:pt idx="4">
                  <c:v>66.666666666666671</c:v>
                </c:pt>
                <c:pt idx="5">
                  <c:v>63.333333333333336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7F-4336-B2CB-FB14D19DD4F6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'Heat inactivation'!$O$13:$O$18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</c:v>
                  </c:pt>
                  <c:pt idx="2">
                    <c:v>12.583057392117917</c:v>
                  </c:pt>
                  <c:pt idx="3">
                    <c:v>10</c:v>
                  </c:pt>
                  <c:pt idx="4">
                    <c:v>17.320508075688775</c:v>
                  </c:pt>
                  <c:pt idx="5">
                    <c:v>20.615528128088304</c:v>
                  </c:pt>
                </c:numCache>
              </c:numRef>
            </c:plus>
            <c:minus>
              <c:numRef>
                <c:f>'Heat inactivation'!$O$13:$O$18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</c:v>
                  </c:pt>
                  <c:pt idx="2">
                    <c:v>12.583057392117917</c:v>
                  </c:pt>
                  <c:pt idx="3">
                    <c:v>10</c:v>
                  </c:pt>
                  <c:pt idx="4">
                    <c:v>17.320508075688775</c:v>
                  </c:pt>
                  <c:pt idx="5">
                    <c:v>20.615528128088304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'Heat inactivation'!$K$13:$K$18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20</c:v>
                </c:pt>
                <c:pt idx="3">
                  <c:v>24</c:v>
                </c:pt>
                <c:pt idx="4">
                  <c:v>28</c:v>
                </c:pt>
                <c:pt idx="5">
                  <c:v>48</c:v>
                </c:pt>
              </c:numCache>
            </c:numRef>
          </c:cat>
          <c:val>
            <c:numRef>
              <c:f>'Heat inactivation'!$N$13:$N$18</c:f>
              <c:numCache>
                <c:formatCode>0</c:formatCode>
                <c:ptCount val="6"/>
                <c:pt idx="0">
                  <c:v>100</c:v>
                </c:pt>
                <c:pt idx="1">
                  <c:v>92.5</c:v>
                </c:pt>
                <c:pt idx="2">
                  <c:v>37.5</c:v>
                </c:pt>
                <c:pt idx="3">
                  <c:v>35</c:v>
                </c:pt>
                <c:pt idx="4">
                  <c:v>25</c:v>
                </c:pt>
                <c:pt idx="5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7F-4336-B2CB-FB14D19DD4F6}"/>
            </c:ext>
          </c:extLst>
        </c:ser>
        <c:ser>
          <c:idx val="2"/>
          <c:order val="2"/>
          <c:tx>
            <c:strRef>
              <c:f>'Heat inactivation'!$P$12</c:f>
              <c:strCache>
                <c:ptCount val="1"/>
                <c:pt idx="0">
                  <c:v>GC broth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'Heat inactivation'!$Q$13:$Q$18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  <c:pt idx="5">
                    <c:v>8.8191710368819685</c:v>
                  </c:pt>
                </c:numCache>
              </c:numRef>
            </c:plus>
            <c:minus>
              <c:numRef>
                <c:f>'Heat inactivation'!$Q$13:$Q$18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  <c:pt idx="5">
                    <c:v>8.8191710368819685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'Heat inactivation'!$P$13:$P$18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94.444444444444443</c:v>
                </c:pt>
                <c:pt idx="3">
                  <c:v>94.444444444444443</c:v>
                </c:pt>
                <c:pt idx="4">
                  <c:v>94.444444444444443</c:v>
                </c:pt>
                <c:pt idx="5">
                  <c:v>94.444444444444443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4-4D27-A465-C61511715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497232"/>
        <c:axId val="408495264"/>
      </c:lineChart>
      <c:dateAx>
        <c:axId val="408497232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8495264"/>
        <c:crosses val="autoZero"/>
        <c:auto val="0"/>
        <c:lblOffset val="100"/>
        <c:baseTimeUnit val="days"/>
        <c:majorUnit val="6"/>
        <c:majorTimeUnit val="days"/>
      </c:dateAx>
      <c:valAx>
        <c:axId val="408495264"/>
        <c:scaling>
          <c:orientation val="minMax"/>
          <c:max val="100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8497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157691</xdr:colOff>
      <xdr:row>15</xdr:row>
      <xdr:rowOff>134408</xdr:rowOff>
    </xdr:from>
    <xdr:to>
      <xdr:col>24</xdr:col>
      <xdr:colOff>462492</xdr:colOff>
      <xdr:row>30</xdr:row>
      <xdr:rowOff>30692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tabSelected="1" topLeftCell="J7" zoomScale="98" zoomScaleNormal="98" workbookViewId="0">
      <selection activeCell="M31" sqref="M31"/>
    </sheetView>
  </sheetViews>
  <sheetFormatPr defaultRowHeight="15" x14ac:dyDescent="0.25"/>
  <cols>
    <col min="1" max="1" width="17.7109375" bestFit="1" customWidth="1"/>
    <col min="2" max="2" width="42.28515625" customWidth="1"/>
    <col min="4" max="7" width="11.42578125" bestFit="1" customWidth="1"/>
    <col min="8" max="15" width="11.42578125" style="2" bestFit="1" customWidth="1"/>
  </cols>
  <sheetData>
    <row r="2" spans="1:17" x14ac:dyDescent="0.25">
      <c r="A2" t="s">
        <v>0</v>
      </c>
      <c r="B2" s="1" t="s">
        <v>1</v>
      </c>
      <c r="C2" s="1" t="s">
        <v>3</v>
      </c>
      <c r="D2" s="1"/>
      <c r="E2" s="1"/>
      <c r="F2" s="1" t="s">
        <v>4</v>
      </c>
      <c r="G2" s="1"/>
      <c r="H2" s="3"/>
      <c r="I2" s="3"/>
    </row>
    <row r="3" spans="1:17" x14ac:dyDescent="0.25"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3">
        <v>0</v>
      </c>
      <c r="I3" s="3">
        <v>0</v>
      </c>
    </row>
    <row r="4" spans="1:17" x14ac:dyDescent="0.25">
      <c r="B4" s="1">
        <v>4</v>
      </c>
      <c r="C4" s="1">
        <v>1</v>
      </c>
      <c r="D4" s="1">
        <v>0</v>
      </c>
      <c r="E4" s="1">
        <v>0</v>
      </c>
      <c r="F4" s="1">
        <v>1</v>
      </c>
      <c r="G4" s="1">
        <v>1</v>
      </c>
      <c r="H4" s="3">
        <v>1</v>
      </c>
      <c r="I4" s="3">
        <v>0</v>
      </c>
    </row>
    <row r="5" spans="1:17" x14ac:dyDescent="0.25">
      <c r="B5" s="1">
        <v>20</v>
      </c>
      <c r="C5" s="1">
        <v>1</v>
      </c>
      <c r="D5" s="1">
        <v>4</v>
      </c>
      <c r="E5" s="1">
        <v>5</v>
      </c>
      <c r="F5" s="1">
        <v>8</v>
      </c>
      <c r="G5" s="1">
        <v>6</v>
      </c>
      <c r="H5" s="3">
        <v>6</v>
      </c>
      <c r="I5" s="3">
        <v>5</v>
      </c>
    </row>
    <row r="6" spans="1:17" x14ac:dyDescent="0.25">
      <c r="B6" s="1">
        <v>24</v>
      </c>
      <c r="C6" s="1">
        <v>1</v>
      </c>
      <c r="D6" s="1">
        <v>4</v>
      </c>
      <c r="E6" s="1">
        <v>5</v>
      </c>
      <c r="F6" s="1">
        <v>8</v>
      </c>
      <c r="G6" s="1">
        <v>6</v>
      </c>
      <c r="H6" s="3">
        <v>6</v>
      </c>
      <c r="I6" s="3">
        <v>6</v>
      </c>
    </row>
    <row r="7" spans="1:17" x14ac:dyDescent="0.25">
      <c r="B7" s="1">
        <v>28</v>
      </c>
      <c r="C7" s="1">
        <v>1</v>
      </c>
      <c r="D7" s="1">
        <v>4</v>
      </c>
      <c r="E7" s="1">
        <v>5</v>
      </c>
      <c r="F7" s="1">
        <v>9</v>
      </c>
      <c r="G7" s="1">
        <v>6</v>
      </c>
      <c r="H7" s="3">
        <v>9</v>
      </c>
      <c r="I7" s="3">
        <v>6</v>
      </c>
    </row>
    <row r="8" spans="1:17" x14ac:dyDescent="0.25">
      <c r="B8" s="1">
        <v>48</v>
      </c>
      <c r="C8" s="1">
        <v>2</v>
      </c>
      <c r="D8" s="1">
        <v>4</v>
      </c>
      <c r="E8" s="1">
        <v>5</v>
      </c>
      <c r="F8" s="1">
        <v>10</v>
      </c>
      <c r="G8" s="1">
        <v>6</v>
      </c>
      <c r="H8" s="3">
        <v>9</v>
      </c>
      <c r="I8" s="3">
        <v>6</v>
      </c>
    </row>
    <row r="11" spans="1:17" x14ac:dyDescent="0.25">
      <c r="K11" s="2" t="s">
        <v>24</v>
      </c>
      <c r="L11" s="2" t="s">
        <v>22</v>
      </c>
      <c r="N11" s="2" t="s">
        <v>23</v>
      </c>
    </row>
    <row r="12" spans="1:17" x14ac:dyDescent="0.25">
      <c r="A12" s="5" t="s">
        <v>2</v>
      </c>
      <c r="B12" s="1" t="s">
        <v>1</v>
      </c>
      <c r="C12" s="1" t="s">
        <v>3</v>
      </c>
      <c r="D12" s="1"/>
      <c r="E12" s="1"/>
      <c r="F12" s="1" t="s">
        <v>4</v>
      </c>
      <c r="G12" s="1"/>
      <c r="H12" s="3"/>
      <c r="I12" s="3"/>
      <c r="M12" s="2" t="s">
        <v>25</v>
      </c>
      <c r="O12" s="2" t="s">
        <v>25</v>
      </c>
      <c r="P12" t="s">
        <v>26</v>
      </c>
      <c r="Q12" t="s">
        <v>26</v>
      </c>
    </row>
    <row r="13" spans="1:17" x14ac:dyDescent="0.25">
      <c r="B13" s="1">
        <v>0</v>
      </c>
      <c r="C13" s="1">
        <f>((10-C3)*100)/10</f>
        <v>100</v>
      </c>
      <c r="D13" s="1">
        <f t="shared" ref="C13:I18" si="0">((10-D3)*100)/10</f>
        <v>100</v>
      </c>
      <c r="E13" s="1">
        <f t="shared" si="0"/>
        <v>100</v>
      </c>
      <c r="F13" s="1">
        <f t="shared" si="0"/>
        <v>100</v>
      </c>
      <c r="G13" s="1">
        <f t="shared" si="0"/>
        <v>100</v>
      </c>
      <c r="H13" s="3">
        <f t="shared" si="0"/>
        <v>100</v>
      </c>
      <c r="I13" s="3">
        <f t="shared" si="0"/>
        <v>100</v>
      </c>
      <c r="K13" s="1">
        <v>0</v>
      </c>
      <c r="L13" s="2">
        <f t="shared" ref="L13:L18" si="1">AVERAGE(C13:E13)</f>
        <v>100</v>
      </c>
      <c r="M13" s="2">
        <f t="shared" ref="M13:M18" si="2">STDEV(C13:E13)</f>
        <v>0</v>
      </c>
      <c r="N13" s="2">
        <f t="shared" ref="N13:N18" si="3">AVERAGE(F13:I13)</f>
        <v>100</v>
      </c>
      <c r="O13" s="2">
        <f t="shared" ref="O13:O18" si="4">STDEV(F13:I13)</f>
        <v>0</v>
      </c>
      <c r="P13">
        <v>100</v>
      </c>
      <c r="Q13">
        <v>0</v>
      </c>
    </row>
    <row r="14" spans="1:17" x14ac:dyDescent="0.25">
      <c r="B14" s="1">
        <v>4</v>
      </c>
      <c r="C14" s="1">
        <f t="shared" si="0"/>
        <v>90</v>
      </c>
      <c r="D14" s="1">
        <f t="shared" si="0"/>
        <v>100</v>
      </c>
      <c r="E14" s="1">
        <f t="shared" si="0"/>
        <v>100</v>
      </c>
      <c r="F14" s="1">
        <f t="shared" si="0"/>
        <v>90</v>
      </c>
      <c r="G14" s="1">
        <f t="shared" si="0"/>
        <v>90</v>
      </c>
      <c r="H14" s="3">
        <f t="shared" si="0"/>
        <v>90</v>
      </c>
      <c r="I14" s="3">
        <f t="shared" si="0"/>
        <v>100</v>
      </c>
      <c r="K14" s="1">
        <v>4</v>
      </c>
      <c r="L14" s="2">
        <f t="shared" si="1"/>
        <v>96.666666666666671</v>
      </c>
      <c r="M14" s="2">
        <f t="shared" si="2"/>
        <v>5.7735026918962573</v>
      </c>
      <c r="N14" s="2">
        <f t="shared" si="3"/>
        <v>92.5</v>
      </c>
      <c r="O14" s="2">
        <f t="shared" si="4"/>
        <v>5</v>
      </c>
      <c r="P14">
        <v>100</v>
      </c>
      <c r="Q14">
        <v>0</v>
      </c>
    </row>
    <row r="15" spans="1:17" x14ac:dyDescent="0.25">
      <c r="B15" s="1">
        <v>20</v>
      </c>
      <c r="C15" s="1">
        <f t="shared" si="0"/>
        <v>90</v>
      </c>
      <c r="D15" s="1">
        <f t="shared" si="0"/>
        <v>60</v>
      </c>
      <c r="E15" s="1">
        <f t="shared" si="0"/>
        <v>50</v>
      </c>
      <c r="F15" s="1">
        <f t="shared" si="0"/>
        <v>20</v>
      </c>
      <c r="G15" s="1">
        <f t="shared" si="0"/>
        <v>40</v>
      </c>
      <c r="H15" s="3">
        <f t="shared" si="0"/>
        <v>40</v>
      </c>
      <c r="I15" s="3">
        <f t="shared" si="0"/>
        <v>50</v>
      </c>
      <c r="K15" s="1">
        <v>20</v>
      </c>
      <c r="L15" s="2">
        <f t="shared" si="1"/>
        <v>66.666666666666671</v>
      </c>
      <c r="M15" s="2">
        <f t="shared" si="2"/>
        <v>20.816659994661322</v>
      </c>
      <c r="N15" s="2">
        <f t="shared" si="3"/>
        <v>37.5</v>
      </c>
      <c r="O15" s="2">
        <f t="shared" si="4"/>
        <v>12.583057392117917</v>
      </c>
      <c r="P15">
        <v>94.444444444444443</v>
      </c>
      <c r="Q15">
        <v>8.8191710368819685</v>
      </c>
    </row>
    <row r="16" spans="1:17" x14ac:dyDescent="0.25">
      <c r="B16" s="1">
        <v>24</v>
      </c>
      <c r="C16" s="1">
        <f t="shared" si="0"/>
        <v>90</v>
      </c>
      <c r="D16" s="1">
        <f t="shared" si="0"/>
        <v>60</v>
      </c>
      <c r="E16" s="1">
        <f t="shared" si="0"/>
        <v>50</v>
      </c>
      <c r="F16" s="1">
        <f t="shared" si="0"/>
        <v>20</v>
      </c>
      <c r="G16" s="1">
        <f t="shared" si="0"/>
        <v>40</v>
      </c>
      <c r="H16" s="3">
        <f t="shared" si="0"/>
        <v>40</v>
      </c>
      <c r="I16" s="3">
        <f t="shared" si="0"/>
        <v>40</v>
      </c>
      <c r="K16" s="1">
        <v>24</v>
      </c>
      <c r="L16" s="2">
        <f t="shared" si="1"/>
        <v>66.666666666666671</v>
      </c>
      <c r="M16" s="2">
        <f t="shared" si="2"/>
        <v>20.816659994661322</v>
      </c>
      <c r="N16" s="2">
        <f t="shared" si="3"/>
        <v>35</v>
      </c>
      <c r="O16" s="2">
        <f t="shared" si="4"/>
        <v>10</v>
      </c>
      <c r="P16">
        <v>94.444444444444443</v>
      </c>
      <c r="Q16">
        <v>8.8191710368819685</v>
      </c>
    </row>
    <row r="17" spans="1:17" x14ac:dyDescent="0.25">
      <c r="B17" s="1">
        <v>28</v>
      </c>
      <c r="C17" s="1">
        <f t="shared" si="0"/>
        <v>90</v>
      </c>
      <c r="D17" s="1">
        <f t="shared" si="0"/>
        <v>60</v>
      </c>
      <c r="E17" s="1">
        <f t="shared" si="0"/>
        <v>50</v>
      </c>
      <c r="F17" s="1">
        <f t="shared" si="0"/>
        <v>10</v>
      </c>
      <c r="G17" s="1">
        <f t="shared" si="0"/>
        <v>40</v>
      </c>
      <c r="H17" s="3">
        <f t="shared" si="0"/>
        <v>10</v>
      </c>
      <c r="I17" s="3">
        <f t="shared" si="0"/>
        <v>40</v>
      </c>
      <c r="K17" s="1">
        <v>28</v>
      </c>
      <c r="L17" s="2">
        <f t="shared" si="1"/>
        <v>66.666666666666671</v>
      </c>
      <c r="M17" s="2">
        <f t="shared" si="2"/>
        <v>20.816659994661322</v>
      </c>
      <c r="N17" s="2">
        <f t="shared" si="3"/>
        <v>25</v>
      </c>
      <c r="O17" s="2">
        <f t="shared" si="4"/>
        <v>17.320508075688775</v>
      </c>
      <c r="P17">
        <v>94.444444444444443</v>
      </c>
      <c r="Q17">
        <v>8.8191710368819685</v>
      </c>
    </row>
    <row r="18" spans="1:17" x14ac:dyDescent="0.25">
      <c r="B18" s="1">
        <v>48</v>
      </c>
      <c r="C18" s="1">
        <f t="shared" si="0"/>
        <v>80</v>
      </c>
      <c r="D18" s="1">
        <f t="shared" si="0"/>
        <v>60</v>
      </c>
      <c r="E18" s="1">
        <f t="shared" si="0"/>
        <v>50</v>
      </c>
      <c r="F18" s="1">
        <f t="shared" si="0"/>
        <v>0</v>
      </c>
      <c r="G18" s="1">
        <f t="shared" si="0"/>
        <v>40</v>
      </c>
      <c r="H18" s="3">
        <f t="shared" si="0"/>
        <v>10</v>
      </c>
      <c r="I18" s="3">
        <f t="shared" si="0"/>
        <v>40</v>
      </c>
      <c r="K18" s="1">
        <v>48</v>
      </c>
      <c r="L18" s="2">
        <f t="shared" si="1"/>
        <v>63.333333333333336</v>
      </c>
      <c r="M18" s="2">
        <f t="shared" si="2"/>
        <v>15.275252316519456</v>
      </c>
      <c r="N18" s="2">
        <f t="shared" si="3"/>
        <v>22.5</v>
      </c>
      <c r="O18" s="2">
        <f t="shared" si="4"/>
        <v>20.615528128088304</v>
      </c>
      <c r="P18">
        <v>94.444444444444443</v>
      </c>
      <c r="Q18">
        <v>8.8191710368819685</v>
      </c>
    </row>
    <row r="21" spans="1:17" x14ac:dyDescent="0.25">
      <c r="A21" t="s">
        <v>5</v>
      </c>
      <c r="B21" s="1" t="s">
        <v>6</v>
      </c>
      <c r="C21" s="1" t="s">
        <v>7</v>
      </c>
      <c r="D21" s="1" t="s">
        <v>8</v>
      </c>
      <c r="E21" s="1" t="s">
        <v>9</v>
      </c>
      <c r="F21" s="1" t="s">
        <v>10</v>
      </c>
      <c r="G21" s="1" t="s">
        <v>11</v>
      </c>
      <c r="H21" s="3" t="s">
        <v>12</v>
      </c>
      <c r="I21" s="3" t="s">
        <v>13</v>
      </c>
      <c r="J21" s="3" t="s">
        <v>13</v>
      </c>
      <c r="K21" s="3" t="s">
        <v>13</v>
      </c>
      <c r="L21" s="3" t="s">
        <v>14</v>
      </c>
      <c r="M21" s="3" t="s">
        <v>15</v>
      </c>
      <c r="N21" s="3" t="s">
        <v>16</v>
      </c>
      <c r="O21" s="3" t="s">
        <v>17</v>
      </c>
    </row>
    <row r="22" spans="1:17" x14ac:dyDescent="0.25">
      <c r="B22" s="1" t="s">
        <v>19</v>
      </c>
      <c r="C22" s="1" t="s">
        <v>18</v>
      </c>
      <c r="D22" s="1">
        <v>1.0000000000000001E-5</v>
      </c>
      <c r="E22" s="1">
        <v>930</v>
      </c>
      <c r="F22" s="1">
        <v>991</v>
      </c>
      <c r="G22" s="1">
        <v>714</v>
      </c>
      <c r="H22" s="3">
        <f t="shared" ref="H22" si="5">AVERAGE(E22:G22)</f>
        <v>878.33333333333337</v>
      </c>
      <c r="I22" s="3">
        <f t="shared" ref="I22" si="6">(E22/(0.01*D22))/100</f>
        <v>93000000</v>
      </c>
      <c r="J22" s="3">
        <f>(F22/(0.01*D22))/100</f>
        <v>99100000</v>
      </c>
      <c r="K22" s="3">
        <f>(G22/(0.01*D22))/100</f>
        <v>71399999.999999985</v>
      </c>
      <c r="L22" s="3">
        <f t="shared" ref="L22" si="7">AVERAGE(I22:K22)</f>
        <v>87833333.333333328</v>
      </c>
      <c r="M22" s="3">
        <f>MEDIAN(I22:K22)</f>
        <v>93000000</v>
      </c>
      <c r="N22" s="3">
        <f t="shared" ref="N22" si="8">MIN(I22:K22)</f>
        <v>71399999.999999985</v>
      </c>
      <c r="O22" s="3">
        <f t="shared" ref="O22" si="9">MAX(I22:K22)</f>
        <v>99100000</v>
      </c>
    </row>
    <row r="23" spans="1:17" x14ac:dyDescent="0.25">
      <c r="B23" s="1" t="s">
        <v>19</v>
      </c>
      <c r="C23" s="1" t="s">
        <v>18</v>
      </c>
      <c r="D23" s="1">
        <v>1.0000000000000001E-5</v>
      </c>
      <c r="E23" s="1">
        <v>847</v>
      </c>
      <c r="F23" s="1">
        <v>975</v>
      </c>
      <c r="G23" s="1">
        <v>885</v>
      </c>
      <c r="H23" s="3">
        <v>902.33333333333337</v>
      </c>
      <c r="I23" s="3">
        <v>84699999.999999985</v>
      </c>
      <c r="J23" s="3">
        <v>97500000</v>
      </c>
      <c r="K23" s="3">
        <v>88500000</v>
      </c>
      <c r="L23" s="3">
        <v>90233333.333333328</v>
      </c>
      <c r="M23" s="3">
        <v>88500000</v>
      </c>
      <c r="N23" s="3">
        <v>84699999.999999985</v>
      </c>
      <c r="O23" s="3">
        <v>97500000</v>
      </c>
    </row>
    <row r="24" spans="1:17" x14ac:dyDescent="0.25">
      <c r="B24" s="1" t="s">
        <v>19</v>
      </c>
      <c r="C24" s="1" t="s">
        <v>18</v>
      </c>
      <c r="D24" s="1">
        <v>1.0000000000000001E-5</v>
      </c>
      <c r="E24" s="1">
        <v>353</v>
      </c>
      <c r="F24" s="1">
        <v>387</v>
      </c>
      <c r="G24" s="1">
        <v>391</v>
      </c>
      <c r="H24" s="3">
        <v>377</v>
      </c>
      <c r="I24" s="3">
        <v>35299999.999999993</v>
      </c>
      <c r="J24" s="3">
        <v>38699999.999999993</v>
      </c>
      <c r="K24" s="3">
        <v>39099999.999999993</v>
      </c>
      <c r="L24" s="3">
        <v>37699999.999999993</v>
      </c>
      <c r="M24" s="3">
        <v>38699999.999999993</v>
      </c>
      <c r="N24" s="3">
        <v>35299999.999999993</v>
      </c>
      <c r="O24" s="3">
        <v>39099999.999999993</v>
      </c>
    </row>
    <row r="25" spans="1:17" x14ac:dyDescent="0.25">
      <c r="B25" s="1" t="s">
        <v>19</v>
      </c>
      <c r="C25" s="1" t="s">
        <v>18</v>
      </c>
      <c r="D25" s="1">
        <v>1.0000000000000001E-5</v>
      </c>
      <c r="E25" s="1">
        <v>930</v>
      </c>
      <c r="F25" s="1">
        <v>991</v>
      </c>
      <c r="G25" s="1">
        <v>714</v>
      </c>
      <c r="H25" s="3">
        <v>878.33333333333337</v>
      </c>
      <c r="I25" s="3">
        <v>93000000</v>
      </c>
      <c r="J25" s="3">
        <v>99100000</v>
      </c>
      <c r="K25" s="3">
        <v>71399999.999999985</v>
      </c>
      <c r="L25" s="3">
        <v>87833333.333333328</v>
      </c>
      <c r="M25" s="3">
        <v>93000000</v>
      </c>
      <c r="N25" s="3">
        <v>71399999.999999985</v>
      </c>
      <c r="O25" s="3">
        <v>99100000</v>
      </c>
    </row>
    <row r="28" spans="1:17" x14ac:dyDescent="0.25">
      <c r="B28" s="1" t="s">
        <v>6</v>
      </c>
      <c r="C28" s="1" t="s">
        <v>7</v>
      </c>
      <c r="D28" s="1" t="s">
        <v>14</v>
      </c>
      <c r="E28" s="1" t="s">
        <v>15</v>
      </c>
      <c r="F28" s="1" t="s">
        <v>16</v>
      </c>
      <c r="G28" s="1" t="s">
        <v>17</v>
      </c>
      <c r="H28" s="3" t="s">
        <v>20</v>
      </c>
    </row>
    <row r="29" spans="1:17" x14ac:dyDescent="0.25">
      <c r="B29" s="1" t="s">
        <v>19</v>
      </c>
      <c r="C29" s="1" t="s">
        <v>18</v>
      </c>
      <c r="D29" s="3">
        <v>75900000</v>
      </c>
      <c r="E29" s="3">
        <v>86600000</v>
      </c>
      <c r="F29" s="3">
        <v>35299999.999999993</v>
      </c>
      <c r="G29" s="3">
        <v>99100000</v>
      </c>
      <c r="H29" s="4">
        <v>75900000</v>
      </c>
    </row>
    <row r="32" spans="1:17" x14ac:dyDescent="0.25">
      <c r="A32" t="s">
        <v>21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72AAD23ABAE542AF4890B909A6A583" ma:contentTypeVersion="13" ma:contentTypeDescription="Create a new document." ma:contentTypeScope="" ma:versionID="e1428061c52b277891ad20517b29f1ef">
  <xsd:schema xmlns:xsd="http://www.w3.org/2001/XMLSchema" xmlns:xs="http://www.w3.org/2001/XMLSchema" xmlns:p="http://schemas.microsoft.com/office/2006/metadata/properties" xmlns:ns3="ca10d06e-14fe-4e47-95e9-3ede3ab98d70" xmlns:ns4="5b2bb595-a614-40a9-9a09-914fe378f3c6" targetNamespace="http://schemas.microsoft.com/office/2006/metadata/properties" ma:root="true" ma:fieldsID="0bde538e958019a48273e25d75c76382" ns3:_="" ns4:_="">
    <xsd:import namespace="ca10d06e-14fe-4e47-95e9-3ede3ab98d70"/>
    <xsd:import namespace="5b2bb595-a614-40a9-9a09-914fe378f3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0d06e-14fe-4e47-95e9-3ede3ab98d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bb595-a614-40a9-9a09-914fe378f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4ACD2B-8D5D-415A-8E3B-3F90AB338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10d06e-14fe-4e47-95e9-3ede3ab98d70"/>
    <ds:schemaRef ds:uri="5b2bb595-a614-40a9-9a09-914fe378f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F22B69-D2A7-430F-A991-BE8AE87B0F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9A4AF2-56F7-46E6-A1D0-D4D5B0C66F1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b2bb595-a614-40a9-9a09-914fe378f3c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a10d06e-14fe-4e47-95e9-3ede3ab98d7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Heat inactivation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Dijokaite A.</dc:creator>
  <cp:lastModifiedBy>Christodoulides M.</cp:lastModifiedBy>
  <dcterms:created xsi:type="dcterms:W3CDTF">2020-10-26T10:32:46Z</dcterms:created>
  <dcterms:modified xsi:type="dcterms:W3CDTF">2021-05-06T07:32:27Z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0x010100EE72AAD23ABAE542AF4890B909A6A583</vt:lpwstr>
  </property>
</Properties>
</file>