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tore.soton.ac.uk\users\mc4\mydocuments\Papers\Papers in preparation\Dijokaite_et_al\Files_Statistics_and_revised_figuers_with Gc_control\Dataset for Pure deposition\"/>
    </mc:Choice>
  </mc:AlternateContent>
  <bookViews>
    <workbookView xWindow="0" yWindow="0" windowWidth="19200" windowHeight="9255" activeTab="2"/>
  </bookViews>
  <sheets>
    <sheet name="P9-17" sheetId="1" r:id="rId1"/>
    <sheet name="CMP" sheetId="2" r:id="rId2"/>
    <sheet name="Summary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3" l="1"/>
  <c r="L34" i="3"/>
  <c r="L35" i="3"/>
  <c r="L36" i="3"/>
  <c r="L37" i="3"/>
  <c r="L32" i="3"/>
  <c r="K36" i="3"/>
  <c r="K33" i="3"/>
  <c r="K34" i="3"/>
  <c r="K35" i="3"/>
  <c r="K37" i="3"/>
  <c r="K32" i="3"/>
  <c r="J36" i="3"/>
  <c r="J33" i="3"/>
  <c r="J34" i="3"/>
  <c r="J35" i="3"/>
  <c r="J37" i="3"/>
  <c r="J32" i="3"/>
  <c r="I35" i="3"/>
  <c r="I33" i="3"/>
  <c r="I34" i="3"/>
  <c r="I36" i="3"/>
  <c r="I37" i="3"/>
  <c r="I32" i="3"/>
  <c r="L15" i="3"/>
  <c r="L14" i="3"/>
  <c r="L16" i="3"/>
  <c r="L17" i="3"/>
  <c r="L18" i="3"/>
  <c r="L13" i="3"/>
  <c r="K16" i="3"/>
  <c r="K14" i="3"/>
  <c r="K15" i="3"/>
  <c r="K17" i="3"/>
  <c r="K18" i="3"/>
  <c r="K13" i="3"/>
  <c r="I15" i="3"/>
  <c r="I18" i="3"/>
  <c r="J18" i="3"/>
  <c r="J17" i="3"/>
  <c r="J16" i="3"/>
  <c r="J15" i="3"/>
  <c r="J14" i="3"/>
  <c r="J13" i="3"/>
  <c r="I14" i="3"/>
  <c r="I16" i="3"/>
  <c r="I17" i="3"/>
  <c r="I13" i="3"/>
  <c r="C32" i="3"/>
  <c r="F33" i="3" l="1"/>
  <c r="F34" i="3"/>
  <c r="F35" i="3"/>
  <c r="F36" i="3"/>
  <c r="F37" i="3"/>
  <c r="F32" i="3"/>
  <c r="E33" i="3"/>
  <c r="E34" i="3"/>
  <c r="E35" i="3"/>
  <c r="E36" i="3"/>
  <c r="E37" i="3"/>
  <c r="E32" i="3"/>
  <c r="D33" i="3"/>
  <c r="D34" i="3"/>
  <c r="D35" i="3"/>
  <c r="D36" i="3"/>
  <c r="D37" i="3"/>
  <c r="D32" i="3"/>
  <c r="C33" i="3"/>
  <c r="C34" i="3"/>
  <c r="C35" i="3"/>
  <c r="C36" i="3"/>
  <c r="C37" i="3"/>
  <c r="C14" i="2"/>
  <c r="D14" i="2"/>
  <c r="E14" i="2"/>
  <c r="F14" i="2"/>
  <c r="I14" i="2"/>
  <c r="J14" i="2"/>
  <c r="K14" i="2"/>
  <c r="L14" i="2"/>
  <c r="O14" i="2"/>
  <c r="P14" i="2"/>
  <c r="Q14" i="2"/>
  <c r="R14" i="2"/>
  <c r="U14" i="2"/>
  <c r="V14" i="2"/>
  <c r="W14" i="2"/>
  <c r="X14" i="2"/>
  <c r="C15" i="2"/>
  <c r="D15" i="2"/>
  <c r="E15" i="2"/>
  <c r="F15" i="2"/>
  <c r="I15" i="2"/>
  <c r="J15" i="2"/>
  <c r="K15" i="2"/>
  <c r="L15" i="2"/>
  <c r="O15" i="2"/>
  <c r="P15" i="2"/>
  <c r="Q15" i="2"/>
  <c r="R15" i="2"/>
  <c r="U15" i="2"/>
  <c r="V15" i="2"/>
  <c r="W15" i="2"/>
  <c r="X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F14" i="3"/>
  <c r="F15" i="3"/>
  <c r="F16" i="3"/>
  <c r="F17" i="3"/>
  <c r="F18" i="3"/>
  <c r="F13" i="3"/>
  <c r="E14" i="3"/>
  <c r="E15" i="3"/>
  <c r="E16" i="3"/>
  <c r="E17" i="3"/>
  <c r="E18" i="3"/>
  <c r="E13" i="3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D15" i="1"/>
  <c r="G15" i="1"/>
  <c r="H15" i="1"/>
  <c r="K15" i="1"/>
  <c r="L15" i="1"/>
  <c r="O15" i="1"/>
  <c r="P15" i="1"/>
  <c r="D18" i="3"/>
  <c r="D17" i="3"/>
  <c r="D16" i="3"/>
  <c r="D15" i="3"/>
  <c r="D14" i="3"/>
  <c r="D13" i="3"/>
  <c r="C18" i="3"/>
  <c r="C17" i="3"/>
  <c r="C16" i="3"/>
  <c r="C15" i="3"/>
  <c r="C14" i="3"/>
  <c r="C13" i="3"/>
  <c r="V23" i="2"/>
  <c r="V22" i="2"/>
  <c r="U24" i="2"/>
  <c r="U23" i="2"/>
  <c r="U22" i="2"/>
  <c r="T24" i="2"/>
  <c r="T23" i="2"/>
  <c r="T22" i="2"/>
  <c r="S24" i="2"/>
  <c r="S22" i="2"/>
  <c r="P22" i="2"/>
  <c r="U21" i="2"/>
  <c r="T21" i="2"/>
  <c r="S21" i="2"/>
  <c r="P21" i="2"/>
  <c r="C13" i="2"/>
  <c r="C14" i="1"/>
  <c r="D14" i="1"/>
  <c r="G14" i="1"/>
  <c r="H14" i="1"/>
  <c r="K14" i="1"/>
  <c r="L14" i="1"/>
  <c r="O14" i="1"/>
  <c r="P14" i="1"/>
  <c r="C15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C13" i="1"/>
  <c r="P22" i="1" l="1"/>
  <c r="M21" i="1"/>
  <c r="R24" i="2" l="1"/>
  <c r="Q24" i="2"/>
  <c r="P24" i="2"/>
  <c r="O24" i="2"/>
  <c r="N24" i="2"/>
  <c r="M24" i="2"/>
  <c r="S23" i="2"/>
  <c r="R23" i="2"/>
  <c r="Q23" i="2"/>
  <c r="P23" i="2"/>
  <c r="O23" i="2"/>
  <c r="N23" i="2"/>
  <c r="M23" i="2"/>
  <c r="R22" i="2"/>
  <c r="Q22" i="2"/>
  <c r="O22" i="2"/>
  <c r="N22" i="2"/>
  <c r="M22" i="2"/>
  <c r="R21" i="2"/>
  <c r="Q21" i="2"/>
  <c r="O21" i="2"/>
  <c r="N21" i="2"/>
  <c r="M21" i="2"/>
  <c r="P24" i="1"/>
  <c r="O24" i="1"/>
  <c r="N24" i="1"/>
  <c r="M24" i="1"/>
  <c r="L24" i="1"/>
  <c r="K24" i="1"/>
  <c r="J24" i="1"/>
  <c r="P23" i="1"/>
  <c r="O23" i="1"/>
  <c r="N23" i="1"/>
  <c r="M23" i="1"/>
  <c r="L23" i="1"/>
  <c r="R23" i="1" s="1"/>
  <c r="K23" i="1"/>
  <c r="J23" i="1"/>
  <c r="O22" i="1"/>
  <c r="N22" i="1"/>
  <c r="L22" i="1"/>
  <c r="K22" i="1"/>
  <c r="J22" i="1"/>
  <c r="P21" i="1"/>
  <c r="O21" i="1"/>
  <c r="N21" i="1"/>
  <c r="L21" i="1"/>
  <c r="K21" i="1"/>
  <c r="J21" i="1"/>
  <c r="W21" i="2" l="1"/>
  <c r="Z22" i="2"/>
  <c r="X23" i="2"/>
  <c r="X24" i="2"/>
  <c r="Y21" i="2"/>
  <c r="W23" i="2"/>
  <c r="X21" i="2"/>
  <c r="W22" i="2"/>
  <c r="Y24" i="2"/>
  <c r="X22" i="2"/>
  <c r="Y23" i="2"/>
  <c r="Z24" i="2"/>
  <c r="Z21" i="2"/>
  <c r="Y22" i="2"/>
  <c r="Z23" i="2"/>
  <c r="W24" i="2"/>
  <c r="T24" i="1"/>
  <c r="S21" i="1"/>
  <c r="R21" i="1"/>
  <c r="R22" i="1"/>
  <c r="Q23" i="1"/>
  <c r="R24" i="1"/>
  <c r="T21" i="1"/>
  <c r="S23" i="1"/>
  <c r="Q21" i="1"/>
  <c r="S22" i="1"/>
  <c r="T23" i="1"/>
  <c r="Q24" i="1"/>
  <c r="S24" i="1"/>
  <c r="T22" i="1"/>
  <c r="Q22" i="1"/>
</calcChain>
</file>

<file path=xl/sharedStrings.xml><?xml version="1.0" encoding="utf-8"?>
<sst xmlns="http://schemas.openxmlformats.org/spreadsheetml/2006/main" count="155" uniqueCount="36">
  <si>
    <t>Time after inoculation (h)</t>
  </si>
  <si>
    <t>*</t>
  </si>
  <si>
    <t>Optical density at 600nm</t>
  </si>
  <si>
    <t>Dilution rate</t>
  </si>
  <si>
    <t>CFU 1</t>
  </si>
  <si>
    <t>CFU 2</t>
  </si>
  <si>
    <t>CFU 3</t>
  </si>
  <si>
    <t>CFU 4</t>
  </si>
  <si>
    <t>CFU 5</t>
  </si>
  <si>
    <t>CFU 6</t>
  </si>
  <si>
    <t>CFU 7</t>
  </si>
  <si>
    <t>CFU 8</t>
  </si>
  <si>
    <t>CFU 9</t>
  </si>
  <si>
    <t>Mean CFU</t>
  </si>
  <si>
    <t>Viable count CFU/10µl</t>
  </si>
  <si>
    <t>Mean viable count CFU/10µ</t>
  </si>
  <si>
    <t>Median viable count CFU/10µ</t>
  </si>
  <si>
    <t>Range (MIN)</t>
  </si>
  <si>
    <t>Range(MAX)</t>
  </si>
  <si>
    <t>0.1 OD</t>
  </si>
  <si>
    <t>0.6 OD</t>
  </si>
  <si>
    <t>0.8 OD</t>
  </si>
  <si>
    <t>1.0 OD</t>
  </si>
  <si>
    <t>P9-17:</t>
  </si>
  <si>
    <t>CMP:</t>
  </si>
  <si>
    <t>Dead count:</t>
  </si>
  <si>
    <t>Survival percentage:</t>
  </si>
  <si>
    <t>Scientific No.</t>
  </si>
  <si>
    <t>P9.17 without CMP</t>
  </si>
  <si>
    <t>Mean survival:</t>
  </si>
  <si>
    <t>P9.17 with CMP</t>
  </si>
  <si>
    <t>stdev</t>
  </si>
  <si>
    <t>P9-17</t>
  </si>
  <si>
    <t>p9-17 CMP-NANA</t>
  </si>
  <si>
    <t>for graphs</t>
  </si>
  <si>
    <t>GC broth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</si>
</sst>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1" fontId="0" fillId="0" borderId="1" xfId="0" applyNumberFormat="1" applyBorder="1"/>
    <xf numFmtId="0" fontId="0" fillId="0" borderId="0" xfId="0" applyBorder="1"/>
    <xf numFmtId="1" fontId="0" fillId="0" borderId="1" xfId="0" applyNumberFormat="1" applyBorder="1"/>
    <xf numFmtId="0" fontId="0" fillId="0" borderId="1" xfId="0" applyFill="1" applyBorder="1"/>
    <xf numFmtId="11" fontId="0" fillId="0" borderId="0" xfId="0" applyNumberFormat="1" applyBorder="1"/>
    <xf numFmtId="0" fontId="0" fillId="0" borderId="0" xfId="0" applyFill="1" applyBorder="1"/>
    <xf numFmtId="1" fontId="0" fillId="0" borderId="0" xfId="0" applyNumberFormat="1" applyBorder="1"/>
    <xf numFmtId="0" fontId="1" fillId="0" borderId="0" xfId="0" applyFont="1" applyBorder="1"/>
    <xf numFmtId="1" fontId="0" fillId="0" borderId="0" xfId="0" applyNumberFormat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Summary!$E$52:$E$57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20.615528128088304</c:v>
                  </c:pt>
                  <c:pt idx="4">
                    <c:v>24.494897427831781</c:v>
                  </c:pt>
                  <c:pt idx="5">
                    <c:v>20.615528128088304</c:v>
                  </c:pt>
                </c:numCache>
              </c:numRef>
            </c:plus>
            <c:minus>
              <c:numRef>
                <c:f>Summary!$E$52:$E$57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20.615528128088304</c:v>
                  </c:pt>
                  <c:pt idx="4">
                    <c:v>24.494897427831781</c:v>
                  </c:pt>
                  <c:pt idx="5">
                    <c:v>20.615528128088304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Summary!$J$44:$J$49</c:f>
              <c:numCache>
                <c:formatCode>0</c:formatCode>
                <c:ptCount val="6"/>
                <c:pt idx="0">
                  <c:v>0</c:v>
                </c:pt>
                <c:pt idx="1">
                  <c:v>14</c:v>
                </c:pt>
                <c:pt idx="2">
                  <c:v>19</c:v>
                </c:pt>
                <c:pt idx="3">
                  <c:v>24</c:v>
                </c:pt>
                <c:pt idx="4">
                  <c:v>40</c:v>
                </c:pt>
                <c:pt idx="5">
                  <c:v>48</c:v>
                </c:pt>
              </c:numCache>
            </c:numRef>
          </c:cat>
          <c:val>
            <c:numRef>
              <c:f>Summary!$E$44:$E$49</c:f>
              <c:numCache>
                <c:formatCode>0</c:formatCode>
                <c:ptCount val="6"/>
                <c:pt idx="0">
                  <c:v>100</c:v>
                </c:pt>
                <c:pt idx="1">
                  <c:v>50</c:v>
                </c:pt>
                <c:pt idx="2">
                  <c:v>50</c:v>
                </c:pt>
                <c:pt idx="3">
                  <c:v>47.5</c:v>
                </c:pt>
                <c:pt idx="4">
                  <c:v>40</c:v>
                </c:pt>
                <c:pt idx="5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F-4B22-AD74-6522083F9B87}"/>
            </c:ext>
          </c:extLst>
        </c:ser>
        <c:ser>
          <c:idx val="1"/>
          <c:order val="1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Summary!$M$52:$M$57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9.574271077563381</c:v>
                  </c:pt>
                  <c:pt idx="2">
                    <c:v>17.078251276599332</c:v>
                  </c:pt>
                  <c:pt idx="3">
                    <c:v>32.506409624359726</c:v>
                  </c:pt>
                  <c:pt idx="4">
                    <c:v>30.605010483034746</c:v>
                  </c:pt>
                  <c:pt idx="5">
                    <c:v>28.047578623950173</c:v>
                  </c:pt>
                </c:numCache>
              </c:numRef>
            </c:plus>
            <c:minus>
              <c:numRef>
                <c:f>Summary!$M$52:$M$57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9.574271077563381</c:v>
                  </c:pt>
                  <c:pt idx="2">
                    <c:v>17.078251276599332</c:v>
                  </c:pt>
                  <c:pt idx="3">
                    <c:v>32.506409624359726</c:v>
                  </c:pt>
                  <c:pt idx="4">
                    <c:v>30.605010483034746</c:v>
                  </c:pt>
                  <c:pt idx="5">
                    <c:v>28.047578623950173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Summary!$J$44:$J$49</c:f>
              <c:numCache>
                <c:formatCode>0</c:formatCode>
                <c:ptCount val="6"/>
                <c:pt idx="0">
                  <c:v>0</c:v>
                </c:pt>
                <c:pt idx="1">
                  <c:v>14</c:v>
                </c:pt>
                <c:pt idx="2">
                  <c:v>19</c:v>
                </c:pt>
                <c:pt idx="3">
                  <c:v>24</c:v>
                </c:pt>
                <c:pt idx="4">
                  <c:v>40</c:v>
                </c:pt>
                <c:pt idx="5">
                  <c:v>48</c:v>
                </c:pt>
              </c:numCache>
            </c:numRef>
          </c:cat>
          <c:val>
            <c:numRef>
              <c:f>Summary!$M$44:$M$49</c:f>
              <c:numCache>
                <c:formatCode>0</c:formatCode>
                <c:ptCount val="6"/>
                <c:pt idx="0">
                  <c:v>100</c:v>
                </c:pt>
                <c:pt idx="1">
                  <c:v>67.5</c:v>
                </c:pt>
                <c:pt idx="2">
                  <c:v>57.5</c:v>
                </c:pt>
                <c:pt idx="3">
                  <c:v>38.333333333333336</c:v>
                </c:pt>
                <c:pt idx="4">
                  <c:v>28.333333333333332</c:v>
                </c:pt>
                <c:pt idx="5">
                  <c:v>26.666666666666668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F-4B22-AD74-6522083F9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24408"/>
        <c:axId val="476925064"/>
      </c:lineChart>
      <c:dateAx>
        <c:axId val="476924408"/>
        <c:scaling>
          <c:orientation val="minMax"/>
          <c:max val="50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6925064"/>
        <c:crosses val="autoZero"/>
        <c:auto val="0"/>
        <c:lblOffset val="100"/>
        <c:baseTimeUnit val="days"/>
        <c:majorUnit val="6"/>
        <c:majorTimeUnit val="days"/>
      </c:dateAx>
      <c:valAx>
        <c:axId val="476925064"/>
        <c:scaling>
          <c:orientation val="minMax"/>
          <c:max val="100"/>
          <c:min val="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6924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Summary!$C$52:$C$57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7.0710678118654755</c:v>
                  </c:pt>
                  <c:pt idx="2">
                    <c:v>7.0710678118654755</c:v>
                  </c:pt>
                  <c:pt idx="3">
                    <c:v>8.1649658092772608</c:v>
                  </c:pt>
                  <c:pt idx="4">
                    <c:v>9.574271077563381</c:v>
                  </c:pt>
                  <c:pt idx="5">
                    <c:v>9.574271077563381</c:v>
                  </c:pt>
                </c:numCache>
              </c:numRef>
            </c:plus>
            <c:minus>
              <c:numRef>
                <c:f>Summary!$C$52:$C$57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7.0710678118654755</c:v>
                  </c:pt>
                  <c:pt idx="2">
                    <c:v>7.0710678118654755</c:v>
                  </c:pt>
                  <c:pt idx="3">
                    <c:v>8.1649658092772608</c:v>
                  </c:pt>
                  <c:pt idx="4">
                    <c:v>9.574271077563381</c:v>
                  </c:pt>
                  <c:pt idx="5">
                    <c:v>9.574271077563381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Summary!$B$52:$B$57</c:f>
              <c:numCache>
                <c:formatCode>0</c:formatCode>
                <c:ptCount val="6"/>
                <c:pt idx="0">
                  <c:v>0</c:v>
                </c:pt>
                <c:pt idx="1">
                  <c:v>14</c:v>
                </c:pt>
                <c:pt idx="2">
                  <c:v>19</c:v>
                </c:pt>
                <c:pt idx="3">
                  <c:v>24</c:v>
                </c:pt>
                <c:pt idx="4">
                  <c:v>40</c:v>
                </c:pt>
                <c:pt idx="5">
                  <c:v>48</c:v>
                </c:pt>
              </c:numCache>
            </c:numRef>
          </c:cat>
          <c:val>
            <c:numRef>
              <c:f>Summary!$C$44:$C$49</c:f>
              <c:numCache>
                <c:formatCode>0</c:formatCode>
                <c:ptCount val="6"/>
                <c:pt idx="0">
                  <c:v>100</c:v>
                </c:pt>
                <c:pt idx="1">
                  <c:v>95</c:v>
                </c:pt>
                <c:pt idx="2">
                  <c:v>95</c:v>
                </c:pt>
                <c:pt idx="3">
                  <c:v>90</c:v>
                </c:pt>
                <c:pt idx="4">
                  <c:v>82.5</c:v>
                </c:pt>
                <c:pt idx="5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6-4178-9917-89CDB0E7BF93}"/>
            </c:ext>
          </c:extLst>
        </c:ser>
        <c:ser>
          <c:idx val="1"/>
          <c:order val="1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Summary!$D$52:$D$57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7.0710678118654755</c:v>
                  </c:pt>
                  <c:pt idx="3">
                    <c:v>15</c:v>
                  </c:pt>
                  <c:pt idx="4">
                    <c:v>15</c:v>
                  </c:pt>
                  <c:pt idx="5">
                    <c:v>26.457513110645905</c:v>
                  </c:pt>
                </c:numCache>
              </c:numRef>
            </c:plus>
            <c:minus>
              <c:numRef>
                <c:f>Summary!$D$52:$D$57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7.0710678118654755</c:v>
                  </c:pt>
                  <c:pt idx="3">
                    <c:v>15</c:v>
                  </c:pt>
                  <c:pt idx="4">
                    <c:v>15</c:v>
                  </c:pt>
                  <c:pt idx="5">
                    <c:v>26.457513110645905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Summary!$B$52:$B$57</c:f>
              <c:numCache>
                <c:formatCode>0</c:formatCode>
                <c:ptCount val="6"/>
                <c:pt idx="0">
                  <c:v>0</c:v>
                </c:pt>
                <c:pt idx="1">
                  <c:v>14</c:v>
                </c:pt>
                <c:pt idx="2">
                  <c:v>19</c:v>
                </c:pt>
                <c:pt idx="3">
                  <c:v>24</c:v>
                </c:pt>
                <c:pt idx="4">
                  <c:v>40</c:v>
                </c:pt>
                <c:pt idx="5">
                  <c:v>48</c:v>
                </c:pt>
              </c:numCache>
            </c:numRef>
          </c:cat>
          <c:val>
            <c:numRef>
              <c:f>Summary!$D$44:$D$49</c:f>
              <c:numCache>
                <c:formatCode>0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95</c:v>
                </c:pt>
                <c:pt idx="3">
                  <c:v>67.5</c:v>
                </c:pt>
                <c:pt idx="4">
                  <c:v>67.5</c:v>
                </c:pt>
                <c:pt idx="5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6-4178-9917-89CDB0E7BF93}"/>
            </c:ext>
          </c:extLst>
        </c:ser>
        <c:ser>
          <c:idx val="2"/>
          <c:order val="2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Summary!$F$52:$F$57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21.213203435596427</c:v>
                  </c:pt>
                  <c:pt idx="3">
                    <c:v>21.602468994692867</c:v>
                  </c:pt>
                  <c:pt idx="4">
                    <c:v>8.1649658092772608</c:v>
                  </c:pt>
                  <c:pt idx="5">
                    <c:v>8.1649658092772608</c:v>
                  </c:pt>
                </c:numCache>
              </c:numRef>
            </c:plus>
            <c:minus>
              <c:numRef>
                <c:f>Summary!$F$52:$F$57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21.213203435596427</c:v>
                  </c:pt>
                  <c:pt idx="3">
                    <c:v>21.602468994692867</c:v>
                  </c:pt>
                  <c:pt idx="4">
                    <c:v>8.1649658092772608</c:v>
                  </c:pt>
                  <c:pt idx="5">
                    <c:v>8.1649658092772608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Summary!$B$52:$B$57</c:f>
              <c:numCache>
                <c:formatCode>0</c:formatCode>
                <c:ptCount val="6"/>
                <c:pt idx="0">
                  <c:v>0</c:v>
                </c:pt>
                <c:pt idx="1">
                  <c:v>14</c:v>
                </c:pt>
                <c:pt idx="2">
                  <c:v>19</c:v>
                </c:pt>
                <c:pt idx="3">
                  <c:v>24</c:v>
                </c:pt>
                <c:pt idx="4">
                  <c:v>40</c:v>
                </c:pt>
                <c:pt idx="5">
                  <c:v>48</c:v>
                </c:pt>
              </c:numCache>
            </c:numRef>
          </c:cat>
          <c:val>
            <c:numRef>
              <c:f>Summary!$F$44:$F$49</c:f>
              <c:numCache>
                <c:formatCode>0</c:formatCode>
                <c:ptCount val="6"/>
                <c:pt idx="0">
                  <c:v>100</c:v>
                </c:pt>
                <c:pt idx="1">
                  <c:v>70</c:v>
                </c:pt>
                <c:pt idx="2">
                  <c:v>55</c:v>
                </c:pt>
                <c:pt idx="3">
                  <c:v>40</c:v>
                </c:pt>
                <c:pt idx="4">
                  <c:v>30</c:v>
                </c:pt>
                <c:pt idx="5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D6-4178-9917-89CDB0E7BF93}"/>
            </c:ext>
          </c:extLst>
        </c:ser>
        <c:ser>
          <c:idx val="3"/>
          <c:order val="3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Summary!$K$52:$K$57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5.7735026918962582</c:v>
                  </c:pt>
                  <c:pt idx="3">
                    <c:v>34.448028487370166</c:v>
                  </c:pt>
                  <c:pt idx="4">
                    <c:v>31.885210782848315</c:v>
                  </c:pt>
                  <c:pt idx="5">
                    <c:v>36.742346141747674</c:v>
                  </c:pt>
                </c:numCache>
              </c:numRef>
            </c:plus>
            <c:minus>
              <c:numRef>
                <c:f>Summary!$K$52:$K$57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5.7735026918962582</c:v>
                  </c:pt>
                  <c:pt idx="3">
                    <c:v>34.448028487370166</c:v>
                  </c:pt>
                  <c:pt idx="4">
                    <c:v>31.885210782848315</c:v>
                  </c:pt>
                  <c:pt idx="5">
                    <c:v>36.742346141747674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Summary!$B$52:$B$57</c:f>
              <c:numCache>
                <c:formatCode>0</c:formatCode>
                <c:ptCount val="6"/>
                <c:pt idx="0">
                  <c:v>0</c:v>
                </c:pt>
                <c:pt idx="1">
                  <c:v>14</c:v>
                </c:pt>
                <c:pt idx="2">
                  <c:v>19</c:v>
                </c:pt>
                <c:pt idx="3">
                  <c:v>24</c:v>
                </c:pt>
                <c:pt idx="4">
                  <c:v>40</c:v>
                </c:pt>
                <c:pt idx="5">
                  <c:v>48</c:v>
                </c:pt>
              </c:numCache>
            </c:numRef>
          </c:cat>
          <c:val>
            <c:numRef>
              <c:f>Summary!$K$44:$K$49</c:f>
              <c:numCache>
                <c:formatCode>0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95</c:v>
                </c:pt>
                <c:pt idx="3">
                  <c:v>73.333333333333329</c:v>
                </c:pt>
                <c:pt idx="4">
                  <c:v>68.333333333333329</c:v>
                </c:pt>
                <c:pt idx="5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D6-4178-9917-89CDB0E7BF93}"/>
            </c:ext>
          </c:extLst>
        </c:ser>
        <c:ser>
          <c:idx val="4"/>
          <c:order val="4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Summary!$L$52:$L$57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9.574271077563381</c:v>
                  </c:pt>
                  <c:pt idx="2">
                    <c:v>10</c:v>
                  </c:pt>
                  <c:pt idx="3">
                    <c:v>19.663841605003494</c:v>
                  </c:pt>
                  <c:pt idx="4">
                    <c:v>15.491933384829668</c:v>
                  </c:pt>
                  <c:pt idx="5">
                    <c:v>14.719601443879737</c:v>
                  </c:pt>
                </c:numCache>
              </c:numRef>
            </c:plus>
            <c:minus>
              <c:numRef>
                <c:f>Summary!$L$52:$L$57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9.574271077563381</c:v>
                  </c:pt>
                  <c:pt idx="2">
                    <c:v>10</c:v>
                  </c:pt>
                  <c:pt idx="3">
                    <c:v>19.663841605003494</c:v>
                  </c:pt>
                  <c:pt idx="4">
                    <c:v>15.491933384829668</c:v>
                  </c:pt>
                  <c:pt idx="5">
                    <c:v>14.719601443879737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Summary!$B$52:$B$57</c:f>
              <c:numCache>
                <c:formatCode>0</c:formatCode>
                <c:ptCount val="6"/>
                <c:pt idx="0">
                  <c:v>0</c:v>
                </c:pt>
                <c:pt idx="1">
                  <c:v>14</c:v>
                </c:pt>
                <c:pt idx="2">
                  <c:v>19</c:v>
                </c:pt>
                <c:pt idx="3">
                  <c:v>24</c:v>
                </c:pt>
                <c:pt idx="4">
                  <c:v>40</c:v>
                </c:pt>
                <c:pt idx="5">
                  <c:v>48</c:v>
                </c:pt>
              </c:numCache>
            </c:numRef>
          </c:cat>
          <c:val>
            <c:numRef>
              <c:f>Summary!$L$44:$L$49</c:f>
              <c:numCache>
                <c:formatCode>0</c:formatCode>
                <c:ptCount val="6"/>
                <c:pt idx="0">
                  <c:v>100</c:v>
                </c:pt>
                <c:pt idx="1">
                  <c:v>77.5</c:v>
                </c:pt>
                <c:pt idx="2">
                  <c:v>75</c:v>
                </c:pt>
                <c:pt idx="3">
                  <c:v>66.666666666666671</c:v>
                </c:pt>
                <c:pt idx="4">
                  <c:v>60</c:v>
                </c:pt>
                <c:pt idx="5">
                  <c:v>58.333333333333336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D6-4178-9917-89CDB0E7BF93}"/>
            </c:ext>
          </c:extLst>
        </c:ser>
        <c:ser>
          <c:idx val="5"/>
          <c:order val="5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Summary!$N$52:$N$57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12.909944487358056</c:v>
                  </c:pt>
                  <c:pt idx="2">
                    <c:v>22.173557826083453</c:v>
                  </c:pt>
                  <c:pt idx="3">
                    <c:v>36.5604522218567</c:v>
                  </c:pt>
                  <c:pt idx="4">
                    <c:v>27.325202042558928</c:v>
                  </c:pt>
                  <c:pt idx="5">
                    <c:v>27.325202042558928</c:v>
                  </c:pt>
                </c:numCache>
              </c:numRef>
            </c:plus>
            <c:minus>
              <c:numRef>
                <c:f>Summary!$N$52:$N$57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12.909944487358056</c:v>
                  </c:pt>
                  <c:pt idx="2">
                    <c:v>22.173557826083453</c:v>
                  </c:pt>
                  <c:pt idx="3">
                    <c:v>36.5604522218567</c:v>
                  </c:pt>
                  <c:pt idx="4">
                    <c:v>27.325202042558928</c:v>
                  </c:pt>
                  <c:pt idx="5">
                    <c:v>27.325202042558928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Summary!$B$52:$B$57</c:f>
              <c:numCache>
                <c:formatCode>0</c:formatCode>
                <c:ptCount val="6"/>
                <c:pt idx="0">
                  <c:v>0</c:v>
                </c:pt>
                <c:pt idx="1">
                  <c:v>14</c:v>
                </c:pt>
                <c:pt idx="2">
                  <c:v>19</c:v>
                </c:pt>
                <c:pt idx="3">
                  <c:v>24</c:v>
                </c:pt>
                <c:pt idx="4">
                  <c:v>40</c:v>
                </c:pt>
                <c:pt idx="5">
                  <c:v>48</c:v>
                </c:pt>
              </c:numCache>
            </c:numRef>
          </c:cat>
          <c:val>
            <c:numRef>
              <c:f>Summary!$N$44:$N$49</c:f>
              <c:numCache>
                <c:formatCode>0</c:formatCode>
                <c:ptCount val="6"/>
                <c:pt idx="0">
                  <c:v>100</c:v>
                </c:pt>
                <c:pt idx="1">
                  <c:v>75</c:v>
                </c:pt>
                <c:pt idx="2">
                  <c:v>62.5</c:v>
                </c:pt>
                <c:pt idx="3">
                  <c:v>41.666666666666664</c:v>
                </c:pt>
                <c:pt idx="4">
                  <c:v>26.666666666666668</c:v>
                </c:pt>
                <c:pt idx="5">
                  <c:v>26.666666666666668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D6-4178-9917-89CDB0E7BF93}"/>
            </c:ext>
          </c:extLst>
        </c:ser>
        <c:ser>
          <c:idx val="6"/>
          <c:order val="6"/>
          <c:tx>
            <c:strRef>
              <c:f>Summary!$P$43</c:f>
              <c:strCache>
                <c:ptCount val="1"/>
                <c:pt idx="0">
                  <c:v>GC broth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diamond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Summary!$Q$44:$Q$49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  <c:pt idx="5">
                    <c:v>8.8191710368819685</c:v>
                  </c:pt>
                </c:numCache>
              </c:numRef>
            </c:plus>
            <c:minus>
              <c:numRef>
                <c:f>Summary!$Q$44:$Q$49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8.8191710368819685</c:v>
                  </c:pt>
                  <c:pt idx="2">
                    <c:v>8.8191710368819685</c:v>
                  </c:pt>
                  <c:pt idx="3">
                    <c:v>8.8191710368819685</c:v>
                  </c:pt>
                  <c:pt idx="4">
                    <c:v>8.8191710368819685</c:v>
                  </c:pt>
                  <c:pt idx="5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Summary!$P$44:$P$49</c:f>
              <c:numCache>
                <c:formatCode>General</c:formatCode>
                <c:ptCount val="6"/>
                <c:pt idx="0">
                  <c:v>100</c:v>
                </c:pt>
                <c:pt idx="1">
                  <c:v>94.444444444444443</c:v>
                </c:pt>
                <c:pt idx="2">
                  <c:v>94.444444444444443</c:v>
                </c:pt>
                <c:pt idx="3">
                  <c:v>94.444444444444443</c:v>
                </c:pt>
                <c:pt idx="4">
                  <c:v>94.444444444444443</c:v>
                </c:pt>
                <c:pt idx="5">
                  <c:v>94.444444444444443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6-4D42-8B12-FE8645C1A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584800"/>
        <c:axId val="475577912"/>
      </c:lineChart>
      <c:dateAx>
        <c:axId val="475584800"/>
        <c:scaling>
          <c:orientation val="minMax"/>
          <c:max val="50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5577912"/>
        <c:crosses val="autoZero"/>
        <c:auto val="0"/>
        <c:lblOffset val="100"/>
        <c:baseTimeUnit val="days"/>
        <c:majorUnit val="6"/>
        <c:majorTimeUnit val="days"/>
      </c:dateAx>
      <c:valAx>
        <c:axId val="475577912"/>
        <c:scaling>
          <c:orientation val="minMax"/>
          <c:max val="100"/>
          <c:min val="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5584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280458</xdr:colOff>
      <xdr:row>58</xdr:row>
      <xdr:rowOff>132556</xdr:rowOff>
    </xdr:from>
    <xdr:to>
      <xdr:col>22</xdr:col>
      <xdr:colOff>1984</xdr:colOff>
      <xdr:row>73</xdr:row>
      <xdr:rowOff>56620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511968</xdr:colOff>
      <xdr:row>57</xdr:row>
      <xdr:rowOff>166290</xdr:rowOff>
    </xdr:from>
    <xdr:to>
      <xdr:col>11</xdr:col>
      <xdr:colOff>242093</xdr:colOff>
      <xdr:row>72</xdr:row>
      <xdr:rowOff>81756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1"/>
  <sheetViews>
    <sheetView zoomScale="60" zoomScaleNormal="60" workbookViewId="0">
      <selection activeCell="C13" sqref="C13:R18"/>
    </sheetView>
  </sheetViews>
  <sheetFormatPr defaultRowHeight="15" x14ac:dyDescent="0.25"/>
  <cols>
    <col min="1" max="1" width="18" bestFit="1" customWidth="1"/>
    <col min="2" max="2" width="24" bestFit="1" customWidth="1"/>
    <col min="4" max="7" width="13.140625" bestFit="1" customWidth="1"/>
    <col min="8" max="8" width="11.42578125" customWidth="1"/>
    <col min="10" max="10" width="8.85546875" bestFit="1" customWidth="1"/>
    <col min="11" max="20" width="13.140625" bestFit="1" customWidth="1"/>
  </cols>
  <sheetData>
    <row r="2" spans="1:18" x14ac:dyDescent="0.25">
      <c r="A2" t="s">
        <v>25</v>
      </c>
      <c r="B2" s="1"/>
      <c r="C2" s="1">
        <v>0.1</v>
      </c>
      <c r="D2" s="1"/>
      <c r="E2" s="1"/>
      <c r="F2" s="1"/>
      <c r="G2" s="1">
        <v>0.6</v>
      </c>
      <c r="H2" s="1"/>
      <c r="I2" s="1"/>
      <c r="J2" s="1"/>
      <c r="K2" s="1">
        <v>0.8</v>
      </c>
      <c r="L2" s="1"/>
      <c r="M2" s="1"/>
      <c r="N2" s="1"/>
      <c r="O2" s="1">
        <v>1</v>
      </c>
      <c r="P2" s="1"/>
      <c r="Q2" s="1"/>
      <c r="R2" s="1"/>
    </row>
    <row r="3" spans="1:18" x14ac:dyDescent="0.25">
      <c r="B3" s="1" t="s">
        <v>0</v>
      </c>
      <c r="C3" s="1">
        <v>1</v>
      </c>
      <c r="D3" s="1">
        <v>2</v>
      </c>
      <c r="E3" s="1">
        <v>3</v>
      </c>
      <c r="F3" s="1">
        <v>4</v>
      </c>
      <c r="G3" s="1">
        <v>1</v>
      </c>
      <c r="H3" s="1">
        <v>2</v>
      </c>
      <c r="I3" s="1">
        <v>3</v>
      </c>
      <c r="J3" s="1">
        <v>4</v>
      </c>
      <c r="K3" s="1">
        <v>1</v>
      </c>
      <c r="L3" s="1">
        <v>2</v>
      </c>
      <c r="M3" s="1">
        <v>3</v>
      </c>
      <c r="N3" s="1">
        <v>4</v>
      </c>
      <c r="O3" s="1">
        <v>1</v>
      </c>
      <c r="P3" s="1">
        <v>2</v>
      </c>
      <c r="Q3" s="1">
        <v>3</v>
      </c>
      <c r="R3" s="1">
        <v>4</v>
      </c>
    </row>
    <row r="4" spans="1:18" x14ac:dyDescent="0.25"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</row>
    <row r="5" spans="1:18" x14ac:dyDescent="0.25">
      <c r="B5" s="1">
        <v>14</v>
      </c>
      <c r="C5" s="1">
        <v>1</v>
      </c>
      <c r="D5" s="1">
        <v>0</v>
      </c>
      <c r="E5" s="1" t="s">
        <v>1</v>
      </c>
      <c r="F5" s="1" t="s">
        <v>1</v>
      </c>
      <c r="G5" s="1">
        <v>0</v>
      </c>
      <c r="H5" s="1">
        <v>0</v>
      </c>
      <c r="I5" s="1" t="s">
        <v>1</v>
      </c>
      <c r="J5" s="1" t="s">
        <v>1</v>
      </c>
      <c r="K5" s="1">
        <v>5</v>
      </c>
      <c r="L5" s="1">
        <v>5</v>
      </c>
      <c r="M5" s="1" t="s">
        <v>1</v>
      </c>
      <c r="N5" s="1" t="s">
        <v>1</v>
      </c>
      <c r="O5" s="1">
        <v>3</v>
      </c>
      <c r="P5" s="1">
        <v>3</v>
      </c>
      <c r="Q5" s="1" t="s">
        <v>1</v>
      </c>
      <c r="R5" s="1" t="s">
        <v>1</v>
      </c>
    </row>
    <row r="6" spans="1:18" x14ac:dyDescent="0.25">
      <c r="B6" s="1">
        <v>19</v>
      </c>
      <c r="C6" s="1">
        <v>1</v>
      </c>
      <c r="D6" s="1">
        <v>0</v>
      </c>
      <c r="E6" s="1" t="s">
        <v>1</v>
      </c>
      <c r="F6" s="1" t="s">
        <v>1</v>
      </c>
      <c r="G6" s="1">
        <v>0</v>
      </c>
      <c r="H6" s="1">
        <v>1</v>
      </c>
      <c r="I6" s="1" t="s">
        <v>1</v>
      </c>
      <c r="J6" s="1" t="s">
        <v>1</v>
      </c>
      <c r="K6" s="1">
        <v>5</v>
      </c>
      <c r="L6" s="1">
        <v>5</v>
      </c>
      <c r="M6" s="1" t="s">
        <v>1</v>
      </c>
      <c r="N6" s="1" t="s">
        <v>1</v>
      </c>
      <c r="O6" s="1">
        <v>3</v>
      </c>
      <c r="P6" s="1">
        <v>6</v>
      </c>
      <c r="Q6" s="1" t="s">
        <v>1</v>
      </c>
      <c r="R6" s="1" t="s">
        <v>1</v>
      </c>
    </row>
    <row r="7" spans="1:18" x14ac:dyDescent="0.25">
      <c r="B7" s="1">
        <v>24</v>
      </c>
      <c r="C7" s="1">
        <v>1</v>
      </c>
      <c r="D7" s="1">
        <v>0</v>
      </c>
      <c r="E7" s="1">
        <v>1</v>
      </c>
      <c r="F7" s="1">
        <v>2</v>
      </c>
      <c r="G7" s="1">
        <v>2</v>
      </c>
      <c r="H7" s="1">
        <v>2</v>
      </c>
      <c r="I7" s="1">
        <v>4</v>
      </c>
      <c r="J7" s="1">
        <v>5</v>
      </c>
      <c r="K7" s="1">
        <v>5</v>
      </c>
      <c r="L7" s="1">
        <v>5</v>
      </c>
      <c r="M7" s="1">
        <v>8</v>
      </c>
      <c r="N7" s="1">
        <v>3</v>
      </c>
      <c r="O7" s="1">
        <v>3</v>
      </c>
      <c r="P7" s="1">
        <v>6</v>
      </c>
      <c r="Q7" s="1">
        <v>8</v>
      </c>
      <c r="R7" s="1">
        <v>7</v>
      </c>
    </row>
    <row r="8" spans="1:18" x14ac:dyDescent="0.25">
      <c r="B8" s="1">
        <v>40</v>
      </c>
      <c r="C8" s="1">
        <v>1</v>
      </c>
      <c r="D8" s="1">
        <v>3</v>
      </c>
      <c r="E8" s="1">
        <v>1</v>
      </c>
      <c r="F8" s="1">
        <v>2</v>
      </c>
      <c r="G8" s="1">
        <v>2</v>
      </c>
      <c r="H8" s="1">
        <v>2</v>
      </c>
      <c r="I8" s="1">
        <v>4</v>
      </c>
      <c r="J8" s="1">
        <v>5</v>
      </c>
      <c r="K8" s="1">
        <v>8</v>
      </c>
      <c r="L8" s="1">
        <v>5</v>
      </c>
      <c r="M8" s="1">
        <v>8</v>
      </c>
      <c r="N8" s="1">
        <v>3</v>
      </c>
      <c r="O8" s="1">
        <v>6</v>
      </c>
      <c r="P8" s="1">
        <v>7</v>
      </c>
      <c r="Q8" s="1">
        <v>8</v>
      </c>
      <c r="R8" s="1">
        <v>7</v>
      </c>
    </row>
    <row r="9" spans="1:18" x14ac:dyDescent="0.25">
      <c r="B9" s="1">
        <v>48</v>
      </c>
      <c r="C9" s="1">
        <v>1</v>
      </c>
      <c r="D9" s="1">
        <v>3</v>
      </c>
      <c r="E9" s="1">
        <v>1</v>
      </c>
      <c r="F9" s="1">
        <v>2</v>
      </c>
      <c r="G9" s="1">
        <v>3</v>
      </c>
      <c r="H9" s="1">
        <v>2</v>
      </c>
      <c r="I9" s="1">
        <v>5</v>
      </c>
      <c r="J9" s="1">
        <v>8</v>
      </c>
      <c r="K9" s="1">
        <v>8</v>
      </c>
      <c r="L9" s="1">
        <v>5</v>
      </c>
      <c r="M9" s="1">
        <v>8</v>
      </c>
      <c r="N9" s="1">
        <v>4</v>
      </c>
      <c r="O9" s="1">
        <v>6</v>
      </c>
      <c r="P9" s="1">
        <v>7</v>
      </c>
      <c r="Q9" s="1">
        <v>8</v>
      </c>
      <c r="R9" s="1">
        <v>7</v>
      </c>
    </row>
    <row r="10" spans="1:18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x14ac:dyDescent="0.25">
      <c r="A11" t="s">
        <v>26</v>
      </c>
      <c r="B11" s="1"/>
      <c r="C11" s="1">
        <v>0.1</v>
      </c>
      <c r="D11" s="1"/>
      <c r="E11" s="1"/>
      <c r="F11" s="1"/>
      <c r="G11" s="1">
        <v>0.6</v>
      </c>
      <c r="H11" s="1"/>
      <c r="I11" s="1"/>
      <c r="J11" s="1"/>
      <c r="K11" s="1">
        <v>0.8</v>
      </c>
      <c r="L11" s="1"/>
      <c r="M11" s="1"/>
      <c r="N11" s="1"/>
      <c r="O11" s="1">
        <v>1</v>
      </c>
      <c r="P11" s="1"/>
      <c r="Q11" s="1"/>
      <c r="R11" s="1"/>
    </row>
    <row r="12" spans="1:18" x14ac:dyDescent="0.25">
      <c r="B12" s="1" t="s">
        <v>0</v>
      </c>
      <c r="C12" s="1">
        <v>1</v>
      </c>
      <c r="D12" s="1">
        <v>2</v>
      </c>
      <c r="E12" s="1">
        <v>3</v>
      </c>
      <c r="F12" s="1">
        <v>4</v>
      </c>
      <c r="G12" s="1">
        <v>1</v>
      </c>
      <c r="H12" s="1">
        <v>2</v>
      </c>
      <c r="I12" s="1">
        <v>3</v>
      </c>
      <c r="J12" s="1">
        <v>4</v>
      </c>
      <c r="K12" s="1">
        <v>1</v>
      </c>
      <c r="L12" s="1">
        <v>2</v>
      </c>
      <c r="M12" s="1">
        <v>3</v>
      </c>
      <c r="N12" s="1">
        <v>4</v>
      </c>
      <c r="O12" s="1">
        <v>1</v>
      </c>
      <c r="P12" s="1">
        <v>2</v>
      </c>
      <c r="Q12" s="1">
        <v>3</v>
      </c>
      <c r="R12" s="1">
        <v>4</v>
      </c>
    </row>
    <row r="13" spans="1:18" x14ac:dyDescent="0.25">
      <c r="B13" s="1">
        <v>0</v>
      </c>
      <c r="C13" s="1">
        <f>((10-C4)*100)/10</f>
        <v>100</v>
      </c>
      <c r="D13" s="1">
        <f t="shared" ref="D13:R13" si="0">((10-D4)*100)/10</f>
        <v>100</v>
      </c>
      <c r="E13" s="1">
        <f t="shared" si="0"/>
        <v>100</v>
      </c>
      <c r="F13" s="1">
        <f t="shared" si="0"/>
        <v>100</v>
      </c>
      <c r="G13" s="1">
        <f t="shared" si="0"/>
        <v>100</v>
      </c>
      <c r="H13" s="1">
        <f t="shared" si="0"/>
        <v>100</v>
      </c>
      <c r="I13" s="1">
        <f t="shared" si="0"/>
        <v>100</v>
      </c>
      <c r="J13" s="1">
        <f t="shared" si="0"/>
        <v>100</v>
      </c>
      <c r="K13" s="1">
        <f t="shared" si="0"/>
        <v>100</v>
      </c>
      <c r="L13" s="1">
        <f t="shared" si="0"/>
        <v>100</v>
      </c>
      <c r="M13" s="1">
        <f t="shared" si="0"/>
        <v>100</v>
      </c>
      <c r="N13" s="1">
        <f t="shared" si="0"/>
        <v>100</v>
      </c>
      <c r="O13" s="1">
        <f t="shared" si="0"/>
        <v>100</v>
      </c>
      <c r="P13" s="1">
        <f t="shared" si="0"/>
        <v>100</v>
      </c>
      <c r="Q13" s="1">
        <f t="shared" si="0"/>
        <v>100</v>
      </c>
      <c r="R13" s="1">
        <f t="shared" si="0"/>
        <v>100</v>
      </c>
    </row>
    <row r="14" spans="1:18" x14ac:dyDescent="0.25">
      <c r="B14" s="1">
        <v>14</v>
      </c>
      <c r="C14" s="1">
        <f t="shared" ref="C14:P14" si="1">((10-C5)*100)/10</f>
        <v>90</v>
      </c>
      <c r="D14" s="1">
        <f t="shared" si="1"/>
        <v>100</v>
      </c>
      <c r="E14" s="1"/>
      <c r="F14" s="1"/>
      <c r="G14" s="1">
        <f t="shared" si="1"/>
        <v>100</v>
      </c>
      <c r="H14" s="1">
        <f t="shared" si="1"/>
        <v>100</v>
      </c>
      <c r="I14" s="1"/>
      <c r="J14" s="1"/>
      <c r="K14" s="1">
        <f t="shared" si="1"/>
        <v>50</v>
      </c>
      <c r="L14" s="1">
        <f t="shared" si="1"/>
        <v>50</v>
      </c>
      <c r="M14" s="1"/>
      <c r="N14" s="1"/>
      <c r="O14" s="1">
        <f t="shared" si="1"/>
        <v>70</v>
      </c>
      <c r="P14" s="1">
        <f t="shared" si="1"/>
        <v>70</v>
      </c>
      <c r="Q14" s="1"/>
      <c r="R14" s="1"/>
    </row>
    <row r="15" spans="1:18" x14ac:dyDescent="0.25">
      <c r="B15" s="1">
        <v>19</v>
      </c>
      <c r="C15" s="1">
        <f t="shared" ref="C15:P15" si="2">((10-C6)*100)/10</f>
        <v>90</v>
      </c>
      <c r="D15" s="1">
        <f t="shared" si="2"/>
        <v>100</v>
      </c>
      <c r="E15" s="1"/>
      <c r="F15" s="1"/>
      <c r="G15" s="1">
        <f t="shared" si="2"/>
        <v>100</v>
      </c>
      <c r="H15" s="1">
        <f t="shared" si="2"/>
        <v>90</v>
      </c>
      <c r="I15" s="1"/>
      <c r="J15" s="1"/>
      <c r="K15" s="1">
        <f t="shared" si="2"/>
        <v>50</v>
      </c>
      <c r="L15" s="1">
        <f t="shared" si="2"/>
        <v>50</v>
      </c>
      <c r="M15" s="1"/>
      <c r="N15" s="1"/>
      <c r="O15" s="1">
        <f t="shared" si="2"/>
        <v>70</v>
      </c>
      <c r="P15" s="1">
        <f t="shared" si="2"/>
        <v>40</v>
      </c>
      <c r="Q15" s="1"/>
      <c r="R15" s="1"/>
    </row>
    <row r="16" spans="1:18" x14ac:dyDescent="0.25">
      <c r="B16" s="1">
        <v>24</v>
      </c>
      <c r="C16" s="1">
        <f t="shared" ref="C16:R16" si="3">((10-C7)*100)/10</f>
        <v>90</v>
      </c>
      <c r="D16" s="1">
        <f t="shared" si="3"/>
        <v>100</v>
      </c>
      <c r="E16" s="1">
        <f t="shared" si="3"/>
        <v>90</v>
      </c>
      <c r="F16" s="1">
        <f t="shared" si="3"/>
        <v>80</v>
      </c>
      <c r="G16" s="1">
        <f t="shared" si="3"/>
        <v>80</v>
      </c>
      <c r="H16" s="1">
        <f t="shared" si="3"/>
        <v>80</v>
      </c>
      <c r="I16" s="1">
        <f t="shared" si="3"/>
        <v>60</v>
      </c>
      <c r="J16" s="1">
        <f t="shared" si="3"/>
        <v>50</v>
      </c>
      <c r="K16" s="1">
        <f t="shared" si="3"/>
        <v>50</v>
      </c>
      <c r="L16" s="1">
        <f t="shared" si="3"/>
        <v>50</v>
      </c>
      <c r="M16" s="1">
        <f t="shared" si="3"/>
        <v>20</v>
      </c>
      <c r="N16" s="1">
        <f t="shared" si="3"/>
        <v>70</v>
      </c>
      <c r="O16" s="1">
        <f t="shared" si="3"/>
        <v>70</v>
      </c>
      <c r="P16" s="1">
        <f t="shared" si="3"/>
        <v>40</v>
      </c>
      <c r="Q16" s="1">
        <f t="shared" si="3"/>
        <v>20</v>
      </c>
      <c r="R16" s="1">
        <f t="shared" si="3"/>
        <v>30</v>
      </c>
    </row>
    <row r="17" spans="1:20" x14ac:dyDescent="0.25">
      <c r="B17" s="1">
        <v>40</v>
      </c>
      <c r="C17" s="1">
        <f t="shared" ref="C17:R17" si="4">((10-C8)*100)/10</f>
        <v>90</v>
      </c>
      <c r="D17" s="1">
        <f t="shared" si="4"/>
        <v>70</v>
      </c>
      <c r="E17" s="1">
        <f t="shared" si="4"/>
        <v>90</v>
      </c>
      <c r="F17" s="1">
        <f t="shared" si="4"/>
        <v>80</v>
      </c>
      <c r="G17" s="1">
        <f t="shared" si="4"/>
        <v>80</v>
      </c>
      <c r="H17" s="1">
        <f t="shared" si="4"/>
        <v>80</v>
      </c>
      <c r="I17" s="1">
        <f t="shared" si="4"/>
        <v>60</v>
      </c>
      <c r="J17" s="1">
        <f t="shared" si="4"/>
        <v>50</v>
      </c>
      <c r="K17" s="1">
        <f t="shared" si="4"/>
        <v>20</v>
      </c>
      <c r="L17" s="1">
        <f t="shared" si="4"/>
        <v>50</v>
      </c>
      <c r="M17" s="1">
        <f t="shared" si="4"/>
        <v>20</v>
      </c>
      <c r="N17" s="1">
        <f t="shared" si="4"/>
        <v>70</v>
      </c>
      <c r="O17" s="1">
        <f t="shared" si="4"/>
        <v>40</v>
      </c>
      <c r="P17" s="1">
        <f t="shared" si="4"/>
        <v>30</v>
      </c>
      <c r="Q17" s="1">
        <f t="shared" si="4"/>
        <v>20</v>
      </c>
      <c r="R17" s="1">
        <f t="shared" si="4"/>
        <v>30</v>
      </c>
    </row>
    <row r="18" spans="1:20" x14ac:dyDescent="0.25">
      <c r="B18" s="1">
        <v>48</v>
      </c>
      <c r="C18" s="1">
        <f t="shared" ref="C18:R18" si="5">((10-C9)*100)/10</f>
        <v>90</v>
      </c>
      <c r="D18" s="1">
        <f t="shared" si="5"/>
        <v>70</v>
      </c>
      <c r="E18" s="1">
        <f t="shared" si="5"/>
        <v>90</v>
      </c>
      <c r="F18" s="1">
        <f t="shared" si="5"/>
        <v>80</v>
      </c>
      <c r="G18" s="1">
        <f t="shared" si="5"/>
        <v>70</v>
      </c>
      <c r="H18" s="1">
        <f t="shared" si="5"/>
        <v>80</v>
      </c>
      <c r="I18" s="1">
        <f t="shared" si="5"/>
        <v>50</v>
      </c>
      <c r="J18" s="1">
        <f t="shared" si="5"/>
        <v>20</v>
      </c>
      <c r="K18" s="1">
        <f t="shared" si="5"/>
        <v>20</v>
      </c>
      <c r="L18" s="1">
        <f t="shared" si="5"/>
        <v>50</v>
      </c>
      <c r="M18" s="1">
        <f t="shared" si="5"/>
        <v>20</v>
      </c>
      <c r="N18" s="1">
        <f t="shared" si="5"/>
        <v>60</v>
      </c>
      <c r="O18" s="1">
        <f t="shared" si="5"/>
        <v>40</v>
      </c>
      <c r="P18" s="1">
        <f t="shared" si="5"/>
        <v>30</v>
      </c>
      <c r="Q18" s="1">
        <f t="shared" si="5"/>
        <v>20</v>
      </c>
      <c r="R18" s="1">
        <f t="shared" si="5"/>
        <v>30</v>
      </c>
    </row>
    <row r="20" spans="1:20" x14ac:dyDescent="0.25">
      <c r="A20" t="s">
        <v>23</v>
      </c>
      <c r="B20" s="1" t="s">
        <v>2</v>
      </c>
      <c r="C20" s="1" t="s">
        <v>3</v>
      </c>
      <c r="D20" s="1" t="s">
        <v>4</v>
      </c>
      <c r="E20" s="1" t="s">
        <v>5</v>
      </c>
      <c r="F20" s="1" t="s">
        <v>6</v>
      </c>
      <c r="G20" s="1" t="s">
        <v>7</v>
      </c>
      <c r="H20" s="1" t="s">
        <v>8</v>
      </c>
      <c r="I20" s="1" t="s">
        <v>9</v>
      </c>
      <c r="J20" s="1" t="s">
        <v>13</v>
      </c>
      <c r="K20" s="1" t="s">
        <v>14</v>
      </c>
      <c r="L20" s="1" t="s">
        <v>14</v>
      </c>
      <c r="M20" s="1" t="s">
        <v>14</v>
      </c>
      <c r="N20" s="1" t="s">
        <v>14</v>
      </c>
      <c r="O20" s="1" t="s">
        <v>14</v>
      </c>
      <c r="P20" s="1" t="s">
        <v>14</v>
      </c>
      <c r="Q20" s="1" t="s">
        <v>15</v>
      </c>
      <c r="R20" s="1" t="s">
        <v>16</v>
      </c>
      <c r="S20" s="1" t="s">
        <v>17</v>
      </c>
      <c r="T20" s="1" t="s">
        <v>18</v>
      </c>
    </row>
    <row r="21" spans="1:20" x14ac:dyDescent="0.25">
      <c r="B21" s="1" t="s">
        <v>19</v>
      </c>
      <c r="C21" s="1">
        <v>1E-3</v>
      </c>
      <c r="D21" s="1">
        <v>440</v>
      </c>
      <c r="E21" s="1">
        <v>442</v>
      </c>
      <c r="F21" s="1">
        <v>656</v>
      </c>
      <c r="G21" s="1">
        <v>698</v>
      </c>
      <c r="H21" s="1">
        <v>778</v>
      </c>
      <c r="I21" s="1">
        <v>796</v>
      </c>
      <c r="J21" s="4">
        <f>AVERAGE(D21:I21)</f>
        <v>635</v>
      </c>
      <c r="K21" s="4">
        <f>(D21/(0.01*C21))/100</f>
        <v>440000</v>
      </c>
      <c r="L21" s="4">
        <f>(E21/(0.01*C21))/100</f>
        <v>442000</v>
      </c>
      <c r="M21" s="4">
        <f>(F21/(0.01*C21))/100</f>
        <v>655999.99999999988</v>
      </c>
      <c r="N21" s="4">
        <f>(G21/(0.01*C21))/100</f>
        <v>698000</v>
      </c>
      <c r="O21" s="4">
        <f>(H21/(0.01*C21))/100</f>
        <v>778000</v>
      </c>
      <c r="P21" s="4">
        <f>(I21/(0.01*C21))/100</f>
        <v>796000</v>
      </c>
      <c r="Q21" s="4">
        <f>AVERAGE(K21:P21)</f>
        <v>635000</v>
      </c>
      <c r="R21" s="4">
        <f>MEDIAN(K21:P21)</f>
        <v>677000</v>
      </c>
      <c r="S21" s="4">
        <f>MIN(K21:P21)</f>
        <v>440000</v>
      </c>
      <c r="T21" s="4">
        <f>MAX(K21:P21)</f>
        <v>796000</v>
      </c>
    </row>
    <row r="22" spans="1:20" x14ac:dyDescent="0.25">
      <c r="B22" s="1" t="s">
        <v>20</v>
      </c>
      <c r="C22" s="1">
        <v>1E-4</v>
      </c>
      <c r="D22" s="1">
        <v>498</v>
      </c>
      <c r="E22" s="1">
        <v>661</v>
      </c>
      <c r="F22" s="1"/>
      <c r="G22" s="1">
        <v>968</v>
      </c>
      <c r="H22" s="1">
        <v>724</v>
      </c>
      <c r="I22" s="1">
        <v>891</v>
      </c>
      <c r="J22" s="4">
        <f>AVERAGE(D22:I22)</f>
        <v>748.4</v>
      </c>
      <c r="K22" s="4">
        <f>(D22/(0.01*C22))/100</f>
        <v>4979999.9999999991</v>
      </c>
      <c r="L22" s="4">
        <f>(E22/(0.01*C22))/100</f>
        <v>6609999.9999999991</v>
      </c>
      <c r="M22" s="4"/>
      <c r="N22" s="4">
        <f>(G22/(0.01*C22))/100</f>
        <v>9679999.9999999981</v>
      </c>
      <c r="O22" s="4">
        <f>(H22/(0.01*C22))/100</f>
        <v>7239999.9999999991</v>
      </c>
      <c r="P22" s="4">
        <f>(I22/(0.01*C22))/100</f>
        <v>8909999.9999999981</v>
      </c>
      <c r="Q22" s="4">
        <f>AVERAGE(K22:P22)</f>
        <v>7483999.9999999981</v>
      </c>
      <c r="R22" s="4">
        <f>MEDIAN(K22:P22)</f>
        <v>7239999.9999999991</v>
      </c>
      <c r="S22" s="4">
        <f>MIN(K22:P22)</f>
        <v>4979999.9999999991</v>
      </c>
      <c r="T22" s="4">
        <f>MAX(K22:P22)</f>
        <v>9679999.9999999981</v>
      </c>
    </row>
    <row r="23" spans="1:20" x14ac:dyDescent="0.25">
      <c r="B23" s="1" t="s">
        <v>21</v>
      </c>
      <c r="C23" s="1">
        <v>1.0000000000000001E-5</v>
      </c>
      <c r="D23" s="1">
        <v>491</v>
      </c>
      <c r="E23" s="1">
        <v>434</v>
      </c>
      <c r="F23" s="1">
        <v>431</v>
      </c>
      <c r="G23" s="1">
        <v>639</v>
      </c>
      <c r="H23" s="1">
        <v>684</v>
      </c>
      <c r="I23" s="1">
        <v>781</v>
      </c>
      <c r="J23" s="4">
        <f>AVERAGE(D23:I23)</f>
        <v>576.66666666666663</v>
      </c>
      <c r="K23" s="4">
        <f>(D23/(0.01*C23))/100</f>
        <v>49100000</v>
      </c>
      <c r="L23" s="4">
        <f>(E23/(0.01*C23))/100</f>
        <v>43400000</v>
      </c>
      <c r="M23" s="4">
        <f>(F23/(0.01*C23))/100</f>
        <v>43100000</v>
      </c>
      <c r="N23" s="4">
        <f>(G23/(0.01*C23))/100</f>
        <v>63899999.999999993</v>
      </c>
      <c r="O23" s="4">
        <f>(H23/(0.01*C23))/100</f>
        <v>68399999.999999985</v>
      </c>
      <c r="P23" s="4">
        <f>(I23/(0.01*C23))/100</f>
        <v>78099999.999999985</v>
      </c>
      <c r="Q23" s="4">
        <f>AVERAGE(K23:P23)</f>
        <v>57666666.666666664</v>
      </c>
      <c r="R23" s="4">
        <f>MEDIAN(K23:P23)</f>
        <v>56500000</v>
      </c>
      <c r="S23" s="4">
        <f>MIN(K23:P23)</f>
        <v>43100000</v>
      </c>
      <c r="T23" s="4">
        <f>MAX(K23:P23)</f>
        <v>78099999.999999985</v>
      </c>
    </row>
    <row r="24" spans="1:20" x14ac:dyDescent="0.25">
      <c r="B24" s="1" t="s">
        <v>22</v>
      </c>
      <c r="C24" s="1">
        <v>9.9999999999999995E-7</v>
      </c>
      <c r="D24" s="1">
        <v>414</v>
      </c>
      <c r="E24" s="1">
        <v>478</v>
      </c>
      <c r="F24" s="1">
        <v>535</v>
      </c>
      <c r="G24" s="1">
        <v>494</v>
      </c>
      <c r="H24" s="1">
        <v>496</v>
      </c>
      <c r="I24" s="1">
        <v>610</v>
      </c>
      <c r="J24" s="4">
        <f>AVERAGE(D24:I24)</f>
        <v>504.5</v>
      </c>
      <c r="K24" s="4">
        <f>(D24/(0.01*C24))/100</f>
        <v>414000000</v>
      </c>
      <c r="L24" s="4">
        <f>(E24/(0.01*C24))/100</f>
        <v>478000000</v>
      </c>
      <c r="M24" s="4">
        <f>(F24/(0.01*C24))/100</f>
        <v>535000000</v>
      </c>
      <c r="N24" s="4">
        <f>(G24/(0.01*C24))/100</f>
        <v>494000000</v>
      </c>
      <c r="O24" s="4">
        <f>(H24/(0.01*C24))/100</f>
        <v>496000000</v>
      </c>
      <c r="P24" s="4">
        <f>(I24/(0.01*C24))/100</f>
        <v>610000000</v>
      </c>
      <c r="Q24" s="4">
        <f>AVERAGE(K24:P24)</f>
        <v>504500000</v>
      </c>
      <c r="R24" s="4">
        <f>MEDIAN(K24:P24)</f>
        <v>495000000</v>
      </c>
      <c r="S24" s="4">
        <f>MIN(K24:P24)</f>
        <v>414000000</v>
      </c>
      <c r="T24" s="4">
        <f>MAX(K24:P24)</f>
        <v>610000000</v>
      </c>
    </row>
    <row r="27" spans="1:20" x14ac:dyDescent="0.25">
      <c r="B27" s="1" t="s">
        <v>2</v>
      </c>
      <c r="C27" s="1" t="s">
        <v>3</v>
      </c>
      <c r="D27" s="1" t="s">
        <v>15</v>
      </c>
      <c r="E27" s="1" t="s">
        <v>16</v>
      </c>
      <c r="F27" s="1" t="s">
        <v>17</v>
      </c>
      <c r="G27" s="1" t="s">
        <v>18</v>
      </c>
      <c r="H27" s="5" t="s">
        <v>27</v>
      </c>
    </row>
    <row r="28" spans="1:20" x14ac:dyDescent="0.25">
      <c r="B28" s="1" t="s">
        <v>19</v>
      </c>
      <c r="C28" s="1">
        <v>1E-3</v>
      </c>
      <c r="D28" s="4">
        <v>635000</v>
      </c>
      <c r="E28" s="4">
        <v>677000</v>
      </c>
      <c r="F28" s="4">
        <v>440000</v>
      </c>
      <c r="G28" s="4">
        <v>796000</v>
      </c>
      <c r="H28" s="2">
        <v>635000</v>
      </c>
    </row>
    <row r="29" spans="1:20" x14ac:dyDescent="0.25">
      <c r="B29" s="1" t="s">
        <v>20</v>
      </c>
      <c r="C29" s="1">
        <v>1E-4</v>
      </c>
      <c r="D29" s="4">
        <v>7483999.9999999981</v>
      </c>
      <c r="E29" s="4">
        <v>7239999.9999999991</v>
      </c>
      <c r="F29" s="4">
        <v>4979999.9999999991</v>
      </c>
      <c r="G29" s="4">
        <v>9679999.9999999981</v>
      </c>
      <c r="H29" s="2">
        <v>7483999.9999999981</v>
      </c>
    </row>
    <row r="30" spans="1:20" x14ac:dyDescent="0.25">
      <c r="B30" s="1" t="s">
        <v>21</v>
      </c>
      <c r="C30" s="1">
        <v>1.0000000000000001E-5</v>
      </c>
      <c r="D30" s="4">
        <v>57666666.666666664</v>
      </c>
      <c r="E30" s="4">
        <v>56500000</v>
      </c>
      <c r="F30" s="4">
        <v>43100000</v>
      </c>
      <c r="G30" s="4">
        <v>78099999.999999985</v>
      </c>
      <c r="H30" s="2">
        <v>57666666.666666664</v>
      </c>
    </row>
    <row r="31" spans="1:20" x14ac:dyDescent="0.25">
      <c r="B31" s="1" t="s">
        <v>22</v>
      </c>
      <c r="C31" s="1">
        <v>9.9999999999999995E-7</v>
      </c>
      <c r="D31" s="4">
        <v>504500000</v>
      </c>
      <c r="E31" s="4">
        <v>495000000</v>
      </c>
      <c r="F31" s="4">
        <v>414000000</v>
      </c>
      <c r="G31" s="4">
        <v>610000000</v>
      </c>
      <c r="H31" s="2">
        <v>504500000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1"/>
  <sheetViews>
    <sheetView zoomScale="40" zoomScaleNormal="40" workbookViewId="0">
      <selection activeCell="Z18" sqref="B11:Z18"/>
    </sheetView>
  </sheetViews>
  <sheetFormatPr defaultRowHeight="15" x14ac:dyDescent="0.25"/>
  <cols>
    <col min="1" max="1" width="17.7109375" bestFit="1" customWidth="1"/>
    <col min="4" max="7" width="12.42578125" bestFit="1" customWidth="1"/>
    <col min="8" max="8" width="11.42578125" customWidth="1"/>
  </cols>
  <sheetData>
    <row r="2" spans="1:26" x14ac:dyDescent="0.25">
      <c r="A2" t="s">
        <v>25</v>
      </c>
      <c r="B2" s="1"/>
      <c r="C2" s="1">
        <v>0.1</v>
      </c>
      <c r="D2" s="1"/>
      <c r="E2" s="1"/>
      <c r="F2" s="1"/>
      <c r="G2" s="1"/>
      <c r="H2" s="1"/>
      <c r="I2" s="1">
        <v>0.6</v>
      </c>
      <c r="J2" s="1"/>
      <c r="K2" s="1"/>
      <c r="L2" s="1"/>
      <c r="M2" s="1"/>
      <c r="N2" s="1"/>
      <c r="O2" s="1">
        <v>0.8</v>
      </c>
      <c r="P2" s="1"/>
      <c r="Q2" s="1"/>
      <c r="R2" s="1"/>
      <c r="S2" s="1"/>
      <c r="T2" s="1"/>
      <c r="U2" s="1">
        <v>1</v>
      </c>
      <c r="V2" s="1"/>
      <c r="W2" s="1"/>
      <c r="X2" s="1"/>
      <c r="Y2" s="1"/>
      <c r="Z2" s="1"/>
    </row>
    <row r="3" spans="1:26" x14ac:dyDescent="0.25">
      <c r="B3" s="1" t="s">
        <v>0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1</v>
      </c>
      <c r="J3" s="1">
        <v>2</v>
      </c>
      <c r="K3" s="1">
        <v>3</v>
      </c>
      <c r="L3" s="1">
        <v>4</v>
      </c>
      <c r="M3" s="1">
        <v>5</v>
      </c>
      <c r="N3" s="1">
        <v>6</v>
      </c>
      <c r="O3" s="1">
        <v>1</v>
      </c>
      <c r="P3" s="1">
        <v>2</v>
      </c>
      <c r="Q3" s="1">
        <v>3</v>
      </c>
      <c r="R3" s="1">
        <v>4</v>
      </c>
      <c r="S3" s="1">
        <v>5</v>
      </c>
      <c r="T3" s="1">
        <v>6</v>
      </c>
      <c r="U3" s="1">
        <v>1</v>
      </c>
      <c r="V3" s="1">
        <v>2</v>
      </c>
      <c r="W3" s="1">
        <v>3</v>
      </c>
      <c r="X3" s="1">
        <v>4</v>
      </c>
      <c r="Y3" s="1">
        <v>5</v>
      </c>
      <c r="Z3" s="1">
        <v>6</v>
      </c>
    </row>
    <row r="4" spans="1:26" x14ac:dyDescent="0.25"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</row>
    <row r="5" spans="1:26" x14ac:dyDescent="0.25">
      <c r="B5" s="1">
        <v>14</v>
      </c>
      <c r="C5" s="1">
        <v>0</v>
      </c>
      <c r="D5" s="1">
        <v>0</v>
      </c>
      <c r="E5" s="1">
        <v>0</v>
      </c>
      <c r="F5" s="1">
        <v>0</v>
      </c>
      <c r="G5" s="1"/>
      <c r="H5" s="1"/>
      <c r="I5" s="1">
        <v>3</v>
      </c>
      <c r="J5" s="1">
        <v>1</v>
      </c>
      <c r="K5" s="1">
        <v>2</v>
      </c>
      <c r="L5" s="1">
        <v>3</v>
      </c>
      <c r="M5" s="1"/>
      <c r="N5" s="1"/>
      <c r="O5" s="1">
        <v>4</v>
      </c>
      <c r="P5" s="1">
        <v>3</v>
      </c>
      <c r="Q5" s="1">
        <v>4</v>
      </c>
      <c r="R5" s="1">
        <v>2</v>
      </c>
      <c r="S5" s="1"/>
      <c r="T5" s="1"/>
      <c r="U5" s="1">
        <v>3</v>
      </c>
      <c r="V5" s="1">
        <v>4</v>
      </c>
      <c r="W5" s="1">
        <v>2</v>
      </c>
      <c r="X5" s="1">
        <v>1</v>
      </c>
      <c r="Y5" s="1"/>
      <c r="Z5" s="1"/>
    </row>
    <row r="6" spans="1:26" x14ac:dyDescent="0.25">
      <c r="B6" s="1">
        <v>19</v>
      </c>
      <c r="C6" s="1">
        <v>0</v>
      </c>
      <c r="D6" s="1">
        <v>1</v>
      </c>
      <c r="E6" s="1">
        <v>1</v>
      </c>
      <c r="F6" s="1">
        <v>0</v>
      </c>
      <c r="G6" s="1"/>
      <c r="H6" s="1"/>
      <c r="I6" s="1">
        <v>3</v>
      </c>
      <c r="J6" s="1">
        <v>1</v>
      </c>
      <c r="K6" s="1">
        <v>3</v>
      </c>
      <c r="L6" s="1">
        <v>3</v>
      </c>
      <c r="M6" s="1"/>
      <c r="N6" s="1"/>
      <c r="O6" s="1">
        <v>5</v>
      </c>
      <c r="P6" s="1">
        <v>4</v>
      </c>
      <c r="Q6" s="1">
        <v>6</v>
      </c>
      <c r="R6" s="1">
        <v>2</v>
      </c>
      <c r="S6" s="1"/>
      <c r="T6" s="1"/>
      <c r="U6" s="1">
        <v>3</v>
      </c>
      <c r="V6" s="1">
        <v>7</v>
      </c>
      <c r="W6" s="1">
        <v>2</v>
      </c>
      <c r="X6" s="1">
        <v>3</v>
      </c>
      <c r="Y6" s="1"/>
      <c r="Z6" s="1"/>
    </row>
    <row r="7" spans="1:26" x14ac:dyDescent="0.25">
      <c r="B7" s="1">
        <v>24</v>
      </c>
      <c r="C7" s="1">
        <v>0</v>
      </c>
      <c r="D7" s="1">
        <v>1</v>
      </c>
      <c r="E7" s="1">
        <v>1</v>
      </c>
      <c r="F7" s="1">
        <v>0</v>
      </c>
      <c r="G7" s="1">
        <v>8</v>
      </c>
      <c r="H7" s="1">
        <v>6</v>
      </c>
      <c r="I7" s="1">
        <v>3</v>
      </c>
      <c r="J7" s="1">
        <v>1</v>
      </c>
      <c r="K7" s="1">
        <v>3</v>
      </c>
      <c r="L7" s="1">
        <v>3</v>
      </c>
      <c r="M7" s="1">
        <v>7</v>
      </c>
      <c r="N7" s="1">
        <v>3</v>
      </c>
      <c r="O7" s="1">
        <v>5</v>
      </c>
      <c r="P7" s="1">
        <v>4</v>
      </c>
      <c r="Q7" s="1">
        <v>6</v>
      </c>
      <c r="R7" s="1">
        <v>2</v>
      </c>
      <c r="S7" s="1">
        <v>10</v>
      </c>
      <c r="T7" s="1">
        <v>10</v>
      </c>
      <c r="U7" s="1">
        <v>3</v>
      </c>
      <c r="V7" s="1">
        <v>7</v>
      </c>
      <c r="W7" s="1">
        <v>2</v>
      </c>
      <c r="X7" s="1">
        <v>3</v>
      </c>
      <c r="Y7" s="1">
        <v>10</v>
      </c>
      <c r="Z7" s="1">
        <v>10</v>
      </c>
    </row>
    <row r="8" spans="1:26" x14ac:dyDescent="0.25">
      <c r="B8" s="1">
        <v>40</v>
      </c>
      <c r="C8" s="1">
        <v>0</v>
      </c>
      <c r="D8" s="1">
        <v>1</v>
      </c>
      <c r="E8" s="1">
        <v>3</v>
      </c>
      <c r="F8" s="1">
        <v>1</v>
      </c>
      <c r="G8" s="1">
        <v>8</v>
      </c>
      <c r="H8" s="1">
        <v>6</v>
      </c>
      <c r="I8" s="1">
        <v>3</v>
      </c>
      <c r="J8" s="1">
        <v>3</v>
      </c>
      <c r="K8" s="1">
        <v>4</v>
      </c>
      <c r="L8" s="1">
        <v>4</v>
      </c>
      <c r="M8" s="1">
        <v>7</v>
      </c>
      <c r="N8" s="1">
        <v>3</v>
      </c>
      <c r="O8" s="1">
        <v>9</v>
      </c>
      <c r="P8" s="1">
        <v>4</v>
      </c>
      <c r="Q8" s="1">
        <v>7</v>
      </c>
      <c r="R8" s="1">
        <v>3</v>
      </c>
      <c r="S8" s="1">
        <v>10</v>
      </c>
      <c r="T8" s="1">
        <v>10</v>
      </c>
      <c r="U8" s="1">
        <v>8</v>
      </c>
      <c r="V8" s="1">
        <v>8</v>
      </c>
      <c r="W8" s="1">
        <v>4</v>
      </c>
      <c r="X8" s="1">
        <v>4</v>
      </c>
      <c r="Y8" s="1">
        <v>10</v>
      </c>
      <c r="Z8" s="1">
        <v>10</v>
      </c>
    </row>
    <row r="9" spans="1:26" x14ac:dyDescent="0.25">
      <c r="B9" s="1">
        <v>48</v>
      </c>
      <c r="C9" s="1">
        <v>0</v>
      </c>
      <c r="D9" s="1">
        <v>1</v>
      </c>
      <c r="E9" s="1">
        <v>3</v>
      </c>
      <c r="F9" s="1">
        <v>1</v>
      </c>
      <c r="G9" s="1">
        <v>9</v>
      </c>
      <c r="H9" s="1">
        <v>7</v>
      </c>
      <c r="I9" s="1">
        <v>3</v>
      </c>
      <c r="J9" s="1">
        <v>3</v>
      </c>
      <c r="K9" s="1">
        <v>4</v>
      </c>
      <c r="L9" s="1">
        <v>4</v>
      </c>
      <c r="M9" s="1">
        <v>7</v>
      </c>
      <c r="N9" s="1">
        <v>4</v>
      </c>
      <c r="O9" s="1">
        <v>9</v>
      </c>
      <c r="P9" s="1">
        <v>4</v>
      </c>
      <c r="Q9" s="1">
        <v>7</v>
      </c>
      <c r="R9" s="1">
        <v>4</v>
      </c>
      <c r="S9" s="1">
        <v>10</v>
      </c>
      <c r="T9" s="1">
        <v>10</v>
      </c>
      <c r="U9" s="1">
        <v>8</v>
      </c>
      <c r="V9" s="1">
        <v>8</v>
      </c>
      <c r="W9" s="1">
        <v>4</v>
      </c>
      <c r="X9" s="1">
        <v>4</v>
      </c>
      <c r="Y9" s="1">
        <v>10</v>
      </c>
      <c r="Z9" s="1">
        <v>10</v>
      </c>
    </row>
    <row r="10" spans="1:26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t="s">
        <v>26</v>
      </c>
      <c r="B11" s="1"/>
      <c r="C11" s="1">
        <v>0.1</v>
      </c>
      <c r="D11" s="1"/>
      <c r="E11" s="1"/>
      <c r="F11" s="1"/>
      <c r="G11" s="1"/>
      <c r="H11" s="1"/>
      <c r="I11" s="1">
        <v>0.6</v>
      </c>
      <c r="J11" s="1"/>
      <c r="K11" s="1"/>
      <c r="L11" s="1"/>
      <c r="M11" s="1"/>
      <c r="N11" s="1"/>
      <c r="O11" s="1">
        <v>0.8</v>
      </c>
      <c r="P11" s="1"/>
      <c r="Q11" s="1"/>
      <c r="R11" s="1"/>
      <c r="S11" s="1"/>
      <c r="T11" s="1"/>
      <c r="U11" s="1">
        <v>1</v>
      </c>
      <c r="V11" s="1"/>
      <c r="W11" s="1"/>
      <c r="X11" s="1"/>
      <c r="Y11" s="1"/>
      <c r="Z11" s="1"/>
    </row>
    <row r="12" spans="1:26" x14ac:dyDescent="0.25">
      <c r="B12" s="1" t="s">
        <v>0</v>
      </c>
      <c r="C12" s="1">
        <v>1</v>
      </c>
      <c r="D12" s="1">
        <v>2</v>
      </c>
      <c r="E12" s="1">
        <v>3</v>
      </c>
      <c r="F12" s="1">
        <v>4</v>
      </c>
      <c r="G12" s="1">
        <v>5</v>
      </c>
      <c r="H12" s="1">
        <v>6</v>
      </c>
      <c r="I12" s="1">
        <v>1</v>
      </c>
      <c r="J12" s="1">
        <v>2</v>
      </c>
      <c r="K12" s="1">
        <v>3</v>
      </c>
      <c r="L12" s="1">
        <v>4</v>
      </c>
      <c r="M12" s="1">
        <v>5</v>
      </c>
      <c r="N12" s="1">
        <v>6</v>
      </c>
      <c r="O12" s="1">
        <v>1</v>
      </c>
      <c r="P12" s="1">
        <v>2</v>
      </c>
      <c r="Q12" s="1">
        <v>3</v>
      </c>
      <c r="R12" s="1">
        <v>4</v>
      </c>
      <c r="S12" s="1">
        <v>5</v>
      </c>
      <c r="T12" s="1">
        <v>6</v>
      </c>
      <c r="U12" s="1">
        <v>1</v>
      </c>
      <c r="V12" s="1">
        <v>2</v>
      </c>
      <c r="W12" s="1">
        <v>3</v>
      </c>
      <c r="X12" s="1">
        <v>4</v>
      </c>
      <c r="Y12" s="1">
        <v>5</v>
      </c>
      <c r="Z12" s="1">
        <v>6</v>
      </c>
    </row>
    <row r="13" spans="1:26" x14ac:dyDescent="0.25">
      <c r="B13" s="1">
        <v>0</v>
      </c>
      <c r="C13" s="1">
        <f>((10-C4)*100)/10</f>
        <v>100</v>
      </c>
      <c r="D13" s="1">
        <f t="shared" ref="D13:Z13" si="0">((10-D4)*100)/10</f>
        <v>100</v>
      </c>
      <c r="E13" s="1">
        <f t="shared" si="0"/>
        <v>100</v>
      </c>
      <c r="F13" s="1">
        <f t="shared" si="0"/>
        <v>100</v>
      </c>
      <c r="G13" s="1">
        <f t="shared" si="0"/>
        <v>100</v>
      </c>
      <c r="H13" s="1">
        <f t="shared" si="0"/>
        <v>100</v>
      </c>
      <c r="I13" s="1">
        <f t="shared" si="0"/>
        <v>100</v>
      </c>
      <c r="J13" s="1">
        <f t="shared" si="0"/>
        <v>100</v>
      </c>
      <c r="K13" s="1">
        <f t="shared" si="0"/>
        <v>100</v>
      </c>
      <c r="L13" s="1">
        <f t="shared" si="0"/>
        <v>100</v>
      </c>
      <c r="M13" s="1">
        <f t="shared" si="0"/>
        <v>100</v>
      </c>
      <c r="N13" s="1">
        <f t="shared" si="0"/>
        <v>100</v>
      </c>
      <c r="O13" s="1">
        <f t="shared" si="0"/>
        <v>100</v>
      </c>
      <c r="P13" s="1">
        <f t="shared" si="0"/>
        <v>100</v>
      </c>
      <c r="Q13" s="1">
        <f t="shared" si="0"/>
        <v>100</v>
      </c>
      <c r="R13" s="1">
        <f t="shared" si="0"/>
        <v>100</v>
      </c>
      <c r="S13" s="1">
        <f t="shared" si="0"/>
        <v>100</v>
      </c>
      <c r="T13" s="1">
        <f t="shared" si="0"/>
        <v>100</v>
      </c>
      <c r="U13" s="1">
        <f t="shared" si="0"/>
        <v>100</v>
      </c>
      <c r="V13" s="1">
        <f t="shared" si="0"/>
        <v>100</v>
      </c>
      <c r="W13" s="1">
        <f t="shared" si="0"/>
        <v>100</v>
      </c>
      <c r="X13" s="1">
        <f t="shared" si="0"/>
        <v>100</v>
      </c>
      <c r="Y13" s="1">
        <f t="shared" si="0"/>
        <v>100</v>
      </c>
      <c r="Z13" s="1">
        <f t="shared" si="0"/>
        <v>100</v>
      </c>
    </row>
    <row r="14" spans="1:26" x14ac:dyDescent="0.25">
      <c r="B14" s="1">
        <v>14</v>
      </c>
      <c r="C14" s="1">
        <f t="shared" ref="C14:X14" si="1">((10-C5)*100)/10</f>
        <v>100</v>
      </c>
      <c r="D14" s="1">
        <f t="shared" si="1"/>
        <v>100</v>
      </c>
      <c r="E14" s="1">
        <f t="shared" si="1"/>
        <v>100</v>
      </c>
      <c r="F14" s="1">
        <f t="shared" si="1"/>
        <v>100</v>
      </c>
      <c r="G14" s="1"/>
      <c r="H14" s="1"/>
      <c r="I14" s="1">
        <f t="shared" si="1"/>
        <v>70</v>
      </c>
      <c r="J14" s="1">
        <f t="shared" si="1"/>
        <v>90</v>
      </c>
      <c r="K14" s="1">
        <f t="shared" si="1"/>
        <v>80</v>
      </c>
      <c r="L14" s="1">
        <f t="shared" si="1"/>
        <v>70</v>
      </c>
      <c r="M14" s="1"/>
      <c r="N14" s="1"/>
      <c r="O14" s="1">
        <f t="shared" si="1"/>
        <v>60</v>
      </c>
      <c r="P14" s="1">
        <f t="shared" si="1"/>
        <v>70</v>
      </c>
      <c r="Q14" s="1">
        <f t="shared" si="1"/>
        <v>60</v>
      </c>
      <c r="R14" s="1">
        <f t="shared" si="1"/>
        <v>80</v>
      </c>
      <c r="S14" s="1"/>
      <c r="T14" s="1"/>
      <c r="U14" s="1">
        <f t="shared" si="1"/>
        <v>70</v>
      </c>
      <c r="V14" s="1">
        <f t="shared" si="1"/>
        <v>60</v>
      </c>
      <c r="W14" s="1">
        <f t="shared" si="1"/>
        <v>80</v>
      </c>
      <c r="X14" s="1">
        <f t="shared" si="1"/>
        <v>90</v>
      </c>
      <c r="Y14" s="1"/>
      <c r="Z14" s="1"/>
    </row>
    <row r="15" spans="1:26" x14ac:dyDescent="0.25">
      <c r="B15" s="1">
        <v>19</v>
      </c>
      <c r="C15" s="1">
        <f t="shared" ref="C15:X15" si="2">((10-C6)*100)/10</f>
        <v>100</v>
      </c>
      <c r="D15" s="1">
        <f t="shared" si="2"/>
        <v>90</v>
      </c>
      <c r="E15" s="1">
        <f t="shared" si="2"/>
        <v>90</v>
      </c>
      <c r="F15" s="1">
        <f t="shared" si="2"/>
        <v>100</v>
      </c>
      <c r="G15" s="1"/>
      <c r="H15" s="1"/>
      <c r="I15" s="1">
        <f t="shared" si="2"/>
        <v>70</v>
      </c>
      <c r="J15" s="1">
        <f t="shared" si="2"/>
        <v>90</v>
      </c>
      <c r="K15" s="1">
        <f t="shared" si="2"/>
        <v>70</v>
      </c>
      <c r="L15" s="1">
        <f t="shared" si="2"/>
        <v>70</v>
      </c>
      <c r="M15" s="1"/>
      <c r="N15" s="1"/>
      <c r="O15" s="1">
        <f t="shared" si="2"/>
        <v>50</v>
      </c>
      <c r="P15" s="1">
        <f t="shared" si="2"/>
        <v>60</v>
      </c>
      <c r="Q15" s="1">
        <f t="shared" si="2"/>
        <v>40</v>
      </c>
      <c r="R15" s="1">
        <f t="shared" si="2"/>
        <v>80</v>
      </c>
      <c r="S15" s="1"/>
      <c r="T15" s="1"/>
      <c r="U15" s="1">
        <f t="shared" si="2"/>
        <v>70</v>
      </c>
      <c r="V15" s="1">
        <f t="shared" si="2"/>
        <v>30</v>
      </c>
      <c r="W15" s="1">
        <f t="shared" si="2"/>
        <v>80</v>
      </c>
      <c r="X15" s="1">
        <f t="shared" si="2"/>
        <v>70</v>
      </c>
      <c r="Y15" s="1"/>
      <c r="Z15" s="1"/>
    </row>
    <row r="16" spans="1:26" x14ac:dyDescent="0.25">
      <c r="B16" s="1">
        <v>24</v>
      </c>
      <c r="C16" s="1">
        <f t="shared" ref="C16:Z16" si="3">((10-C7)*100)/10</f>
        <v>100</v>
      </c>
      <c r="D16" s="1">
        <f t="shared" si="3"/>
        <v>90</v>
      </c>
      <c r="E16" s="1">
        <f t="shared" si="3"/>
        <v>90</v>
      </c>
      <c r="F16" s="1">
        <f t="shared" si="3"/>
        <v>100</v>
      </c>
      <c r="G16" s="1">
        <f t="shared" si="3"/>
        <v>20</v>
      </c>
      <c r="H16" s="1">
        <f t="shared" si="3"/>
        <v>40</v>
      </c>
      <c r="I16" s="1">
        <f t="shared" si="3"/>
        <v>70</v>
      </c>
      <c r="J16" s="1">
        <f t="shared" si="3"/>
        <v>90</v>
      </c>
      <c r="K16" s="1">
        <f t="shared" si="3"/>
        <v>70</v>
      </c>
      <c r="L16" s="1">
        <f t="shared" si="3"/>
        <v>70</v>
      </c>
      <c r="M16" s="1">
        <f t="shared" si="3"/>
        <v>30</v>
      </c>
      <c r="N16" s="1">
        <f t="shared" si="3"/>
        <v>70</v>
      </c>
      <c r="O16" s="1">
        <f t="shared" si="3"/>
        <v>50</v>
      </c>
      <c r="P16" s="1">
        <f t="shared" si="3"/>
        <v>60</v>
      </c>
      <c r="Q16" s="1">
        <f t="shared" si="3"/>
        <v>40</v>
      </c>
      <c r="R16" s="1">
        <f t="shared" si="3"/>
        <v>80</v>
      </c>
      <c r="S16" s="1">
        <f t="shared" si="3"/>
        <v>0</v>
      </c>
      <c r="T16" s="1">
        <f t="shared" si="3"/>
        <v>0</v>
      </c>
      <c r="U16" s="1">
        <f t="shared" si="3"/>
        <v>70</v>
      </c>
      <c r="V16" s="1">
        <f t="shared" si="3"/>
        <v>30</v>
      </c>
      <c r="W16" s="1">
        <f t="shared" si="3"/>
        <v>80</v>
      </c>
      <c r="X16" s="1">
        <f t="shared" si="3"/>
        <v>70</v>
      </c>
      <c r="Y16" s="1">
        <f t="shared" si="3"/>
        <v>0</v>
      </c>
      <c r="Z16" s="1">
        <f t="shared" si="3"/>
        <v>0</v>
      </c>
    </row>
    <row r="17" spans="1:26" x14ac:dyDescent="0.25">
      <c r="B17" s="1">
        <v>40</v>
      </c>
      <c r="C17" s="1">
        <f t="shared" ref="C17:Z17" si="4">((10-C8)*100)/10</f>
        <v>100</v>
      </c>
      <c r="D17" s="1">
        <f t="shared" si="4"/>
        <v>90</v>
      </c>
      <c r="E17" s="1">
        <f t="shared" si="4"/>
        <v>70</v>
      </c>
      <c r="F17" s="1">
        <f t="shared" si="4"/>
        <v>90</v>
      </c>
      <c r="G17" s="1">
        <f t="shared" si="4"/>
        <v>20</v>
      </c>
      <c r="H17" s="1">
        <f t="shared" si="4"/>
        <v>40</v>
      </c>
      <c r="I17" s="1">
        <f t="shared" si="4"/>
        <v>70</v>
      </c>
      <c r="J17" s="1">
        <f t="shared" si="4"/>
        <v>70</v>
      </c>
      <c r="K17" s="1">
        <f t="shared" si="4"/>
        <v>60</v>
      </c>
      <c r="L17" s="1">
        <f t="shared" si="4"/>
        <v>60</v>
      </c>
      <c r="M17" s="1">
        <f t="shared" si="4"/>
        <v>30</v>
      </c>
      <c r="N17" s="1">
        <f t="shared" si="4"/>
        <v>70</v>
      </c>
      <c r="O17" s="1">
        <f t="shared" si="4"/>
        <v>10</v>
      </c>
      <c r="P17" s="1">
        <f t="shared" si="4"/>
        <v>60</v>
      </c>
      <c r="Q17" s="1">
        <f t="shared" si="4"/>
        <v>30</v>
      </c>
      <c r="R17" s="1">
        <f t="shared" si="4"/>
        <v>70</v>
      </c>
      <c r="S17" s="1">
        <f t="shared" si="4"/>
        <v>0</v>
      </c>
      <c r="T17" s="1">
        <f t="shared" si="4"/>
        <v>0</v>
      </c>
      <c r="U17" s="1">
        <f t="shared" si="4"/>
        <v>20</v>
      </c>
      <c r="V17" s="1">
        <f t="shared" si="4"/>
        <v>20</v>
      </c>
      <c r="W17" s="1">
        <f t="shared" si="4"/>
        <v>60</v>
      </c>
      <c r="X17" s="1">
        <f t="shared" si="4"/>
        <v>60</v>
      </c>
      <c r="Y17" s="1">
        <f t="shared" si="4"/>
        <v>0</v>
      </c>
      <c r="Z17" s="1">
        <f t="shared" si="4"/>
        <v>0</v>
      </c>
    </row>
    <row r="18" spans="1:26" x14ac:dyDescent="0.25">
      <c r="B18" s="1">
        <v>48</v>
      </c>
      <c r="C18" s="1">
        <f t="shared" ref="C18:Z18" si="5">((10-C9)*100)/10</f>
        <v>100</v>
      </c>
      <c r="D18" s="1">
        <f t="shared" si="5"/>
        <v>90</v>
      </c>
      <c r="E18" s="1">
        <f t="shared" si="5"/>
        <v>70</v>
      </c>
      <c r="F18" s="1">
        <f t="shared" si="5"/>
        <v>90</v>
      </c>
      <c r="G18" s="1">
        <f t="shared" si="5"/>
        <v>10</v>
      </c>
      <c r="H18" s="1">
        <f t="shared" si="5"/>
        <v>30</v>
      </c>
      <c r="I18" s="1">
        <f t="shared" si="5"/>
        <v>70</v>
      </c>
      <c r="J18" s="1">
        <f t="shared" si="5"/>
        <v>70</v>
      </c>
      <c r="K18" s="1">
        <f t="shared" si="5"/>
        <v>60</v>
      </c>
      <c r="L18" s="1">
        <f t="shared" si="5"/>
        <v>60</v>
      </c>
      <c r="M18" s="1">
        <f t="shared" si="5"/>
        <v>30</v>
      </c>
      <c r="N18" s="1">
        <f t="shared" si="5"/>
        <v>60</v>
      </c>
      <c r="O18" s="1">
        <f t="shared" si="5"/>
        <v>10</v>
      </c>
      <c r="P18" s="1">
        <f t="shared" si="5"/>
        <v>60</v>
      </c>
      <c r="Q18" s="1">
        <f t="shared" si="5"/>
        <v>30</v>
      </c>
      <c r="R18" s="1">
        <f t="shared" si="5"/>
        <v>60</v>
      </c>
      <c r="S18" s="1">
        <f t="shared" si="5"/>
        <v>0</v>
      </c>
      <c r="T18" s="1">
        <f t="shared" si="5"/>
        <v>0</v>
      </c>
      <c r="U18" s="1">
        <f t="shared" si="5"/>
        <v>20</v>
      </c>
      <c r="V18" s="1">
        <f t="shared" si="5"/>
        <v>20</v>
      </c>
      <c r="W18" s="1">
        <f t="shared" si="5"/>
        <v>60</v>
      </c>
      <c r="X18" s="1">
        <f t="shared" si="5"/>
        <v>60</v>
      </c>
      <c r="Y18" s="1">
        <f t="shared" si="5"/>
        <v>0</v>
      </c>
      <c r="Z18" s="1">
        <f t="shared" si="5"/>
        <v>0</v>
      </c>
    </row>
    <row r="20" spans="1:26" x14ac:dyDescent="0.25">
      <c r="A20" t="s">
        <v>24</v>
      </c>
      <c r="B20" s="1" t="s">
        <v>2</v>
      </c>
      <c r="C20" s="1" t="s">
        <v>3</v>
      </c>
      <c r="D20" s="1" t="s">
        <v>4</v>
      </c>
      <c r="E20" s="1" t="s">
        <v>5</v>
      </c>
      <c r="F20" s="1" t="s">
        <v>6</v>
      </c>
      <c r="G20" s="1" t="s">
        <v>7</v>
      </c>
      <c r="H20" s="1" t="s">
        <v>8</v>
      </c>
      <c r="I20" s="1" t="s">
        <v>9</v>
      </c>
      <c r="J20" s="1" t="s">
        <v>10</v>
      </c>
      <c r="K20" s="1" t="s">
        <v>11</v>
      </c>
      <c r="L20" s="1" t="s">
        <v>12</v>
      </c>
      <c r="M20" s="1" t="s">
        <v>13</v>
      </c>
      <c r="N20" s="1" t="s">
        <v>14</v>
      </c>
      <c r="O20" s="1" t="s">
        <v>14</v>
      </c>
      <c r="P20" s="1" t="s">
        <v>14</v>
      </c>
      <c r="Q20" s="1" t="s">
        <v>14</v>
      </c>
      <c r="R20" s="1" t="s">
        <v>14</v>
      </c>
      <c r="S20" s="1" t="s">
        <v>14</v>
      </c>
      <c r="T20" s="1" t="s">
        <v>14</v>
      </c>
      <c r="U20" s="1" t="s">
        <v>14</v>
      </c>
      <c r="V20" s="1" t="s">
        <v>14</v>
      </c>
      <c r="W20" s="1" t="s">
        <v>15</v>
      </c>
      <c r="X20" s="1" t="s">
        <v>16</v>
      </c>
      <c r="Y20" s="1" t="s">
        <v>17</v>
      </c>
      <c r="Z20" s="1" t="s">
        <v>18</v>
      </c>
    </row>
    <row r="21" spans="1:26" x14ac:dyDescent="0.25">
      <c r="B21" s="1" t="s">
        <v>19</v>
      </c>
      <c r="C21" s="1">
        <v>1E-3</v>
      </c>
      <c r="D21" s="1">
        <v>339</v>
      </c>
      <c r="E21" s="1">
        <v>289</v>
      </c>
      <c r="F21" s="1">
        <v>311</v>
      </c>
      <c r="G21" s="1">
        <v>551</v>
      </c>
      <c r="H21" s="1">
        <v>607</v>
      </c>
      <c r="I21" s="1">
        <v>775</v>
      </c>
      <c r="J21" s="1">
        <v>764</v>
      </c>
      <c r="K21" s="1">
        <v>686</v>
      </c>
      <c r="L21" s="1"/>
      <c r="M21" s="1">
        <f>AVERAGE(D21:K21)</f>
        <v>540.25</v>
      </c>
      <c r="N21" s="1">
        <f>(D21/(0.01*C21))/100</f>
        <v>339000</v>
      </c>
      <c r="O21" s="1">
        <f>(E21/(0.01*C21))/100</f>
        <v>288999.99999999994</v>
      </c>
      <c r="P21" s="1">
        <f>(F21/(0.01*C21))/100</f>
        <v>310999.99999999994</v>
      </c>
      <c r="Q21" s="1">
        <f>(G21/(0.01*C21))/100</f>
        <v>550999.99999999988</v>
      </c>
      <c r="R21" s="1">
        <f>(H21/(0.01*C21))/100</f>
        <v>606999.99999999988</v>
      </c>
      <c r="S21" s="1">
        <f>(I21/(0.01*C21))/100</f>
        <v>775000</v>
      </c>
      <c r="T21" s="1">
        <f>(J21/(0.01*C21))/100</f>
        <v>764000</v>
      </c>
      <c r="U21" s="1">
        <f>(K21/(0.01*C21))/100</f>
        <v>686000</v>
      </c>
      <c r="V21" s="1"/>
      <c r="W21" s="1">
        <f>AVERAGE(N21:V21)</f>
        <v>540250</v>
      </c>
      <c r="X21" s="1">
        <f>MEDIAN(N21:V21)</f>
        <v>578999.99999999988</v>
      </c>
      <c r="Y21" s="1">
        <f>MIN(N21:V21)</f>
        <v>288999.99999999994</v>
      </c>
      <c r="Z21" s="1">
        <f>MAX(N21:V21)</f>
        <v>775000</v>
      </c>
    </row>
    <row r="22" spans="1:26" x14ac:dyDescent="0.25">
      <c r="B22" s="1" t="s">
        <v>20</v>
      </c>
      <c r="C22" s="1">
        <v>1E-4</v>
      </c>
      <c r="D22" s="1">
        <v>701</v>
      </c>
      <c r="E22" s="1">
        <v>711</v>
      </c>
      <c r="F22" s="1">
        <v>791</v>
      </c>
      <c r="G22" s="1">
        <v>391</v>
      </c>
      <c r="H22" s="1">
        <v>363</v>
      </c>
      <c r="I22" s="1">
        <v>440</v>
      </c>
      <c r="J22" s="1">
        <v>816</v>
      </c>
      <c r="K22" s="1">
        <v>651</v>
      </c>
      <c r="L22" s="1">
        <v>600</v>
      </c>
      <c r="M22" s="1">
        <f t="shared" ref="M22:M23" si="6">AVERAGE(D22:L22)</f>
        <v>607.11111111111109</v>
      </c>
      <c r="N22" s="1">
        <f t="shared" ref="N22:N24" si="7">(D22/(0.01*C22))/100</f>
        <v>7009999.9999999991</v>
      </c>
      <c r="O22" s="1">
        <f t="shared" ref="O22:O24" si="8">(E22/(0.01*C22))/100</f>
        <v>7109999.9999999991</v>
      </c>
      <c r="P22" s="1">
        <f>(F22/(0.01*C22))/100</f>
        <v>7909999.9999999991</v>
      </c>
      <c r="Q22" s="1">
        <f t="shared" ref="Q22:Q23" si="9">(G22/(0.01*C22))/100</f>
        <v>3909999.9999999995</v>
      </c>
      <c r="R22" s="1">
        <f t="shared" ref="R22:R24" si="10">(H22/(0.01*C22))/100</f>
        <v>3629999.9999999995</v>
      </c>
      <c r="S22" s="1">
        <f>(I22/(0.01*C22))/100</f>
        <v>4399999.9999999991</v>
      </c>
      <c r="T22" s="1">
        <f>(J22/(0.01*C22))/100</f>
        <v>8159999.9999999991</v>
      </c>
      <c r="U22" s="1">
        <f>(K22/(0.01*C22))/100</f>
        <v>6509999.9999999991</v>
      </c>
      <c r="V22" s="1">
        <f>(L22/(0.01*C22))/100</f>
        <v>5999999.9999999991</v>
      </c>
      <c r="W22" s="1">
        <f t="shared" ref="W22:W24" si="11">AVERAGE(N22:V22)</f>
        <v>6071111.1111111101</v>
      </c>
      <c r="X22" s="1">
        <f t="shared" ref="X22:X24" si="12">MEDIAN(N22:V22)</f>
        <v>6509999.9999999991</v>
      </c>
      <c r="Y22" s="1">
        <f t="shared" ref="Y22:Y24" si="13">MIN(N22:V22)</f>
        <v>3629999.9999999995</v>
      </c>
      <c r="Z22" s="1">
        <f t="shared" ref="Z22:Z24" si="14">MAX(N22:V22)</f>
        <v>8159999.9999999991</v>
      </c>
    </row>
    <row r="23" spans="1:26" x14ac:dyDescent="0.25">
      <c r="B23" s="1" t="s">
        <v>21</v>
      </c>
      <c r="C23" s="1">
        <v>1.0000000000000001E-5</v>
      </c>
      <c r="D23" s="1">
        <v>660</v>
      </c>
      <c r="E23" s="1">
        <v>703</v>
      </c>
      <c r="F23" s="1">
        <v>758</v>
      </c>
      <c r="G23" s="1">
        <v>540</v>
      </c>
      <c r="H23" s="1">
        <v>408</v>
      </c>
      <c r="I23" s="1">
        <v>453</v>
      </c>
      <c r="J23" s="1">
        <v>758</v>
      </c>
      <c r="K23" s="1">
        <v>620</v>
      </c>
      <c r="L23" s="1">
        <v>516</v>
      </c>
      <c r="M23" s="1">
        <f t="shared" si="6"/>
        <v>601.77777777777783</v>
      </c>
      <c r="N23" s="1">
        <f t="shared" si="7"/>
        <v>65999999.999999993</v>
      </c>
      <c r="O23" s="1">
        <f t="shared" si="8"/>
        <v>70299999.999999985</v>
      </c>
      <c r="P23" s="1">
        <f t="shared" ref="P23" si="15">(F23/(0.01*C23))/100</f>
        <v>75799999.999999985</v>
      </c>
      <c r="Q23" s="1">
        <f t="shared" si="9"/>
        <v>54000000</v>
      </c>
      <c r="R23" s="1">
        <f t="shared" si="10"/>
        <v>40799999.999999993</v>
      </c>
      <c r="S23" s="1">
        <f t="shared" ref="S23" si="16">(I23/(0.01*C23))/100</f>
        <v>45300000</v>
      </c>
      <c r="T23" s="1">
        <f>(J23/(0.01*C23))/100</f>
        <v>75799999.999999985</v>
      </c>
      <c r="U23" s="1">
        <f>(K23/(0.01*C23))/100</f>
        <v>61999999.999999993</v>
      </c>
      <c r="V23" s="1">
        <f>(L23/(0.01*C23))/100</f>
        <v>51600000</v>
      </c>
      <c r="W23" s="1">
        <f t="shared" si="11"/>
        <v>60177777.777777776</v>
      </c>
      <c r="X23" s="1">
        <f t="shared" si="12"/>
        <v>61999999.999999993</v>
      </c>
      <c r="Y23" s="1">
        <f t="shared" si="13"/>
        <v>40799999.999999993</v>
      </c>
      <c r="Z23" s="1">
        <f t="shared" si="14"/>
        <v>75799999.999999985</v>
      </c>
    </row>
    <row r="24" spans="1:26" x14ac:dyDescent="0.25">
      <c r="B24" s="1" t="s">
        <v>22</v>
      </c>
      <c r="C24" s="1">
        <v>9.9999999999999995E-7</v>
      </c>
      <c r="D24" s="1">
        <v>500</v>
      </c>
      <c r="E24" s="1">
        <v>501</v>
      </c>
      <c r="F24" s="1">
        <v>503</v>
      </c>
      <c r="G24" s="1">
        <v>445</v>
      </c>
      <c r="H24" s="1">
        <v>548</v>
      </c>
      <c r="I24" s="1">
        <v>684</v>
      </c>
      <c r="J24" s="1">
        <v>549</v>
      </c>
      <c r="K24" s="1">
        <v>553</v>
      </c>
      <c r="L24" s="1"/>
      <c r="M24" s="1">
        <f>AVERAGE(D24:K24)</f>
        <v>535.375</v>
      </c>
      <c r="N24" s="1">
        <f t="shared" si="7"/>
        <v>500000000</v>
      </c>
      <c r="O24" s="1">
        <f t="shared" si="8"/>
        <v>501000000</v>
      </c>
      <c r="P24" s="1">
        <f>(F24/(0.01*C24))/100</f>
        <v>503000000</v>
      </c>
      <c r="Q24" s="1">
        <f>(G24/(0.01*C24))/100</f>
        <v>445000000</v>
      </c>
      <c r="R24" s="1">
        <f t="shared" si="10"/>
        <v>548000000</v>
      </c>
      <c r="S24" s="1">
        <f>(I24/(0.01*C24))/100</f>
        <v>684000000</v>
      </c>
      <c r="T24" s="1">
        <f>(J24/(0.01*C24))/100</f>
        <v>549000000</v>
      </c>
      <c r="U24" s="1">
        <f>(K24/(0.01*C24))/100</f>
        <v>553000000</v>
      </c>
      <c r="V24" s="1"/>
      <c r="W24" s="1">
        <f t="shared" si="11"/>
        <v>535375000</v>
      </c>
      <c r="X24" s="1">
        <f t="shared" si="12"/>
        <v>525500000</v>
      </c>
      <c r="Y24" s="1">
        <f t="shared" si="13"/>
        <v>445000000</v>
      </c>
      <c r="Z24" s="1">
        <f t="shared" si="14"/>
        <v>684000000</v>
      </c>
    </row>
    <row r="27" spans="1:26" x14ac:dyDescent="0.25">
      <c r="B27" s="1" t="s">
        <v>2</v>
      </c>
      <c r="C27" s="1" t="s">
        <v>3</v>
      </c>
      <c r="D27" s="1" t="s">
        <v>15</v>
      </c>
      <c r="E27" s="1" t="s">
        <v>16</v>
      </c>
      <c r="F27" s="1" t="s">
        <v>17</v>
      </c>
      <c r="G27" s="1" t="s">
        <v>18</v>
      </c>
      <c r="H27" s="5" t="s">
        <v>27</v>
      </c>
    </row>
    <row r="28" spans="1:26" x14ac:dyDescent="0.25">
      <c r="B28" s="1" t="s">
        <v>19</v>
      </c>
      <c r="C28" s="1">
        <v>1E-3</v>
      </c>
      <c r="D28" s="4">
        <v>540250</v>
      </c>
      <c r="E28" s="4">
        <v>578999.99999999988</v>
      </c>
      <c r="F28" s="4">
        <v>288999.99999999994</v>
      </c>
      <c r="G28" s="4">
        <v>775000</v>
      </c>
      <c r="H28" s="2">
        <v>540250</v>
      </c>
    </row>
    <row r="29" spans="1:26" x14ac:dyDescent="0.25">
      <c r="B29" s="1" t="s">
        <v>20</v>
      </c>
      <c r="C29" s="1">
        <v>1E-4</v>
      </c>
      <c r="D29" s="4">
        <v>6071111.1111111101</v>
      </c>
      <c r="E29" s="4">
        <v>6509999.9999999991</v>
      </c>
      <c r="F29" s="4">
        <v>3629999.9999999995</v>
      </c>
      <c r="G29" s="4">
        <v>8159999.9999999991</v>
      </c>
      <c r="H29" s="2">
        <v>6071111.1111111101</v>
      </c>
    </row>
    <row r="30" spans="1:26" x14ac:dyDescent="0.25">
      <c r="B30" s="1" t="s">
        <v>21</v>
      </c>
      <c r="C30" s="1">
        <v>1.0000000000000001E-5</v>
      </c>
      <c r="D30" s="4">
        <v>60177777.777777776</v>
      </c>
      <c r="E30" s="4">
        <v>61999999.999999993</v>
      </c>
      <c r="F30" s="4">
        <v>40799999.999999993</v>
      </c>
      <c r="G30" s="4">
        <v>75799999.999999985</v>
      </c>
      <c r="H30" s="2">
        <v>60177777.777777776</v>
      </c>
    </row>
    <row r="31" spans="1:26" x14ac:dyDescent="0.25">
      <c r="B31" s="1" t="s">
        <v>22</v>
      </c>
      <c r="C31" s="1">
        <v>9.9999999999999995E-7</v>
      </c>
      <c r="D31" s="4">
        <v>535375000</v>
      </c>
      <c r="E31" s="4">
        <v>525500000</v>
      </c>
      <c r="F31" s="4">
        <v>445000000</v>
      </c>
      <c r="G31" s="4">
        <v>684000000</v>
      </c>
      <c r="H31" s="2">
        <v>535375000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S153"/>
  <sheetViews>
    <sheetView tabSelected="1" zoomScale="124" zoomScaleNormal="124" workbookViewId="0">
      <selection activeCell="M66" sqref="M66"/>
    </sheetView>
  </sheetViews>
  <sheetFormatPr defaultRowHeight="15" x14ac:dyDescent="0.25"/>
  <cols>
    <col min="1" max="1" width="18.140625" bestFit="1" customWidth="1"/>
    <col min="2" max="2" width="22.85546875" bestFit="1" customWidth="1"/>
  </cols>
  <sheetData>
    <row r="2" spans="1:97" x14ac:dyDescent="0.25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</row>
    <row r="3" spans="1:97" x14ac:dyDescent="0.25">
      <c r="A3" s="3" t="s">
        <v>26</v>
      </c>
      <c r="B3" s="1"/>
      <c r="C3" s="1">
        <v>0.1</v>
      </c>
      <c r="D3" s="1"/>
      <c r="E3" s="1"/>
      <c r="F3" s="1"/>
      <c r="G3" s="1">
        <v>0.6</v>
      </c>
      <c r="H3" s="1"/>
      <c r="I3" s="1"/>
      <c r="J3" s="1"/>
      <c r="K3" s="1">
        <v>0.8</v>
      </c>
      <c r="L3" s="1"/>
      <c r="M3" s="1"/>
      <c r="N3" s="1"/>
      <c r="O3" s="1">
        <v>1</v>
      </c>
      <c r="P3" s="1"/>
      <c r="Q3" s="1"/>
      <c r="R3" s="1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</row>
    <row r="4" spans="1:97" x14ac:dyDescent="0.25">
      <c r="A4" s="3"/>
      <c r="B4" s="1" t="s">
        <v>0</v>
      </c>
      <c r="C4" s="1">
        <v>1</v>
      </c>
      <c r="D4" s="1">
        <v>2</v>
      </c>
      <c r="E4" s="1">
        <v>3</v>
      </c>
      <c r="F4" s="1">
        <v>4</v>
      </c>
      <c r="G4" s="1">
        <v>1</v>
      </c>
      <c r="H4" s="1">
        <v>2</v>
      </c>
      <c r="I4" s="1">
        <v>3</v>
      </c>
      <c r="J4" s="1">
        <v>4</v>
      </c>
      <c r="K4" s="1">
        <v>1</v>
      </c>
      <c r="L4" s="1">
        <v>2</v>
      </c>
      <c r="M4" s="1">
        <v>3</v>
      </c>
      <c r="N4" s="1">
        <v>4</v>
      </c>
      <c r="O4" s="1">
        <v>1</v>
      </c>
      <c r="P4" s="1">
        <v>2</v>
      </c>
      <c r="Q4" s="1">
        <v>3</v>
      </c>
      <c r="R4" s="1">
        <v>4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</row>
    <row r="5" spans="1:97" x14ac:dyDescent="0.25">
      <c r="A5" s="3"/>
      <c r="B5" s="1">
        <v>0</v>
      </c>
      <c r="C5" s="1">
        <v>100</v>
      </c>
      <c r="D5" s="1">
        <v>100</v>
      </c>
      <c r="E5" s="1">
        <v>100</v>
      </c>
      <c r="F5" s="1">
        <v>100</v>
      </c>
      <c r="G5" s="1">
        <v>100</v>
      </c>
      <c r="H5" s="1">
        <v>100</v>
      </c>
      <c r="I5" s="1">
        <v>100</v>
      </c>
      <c r="J5" s="1">
        <v>100</v>
      </c>
      <c r="K5" s="1">
        <v>100</v>
      </c>
      <c r="L5" s="1">
        <v>100</v>
      </c>
      <c r="M5" s="1">
        <v>100</v>
      </c>
      <c r="N5" s="1">
        <v>100</v>
      </c>
      <c r="O5" s="1">
        <v>100</v>
      </c>
      <c r="P5" s="1">
        <v>100</v>
      </c>
      <c r="Q5" s="1">
        <v>100</v>
      </c>
      <c r="R5" s="1">
        <v>100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</row>
    <row r="6" spans="1:97" x14ac:dyDescent="0.25">
      <c r="A6" s="3"/>
      <c r="B6" s="1">
        <v>14</v>
      </c>
      <c r="C6" s="1">
        <v>90</v>
      </c>
      <c r="D6" s="1">
        <v>100</v>
      </c>
      <c r="E6" s="1"/>
      <c r="F6" s="1"/>
      <c r="G6" s="1">
        <v>100</v>
      </c>
      <c r="H6" s="1">
        <v>100</v>
      </c>
      <c r="I6" s="1"/>
      <c r="J6" s="1"/>
      <c r="K6" s="1">
        <v>50</v>
      </c>
      <c r="L6" s="1">
        <v>50</v>
      </c>
      <c r="M6" s="1"/>
      <c r="N6" s="1"/>
      <c r="O6" s="1">
        <v>70</v>
      </c>
      <c r="P6" s="1">
        <v>70</v>
      </c>
      <c r="Q6" s="1"/>
      <c r="R6" s="1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</row>
    <row r="7" spans="1:97" x14ac:dyDescent="0.25">
      <c r="A7" s="3"/>
      <c r="B7" s="1">
        <v>19</v>
      </c>
      <c r="C7" s="1">
        <v>90</v>
      </c>
      <c r="D7" s="1">
        <v>100</v>
      </c>
      <c r="E7" s="1"/>
      <c r="F7" s="1"/>
      <c r="G7" s="1">
        <v>100</v>
      </c>
      <c r="H7" s="1">
        <v>90</v>
      </c>
      <c r="I7" s="1"/>
      <c r="J7" s="1"/>
      <c r="K7" s="1">
        <v>50</v>
      </c>
      <c r="L7" s="1">
        <v>50</v>
      </c>
      <c r="M7" s="1"/>
      <c r="N7" s="1"/>
      <c r="O7" s="1">
        <v>70</v>
      </c>
      <c r="P7" s="1">
        <v>40</v>
      </c>
      <c r="Q7" s="1"/>
      <c r="R7" s="1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</row>
    <row r="8" spans="1:97" x14ac:dyDescent="0.25">
      <c r="A8" s="3"/>
      <c r="B8" s="1">
        <v>24</v>
      </c>
      <c r="C8" s="1">
        <v>90</v>
      </c>
      <c r="D8" s="1">
        <v>100</v>
      </c>
      <c r="E8" s="1">
        <v>90</v>
      </c>
      <c r="F8" s="1">
        <v>80</v>
      </c>
      <c r="G8" s="1">
        <v>80</v>
      </c>
      <c r="H8" s="1">
        <v>80</v>
      </c>
      <c r="I8" s="1">
        <v>60</v>
      </c>
      <c r="J8" s="1">
        <v>50</v>
      </c>
      <c r="K8" s="1">
        <v>50</v>
      </c>
      <c r="L8" s="1">
        <v>50</v>
      </c>
      <c r="M8" s="1">
        <v>20</v>
      </c>
      <c r="N8" s="1">
        <v>70</v>
      </c>
      <c r="O8" s="1">
        <v>70</v>
      </c>
      <c r="P8" s="1">
        <v>40</v>
      </c>
      <c r="Q8" s="1">
        <v>20</v>
      </c>
      <c r="R8" s="1">
        <v>30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</row>
    <row r="9" spans="1:97" x14ac:dyDescent="0.25">
      <c r="A9" s="3"/>
      <c r="B9" s="1">
        <v>40</v>
      </c>
      <c r="C9" s="1">
        <v>90</v>
      </c>
      <c r="D9" s="1">
        <v>70</v>
      </c>
      <c r="E9" s="1">
        <v>90</v>
      </c>
      <c r="F9" s="1">
        <v>80</v>
      </c>
      <c r="G9" s="1">
        <v>80</v>
      </c>
      <c r="H9" s="1">
        <v>80</v>
      </c>
      <c r="I9" s="1">
        <v>60</v>
      </c>
      <c r="J9" s="1">
        <v>50</v>
      </c>
      <c r="K9" s="1">
        <v>20</v>
      </c>
      <c r="L9" s="1">
        <v>50</v>
      </c>
      <c r="M9" s="1">
        <v>20</v>
      </c>
      <c r="N9" s="1">
        <v>70</v>
      </c>
      <c r="O9" s="1">
        <v>40</v>
      </c>
      <c r="P9" s="1">
        <v>30</v>
      </c>
      <c r="Q9" s="1">
        <v>20</v>
      </c>
      <c r="R9" s="1">
        <v>30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</row>
    <row r="10" spans="1:97" x14ac:dyDescent="0.25">
      <c r="A10" s="3"/>
      <c r="B10" s="1">
        <v>48</v>
      </c>
      <c r="C10" s="1">
        <v>90</v>
      </c>
      <c r="D10" s="1">
        <v>70</v>
      </c>
      <c r="E10" s="1">
        <v>90</v>
      </c>
      <c r="F10" s="1">
        <v>80</v>
      </c>
      <c r="G10" s="1">
        <v>70</v>
      </c>
      <c r="H10" s="1">
        <v>80</v>
      </c>
      <c r="I10" s="1">
        <v>50</v>
      </c>
      <c r="J10" s="1">
        <v>20</v>
      </c>
      <c r="K10" s="1">
        <v>20</v>
      </c>
      <c r="L10" s="1">
        <v>50</v>
      </c>
      <c r="M10" s="1">
        <v>20</v>
      </c>
      <c r="N10" s="1">
        <v>60</v>
      </c>
      <c r="O10" s="1">
        <v>40</v>
      </c>
      <c r="P10" s="1">
        <v>30</v>
      </c>
      <c r="Q10" s="1">
        <v>20</v>
      </c>
      <c r="R10" s="1">
        <v>30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</row>
    <row r="11" spans="1:97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</row>
    <row r="12" spans="1:97" x14ac:dyDescent="0.25">
      <c r="A12" s="3" t="s">
        <v>29</v>
      </c>
      <c r="B12" s="1" t="s">
        <v>0</v>
      </c>
      <c r="C12" s="1" t="s">
        <v>19</v>
      </c>
      <c r="D12" s="5" t="s">
        <v>20</v>
      </c>
      <c r="E12" s="5" t="s">
        <v>21</v>
      </c>
      <c r="F12" s="5" t="s">
        <v>22</v>
      </c>
      <c r="G12" s="3"/>
      <c r="H12" s="7" t="s">
        <v>31</v>
      </c>
      <c r="I12" s="1" t="s">
        <v>19</v>
      </c>
      <c r="J12" s="5" t="s">
        <v>20</v>
      </c>
      <c r="K12" s="5" t="s">
        <v>21</v>
      </c>
      <c r="L12" s="5" t="s">
        <v>22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</row>
    <row r="13" spans="1:97" x14ac:dyDescent="0.25">
      <c r="A13" s="3"/>
      <c r="B13" s="1">
        <v>0</v>
      </c>
      <c r="C13" s="4">
        <f t="shared" ref="C13:C18" si="0">AVERAGE(C5:F5)</f>
        <v>100</v>
      </c>
      <c r="D13" s="4">
        <f t="shared" ref="D13:D18" si="1">AVERAGE(G5:J5)</f>
        <v>100</v>
      </c>
      <c r="E13" s="4">
        <f>AVERAGE(K5:N5)</f>
        <v>100</v>
      </c>
      <c r="F13" s="4">
        <f>AVERAGE(O5:R5)</f>
        <v>100</v>
      </c>
      <c r="G13" s="8"/>
      <c r="H13" s="4">
        <v>0</v>
      </c>
      <c r="I13" s="8">
        <f>STDEV(C5:F5)</f>
        <v>0</v>
      </c>
      <c r="J13" s="8">
        <f>STDEV(G5:J5)</f>
        <v>0</v>
      </c>
      <c r="K13" s="8">
        <f>STDEV(K5:N5)</f>
        <v>0</v>
      </c>
      <c r="L13" s="8">
        <f>STDEV(O5:R5)</f>
        <v>0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</row>
    <row r="14" spans="1:97" x14ac:dyDescent="0.25">
      <c r="A14" s="3"/>
      <c r="B14" s="1">
        <v>14</v>
      </c>
      <c r="C14" s="4">
        <f t="shared" si="0"/>
        <v>95</v>
      </c>
      <c r="D14" s="4">
        <f t="shared" si="1"/>
        <v>100</v>
      </c>
      <c r="E14" s="4">
        <f t="shared" ref="E14:E18" si="2">AVERAGE(K6:N6)</f>
        <v>50</v>
      </c>
      <c r="F14" s="4">
        <f t="shared" ref="F14:F18" si="3">AVERAGE(O6:R6)</f>
        <v>70</v>
      </c>
      <c r="G14" s="8"/>
      <c r="H14" s="4">
        <v>14</v>
      </c>
      <c r="I14" s="8">
        <f t="shared" ref="I14:I17" si="4">STDEV(C6:F6)</f>
        <v>7.0710678118654755</v>
      </c>
      <c r="J14" s="8">
        <f>STDEV(G6:J6)</f>
        <v>0</v>
      </c>
      <c r="K14" s="8">
        <f t="shared" ref="K14:K18" si="5">STDEV(K6:N6)</f>
        <v>0</v>
      </c>
      <c r="L14" s="8">
        <f t="shared" ref="L14:L18" si="6">STDEV(O6:R6)</f>
        <v>0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</row>
    <row r="15" spans="1:97" x14ac:dyDescent="0.25">
      <c r="A15" s="3"/>
      <c r="B15" s="1">
        <v>19</v>
      </c>
      <c r="C15" s="4">
        <f t="shared" si="0"/>
        <v>95</v>
      </c>
      <c r="D15" s="4">
        <f t="shared" si="1"/>
        <v>95</v>
      </c>
      <c r="E15" s="4">
        <f t="shared" si="2"/>
        <v>50</v>
      </c>
      <c r="F15" s="4">
        <f t="shared" si="3"/>
        <v>55</v>
      </c>
      <c r="G15" s="8"/>
      <c r="H15" s="4">
        <v>19</v>
      </c>
      <c r="I15" s="8">
        <f>STDEV(C7:D7)</f>
        <v>7.0710678118654755</v>
      </c>
      <c r="J15" s="8">
        <f>STDEV(G7:H7)</f>
        <v>7.0710678118654755</v>
      </c>
      <c r="K15" s="8">
        <f t="shared" si="5"/>
        <v>0</v>
      </c>
      <c r="L15" s="8">
        <f>STDEV(O7:P7)</f>
        <v>21.213203435596427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</row>
    <row r="16" spans="1:97" x14ac:dyDescent="0.25">
      <c r="A16" s="3"/>
      <c r="B16" s="1">
        <v>24</v>
      </c>
      <c r="C16" s="4">
        <f t="shared" si="0"/>
        <v>90</v>
      </c>
      <c r="D16" s="4">
        <f t="shared" si="1"/>
        <v>67.5</v>
      </c>
      <c r="E16" s="4">
        <f t="shared" si="2"/>
        <v>47.5</v>
      </c>
      <c r="F16" s="4">
        <f t="shared" si="3"/>
        <v>40</v>
      </c>
      <c r="G16" s="8"/>
      <c r="H16" s="4">
        <v>24</v>
      </c>
      <c r="I16" s="8">
        <f t="shared" si="4"/>
        <v>8.1649658092772608</v>
      </c>
      <c r="J16" s="8">
        <f>STDEV(G8:J8)</f>
        <v>15</v>
      </c>
      <c r="K16" s="8">
        <f>STDEV(K8:N8)</f>
        <v>20.615528128088304</v>
      </c>
      <c r="L16" s="8">
        <f t="shared" si="6"/>
        <v>21.602468994692867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</row>
    <row r="17" spans="1:97" x14ac:dyDescent="0.25">
      <c r="A17" s="3"/>
      <c r="B17" s="1">
        <v>40</v>
      </c>
      <c r="C17" s="4">
        <f t="shared" si="0"/>
        <v>82.5</v>
      </c>
      <c r="D17" s="4">
        <f t="shared" si="1"/>
        <v>67.5</v>
      </c>
      <c r="E17" s="4">
        <f t="shared" si="2"/>
        <v>40</v>
      </c>
      <c r="F17" s="4">
        <f t="shared" si="3"/>
        <v>30</v>
      </c>
      <c r="G17" s="8"/>
      <c r="H17" s="4">
        <v>40</v>
      </c>
      <c r="I17" s="8">
        <f t="shared" si="4"/>
        <v>9.574271077563381</v>
      </c>
      <c r="J17" s="8">
        <f>STDEV(G9:J9)</f>
        <v>15</v>
      </c>
      <c r="K17" s="8">
        <f t="shared" si="5"/>
        <v>24.494897427831781</v>
      </c>
      <c r="L17" s="8">
        <f t="shared" si="6"/>
        <v>8.1649658092772608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</row>
    <row r="18" spans="1:97" x14ac:dyDescent="0.25">
      <c r="A18" s="3"/>
      <c r="B18" s="1">
        <v>48</v>
      </c>
      <c r="C18" s="4">
        <f t="shared" si="0"/>
        <v>82.5</v>
      </c>
      <c r="D18" s="4">
        <f t="shared" si="1"/>
        <v>55</v>
      </c>
      <c r="E18" s="4">
        <f t="shared" si="2"/>
        <v>37.5</v>
      </c>
      <c r="F18" s="4">
        <f t="shared" si="3"/>
        <v>30</v>
      </c>
      <c r="G18" s="8"/>
      <c r="H18" s="4">
        <v>48</v>
      </c>
      <c r="I18" s="8">
        <f>STDEV(C10:F10)</f>
        <v>9.574271077563381</v>
      </c>
      <c r="J18" s="8">
        <f>STDEV(G10:J10)</f>
        <v>26.457513110645905</v>
      </c>
      <c r="K18" s="8">
        <f t="shared" si="5"/>
        <v>20.615528128088304</v>
      </c>
      <c r="L18" s="8">
        <f t="shared" si="6"/>
        <v>8.1649658092772608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</row>
    <row r="19" spans="1:97" x14ac:dyDescent="0.25">
      <c r="A19" s="3"/>
      <c r="B19" s="3"/>
      <c r="C19" s="3"/>
      <c r="D19" s="3"/>
      <c r="E19" s="3"/>
      <c r="F19" s="3"/>
      <c r="G19" s="6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</row>
    <row r="20" spans="1:97" x14ac:dyDescent="0.25">
      <c r="A20" s="3"/>
      <c r="B20" s="3"/>
      <c r="C20" s="3"/>
      <c r="D20" s="3"/>
      <c r="E20" s="3"/>
      <c r="F20" s="3"/>
      <c r="G20" s="6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</row>
    <row r="21" spans="1:97" x14ac:dyDescent="0.25">
      <c r="A21" s="3" t="s">
        <v>30</v>
      </c>
      <c r="B21" s="3"/>
      <c r="C21" s="3"/>
      <c r="D21" s="3"/>
      <c r="E21" s="3"/>
      <c r="F21" s="3"/>
      <c r="G21" s="6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</row>
    <row r="22" spans="1:97" x14ac:dyDescent="0.25">
      <c r="A22" s="3" t="s">
        <v>26</v>
      </c>
      <c r="B22" s="1"/>
      <c r="C22" s="1">
        <v>0.1</v>
      </c>
      <c r="D22" s="1"/>
      <c r="E22" s="1"/>
      <c r="F22" s="1"/>
      <c r="G22" s="1"/>
      <c r="H22" s="1"/>
      <c r="I22" s="1">
        <v>0.6</v>
      </c>
      <c r="J22" s="1"/>
      <c r="K22" s="1"/>
      <c r="L22" s="1"/>
      <c r="M22" s="1"/>
      <c r="N22" s="1"/>
      <c r="O22" s="1">
        <v>0.8</v>
      </c>
      <c r="P22" s="1"/>
      <c r="Q22" s="1"/>
      <c r="R22" s="1"/>
      <c r="S22" s="1"/>
      <c r="T22" s="1"/>
      <c r="U22" s="1">
        <v>1</v>
      </c>
      <c r="V22" s="1"/>
      <c r="W22" s="1"/>
      <c r="X22" s="1"/>
      <c r="Y22" s="1"/>
      <c r="Z22" s="1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</row>
    <row r="23" spans="1:97" x14ac:dyDescent="0.25">
      <c r="A23" s="3"/>
      <c r="B23" s="1" t="s">
        <v>0</v>
      </c>
      <c r="C23" s="1">
        <v>1</v>
      </c>
      <c r="D23" s="1">
        <v>2</v>
      </c>
      <c r="E23" s="1">
        <v>3</v>
      </c>
      <c r="F23" s="1">
        <v>4</v>
      </c>
      <c r="G23" s="1">
        <v>5</v>
      </c>
      <c r="H23" s="1">
        <v>6</v>
      </c>
      <c r="I23" s="1">
        <v>1</v>
      </c>
      <c r="J23" s="1">
        <v>2</v>
      </c>
      <c r="K23" s="1">
        <v>3</v>
      </c>
      <c r="L23" s="1">
        <v>4</v>
      </c>
      <c r="M23" s="1">
        <v>5</v>
      </c>
      <c r="N23" s="1">
        <v>6</v>
      </c>
      <c r="O23" s="1">
        <v>1</v>
      </c>
      <c r="P23" s="1">
        <v>2</v>
      </c>
      <c r="Q23" s="1">
        <v>3</v>
      </c>
      <c r="R23" s="1">
        <v>4</v>
      </c>
      <c r="S23" s="1">
        <v>5</v>
      </c>
      <c r="T23" s="1">
        <v>6</v>
      </c>
      <c r="U23" s="1">
        <v>1</v>
      </c>
      <c r="V23" s="1">
        <v>2</v>
      </c>
      <c r="W23" s="1">
        <v>3</v>
      </c>
      <c r="X23" s="1">
        <v>4</v>
      </c>
      <c r="Y23" s="1">
        <v>5</v>
      </c>
      <c r="Z23" s="1">
        <v>6</v>
      </c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</row>
    <row r="24" spans="1:97" x14ac:dyDescent="0.25">
      <c r="A24" s="3"/>
      <c r="B24" s="1">
        <v>0</v>
      </c>
      <c r="C24" s="1">
        <v>100</v>
      </c>
      <c r="D24" s="1">
        <v>100</v>
      </c>
      <c r="E24" s="1">
        <v>100</v>
      </c>
      <c r="F24" s="1">
        <v>100</v>
      </c>
      <c r="G24" s="1">
        <v>100</v>
      </c>
      <c r="H24" s="1">
        <v>100</v>
      </c>
      <c r="I24" s="1">
        <v>100</v>
      </c>
      <c r="J24" s="1">
        <v>100</v>
      </c>
      <c r="K24" s="1">
        <v>100</v>
      </c>
      <c r="L24" s="1">
        <v>100</v>
      </c>
      <c r="M24" s="1">
        <v>100</v>
      </c>
      <c r="N24" s="1">
        <v>100</v>
      </c>
      <c r="O24" s="1">
        <v>100</v>
      </c>
      <c r="P24" s="1">
        <v>100</v>
      </c>
      <c r="Q24" s="1">
        <v>100</v>
      </c>
      <c r="R24" s="1">
        <v>100</v>
      </c>
      <c r="S24" s="1">
        <v>100</v>
      </c>
      <c r="T24" s="1">
        <v>100</v>
      </c>
      <c r="U24" s="1">
        <v>100</v>
      </c>
      <c r="V24" s="1">
        <v>100</v>
      </c>
      <c r="W24" s="1">
        <v>100</v>
      </c>
      <c r="X24" s="1">
        <v>100</v>
      </c>
      <c r="Y24" s="1">
        <v>100</v>
      </c>
      <c r="Z24" s="1">
        <v>100</v>
      </c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</row>
    <row r="25" spans="1:97" x14ac:dyDescent="0.25">
      <c r="A25" s="3"/>
      <c r="B25" s="1">
        <v>14</v>
      </c>
      <c r="C25" s="1">
        <v>100</v>
      </c>
      <c r="D25" s="1">
        <v>100</v>
      </c>
      <c r="E25" s="1">
        <v>100</v>
      </c>
      <c r="F25" s="1">
        <v>100</v>
      </c>
      <c r="G25" s="1"/>
      <c r="H25" s="1"/>
      <c r="I25" s="1">
        <v>70</v>
      </c>
      <c r="J25" s="1">
        <v>90</v>
      </c>
      <c r="K25" s="1">
        <v>80</v>
      </c>
      <c r="L25" s="1">
        <v>70</v>
      </c>
      <c r="M25" s="1"/>
      <c r="N25" s="1"/>
      <c r="O25" s="1">
        <v>60</v>
      </c>
      <c r="P25" s="1">
        <v>70</v>
      </c>
      <c r="Q25" s="1">
        <v>60</v>
      </c>
      <c r="R25" s="1">
        <v>80</v>
      </c>
      <c r="S25" s="1"/>
      <c r="T25" s="1"/>
      <c r="U25" s="1">
        <v>70</v>
      </c>
      <c r="V25" s="1">
        <v>60</v>
      </c>
      <c r="W25" s="1">
        <v>80</v>
      </c>
      <c r="X25" s="1">
        <v>90</v>
      </c>
      <c r="Y25" s="1"/>
      <c r="Z25" s="1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</row>
    <row r="26" spans="1:97" x14ac:dyDescent="0.25">
      <c r="A26" s="3"/>
      <c r="B26" s="1">
        <v>19</v>
      </c>
      <c r="C26" s="1">
        <v>100</v>
      </c>
      <c r="D26" s="1">
        <v>90</v>
      </c>
      <c r="E26" s="1">
        <v>90</v>
      </c>
      <c r="F26" s="1">
        <v>100</v>
      </c>
      <c r="G26" s="1"/>
      <c r="H26" s="1"/>
      <c r="I26" s="1">
        <v>70</v>
      </c>
      <c r="J26" s="1">
        <v>90</v>
      </c>
      <c r="K26" s="1">
        <v>70</v>
      </c>
      <c r="L26" s="1">
        <v>70</v>
      </c>
      <c r="M26" s="1"/>
      <c r="N26" s="1"/>
      <c r="O26" s="1">
        <v>50</v>
      </c>
      <c r="P26" s="1">
        <v>60</v>
      </c>
      <c r="Q26" s="1">
        <v>40</v>
      </c>
      <c r="R26" s="1">
        <v>80</v>
      </c>
      <c r="S26" s="1"/>
      <c r="T26" s="1"/>
      <c r="U26" s="1">
        <v>70</v>
      </c>
      <c r="V26" s="1">
        <v>30</v>
      </c>
      <c r="W26" s="1">
        <v>80</v>
      </c>
      <c r="X26" s="1">
        <v>70</v>
      </c>
      <c r="Y26" s="1"/>
      <c r="Z26" s="1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</row>
    <row r="27" spans="1:97" x14ac:dyDescent="0.25">
      <c r="A27" s="3"/>
      <c r="B27" s="1">
        <v>24</v>
      </c>
      <c r="C27" s="1">
        <v>100</v>
      </c>
      <c r="D27" s="1">
        <v>90</v>
      </c>
      <c r="E27" s="1">
        <v>90</v>
      </c>
      <c r="F27" s="1">
        <v>100</v>
      </c>
      <c r="G27" s="1">
        <v>20</v>
      </c>
      <c r="H27" s="1">
        <v>40</v>
      </c>
      <c r="I27" s="1">
        <v>70</v>
      </c>
      <c r="J27" s="1">
        <v>90</v>
      </c>
      <c r="K27" s="1">
        <v>70</v>
      </c>
      <c r="L27" s="1">
        <v>70</v>
      </c>
      <c r="M27" s="1">
        <v>30</v>
      </c>
      <c r="N27" s="1">
        <v>70</v>
      </c>
      <c r="O27" s="1">
        <v>50</v>
      </c>
      <c r="P27" s="1">
        <v>60</v>
      </c>
      <c r="Q27" s="1">
        <v>40</v>
      </c>
      <c r="R27" s="1">
        <v>80</v>
      </c>
      <c r="S27" s="1">
        <v>0</v>
      </c>
      <c r="T27" s="1">
        <v>0</v>
      </c>
      <c r="U27" s="1">
        <v>70</v>
      </c>
      <c r="V27" s="1">
        <v>30</v>
      </c>
      <c r="W27" s="1">
        <v>80</v>
      </c>
      <c r="X27" s="1">
        <v>70</v>
      </c>
      <c r="Y27" s="1">
        <v>0</v>
      </c>
      <c r="Z27" s="1">
        <v>0</v>
      </c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</row>
    <row r="28" spans="1:97" x14ac:dyDescent="0.25">
      <c r="A28" s="3"/>
      <c r="B28" s="1">
        <v>40</v>
      </c>
      <c r="C28" s="1">
        <v>100</v>
      </c>
      <c r="D28" s="1">
        <v>90</v>
      </c>
      <c r="E28" s="1">
        <v>70</v>
      </c>
      <c r="F28" s="1">
        <v>90</v>
      </c>
      <c r="G28" s="1">
        <v>20</v>
      </c>
      <c r="H28" s="1">
        <v>40</v>
      </c>
      <c r="I28" s="1">
        <v>70</v>
      </c>
      <c r="J28" s="1">
        <v>70</v>
      </c>
      <c r="K28" s="1">
        <v>60</v>
      </c>
      <c r="L28" s="1">
        <v>60</v>
      </c>
      <c r="M28" s="1">
        <v>30</v>
      </c>
      <c r="N28" s="1">
        <v>70</v>
      </c>
      <c r="O28" s="1">
        <v>10</v>
      </c>
      <c r="P28" s="1">
        <v>60</v>
      </c>
      <c r="Q28" s="1">
        <v>30</v>
      </c>
      <c r="R28" s="1">
        <v>70</v>
      </c>
      <c r="S28" s="1">
        <v>0</v>
      </c>
      <c r="T28" s="1">
        <v>0</v>
      </c>
      <c r="U28" s="1">
        <v>20</v>
      </c>
      <c r="V28" s="1">
        <v>20</v>
      </c>
      <c r="W28" s="1">
        <v>60</v>
      </c>
      <c r="X28" s="1">
        <v>60</v>
      </c>
      <c r="Y28" s="1">
        <v>0</v>
      </c>
      <c r="Z28" s="1">
        <v>0</v>
      </c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</row>
    <row r="29" spans="1:97" x14ac:dyDescent="0.25">
      <c r="A29" s="3"/>
      <c r="B29" s="1">
        <v>48</v>
      </c>
      <c r="C29" s="1">
        <v>100</v>
      </c>
      <c r="D29" s="1">
        <v>90</v>
      </c>
      <c r="E29" s="1">
        <v>70</v>
      </c>
      <c r="F29" s="1">
        <v>90</v>
      </c>
      <c r="G29" s="1">
        <v>10</v>
      </c>
      <c r="H29" s="1">
        <v>30</v>
      </c>
      <c r="I29" s="1">
        <v>70</v>
      </c>
      <c r="J29" s="1">
        <v>70</v>
      </c>
      <c r="K29" s="1">
        <v>60</v>
      </c>
      <c r="L29" s="1">
        <v>60</v>
      </c>
      <c r="M29" s="1">
        <v>30</v>
      </c>
      <c r="N29" s="1">
        <v>60</v>
      </c>
      <c r="O29" s="1">
        <v>10</v>
      </c>
      <c r="P29" s="1">
        <v>60</v>
      </c>
      <c r="Q29" s="1">
        <v>30</v>
      </c>
      <c r="R29" s="1">
        <v>60</v>
      </c>
      <c r="S29" s="1">
        <v>0</v>
      </c>
      <c r="T29" s="1">
        <v>0</v>
      </c>
      <c r="U29" s="1">
        <v>20</v>
      </c>
      <c r="V29" s="1">
        <v>20</v>
      </c>
      <c r="W29" s="1">
        <v>60</v>
      </c>
      <c r="X29" s="1">
        <v>60</v>
      </c>
      <c r="Y29" s="1">
        <v>0</v>
      </c>
      <c r="Z29" s="1">
        <v>0</v>
      </c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</row>
    <row r="30" spans="1:9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</row>
    <row r="31" spans="1:97" x14ac:dyDescent="0.25">
      <c r="A31" s="3" t="s">
        <v>29</v>
      </c>
      <c r="B31" s="1" t="s">
        <v>0</v>
      </c>
      <c r="C31" s="1" t="s">
        <v>19</v>
      </c>
      <c r="D31" s="5" t="s">
        <v>20</v>
      </c>
      <c r="E31" s="5" t="s">
        <v>21</v>
      </c>
      <c r="F31" s="5" t="s">
        <v>22</v>
      </c>
      <c r="G31" s="3"/>
      <c r="H31" s="7" t="s">
        <v>31</v>
      </c>
      <c r="I31" s="1" t="s">
        <v>19</v>
      </c>
      <c r="J31" s="5" t="s">
        <v>20</v>
      </c>
      <c r="K31" s="5" t="s">
        <v>21</v>
      </c>
      <c r="L31" s="5" t="s">
        <v>22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</row>
    <row r="32" spans="1:97" x14ac:dyDescent="0.25">
      <c r="A32" s="3"/>
      <c r="B32" s="1">
        <v>0</v>
      </c>
      <c r="C32" s="4">
        <f>AVERAGE(C24:H24)</f>
        <v>100</v>
      </c>
      <c r="D32" s="4">
        <f>AVERAGE(I24:N24)</f>
        <v>100</v>
      </c>
      <c r="E32" s="4">
        <f>AVERAGE(O24:T24)</f>
        <v>100</v>
      </c>
      <c r="F32" s="4">
        <f>AVERAGE(U24:Z24)</f>
        <v>100</v>
      </c>
      <c r="G32" s="8"/>
      <c r="H32" s="4">
        <v>0</v>
      </c>
      <c r="I32" s="8">
        <f>STDEV(C24:H24)</f>
        <v>0</v>
      </c>
      <c r="J32" s="8">
        <f>STDEV(I24:N24)</f>
        <v>0</v>
      </c>
      <c r="K32" s="8">
        <f>STDEV(O24:T24)</f>
        <v>0</v>
      </c>
      <c r="L32" s="8">
        <f>STDEV(U24:Z24)</f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</row>
    <row r="33" spans="1:97" x14ac:dyDescent="0.25">
      <c r="A33" s="3"/>
      <c r="B33" s="1">
        <v>14</v>
      </c>
      <c r="C33" s="4">
        <f t="shared" ref="C33:C37" si="7">AVERAGE(C25:H25)</f>
        <v>100</v>
      </c>
      <c r="D33" s="4">
        <f t="shared" ref="D33:D37" si="8">AVERAGE(I25:N25)</f>
        <v>77.5</v>
      </c>
      <c r="E33" s="4">
        <f t="shared" ref="E33:E37" si="9">AVERAGE(O25:T25)</f>
        <v>67.5</v>
      </c>
      <c r="F33" s="4">
        <f t="shared" ref="F33:F37" si="10">AVERAGE(U25:Z25)</f>
        <v>75</v>
      </c>
      <c r="G33" s="8"/>
      <c r="H33" s="4">
        <v>14</v>
      </c>
      <c r="I33" s="8">
        <f t="shared" ref="I33:I37" si="11">STDEV(C25:H25)</f>
        <v>0</v>
      </c>
      <c r="J33" s="8">
        <f t="shared" ref="J33:J37" si="12">STDEV(I25:N25)</f>
        <v>9.574271077563381</v>
      </c>
      <c r="K33" s="8">
        <f t="shared" ref="K33:K37" si="13">STDEV(O25:T25)</f>
        <v>9.574271077563381</v>
      </c>
      <c r="L33" s="8">
        <f t="shared" ref="L33:L37" si="14">STDEV(U25:Z25)</f>
        <v>12.909944487358056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</row>
    <row r="34" spans="1:97" x14ac:dyDescent="0.25">
      <c r="A34" s="3"/>
      <c r="B34" s="1">
        <v>19</v>
      </c>
      <c r="C34" s="4">
        <f t="shared" si="7"/>
        <v>95</v>
      </c>
      <c r="D34" s="4">
        <f t="shared" si="8"/>
        <v>75</v>
      </c>
      <c r="E34" s="4">
        <f t="shared" si="9"/>
        <v>57.5</v>
      </c>
      <c r="F34" s="4">
        <f t="shared" si="10"/>
        <v>62.5</v>
      </c>
      <c r="G34" s="8"/>
      <c r="H34" s="4">
        <v>19</v>
      </c>
      <c r="I34" s="8">
        <f t="shared" si="11"/>
        <v>5.7735026918962582</v>
      </c>
      <c r="J34" s="8">
        <f t="shared" si="12"/>
        <v>10</v>
      </c>
      <c r="K34" s="8">
        <f t="shared" si="13"/>
        <v>17.078251276599332</v>
      </c>
      <c r="L34" s="8">
        <f t="shared" si="14"/>
        <v>22.173557826083453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</row>
    <row r="35" spans="1:97" x14ac:dyDescent="0.25">
      <c r="A35" s="3"/>
      <c r="B35" s="1">
        <v>24</v>
      </c>
      <c r="C35" s="4">
        <f t="shared" si="7"/>
        <v>73.333333333333329</v>
      </c>
      <c r="D35" s="4">
        <f t="shared" si="8"/>
        <v>66.666666666666671</v>
      </c>
      <c r="E35" s="4">
        <f t="shared" si="9"/>
        <v>38.333333333333336</v>
      </c>
      <c r="F35" s="4">
        <f t="shared" si="10"/>
        <v>41.666666666666664</v>
      </c>
      <c r="G35" s="8"/>
      <c r="H35" s="4">
        <v>24</v>
      </c>
      <c r="I35" s="8">
        <f>STDEV(C27:H27)</f>
        <v>34.448028487370166</v>
      </c>
      <c r="J35" s="8">
        <f t="shared" si="12"/>
        <v>19.663841605003494</v>
      </c>
      <c r="K35" s="8">
        <f t="shared" si="13"/>
        <v>32.506409624359726</v>
      </c>
      <c r="L35" s="8">
        <f t="shared" si="14"/>
        <v>36.5604522218567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</row>
    <row r="36" spans="1:97" x14ac:dyDescent="0.25">
      <c r="A36" s="3"/>
      <c r="B36" s="1">
        <v>40</v>
      </c>
      <c r="C36" s="4">
        <f t="shared" si="7"/>
        <v>68.333333333333329</v>
      </c>
      <c r="D36" s="4">
        <f t="shared" si="8"/>
        <v>60</v>
      </c>
      <c r="E36" s="4">
        <f t="shared" si="9"/>
        <v>28.333333333333332</v>
      </c>
      <c r="F36" s="4">
        <f t="shared" si="10"/>
        <v>26.666666666666668</v>
      </c>
      <c r="G36" s="8"/>
      <c r="H36" s="4">
        <v>40</v>
      </c>
      <c r="I36" s="8">
        <f t="shared" si="11"/>
        <v>31.885210782848315</v>
      </c>
      <c r="J36" s="8">
        <f>STDEV(I28:N28)</f>
        <v>15.491933384829668</v>
      </c>
      <c r="K36" s="8">
        <f>STDEV(O28:T28)</f>
        <v>30.605010483034746</v>
      </c>
      <c r="L36" s="8">
        <f t="shared" si="14"/>
        <v>27.325202042558928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</row>
    <row r="37" spans="1:97" x14ac:dyDescent="0.25">
      <c r="A37" s="3"/>
      <c r="B37" s="1">
        <v>48</v>
      </c>
      <c r="C37" s="4">
        <f t="shared" si="7"/>
        <v>65</v>
      </c>
      <c r="D37" s="4">
        <f t="shared" si="8"/>
        <v>58.333333333333336</v>
      </c>
      <c r="E37" s="4">
        <f t="shared" si="9"/>
        <v>26.666666666666668</v>
      </c>
      <c r="F37" s="4">
        <f t="shared" si="10"/>
        <v>26.666666666666668</v>
      </c>
      <c r="G37" s="8"/>
      <c r="H37" s="4">
        <v>48</v>
      </c>
      <c r="I37" s="8">
        <f t="shared" si="11"/>
        <v>36.742346141747674</v>
      </c>
      <c r="J37" s="8">
        <f t="shared" si="12"/>
        <v>14.719601443879737</v>
      </c>
      <c r="K37" s="8">
        <f t="shared" si="13"/>
        <v>28.047578623950173</v>
      </c>
      <c r="L37" s="8">
        <f t="shared" si="14"/>
        <v>27.325202042558928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</row>
    <row r="38" spans="1:97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</row>
    <row r="39" spans="1:97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</row>
    <row r="40" spans="1:97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</row>
    <row r="41" spans="1:97" x14ac:dyDescent="0.25">
      <c r="A41" s="9" t="s">
        <v>34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</row>
    <row r="42" spans="1:97" x14ac:dyDescent="0.25">
      <c r="A42" s="3"/>
      <c r="B42" s="3" t="s">
        <v>32</v>
      </c>
      <c r="C42" s="3"/>
      <c r="D42" s="3"/>
      <c r="E42" s="3"/>
      <c r="F42" s="3"/>
      <c r="G42" s="3"/>
      <c r="H42" s="3"/>
      <c r="I42" s="3" t="s">
        <v>33</v>
      </c>
      <c r="J42" s="3"/>
      <c r="K42" s="3"/>
      <c r="L42" s="3"/>
      <c r="M42" s="3"/>
      <c r="N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</row>
    <row r="43" spans="1:97" x14ac:dyDescent="0.25">
      <c r="A43" s="3" t="s">
        <v>29</v>
      </c>
      <c r="B43" s="3" t="s">
        <v>0</v>
      </c>
      <c r="C43" s="3" t="s">
        <v>19</v>
      </c>
      <c r="D43" s="3" t="s">
        <v>20</v>
      </c>
      <c r="E43" s="3" t="s">
        <v>21</v>
      </c>
      <c r="F43" s="3" t="s">
        <v>22</v>
      </c>
      <c r="G43" s="3"/>
      <c r="I43" s="3" t="s">
        <v>29</v>
      </c>
      <c r="J43" s="3" t="s">
        <v>0</v>
      </c>
      <c r="K43" s="3" t="s">
        <v>19</v>
      </c>
      <c r="L43" s="3" t="s">
        <v>20</v>
      </c>
      <c r="M43" s="3" t="s">
        <v>21</v>
      </c>
      <c r="N43" s="3" t="s">
        <v>22</v>
      </c>
      <c r="P43" s="1" t="s">
        <v>35</v>
      </c>
      <c r="Q43" s="1" t="s">
        <v>35</v>
      </c>
      <c r="T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</row>
    <row r="44" spans="1:97" s="10" customFormat="1" x14ac:dyDescent="0.25">
      <c r="A44" s="8"/>
      <c r="B44" s="8">
        <v>0</v>
      </c>
      <c r="C44" s="8">
        <v>100</v>
      </c>
      <c r="D44" s="8">
        <v>100</v>
      </c>
      <c r="E44" s="8">
        <v>100</v>
      </c>
      <c r="F44" s="8">
        <v>100</v>
      </c>
      <c r="G44" s="8"/>
      <c r="I44" s="8"/>
      <c r="J44" s="8">
        <v>0</v>
      </c>
      <c r="K44" s="8">
        <v>100</v>
      </c>
      <c r="L44" s="8">
        <v>100</v>
      </c>
      <c r="M44" s="8">
        <v>100</v>
      </c>
      <c r="N44" s="8">
        <v>100</v>
      </c>
      <c r="P44" s="1">
        <v>100</v>
      </c>
      <c r="Q44" s="1">
        <v>0</v>
      </c>
      <c r="T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</row>
    <row r="45" spans="1:97" s="10" customFormat="1" x14ac:dyDescent="0.25">
      <c r="A45" s="8"/>
      <c r="B45" s="8">
        <v>14</v>
      </c>
      <c r="C45" s="8">
        <v>95</v>
      </c>
      <c r="D45" s="8">
        <v>100</v>
      </c>
      <c r="E45" s="8">
        <v>50</v>
      </c>
      <c r="F45" s="8">
        <v>70</v>
      </c>
      <c r="G45" s="8"/>
      <c r="I45" s="8"/>
      <c r="J45" s="8">
        <v>14</v>
      </c>
      <c r="K45" s="8">
        <v>100</v>
      </c>
      <c r="L45" s="8">
        <v>77.5</v>
      </c>
      <c r="M45" s="8">
        <v>67.5</v>
      </c>
      <c r="N45" s="8">
        <v>75</v>
      </c>
      <c r="P45" s="1">
        <v>94.444444444444443</v>
      </c>
      <c r="Q45" s="1">
        <v>8.8191710368819685</v>
      </c>
      <c r="T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</row>
    <row r="46" spans="1:97" s="10" customFormat="1" x14ac:dyDescent="0.25">
      <c r="A46" s="8"/>
      <c r="B46" s="8">
        <v>19</v>
      </c>
      <c r="C46" s="8">
        <v>95</v>
      </c>
      <c r="D46" s="8">
        <v>95</v>
      </c>
      <c r="E46" s="8">
        <v>50</v>
      </c>
      <c r="F46" s="8">
        <v>55</v>
      </c>
      <c r="G46" s="8"/>
      <c r="I46" s="8"/>
      <c r="J46" s="8">
        <v>19</v>
      </c>
      <c r="K46" s="8">
        <v>95</v>
      </c>
      <c r="L46" s="8">
        <v>75</v>
      </c>
      <c r="M46" s="8">
        <v>57.5</v>
      </c>
      <c r="N46" s="8">
        <v>62.5</v>
      </c>
      <c r="P46" s="1">
        <v>94.444444444444443</v>
      </c>
      <c r="Q46" s="1">
        <v>8.8191710368819685</v>
      </c>
      <c r="T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</row>
    <row r="47" spans="1:97" s="10" customFormat="1" x14ac:dyDescent="0.25">
      <c r="A47" s="8"/>
      <c r="B47" s="8">
        <v>24</v>
      </c>
      <c r="C47" s="8">
        <v>90</v>
      </c>
      <c r="D47" s="8">
        <v>67.5</v>
      </c>
      <c r="E47" s="8">
        <v>47.5</v>
      </c>
      <c r="F47" s="8">
        <v>40</v>
      </c>
      <c r="G47" s="8"/>
      <c r="I47" s="8"/>
      <c r="J47" s="8">
        <v>24</v>
      </c>
      <c r="K47" s="8">
        <v>73.333333333333329</v>
      </c>
      <c r="L47" s="8">
        <v>66.666666666666671</v>
      </c>
      <c r="M47" s="8">
        <v>38.333333333333336</v>
      </c>
      <c r="N47" s="8">
        <v>41.666666666666664</v>
      </c>
      <c r="P47" s="1">
        <v>94.444444444444443</v>
      </c>
      <c r="Q47" s="1">
        <v>8.8191710368819685</v>
      </c>
      <c r="T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</row>
    <row r="48" spans="1:97" s="10" customFormat="1" x14ac:dyDescent="0.25">
      <c r="A48" s="8"/>
      <c r="B48" s="8">
        <v>40</v>
      </c>
      <c r="C48" s="8">
        <v>82.5</v>
      </c>
      <c r="D48" s="8">
        <v>67.5</v>
      </c>
      <c r="E48" s="8">
        <v>40</v>
      </c>
      <c r="F48" s="8">
        <v>30</v>
      </c>
      <c r="G48" s="8"/>
      <c r="I48" s="8"/>
      <c r="J48" s="8">
        <v>40</v>
      </c>
      <c r="K48" s="8">
        <v>68.333333333333329</v>
      </c>
      <c r="L48" s="8">
        <v>60</v>
      </c>
      <c r="M48" s="8">
        <v>28.333333333333332</v>
      </c>
      <c r="N48" s="8">
        <v>26.666666666666668</v>
      </c>
      <c r="P48" s="1">
        <v>94.444444444444443</v>
      </c>
      <c r="Q48" s="1">
        <v>8.8191710368819685</v>
      </c>
      <c r="T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</row>
    <row r="49" spans="1:97" s="10" customFormat="1" x14ac:dyDescent="0.25">
      <c r="A49" s="8"/>
      <c r="B49" s="8">
        <v>48</v>
      </c>
      <c r="C49" s="8">
        <v>82.5</v>
      </c>
      <c r="D49" s="8">
        <v>55</v>
      </c>
      <c r="E49" s="8">
        <v>37.5</v>
      </c>
      <c r="F49" s="8">
        <v>30</v>
      </c>
      <c r="G49" s="8"/>
      <c r="I49" s="8"/>
      <c r="J49" s="8">
        <v>48</v>
      </c>
      <c r="K49" s="8">
        <v>65</v>
      </c>
      <c r="L49" s="8">
        <v>58.333333333333336</v>
      </c>
      <c r="M49" s="8">
        <v>26.666666666666668</v>
      </c>
      <c r="N49" s="8">
        <v>26.666666666666668</v>
      </c>
      <c r="P49" s="1">
        <v>94.444444444444443</v>
      </c>
      <c r="Q49" s="1">
        <v>8.8191710368819685</v>
      </c>
      <c r="T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</row>
    <row r="50" spans="1:97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</row>
    <row r="51" spans="1:97" x14ac:dyDescent="0.25">
      <c r="A51" s="3"/>
      <c r="B51" s="3" t="s">
        <v>31</v>
      </c>
      <c r="C51" s="3" t="s">
        <v>19</v>
      </c>
      <c r="D51" s="3" t="s">
        <v>20</v>
      </c>
      <c r="E51" s="3" t="s">
        <v>21</v>
      </c>
      <c r="F51" s="3" t="s">
        <v>22</v>
      </c>
      <c r="H51" s="3"/>
      <c r="I51" s="3"/>
      <c r="J51" s="3" t="s">
        <v>31</v>
      </c>
      <c r="K51" s="3" t="s">
        <v>19</v>
      </c>
      <c r="L51" s="3" t="s">
        <v>20</v>
      </c>
      <c r="M51" s="3" t="s">
        <v>21</v>
      </c>
      <c r="N51" s="3" t="s">
        <v>22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</row>
    <row r="52" spans="1:97" x14ac:dyDescent="0.25">
      <c r="A52" s="3"/>
      <c r="B52" s="8">
        <v>0</v>
      </c>
      <c r="C52" s="8">
        <v>0</v>
      </c>
      <c r="D52" s="8">
        <v>0</v>
      </c>
      <c r="E52" s="8">
        <v>0</v>
      </c>
      <c r="F52" s="8">
        <v>0</v>
      </c>
      <c r="H52" s="3"/>
      <c r="I52" s="3"/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</row>
    <row r="53" spans="1:97" x14ac:dyDescent="0.25">
      <c r="A53" s="3"/>
      <c r="B53" s="8">
        <v>14</v>
      </c>
      <c r="C53" s="8">
        <v>7.0710678118654755</v>
      </c>
      <c r="D53" s="8">
        <v>0</v>
      </c>
      <c r="E53" s="8">
        <v>0</v>
      </c>
      <c r="F53" s="8">
        <v>0</v>
      </c>
      <c r="H53" s="3"/>
      <c r="I53" s="3"/>
      <c r="J53" s="8">
        <v>14</v>
      </c>
      <c r="K53" s="8">
        <v>0</v>
      </c>
      <c r="L53" s="8">
        <v>9.574271077563381</v>
      </c>
      <c r="M53" s="8">
        <v>9.574271077563381</v>
      </c>
      <c r="N53" s="8">
        <v>12.909944487358056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</row>
    <row r="54" spans="1:97" x14ac:dyDescent="0.25">
      <c r="A54" s="3"/>
      <c r="B54" s="8">
        <v>19</v>
      </c>
      <c r="C54" s="8">
        <v>7.0710678118654755</v>
      </c>
      <c r="D54" s="8">
        <v>7.0710678118654755</v>
      </c>
      <c r="E54" s="8">
        <v>0</v>
      </c>
      <c r="F54" s="8">
        <v>21.213203435596427</v>
      </c>
      <c r="H54" s="3"/>
      <c r="I54" s="3"/>
      <c r="J54" s="8">
        <v>19</v>
      </c>
      <c r="K54" s="8">
        <v>5.7735026918962582</v>
      </c>
      <c r="L54" s="8">
        <v>10</v>
      </c>
      <c r="M54" s="8">
        <v>17.078251276599332</v>
      </c>
      <c r="N54" s="8">
        <v>22.173557826083453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</row>
    <row r="55" spans="1:97" x14ac:dyDescent="0.25">
      <c r="A55" s="3"/>
      <c r="B55" s="8">
        <v>24</v>
      </c>
      <c r="C55" s="8">
        <v>8.1649658092772608</v>
      </c>
      <c r="D55" s="8">
        <v>15</v>
      </c>
      <c r="E55" s="8">
        <v>20.615528128088304</v>
      </c>
      <c r="F55" s="8">
        <v>21.602468994692867</v>
      </c>
      <c r="H55" s="3"/>
      <c r="I55" s="3"/>
      <c r="J55" s="8">
        <v>24</v>
      </c>
      <c r="K55" s="8">
        <v>34.448028487370166</v>
      </c>
      <c r="L55" s="8">
        <v>19.663841605003494</v>
      </c>
      <c r="M55" s="8">
        <v>32.506409624359726</v>
      </c>
      <c r="N55" s="8">
        <v>36.5604522218567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</row>
    <row r="56" spans="1:97" x14ac:dyDescent="0.25">
      <c r="A56" s="3"/>
      <c r="B56" s="8">
        <v>40</v>
      </c>
      <c r="C56" s="8">
        <v>9.574271077563381</v>
      </c>
      <c r="D56" s="8">
        <v>15</v>
      </c>
      <c r="E56" s="8">
        <v>24.494897427831781</v>
      </c>
      <c r="F56" s="8">
        <v>8.1649658092772608</v>
      </c>
      <c r="H56" s="3"/>
      <c r="I56" s="3"/>
      <c r="J56" s="8">
        <v>40</v>
      </c>
      <c r="K56" s="8">
        <v>31.885210782848315</v>
      </c>
      <c r="L56" s="8">
        <v>15.491933384829668</v>
      </c>
      <c r="M56" s="8">
        <v>30.605010483034746</v>
      </c>
      <c r="N56" s="8">
        <v>27.325202042558928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</row>
    <row r="57" spans="1:97" x14ac:dyDescent="0.25">
      <c r="A57" s="3"/>
      <c r="B57" s="8">
        <v>48</v>
      </c>
      <c r="C57" s="8">
        <v>9.574271077563381</v>
      </c>
      <c r="D57" s="8">
        <v>26.457513110645905</v>
      </c>
      <c r="E57" s="8">
        <v>20.615528128088304</v>
      </c>
      <c r="F57" s="8">
        <v>8.1649658092772608</v>
      </c>
      <c r="H57" s="3"/>
      <c r="I57" s="3"/>
      <c r="J57" s="8">
        <v>48</v>
      </c>
      <c r="K57" s="8">
        <v>36.742346141747674</v>
      </c>
      <c r="L57" s="8">
        <v>14.719601443879737</v>
      </c>
      <c r="M57" s="8">
        <v>28.047578623950173</v>
      </c>
      <c r="N57" s="8">
        <v>27.325202042558928</v>
      </c>
      <c r="O57" s="3"/>
      <c r="P57" s="3"/>
      <c r="Q57" s="3"/>
      <c r="R57" s="3"/>
      <c r="S57" s="11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</row>
    <row r="58" spans="1:97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</row>
    <row r="59" spans="1:97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</row>
    <row r="60" spans="1:97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</row>
    <row r="61" spans="1:97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</row>
    <row r="62" spans="1:97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</row>
    <row r="63" spans="1:97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</row>
    <row r="64" spans="1:97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</row>
    <row r="65" spans="1:97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</row>
    <row r="66" spans="1:97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</row>
    <row r="67" spans="1:97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</row>
    <row r="68" spans="1:97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</row>
    <row r="69" spans="1:97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</row>
    <row r="70" spans="1:97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</row>
    <row r="71" spans="1:97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</row>
    <row r="72" spans="1:97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</row>
    <row r="73" spans="1:97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</row>
    <row r="74" spans="1:97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</row>
    <row r="75" spans="1:97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</row>
    <row r="76" spans="1:97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</row>
    <row r="77" spans="1:97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</row>
    <row r="78" spans="1:97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</row>
    <row r="79" spans="1:97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</row>
    <row r="80" spans="1:97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</row>
    <row r="81" spans="1:97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</row>
    <row r="82" spans="1:97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</row>
    <row r="83" spans="1:97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</row>
    <row r="84" spans="1:97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</row>
    <row r="85" spans="1:97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</row>
    <row r="86" spans="1:97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</row>
    <row r="87" spans="1:97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</row>
    <row r="88" spans="1:97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</row>
    <row r="89" spans="1:97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</row>
    <row r="90" spans="1:97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</row>
    <row r="91" spans="1:97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</row>
    <row r="92" spans="1:97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</row>
    <row r="93" spans="1:97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</row>
    <row r="94" spans="1:97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</row>
    <row r="95" spans="1:97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</row>
    <row r="96" spans="1:97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</row>
    <row r="97" spans="1:97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</row>
    <row r="98" spans="1:97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</row>
    <row r="99" spans="1:97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</row>
    <row r="100" spans="1:97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</row>
    <row r="101" spans="1:97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</row>
    <row r="102" spans="1:97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</row>
    <row r="103" spans="1:97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</row>
    <row r="104" spans="1:97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</row>
    <row r="105" spans="1:97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</row>
    <row r="106" spans="1:97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</row>
    <row r="107" spans="1:97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</row>
    <row r="108" spans="1:97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</row>
    <row r="109" spans="1:97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</row>
    <row r="110" spans="1:97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</row>
    <row r="111" spans="1:97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</row>
    <row r="112" spans="1:97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</row>
    <row r="113" spans="1:97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</row>
    <row r="114" spans="1:97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</row>
    <row r="115" spans="1:97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</row>
    <row r="116" spans="1:97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</row>
    <row r="117" spans="1:97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</row>
    <row r="118" spans="1:97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</row>
    <row r="119" spans="1:97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</row>
    <row r="120" spans="1:97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</row>
    <row r="121" spans="1:97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</row>
    <row r="122" spans="1:97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</row>
    <row r="123" spans="1:97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</row>
    <row r="124" spans="1:97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</row>
    <row r="125" spans="1:97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</row>
    <row r="126" spans="1:97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</row>
    <row r="127" spans="1:97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</row>
    <row r="128" spans="1:97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</row>
    <row r="129" spans="1:97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</row>
    <row r="130" spans="1:97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</row>
    <row r="131" spans="1:97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</row>
    <row r="132" spans="1:97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</row>
    <row r="133" spans="1:97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</row>
    <row r="134" spans="1:97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</row>
    <row r="135" spans="1:97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</row>
    <row r="136" spans="1:97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</row>
    <row r="137" spans="1:97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</row>
    <row r="138" spans="1:97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</row>
    <row r="139" spans="1:97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</row>
    <row r="140" spans="1:97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</row>
    <row r="141" spans="1:97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</row>
    <row r="142" spans="1:97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</row>
    <row r="143" spans="1:97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</row>
    <row r="144" spans="1:97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</row>
    <row r="145" spans="1:97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</row>
    <row r="146" spans="1:97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</row>
    <row r="147" spans="1:97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</row>
    <row r="148" spans="1:97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</row>
    <row r="149" spans="1:97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</row>
    <row r="150" spans="1:97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</row>
    <row r="151" spans="1:97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</row>
    <row r="152" spans="1:97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</row>
    <row r="153" spans="1:97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P9-17</vt:lpstr>
      <vt:lpstr>CMP</vt:lpstr>
      <vt:lpstr>Summary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Dijokaite A.</dc:creator>
  <cp:lastModifiedBy>Christodoulides M.</cp:lastModifiedBy>
  <dcterms:created xsi:type="dcterms:W3CDTF">2018-11-25T20:00:50Z</dcterms:created>
  <dcterms:modified xsi:type="dcterms:W3CDTF">2021-05-06T07:27:57Z</dcterms:modified>
</cp:coreProperties>
</file>