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activeTab="5"/>
  </bookViews>
  <sheets>
    <sheet name="1st" sheetId="1" r:id="rId1"/>
    <sheet name="2nd" sheetId="2" r:id="rId2"/>
    <sheet name="3rd" sheetId="3" r:id="rId3"/>
    <sheet name="4th" sheetId="4" r:id="rId4"/>
    <sheet name="VIable count" sheetId="5" r:id="rId5"/>
    <sheet name="All data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6" l="1"/>
  <c r="H21" i="6"/>
  <c r="H22" i="6"/>
  <c r="H23" i="6"/>
  <c r="H19" i="6"/>
  <c r="G20" i="6"/>
  <c r="G21" i="6"/>
  <c r="G22" i="6"/>
  <c r="G23" i="6"/>
  <c r="G19" i="6"/>
  <c r="F20" i="6"/>
  <c r="F21" i="6"/>
  <c r="F22" i="6"/>
  <c r="F23" i="6"/>
  <c r="F19" i="6"/>
  <c r="E20" i="6"/>
  <c r="E21" i="6"/>
  <c r="E22" i="6"/>
  <c r="E23" i="6"/>
  <c r="E19" i="6"/>
  <c r="D20" i="6"/>
  <c r="D21" i="6"/>
  <c r="D22" i="6"/>
  <c r="D23" i="6"/>
  <c r="D19" i="6"/>
  <c r="H12" i="6"/>
  <c r="H13" i="6"/>
  <c r="H14" i="6"/>
  <c r="H15" i="6"/>
  <c r="H11" i="6"/>
  <c r="G12" i="6"/>
  <c r="G13" i="6"/>
  <c r="G14" i="6"/>
  <c r="G15" i="6"/>
  <c r="G11" i="6"/>
  <c r="F11" i="6"/>
  <c r="F12" i="6"/>
  <c r="F13" i="6"/>
  <c r="F14" i="6"/>
  <c r="F15" i="6"/>
  <c r="E12" i="6"/>
  <c r="E13" i="6"/>
  <c r="E14" i="6"/>
  <c r="E15" i="6"/>
  <c r="E11" i="6"/>
  <c r="D12" i="6"/>
  <c r="D13" i="6"/>
  <c r="D14" i="6"/>
  <c r="D15" i="6"/>
  <c r="D11" i="6"/>
  <c r="C20" i="6"/>
  <c r="C21" i="6"/>
  <c r="C22" i="6"/>
  <c r="C23" i="6"/>
  <c r="C19" i="6"/>
  <c r="C15" i="6"/>
  <c r="C12" i="6"/>
  <c r="C13" i="6"/>
  <c r="C14" i="6"/>
  <c r="C11" i="6"/>
  <c r="Y3" i="5" l="1"/>
  <c r="X3" i="5"/>
  <c r="W3" i="5"/>
  <c r="V3" i="5"/>
  <c r="U3" i="5"/>
  <c r="T3" i="5"/>
  <c r="S3" i="5"/>
  <c r="R3" i="5"/>
  <c r="Q3" i="5"/>
  <c r="AA3" i="5" s="1"/>
  <c r="P3" i="5"/>
  <c r="AC3" i="5" s="1"/>
  <c r="O3" i="5"/>
  <c r="H23" i="4"/>
  <c r="H12" i="4"/>
  <c r="H20" i="4" s="1"/>
  <c r="I12" i="4"/>
  <c r="I20" i="4" s="1"/>
  <c r="H13" i="4"/>
  <c r="H21" i="4" s="1"/>
  <c r="I13" i="4"/>
  <c r="I21" i="4" s="1"/>
  <c r="H14" i="4"/>
  <c r="H22" i="4" s="1"/>
  <c r="I14" i="4"/>
  <c r="I22" i="4" s="1"/>
  <c r="H15" i="4"/>
  <c r="I15" i="4"/>
  <c r="I23" i="4" s="1"/>
  <c r="H16" i="4"/>
  <c r="H24" i="4" s="1"/>
  <c r="I16" i="4"/>
  <c r="I24" i="4" s="1"/>
  <c r="J27" i="4"/>
  <c r="I27" i="4"/>
  <c r="H27" i="4"/>
  <c r="E22" i="4"/>
  <c r="G20" i="4"/>
  <c r="C20" i="4"/>
  <c r="G16" i="4"/>
  <c r="G24" i="4" s="1"/>
  <c r="F16" i="4"/>
  <c r="F24" i="4" s="1"/>
  <c r="E16" i="4"/>
  <c r="E24" i="4" s="1"/>
  <c r="D16" i="4"/>
  <c r="D24" i="4" s="1"/>
  <c r="C16" i="4"/>
  <c r="C24" i="4" s="1"/>
  <c r="G15" i="4"/>
  <c r="G23" i="4" s="1"/>
  <c r="F15" i="4"/>
  <c r="F23" i="4" s="1"/>
  <c r="E15" i="4"/>
  <c r="E23" i="4" s="1"/>
  <c r="D15" i="4"/>
  <c r="D23" i="4" s="1"/>
  <c r="C15" i="4"/>
  <c r="C23" i="4" s="1"/>
  <c r="G14" i="4"/>
  <c r="G22" i="4" s="1"/>
  <c r="F14" i="4"/>
  <c r="F22" i="4" s="1"/>
  <c r="E14" i="4"/>
  <c r="D14" i="4"/>
  <c r="D22" i="4" s="1"/>
  <c r="C14" i="4"/>
  <c r="C22" i="4" s="1"/>
  <c r="G13" i="4"/>
  <c r="G21" i="4" s="1"/>
  <c r="F13" i="4"/>
  <c r="F21" i="4" s="1"/>
  <c r="E13" i="4"/>
  <c r="E21" i="4" s="1"/>
  <c r="D13" i="4"/>
  <c r="D21" i="4" s="1"/>
  <c r="C13" i="4"/>
  <c r="C21" i="4" s="1"/>
  <c r="G12" i="4"/>
  <c r="F12" i="4"/>
  <c r="F20" i="4" s="1"/>
  <c r="E12" i="4"/>
  <c r="E20" i="4" s="1"/>
  <c r="D12" i="4"/>
  <c r="D20" i="4" s="1"/>
  <c r="C12" i="4"/>
  <c r="Z3" i="5" l="1"/>
  <c r="AB3" i="5"/>
  <c r="O27" i="4"/>
  <c r="L27" i="4"/>
  <c r="M27" i="4"/>
  <c r="N27" i="4"/>
  <c r="K27" i="3"/>
  <c r="J27" i="3"/>
  <c r="I27" i="3"/>
  <c r="H27" i="3"/>
  <c r="G16" i="3"/>
  <c r="G24" i="3" s="1"/>
  <c r="F16" i="3"/>
  <c r="F24" i="3" s="1"/>
  <c r="E16" i="3"/>
  <c r="E24" i="3" s="1"/>
  <c r="D16" i="3"/>
  <c r="D24" i="3" s="1"/>
  <c r="C16" i="3"/>
  <c r="C24" i="3" s="1"/>
  <c r="G15" i="3"/>
  <c r="G23" i="3" s="1"/>
  <c r="F15" i="3"/>
  <c r="F23" i="3" s="1"/>
  <c r="E15" i="3"/>
  <c r="E23" i="3" s="1"/>
  <c r="D15" i="3"/>
  <c r="D23" i="3" s="1"/>
  <c r="C15" i="3"/>
  <c r="C23" i="3" s="1"/>
  <c r="G14" i="3"/>
  <c r="G22" i="3" s="1"/>
  <c r="F14" i="3"/>
  <c r="F22" i="3" s="1"/>
  <c r="E14" i="3"/>
  <c r="E22" i="3" s="1"/>
  <c r="D14" i="3"/>
  <c r="D22" i="3" s="1"/>
  <c r="C14" i="3"/>
  <c r="C22" i="3" s="1"/>
  <c r="G13" i="3"/>
  <c r="G21" i="3" s="1"/>
  <c r="F13" i="3"/>
  <c r="F21" i="3" s="1"/>
  <c r="E13" i="3"/>
  <c r="E21" i="3" s="1"/>
  <c r="D13" i="3"/>
  <c r="D21" i="3" s="1"/>
  <c r="C13" i="3"/>
  <c r="C21" i="3" s="1"/>
  <c r="G12" i="3"/>
  <c r="G20" i="3" s="1"/>
  <c r="F12" i="3"/>
  <c r="F20" i="3" s="1"/>
  <c r="E12" i="3"/>
  <c r="E20" i="3" s="1"/>
  <c r="D12" i="3"/>
  <c r="D20" i="3" s="1"/>
  <c r="C12" i="3"/>
  <c r="C20" i="3" s="1"/>
  <c r="L27" i="3" l="1"/>
  <c r="N27" i="3"/>
  <c r="O27" i="3"/>
  <c r="M27" i="3"/>
  <c r="K27" i="2"/>
  <c r="J27" i="2"/>
  <c r="M27" i="2" s="1"/>
  <c r="I27" i="2"/>
  <c r="H27" i="2"/>
  <c r="G23" i="2"/>
  <c r="E22" i="2"/>
  <c r="C21" i="2"/>
  <c r="E20" i="2"/>
  <c r="H16" i="2"/>
  <c r="H24" i="2" s="1"/>
  <c r="G16" i="2"/>
  <c r="G24" i="2" s="1"/>
  <c r="F16" i="2"/>
  <c r="F24" i="2" s="1"/>
  <c r="E16" i="2"/>
  <c r="E24" i="2" s="1"/>
  <c r="D16" i="2"/>
  <c r="D24" i="2" s="1"/>
  <c r="C16" i="2"/>
  <c r="C24" i="2" s="1"/>
  <c r="H15" i="2"/>
  <c r="H23" i="2" s="1"/>
  <c r="G15" i="2"/>
  <c r="F15" i="2"/>
  <c r="F23" i="2" s="1"/>
  <c r="E15" i="2"/>
  <c r="E23" i="2" s="1"/>
  <c r="D15" i="2"/>
  <c r="D23" i="2" s="1"/>
  <c r="C15" i="2"/>
  <c r="C23" i="2" s="1"/>
  <c r="H14" i="2"/>
  <c r="H22" i="2" s="1"/>
  <c r="G14" i="2"/>
  <c r="G22" i="2" s="1"/>
  <c r="F14" i="2"/>
  <c r="F22" i="2" s="1"/>
  <c r="E14" i="2"/>
  <c r="D14" i="2"/>
  <c r="D22" i="2" s="1"/>
  <c r="C14" i="2"/>
  <c r="C22" i="2" s="1"/>
  <c r="H13" i="2"/>
  <c r="H21" i="2" s="1"/>
  <c r="G13" i="2"/>
  <c r="G21" i="2" s="1"/>
  <c r="F13" i="2"/>
  <c r="F21" i="2" s="1"/>
  <c r="E13" i="2"/>
  <c r="E21" i="2" s="1"/>
  <c r="D13" i="2"/>
  <c r="D21" i="2" s="1"/>
  <c r="C13" i="2"/>
  <c r="H12" i="2"/>
  <c r="H20" i="2" s="1"/>
  <c r="G12" i="2"/>
  <c r="G20" i="2" s="1"/>
  <c r="F12" i="2"/>
  <c r="F20" i="2" s="1"/>
  <c r="E12" i="2"/>
  <c r="D12" i="2"/>
  <c r="D20" i="2" s="1"/>
  <c r="C12" i="2"/>
  <c r="C20" i="2" s="1"/>
  <c r="N27" i="2" l="1"/>
  <c r="L27" i="2"/>
  <c r="O27" i="2"/>
  <c r="J27" i="1"/>
  <c r="I27" i="1"/>
  <c r="N27" i="1" s="1"/>
  <c r="H27" i="1"/>
  <c r="H16" i="1"/>
  <c r="H24" i="1" s="1"/>
  <c r="G16" i="1"/>
  <c r="G24" i="1" s="1"/>
  <c r="F16" i="1"/>
  <c r="F24" i="1" s="1"/>
  <c r="E16" i="1"/>
  <c r="E24" i="1" s="1"/>
  <c r="D16" i="1"/>
  <c r="D24" i="1" s="1"/>
  <c r="C16" i="1"/>
  <c r="C24" i="1" s="1"/>
  <c r="H15" i="1"/>
  <c r="H23" i="1" s="1"/>
  <c r="G15" i="1"/>
  <c r="G23" i="1" s="1"/>
  <c r="F15" i="1"/>
  <c r="F23" i="1" s="1"/>
  <c r="E15" i="1"/>
  <c r="E23" i="1" s="1"/>
  <c r="D15" i="1"/>
  <c r="D23" i="1" s="1"/>
  <c r="C15" i="1"/>
  <c r="C23" i="1" s="1"/>
  <c r="H14" i="1"/>
  <c r="H22" i="1" s="1"/>
  <c r="G14" i="1"/>
  <c r="G22" i="1" s="1"/>
  <c r="F14" i="1"/>
  <c r="F22" i="1" s="1"/>
  <c r="E14" i="1"/>
  <c r="E22" i="1" s="1"/>
  <c r="D14" i="1"/>
  <c r="D22" i="1" s="1"/>
  <c r="C14" i="1"/>
  <c r="C22" i="1" s="1"/>
  <c r="H13" i="1"/>
  <c r="H21" i="1" s="1"/>
  <c r="G13" i="1"/>
  <c r="G21" i="1" s="1"/>
  <c r="F13" i="1"/>
  <c r="F21" i="1" s="1"/>
  <c r="E13" i="1"/>
  <c r="E21" i="1" s="1"/>
  <c r="D13" i="1"/>
  <c r="D21" i="1" s="1"/>
  <c r="C13" i="1"/>
  <c r="C21" i="1" s="1"/>
  <c r="H12" i="1"/>
  <c r="H20" i="1" s="1"/>
  <c r="G12" i="1"/>
  <c r="G20" i="1" s="1"/>
  <c r="F12" i="1"/>
  <c r="F20" i="1" s="1"/>
  <c r="E12" i="1"/>
  <c r="E20" i="1" s="1"/>
  <c r="D12" i="1"/>
  <c r="D20" i="1" s="1"/>
  <c r="C12" i="1"/>
  <c r="C20" i="1" s="1"/>
  <c r="M27" i="1" l="1"/>
  <c r="O27" i="1"/>
  <c r="L27" i="1"/>
</calcChain>
</file>

<file path=xl/sharedStrings.xml><?xml version="1.0" encoding="utf-8"?>
<sst xmlns="http://schemas.openxmlformats.org/spreadsheetml/2006/main" count="290" uniqueCount="45">
  <si>
    <t>Dead count:</t>
  </si>
  <si>
    <t>Time after inoculation (h)</t>
  </si>
  <si>
    <t>P9-17</t>
  </si>
  <si>
    <t>Survival percentage:</t>
  </si>
  <si>
    <t>Death percentage:</t>
  </si>
  <si>
    <t>Viable count table:</t>
  </si>
  <si>
    <t>Bacteria</t>
  </si>
  <si>
    <t>Optical density at 600nm</t>
  </si>
  <si>
    <t>Dilution rate</t>
  </si>
  <si>
    <t>CFU 1</t>
  </si>
  <si>
    <t>CFU 2</t>
  </si>
  <si>
    <t>CFU 3</t>
  </si>
  <si>
    <t>Mean CFU</t>
  </si>
  <si>
    <t>Viable count CFU/10µl</t>
  </si>
  <si>
    <t>Mean viable count CFU/10µ</t>
  </si>
  <si>
    <t>Median viable count CFU/10µ</t>
  </si>
  <si>
    <t>Range (MIN)</t>
  </si>
  <si>
    <t>Range(MAX)</t>
  </si>
  <si>
    <t>0.8 OD</t>
  </si>
  <si>
    <t>Ethanol</t>
  </si>
  <si>
    <t>Monocaprin</t>
  </si>
  <si>
    <t>0.1mM</t>
  </si>
  <si>
    <t>0.01mM</t>
  </si>
  <si>
    <t>0.8OD</t>
  </si>
  <si>
    <t>P9 + 0.5mM</t>
  </si>
  <si>
    <t>P9 + 0.1mM</t>
  </si>
  <si>
    <t>Scientific number</t>
  </si>
  <si>
    <t>1.0mM</t>
  </si>
  <si>
    <t>P9 + 1.0mM</t>
  </si>
  <si>
    <t>10mM</t>
  </si>
  <si>
    <t>P9 + 10mM</t>
  </si>
  <si>
    <t>50mM</t>
  </si>
  <si>
    <t>P9 + 1mM</t>
  </si>
  <si>
    <t>P9 + 50mM</t>
  </si>
  <si>
    <t>CFU 4</t>
  </si>
  <si>
    <t>CFU 5</t>
  </si>
  <si>
    <t>CFU 6</t>
  </si>
  <si>
    <t>CFU 7</t>
  </si>
  <si>
    <t>CFU 8</t>
  </si>
  <si>
    <t>CFU 9</t>
  </si>
  <si>
    <t>CFU 10</t>
  </si>
  <si>
    <t>Survival percentages:</t>
  </si>
  <si>
    <t>Mean:</t>
  </si>
  <si>
    <t>St.dev.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</si>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</sst>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1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'All data'!$C$10</c:f>
              <c:strCache>
                <c:ptCount val="1"/>
                <c:pt idx="0">
                  <c:v>P9-17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data'!$C$19:$C$23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20.615528128088304</c:v>
                  </c:pt>
                  <c:pt idx="2">
                    <c:v>18.257418583505537</c:v>
                  </c:pt>
                  <c:pt idx="3">
                    <c:v>9.574271077563381</c:v>
                  </c:pt>
                  <c:pt idx="4">
                    <c:v>9.574271077563381</c:v>
                  </c:pt>
                </c:numCache>
              </c:numRef>
            </c:plus>
            <c:minus>
              <c:numRef>
                <c:f>'All data'!$C$19:$C$23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20.615528128088304</c:v>
                  </c:pt>
                  <c:pt idx="2">
                    <c:v>18.257418583505537</c:v>
                  </c:pt>
                  <c:pt idx="3">
                    <c:v>9.574271077563381</c:v>
                  </c:pt>
                  <c:pt idx="4">
                    <c:v>9.574271077563381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data'!$C$11:$C$15</c:f>
              <c:numCache>
                <c:formatCode>General</c:formatCode>
                <c:ptCount val="5"/>
                <c:pt idx="0">
                  <c:v>100</c:v>
                </c:pt>
                <c:pt idx="1">
                  <c:v>57.5</c:v>
                </c:pt>
                <c:pt idx="2">
                  <c:v>50</c:v>
                </c:pt>
                <c:pt idx="3">
                  <c:v>27.5</c:v>
                </c:pt>
                <c:pt idx="4">
                  <c:v>27.5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61-46D7-9AF3-F41648DAF9CC}"/>
            </c:ext>
          </c:extLst>
        </c:ser>
        <c:ser>
          <c:idx val="1"/>
          <c:order val="1"/>
          <c:tx>
            <c:strRef>
              <c:f>'All data'!$D$10</c:f>
              <c:strCache>
                <c:ptCount val="1"/>
                <c:pt idx="0">
                  <c:v>P9 + 0.1mM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data'!$D$19:$D$23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5.7735026918962511</c:v>
                  </c:pt>
                  <c:pt idx="2">
                    <c:v>10</c:v>
                  </c:pt>
                  <c:pt idx="3">
                    <c:v>11.547005383792515</c:v>
                  </c:pt>
                  <c:pt idx="4">
                    <c:v>11.547005383792515</c:v>
                  </c:pt>
                </c:numCache>
              </c:numRef>
            </c:plus>
            <c:minus>
              <c:numRef>
                <c:f>'All data'!$D$19:$D$23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5.7735026918962511</c:v>
                  </c:pt>
                  <c:pt idx="2">
                    <c:v>10</c:v>
                  </c:pt>
                  <c:pt idx="3">
                    <c:v>11.547005383792515</c:v>
                  </c:pt>
                  <c:pt idx="4">
                    <c:v>11.547005383792515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data'!$D$11:$D$15</c:f>
              <c:numCache>
                <c:formatCode>General</c:formatCode>
                <c:ptCount val="5"/>
                <c:pt idx="0">
                  <c:v>100</c:v>
                </c:pt>
                <c:pt idx="1">
                  <c:v>36.666666666666664</c:v>
                </c:pt>
                <c:pt idx="2">
                  <c:v>30</c:v>
                </c:pt>
                <c:pt idx="3">
                  <c:v>16.666666666666668</c:v>
                </c:pt>
                <c:pt idx="4">
                  <c:v>16.666666666666668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61-46D7-9AF3-F41648DAF9CC}"/>
            </c:ext>
          </c:extLst>
        </c:ser>
        <c:ser>
          <c:idx val="2"/>
          <c:order val="2"/>
          <c:tx>
            <c:strRef>
              <c:f>'All data'!$E$10</c:f>
              <c:strCache>
                <c:ptCount val="1"/>
                <c:pt idx="0">
                  <c:v>P9 + 0.5mM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data'!$E$19:$E$23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7.0710678118654755</c:v>
                  </c:pt>
                  <c:pt idx="2">
                    <c:v>14.142135623730951</c:v>
                  </c:pt>
                  <c:pt idx="3">
                    <c:v>14.142135623730951</c:v>
                  </c:pt>
                  <c:pt idx="4">
                    <c:v>14.142135623730951</c:v>
                  </c:pt>
                </c:numCache>
              </c:numRef>
            </c:plus>
            <c:minus>
              <c:numRef>
                <c:f>'All data'!$E$19:$E$23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7.0710678118654755</c:v>
                  </c:pt>
                  <c:pt idx="2">
                    <c:v>14.142135623730951</c:v>
                  </c:pt>
                  <c:pt idx="3">
                    <c:v>14.142135623730951</c:v>
                  </c:pt>
                  <c:pt idx="4">
                    <c:v>14.142135623730951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data'!$E$11:$E$15</c:f>
              <c:numCache>
                <c:formatCode>General</c:formatCode>
                <c:ptCount val="5"/>
                <c:pt idx="0">
                  <c:v>100</c:v>
                </c:pt>
                <c:pt idx="1">
                  <c:v>55</c:v>
                </c:pt>
                <c:pt idx="2">
                  <c:v>40</c:v>
                </c:pt>
                <c:pt idx="3">
                  <c:v>20</c:v>
                </c:pt>
                <c:pt idx="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61-46D7-9AF3-F41648DAF9CC}"/>
            </c:ext>
          </c:extLst>
        </c:ser>
        <c:ser>
          <c:idx val="3"/>
          <c:order val="3"/>
          <c:tx>
            <c:strRef>
              <c:f>'All data'!$F$10</c:f>
              <c:strCache>
                <c:ptCount val="1"/>
                <c:pt idx="0">
                  <c:v>P9 + 1.0mM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data'!$F$19:$F$23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26.457513110645905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plus>
            <c:minus>
              <c:numRef>
                <c:f>'All data'!$F$19:$F$23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20.816659994661322</c:v>
                  </c:pt>
                  <c:pt idx="2">
                    <c:v>26.457513110645905</c:v>
                  </c:pt>
                  <c:pt idx="3">
                    <c:v>20.816659994661332</c:v>
                  </c:pt>
                  <c:pt idx="4">
                    <c:v>20.816659994661332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data'!$F$11:$F$15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50</c:v>
                </c:pt>
                <c:pt idx="3">
                  <c:v>43.333333333333336</c:v>
                </c:pt>
                <c:pt idx="4">
                  <c:v>43.333333333333336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1-46D7-9AF3-F41648DAF9CC}"/>
            </c:ext>
          </c:extLst>
        </c:ser>
        <c:ser>
          <c:idx val="4"/>
          <c:order val="4"/>
          <c:tx>
            <c:strRef>
              <c:f>'All data'!$G$10</c:f>
              <c:strCache>
                <c:ptCount val="1"/>
                <c:pt idx="0">
                  <c:v>P9 + 10mM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data'!$G$19:$G$23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35.355339059327378</c:v>
                  </c:pt>
                  <c:pt idx="2">
                    <c:v>35.355339059327378</c:v>
                  </c:pt>
                  <c:pt idx="3">
                    <c:v>28.284271247461902</c:v>
                  </c:pt>
                  <c:pt idx="4">
                    <c:v>28.284271247461902</c:v>
                  </c:pt>
                </c:numCache>
              </c:numRef>
            </c:plus>
            <c:minus>
              <c:numRef>
                <c:f>'All data'!$G$19:$G$23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35.355339059327378</c:v>
                  </c:pt>
                  <c:pt idx="2">
                    <c:v>35.355339059327378</c:v>
                  </c:pt>
                  <c:pt idx="3">
                    <c:v>28.284271247461902</c:v>
                  </c:pt>
                  <c:pt idx="4">
                    <c:v>28.284271247461902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data'!$G$11:$G$15</c:f>
              <c:numCache>
                <c:formatCode>General</c:formatCode>
                <c:ptCount val="5"/>
                <c:pt idx="0">
                  <c:v>100</c:v>
                </c:pt>
                <c:pt idx="1">
                  <c:v>25</c:v>
                </c:pt>
                <c:pt idx="2">
                  <c:v>25</c:v>
                </c:pt>
                <c:pt idx="3">
                  <c:v>20</c:v>
                </c:pt>
                <c:pt idx="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61-46D7-9AF3-F41648DAF9CC}"/>
            </c:ext>
          </c:extLst>
        </c:ser>
        <c:ser>
          <c:idx val="5"/>
          <c:order val="5"/>
          <c:tx>
            <c:strRef>
              <c:f>'All data'!$H$10</c:f>
              <c:strCache>
                <c:ptCount val="1"/>
                <c:pt idx="0">
                  <c:v>P9 + 50mM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data'!$H$11:$H$15</c:f>
              <c:numCache>
                <c:formatCode>General</c:formatCode>
                <c:ptCount val="5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61-46D7-9AF3-F41648DAF9CC}"/>
            </c:ext>
          </c:extLst>
        </c:ser>
        <c:ser>
          <c:idx val="6"/>
          <c:order val="6"/>
          <c:tx>
            <c:strRef>
              <c:f>'All data'!$Z$3</c:f>
              <c:strCache>
                <c:ptCount val="1"/>
                <c:pt idx="0">
                  <c:v>0.1mM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data'!$Z$4:$Z$8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61-46D7-9AF3-F41648DAF9CC}"/>
            </c:ext>
          </c:extLst>
        </c:ser>
        <c:ser>
          <c:idx val="7"/>
          <c:order val="7"/>
          <c:tx>
            <c:strRef>
              <c:f>'All data'!$AA$3</c:f>
              <c:strCache>
                <c:ptCount val="1"/>
                <c:pt idx="0">
                  <c:v>0.01mM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data'!$AA$4:$AA$8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61-46D7-9AF3-F41648DAF9CC}"/>
            </c:ext>
          </c:extLst>
        </c:ser>
        <c:ser>
          <c:idx val="8"/>
          <c:order val="8"/>
          <c:tx>
            <c:strRef>
              <c:f>'All data'!$AB$3</c:f>
              <c:strCache>
                <c:ptCount val="1"/>
                <c:pt idx="0">
                  <c:v>1.0mM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data'!$AB$4:$AB$8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61-46D7-9AF3-F41648DAF9CC}"/>
            </c:ext>
          </c:extLst>
        </c:ser>
        <c:ser>
          <c:idx val="9"/>
          <c:order val="9"/>
          <c:tx>
            <c:strRef>
              <c:f>'All data'!$AC$3</c:f>
              <c:strCache>
                <c:ptCount val="1"/>
                <c:pt idx="0">
                  <c:v>10mM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data'!$AC$4:$AC$8</c:f>
              <c:numCache>
                <c:formatCode>General</c:formatCode>
                <c:ptCount val="5"/>
                <c:pt idx="0">
                  <c:v>100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61-46D7-9AF3-F41648DAF9CC}"/>
            </c:ext>
          </c:extLst>
        </c:ser>
        <c:ser>
          <c:idx val="10"/>
          <c:order val="10"/>
          <c:tx>
            <c:strRef>
              <c:f>'All data'!$AD$3</c:f>
              <c:strCache>
                <c:ptCount val="1"/>
                <c:pt idx="0">
                  <c:v>50mM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data'!$AD$4:$AD$8</c:f>
              <c:numCache>
                <c:formatCode>General</c:formatCode>
                <c:ptCount val="5"/>
                <c:pt idx="0">
                  <c:v>100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261-46D7-9AF3-F41648DAF9CC}"/>
            </c:ext>
          </c:extLst>
        </c:ser>
        <c:ser>
          <c:idx val="11"/>
          <c:order val="11"/>
          <c:tx>
            <c:strRef>
              <c:f>'All data'!$I$10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data'!$I$19:$I$23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'All data'!$I$19:$I$23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'All data'!$B$11:$B$15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'All data'!$I$11:$I$15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CA-4442-AA6F-D76B0FC1A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787888"/>
        <c:axId val="645786248"/>
      </c:scatterChart>
      <c:valAx>
        <c:axId val="645787888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786248"/>
        <c:crosses val="autoZero"/>
        <c:crossBetween val="midCat"/>
        <c:majorUnit val="12"/>
      </c:valAx>
      <c:valAx>
        <c:axId val="64578624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7878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49741</xdr:colOff>
      <xdr:row>25</xdr:row>
      <xdr:rowOff>111125</xdr:rowOff>
    </xdr:from>
    <xdr:to>
      <xdr:col>13</xdr:col>
      <xdr:colOff>320675</xdr:colOff>
      <xdr:row>40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selection activeCell="B10" sqref="B10:E16"/>
    </sheetView>
  </sheetViews>
  <sheetFormatPr defaultRowHeight="15" x14ac:dyDescent="0.25"/>
  <cols>
    <col min="1" max="1" width="19.28515625" bestFit="1" customWidth="1"/>
    <col min="2" max="2" width="24" bestFit="1" customWidth="1"/>
    <col min="4" max="4" width="12.140625" bestFit="1" customWidth="1"/>
    <col min="5" max="5" width="11.5703125" bestFit="1" customWidth="1"/>
    <col min="7" max="7" width="11" bestFit="1" customWidth="1"/>
    <col min="8" max="8" width="12" bestFit="1" customWidth="1"/>
  </cols>
  <sheetData>
    <row r="2" spans="1:8" x14ac:dyDescent="0.25">
      <c r="A2" t="s">
        <v>0</v>
      </c>
      <c r="B2" s="1"/>
      <c r="C2" s="1"/>
      <c r="D2" s="1" t="s">
        <v>21</v>
      </c>
      <c r="E2" s="1" t="s">
        <v>22</v>
      </c>
      <c r="F2" s="1" t="s">
        <v>23</v>
      </c>
      <c r="G2" s="1"/>
      <c r="H2" s="1"/>
    </row>
    <row r="3" spans="1:8" x14ac:dyDescent="0.25">
      <c r="B3" s="1" t="s">
        <v>1</v>
      </c>
      <c r="C3" s="1" t="s">
        <v>19</v>
      </c>
      <c r="D3" s="1" t="s">
        <v>20</v>
      </c>
      <c r="E3" s="1" t="s">
        <v>20</v>
      </c>
      <c r="F3" s="1" t="s">
        <v>2</v>
      </c>
      <c r="G3" s="1" t="s">
        <v>24</v>
      </c>
      <c r="H3" s="1" t="s">
        <v>25</v>
      </c>
    </row>
    <row r="4" spans="1:8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8" x14ac:dyDescent="0.25">
      <c r="B5" s="1">
        <v>16</v>
      </c>
      <c r="C5" s="1">
        <v>0</v>
      </c>
      <c r="D5" s="1">
        <v>0</v>
      </c>
      <c r="E5" s="1">
        <v>0</v>
      </c>
      <c r="F5" s="1">
        <v>6</v>
      </c>
      <c r="G5" s="1">
        <v>5</v>
      </c>
      <c r="H5" s="1">
        <v>7</v>
      </c>
    </row>
    <row r="6" spans="1:8" x14ac:dyDescent="0.25">
      <c r="B6" s="1">
        <v>24</v>
      </c>
      <c r="C6" s="1">
        <v>0</v>
      </c>
      <c r="D6" s="1">
        <v>0</v>
      </c>
      <c r="E6" s="1">
        <v>0</v>
      </c>
      <c r="F6" s="1">
        <v>6</v>
      </c>
      <c r="G6" s="1">
        <v>7</v>
      </c>
      <c r="H6" s="1">
        <v>8</v>
      </c>
    </row>
    <row r="7" spans="1:8" x14ac:dyDescent="0.25">
      <c r="B7" s="1">
        <v>40</v>
      </c>
      <c r="C7" s="1">
        <v>0</v>
      </c>
      <c r="D7" s="1">
        <v>0</v>
      </c>
      <c r="E7" s="1">
        <v>0</v>
      </c>
      <c r="F7" s="1">
        <v>8</v>
      </c>
      <c r="G7" s="1">
        <v>9</v>
      </c>
      <c r="H7" s="1">
        <v>9</v>
      </c>
    </row>
    <row r="8" spans="1:8" x14ac:dyDescent="0.25">
      <c r="B8" s="1">
        <v>48</v>
      </c>
      <c r="C8" s="1">
        <v>0</v>
      </c>
      <c r="D8" s="1">
        <v>0</v>
      </c>
      <c r="E8" s="1">
        <v>0</v>
      </c>
      <c r="F8" s="1">
        <v>8</v>
      </c>
      <c r="G8" s="1">
        <v>9</v>
      </c>
      <c r="H8" s="1">
        <v>9</v>
      </c>
    </row>
    <row r="10" spans="1:8" x14ac:dyDescent="0.25">
      <c r="A10" t="s">
        <v>3</v>
      </c>
      <c r="B10" s="1"/>
      <c r="C10" s="1"/>
      <c r="D10" s="1" t="s">
        <v>21</v>
      </c>
      <c r="E10" s="1" t="s">
        <v>22</v>
      </c>
      <c r="F10" s="1" t="s">
        <v>23</v>
      </c>
      <c r="G10" s="1"/>
      <c r="H10" s="1"/>
    </row>
    <row r="11" spans="1:8" x14ac:dyDescent="0.25">
      <c r="B11" s="1" t="s">
        <v>1</v>
      </c>
      <c r="C11" s="1" t="s">
        <v>19</v>
      </c>
      <c r="D11" s="1" t="s">
        <v>21</v>
      </c>
      <c r="E11" s="1" t="s">
        <v>22</v>
      </c>
      <c r="F11" s="1" t="s">
        <v>2</v>
      </c>
      <c r="G11" s="1" t="s">
        <v>24</v>
      </c>
      <c r="H11" s="1" t="s">
        <v>25</v>
      </c>
    </row>
    <row r="12" spans="1:8" x14ac:dyDescent="0.25">
      <c r="B12" s="1">
        <v>0</v>
      </c>
      <c r="C12" s="1">
        <f>((10-C4)*100)/10</f>
        <v>100</v>
      </c>
      <c r="D12" s="1">
        <f t="shared" ref="D12:H12" si="0">((10-D4)*100)/10</f>
        <v>100</v>
      </c>
      <c r="E12" s="1">
        <f t="shared" si="0"/>
        <v>100</v>
      </c>
      <c r="F12" s="1">
        <f t="shared" si="0"/>
        <v>100</v>
      </c>
      <c r="G12" s="1">
        <f t="shared" si="0"/>
        <v>100</v>
      </c>
      <c r="H12" s="1">
        <f t="shared" si="0"/>
        <v>100</v>
      </c>
    </row>
    <row r="13" spans="1:8" x14ac:dyDescent="0.25">
      <c r="B13" s="1">
        <v>16</v>
      </c>
      <c r="C13" s="1">
        <f t="shared" ref="C13:H16" si="1">((10-C5)*100)/10</f>
        <v>100</v>
      </c>
      <c r="D13" s="1">
        <f t="shared" si="1"/>
        <v>100</v>
      </c>
      <c r="E13" s="1">
        <f t="shared" si="1"/>
        <v>100</v>
      </c>
      <c r="F13" s="1">
        <f t="shared" si="1"/>
        <v>40</v>
      </c>
      <c r="G13" s="1">
        <f t="shared" si="1"/>
        <v>50</v>
      </c>
      <c r="H13" s="1">
        <f t="shared" si="1"/>
        <v>30</v>
      </c>
    </row>
    <row r="14" spans="1:8" x14ac:dyDescent="0.25">
      <c r="B14" s="1">
        <v>24</v>
      </c>
      <c r="C14" s="1">
        <f t="shared" si="1"/>
        <v>100</v>
      </c>
      <c r="D14" s="1">
        <f t="shared" si="1"/>
        <v>100</v>
      </c>
      <c r="E14" s="1">
        <f t="shared" si="1"/>
        <v>100</v>
      </c>
      <c r="F14" s="1">
        <f t="shared" si="1"/>
        <v>40</v>
      </c>
      <c r="G14" s="1">
        <f t="shared" si="1"/>
        <v>30</v>
      </c>
      <c r="H14" s="1">
        <f t="shared" si="1"/>
        <v>20</v>
      </c>
    </row>
    <row r="15" spans="1:8" x14ac:dyDescent="0.25">
      <c r="B15" s="1">
        <v>40</v>
      </c>
      <c r="C15" s="1">
        <f t="shared" si="1"/>
        <v>100</v>
      </c>
      <c r="D15" s="1">
        <f t="shared" si="1"/>
        <v>100</v>
      </c>
      <c r="E15" s="1">
        <f t="shared" si="1"/>
        <v>100</v>
      </c>
      <c r="F15" s="1">
        <f t="shared" si="1"/>
        <v>20</v>
      </c>
      <c r="G15" s="1">
        <f t="shared" si="1"/>
        <v>10</v>
      </c>
      <c r="H15" s="1">
        <f t="shared" si="1"/>
        <v>10</v>
      </c>
    </row>
    <row r="16" spans="1:8" x14ac:dyDescent="0.25">
      <c r="B16" s="1">
        <v>48</v>
      </c>
      <c r="C16" s="1">
        <f t="shared" si="1"/>
        <v>100</v>
      </c>
      <c r="D16" s="1">
        <f t="shared" si="1"/>
        <v>100</v>
      </c>
      <c r="E16" s="1">
        <f t="shared" si="1"/>
        <v>100</v>
      </c>
      <c r="F16" s="1">
        <f t="shared" si="1"/>
        <v>20</v>
      </c>
      <c r="G16" s="1">
        <f t="shared" si="1"/>
        <v>10</v>
      </c>
      <c r="H16" s="1">
        <f t="shared" si="1"/>
        <v>10</v>
      </c>
    </row>
    <row r="18" spans="1:15" x14ac:dyDescent="0.25">
      <c r="A18" t="s">
        <v>4</v>
      </c>
      <c r="B18" s="1"/>
      <c r="C18" s="1"/>
      <c r="D18" s="1" t="s">
        <v>21</v>
      </c>
      <c r="E18" s="1" t="s">
        <v>22</v>
      </c>
      <c r="F18" s="1" t="s">
        <v>23</v>
      </c>
      <c r="G18" s="1"/>
      <c r="H18" s="1"/>
    </row>
    <row r="19" spans="1:15" x14ac:dyDescent="0.25">
      <c r="B19" s="1" t="s">
        <v>1</v>
      </c>
      <c r="C19" s="1" t="s">
        <v>19</v>
      </c>
      <c r="D19" s="1" t="s">
        <v>20</v>
      </c>
      <c r="E19" s="1" t="s">
        <v>20</v>
      </c>
      <c r="F19" s="1" t="s">
        <v>2</v>
      </c>
      <c r="G19" s="1" t="s">
        <v>24</v>
      </c>
      <c r="H19" s="1" t="s">
        <v>25</v>
      </c>
    </row>
    <row r="20" spans="1:15" x14ac:dyDescent="0.25">
      <c r="B20" s="1">
        <v>0</v>
      </c>
      <c r="C20" s="1">
        <f>100-C12</f>
        <v>0</v>
      </c>
      <c r="D20" s="1">
        <f t="shared" ref="D20:H20" si="2">100-D12</f>
        <v>0</v>
      </c>
      <c r="E20" s="1">
        <f t="shared" si="2"/>
        <v>0</v>
      </c>
      <c r="F20" s="1">
        <f t="shared" si="2"/>
        <v>0</v>
      </c>
      <c r="G20" s="1">
        <f t="shared" si="2"/>
        <v>0</v>
      </c>
      <c r="H20" s="1">
        <f t="shared" si="2"/>
        <v>0</v>
      </c>
    </row>
    <row r="21" spans="1:15" x14ac:dyDescent="0.25">
      <c r="B21" s="1">
        <v>16</v>
      </c>
      <c r="C21" s="1">
        <f t="shared" ref="C21:H24" si="3">100-C13</f>
        <v>0</v>
      </c>
      <c r="D21" s="1">
        <f t="shared" si="3"/>
        <v>0</v>
      </c>
      <c r="E21" s="1">
        <f t="shared" si="3"/>
        <v>0</v>
      </c>
      <c r="F21" s="1">
        <f t="shared" si="3"/>
        <v>60</v>
      </c>
      <c r="G21" s="1">
        <f t="shared" si="3"/>
        <v>50</v>
      </c>
      <c r="H21" s="1">
        <f t="shared" si="3"/>
        <v>70</v>
      </c>
    </row>
    <row r="22" spans="1:15" x14ac:dyDescent="0.25">
      <c r="B22" s="1">
        <v>24</v>
      </c>
      <c r="C22" s="1">
        <f t="shared" si="3"/>
        <v>0</v>
      </c>
      <c r="D22" s="1">
        <f t="shared" si="3"/>
        <v>0</v>
      </c>
      <c r="E22" s="1">
        <f t="shared" si="3"/>
        <v>0</v>
      </c>
      <c r="F22" s="1">
        <f t="shared" si="3"/>
        <v>60</v>
      </c>
      <c r="G22" s="1">
        <f t="shared" si="3"/>
        <v>70</v>
      </c>
      <c r="H22" s="1">
        <f t="shared" si="3"/>
        <v>80</v>
      </c>
    </row>
    <row r="23" spans="1:15" x14ac:dyDescent="0.25">
      <c r="B23" s="1">
        <v>40</v>
      </c>
      <c r="C23" s="1">
        <f t="shared" si="3"/>
        <v>0</v>
      </c>
      <c r="D23" s="1">
        <f t="shared" si="3"/>
        <v>0</v>
      </c>
      <c r="E23" s="1">
        <f t="shared" si="3"/>
        <v>0</v>
      </c>
      <c r="F23" s="1">
        <f t="shared" si="3"/>
        <v>80</v>
      </c>
      <c r="G23" s="1">
        <f t="shared" si="3"/>
        <v>90</v>
      </c>
      <c r="H23" s="1">
        <f t="shared" si="3"/>
        <v>90</v>
      </c>
    </row>
    <row r="24" spans="1:15" x14ac:dyDescent="0.25">
      <c r="B24" s="1">
        <v>48</v>
      </c>
      <c r="C24" s="1">
        <f t="shared" si="3"/>
        <v>0</v>
      </c>
      <c r="D24" s="1">
        <f t="shared" si="3"/>
        <v>0</v>
      </c>
      <c r="E24" s="1">
        <f t="shared" si="3"/>
        <v>0</v>
      </c>
      <c r="F24" s="1">
        <f t="shared" si="3"/>
        <v>80</v>
      </c>
      <c r="G24" s="1">
        <f t="shared" si="3"/>
        <v>90</v>
      </c>
      <c r="H24" s="1">
        <f t="shared" si="3"/>
        <v>90</v>
      </c>
    </row>
    <row r="26" spans="1:15" x14ac:dyDescent="0.25">
      <c r="A26" t="s">
        <v>5</v>
      </c>
      <c r="B26" s="1" t="s">
        <v>6</v>
      </c>
      <c r="C26" s="1" t="s">
        <v>7</v>
      </c>
      <c r="D26" s="1" t="s">
        <v>8</v>
      </c>
      <c r="E26" s="1" t="s">
        <v>9</v>
      </c>
      <c r="F26" s="1" t="s">
        <v>10</v>
      </c>
      <c r="G26" s="1" t="s">
        <v>11</v>
      </c>
      <c r="H26" s="1" t="s">
        <v>12</v>
      </c>
      <c r="I26" s="1" t="s">
        <v>13</v>
      </c>
      <c r="J26" s="1" t="s">
        <v>13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</row>
    <row r="27" spans="1:15" x14ac:dyDescent="0.25">
      <c r="B27" s="1" t="s">
        <v>2</v>
      </c>
      <c r="C27" s="1" t="s">
        <v>18</v>
      </c>
      <c r="D27" s="1">
        <v>1.0000000000000001E-5</v>
      </c>
      <c r="E27" s="1">
        <v>696</v>
      </c>
      <c r="F27" s="1">
        <v>830</v>
      </c>
      <c r="G27" s="1"/>
      <c r="H27" s="1">
        <f t="shared" ref="H27" si="4">AVERAGE(E27:G27)</f>
        <v>763</v>
      </c>
      <c r="I27" s="1">
        <f t="shared" ref="I27" si="5">(E27/(0.01*D27))/100</f>
        <v>69599999.999999985</v>
      </c>
      <c r="J27" s="1">
        <f t="shared" ref="J27" si="6">(F27/(0.01*D27))/100</f>
        <v>82999999.999999985</v>
      </c>
      <c r="K27" s="1"/>
      <c r="L27" s="1">
        <f t="shared" ref="L27" si="7">AVERAGE(I27:K27)</f>
        <v>76299999.999999985</v>
      </c>
      <c r="M27" s="1">
        <f t="shared" ref="M27" si="8">MEDIAN(I27:K27)</f>
        <v>76299999.999999985</v>
      </c>
      <c r="N27" s="1">
        <f t="shared" ref="N27" si="9">MIN(I27:K27)</f>
        <v>69599999.999999985</v>
      </c>
      <c r="O27" s="1">
        <f t="shared" ref="O27" si="10">MAX(I27:K27)</f>
        <v>82999999.999999985</v>
      </c>
    </row>
    <row r="30" spans="1:15" x14ac:dyDescent="0.25">
      <c r="B30" s="1" t="s">
        <v>6</v>
      </c>
      <c r="C30" s="1" t="s">
        <v>14</v>
      </c>
      <c r="D30" s="1" t="s">
        <v>15</v>
      </c>
      <c r="E30" s="1" t="s">
        <v>16</v>
      </c>
      <c r="F30" s="1" t="s">
        <v>17</v>
      </c>
      <c r="G30" s="1" t="s">
        <v>26</v>
      </c>
    </row>
    <row r="31" spans="1:15" x14ac:dyDescent="0.25">
      <c r="B31" s="1" t="s">
        <v>2</v>
      </c>
      <c r="C31" s="1">
        <v>76299999.999999985</v>
      </c>
      <c r="D31" s="1">
        <v>76299999.999999985</v>
      </c>
      <c r="E31" s="1">
        <v>69599999.999999985</v>
      </c>
      <c r="F31" s="1">
        <v>82999999.999999985</v>
      </c>
      <c r="G31" s="2">
        <v>76299999.999999985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selection activeCell="D11" sqref="D11:D16"/>
    </sheetView>
  </sheetViews>
  <sheetFormatPr defaultRowHeight="15" x14ac:dyDescent="0.25"/>
  <cols>
    <col min="1" max="1" width="19.28515625" bestFit="1" customWidth="1"/>
    <col min="2" max="2" width="24" bestFit="1" customWidth="1"/>
    <col min="3" max="3" width="25.7109375" bestFit="1" customWidth="1"/>
    <col min="4" max="4" width="27.42578125" bestFit="1" customWidth="1"/>
    <col min="5" max="6" width="12" bestFit="1" customWidth="1"/>
    <col min="7" max="7" width="16.7109375" bestFit="1" customWidth="1"/>
    <col min="8" max="8" width="11.140625" customWidth="1"/>
  </cols>
  <sheetData>
    <row r="2" spans="1:8" x14ac:dyDescent="0.25">
      <c r="A2" t="s">
        <v>0</v>
      </c>
      <c r="B2" s="1"/>
      <c r="C2" s="1"/>
      <c r="D2" s="1" t="s">
        <v>27</v>
      </c>
      <c r="E2" s="1" t="s">
        <v>23</v>
      </c>
      <c r="F2" s="1"/>
      <c r="G2" s="1"/>
      <c r="H2" s="1"/>
    </row>
    <row r="3" spans="1:8" x14ac:dyDescent="0.25">
      <c r="B3" s="1" t="s">
        <v>1</v>
      </c>
      <c r="C3" s="1" t="s">
        <v>19</v>
      </c>
      <c r="D3" s="1" t="s">
        <v>20</v>
      </c>
      <c r="E3" s="1" t="s">
        <v>2</v>
      </c>
      <c r="F3" s="1" t="s">
        <v>28</v>
      </c>
      <c r="G3" s="1" t="s">
        <v>24</v>
      </c>
      <c r="H3" s="1" t="s">
        <v>25</v>
      </c>
    </row>
    <row r="4" spans="1:8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</row>
    <row r="5" spans="1:8" x14ac:dyDescent="0.25">
      <c r="B5" s="1">
        <v>16</v>
      </c>
      <c r="C5" s="1">
        <v>0</v>
      </c>
      <c r="D5" s="1">
        <v>0</v>
      </c>
      <c r="E5" s="1">
        <v>2</v>
      </c>
      <c r="F5" s="1">
        <v>4</v>
      </c>
      <c r="G5" s="1">
        <v>4</v>
      </c>
      <c r="H5" s="1">
        <v>6</v>
      </c>
    </row>
    <row r="6" spans="1:8" x14ac:dyDescent="0.25">
      <c r="B6" s="1">
        <v>24</v>
      </c>
      <c r="C6" s="1">
        <v>0</v>
      </c>
      <c r="D6" s="1">
        <v>0</v>
      </c>
      <c r="E6" s="1">
        <v>3</v>
      </c>
      <c r="F6" s="1">
        <v>4</v>
      </c>
      <c r="G6" s="1">
        <v>5</v>
      </c>
      <c r="H6" s="1">
        <v>7</v>
      </c>
    </row>
    <row r="7" spans="1:8" x14ac:dyDescent="0.25">
      <c r="B7" s="1">
        <v>40</v>
      </c>
      <c r="C7" s="1">
        <v>0</v>
      </c>
      <c r="D7" s="1">
        <v>0</v>
      </c>
      <c r="E7" s="1">
        <v>6</v>
      </c>
      <c r="F7" s="1">
        <v>5</v>
      </c>
      <c r="G7" s="1">
        <v>7</v>
      </c>
      <c r="H7" s="1">
        <v>7</v>
      </c>
    </row>
    <row r="8" spans="1:8" x14ac:dyDescent="0.25">
      <c r="B8" s="1">
        <v>48</v>
      </c>
      <c r="C8" s="1">
        <v>0</v>
      </c>
      <c r="D8" s="1">
        <v>0</v>
      </c>
      <c r="E8" s="1">
        <v>6</v>
      </c>
      <c r="F8" s="1">
        <v>5</v>
      </c>
      <c r="G8" s="1">
        <v>7</v>
      </c>
      <c r="H8" s="1">
        <v>7</v>
      </c>
    </row>
    <row r="10" spans="1:8" x14ac:dyDescent="0.25">
      <c r="A10" t="s">
        <v>3</v>
      </c>
      <c r="B10" s="1"/>
      <c r="C10" s="1"/>
      <c r="D10" s="1" t="s">
        <v>27</v>
      </c>
      <c r="E10" s="1" t="s">
        <v>23</v>
      </c>
      <c r="F10" s="1"/>
      <c r="G10" s="1"/>
      <c r="H10" s="1"/>
    </row>
    <row r="11" spans="1:8" x14ac:dyDescent="0.25">
      <c r="B11" s="1" t="s">
        <v>1</v>
      </c>
      <c r="C11" s="1" t="s">
        <v>19</v>
      </c>
      <c r="D11" s="1" t="s">
        <v>27</v>
      </c>
      <c r="E11" s="1" t="s">
        <v>2</v>
      </c>
      <c r="F11" s="1" t="s">
        <v>28</v>
      </c>
      <c r="G11" s="1" t="s">
        <v>24</v>
      </c>
      <c r="H11" s="1" t="s">
        <v>25</v>
      </c>
    </row>
    <row r="12" spans="1:8" x14ac:dyDescent="0.25">
      <c r="B12" s="1">
        <v>0</v>
      </c>
      <c r="C12" s="1">
        <f>((10-C4)*100)/10</f>
        <v>100</v>
      </c>
      <c r="D12" s="1">
        <f t="shared" ref="D12:H12" si="0">((10-D4)*100)/10</f>
        <v>100</v>
      </c>
      <c r="E12" s="1">
        <f t="shared" si="0"/>
        <v>100</v>
      </c>
      <c r="F12" s="1">
        <f t="shared" si="0"/>
        <v>100</v>
      </c>
      <c r="G12" s="1">
        <f t="shared" si="0"/>
        <v>100</v>
      </c>
      <c r="H12" s="1">
        <f t="shared" si="0"/>
        <v>100</v>
      </c>
    </row>
    <row r="13" spans="1:8" x14ac:dyDescent="0.25">
      <c r="B13" s="1">
        <v>16</v>
      </c>
      <c r="C13" s="1">
        <f t="shared" ref="C13:H16" si="1">((10-C5)*100)/10</f>
        <v>100</v>
      </c>
      <c r="D13" s="1">
        <f t="shared" si="1"/>
        <v>100</v>
      </c>
      <c r="E13" s="1">
        <f t="shared" si="1"/>
        <v>80</v>
      </c>
      <c r="F13" s="1">
        <f t="shared" si="1"/>
        <v>60</v>
      </c>
      <c r="G13" s="1">
        <f t="shared" si="1"/>
        <v>60</v>
      </c>
      <c r="H13" s="1">
        <f t="shared" si="1"/>
        <v>40</v>
      </c>
    </row>
    <row r="14" spans="1:8" x14ac:dyDescent="0.25">
      <c r="B14" s="1">
        <v>24</v>
      </c>
      <c r="C14" s="1">
        <f t="shared" si="1"/>
        <v>100</v>
      </c>
      <c r="D14" s="1">
        <f t="shared" si="1"/>
        <v>100</v>
      </c>
      <c r="E14" s="1">
        <f t="shared" si="1"/>
        <v>70</v>
      </c>
      <c r="F14" s="1">
        <f t="shared" si="1"/>
        <v>60</v>
      </c>
      <c r="G14" s="1">
        <f t="shared" si="1"/>
        <v>50</v>
      </c>
      <c r="H14" s="1">
        <f t="shared" si="1"/>
        <v>30</v>
      </c>
    </row>
    <row r="15" spans="1:8" x14ac:dyDescent="0.25">
      <c r="B15" s="1">
        <v>40</v>
      </c>
      <c r="C15" s="1">
        <f t="shared" si="1"/>
        <v>100</v>
      </c>
      <c r="D15" s="1">
        <f t="shared" si="1"/>
        <v>100</v>
      </c>
      <c r="E15" s="1">
        <f t="shared" si="1"/>
        <v>40</v>
      </c>
      <c r="F15" s="1">
        <f t="shared" si="1"/>
        <v>50</v>
      </c>
      <c r="G15" s="1">
        <f t="shared" si="1"/>
        <v>30</v>
      </c>
      <c r="H15" s="1">
        <f t="shared" si="1"/>
        <v>30</v>
      </c>
    </row>
    <row r="16" spans="1:8" x14ac:dyDescent="0.25">
      <c r="B16" s="1">
        <v>48</v>
      </c>
      <c r="C16" s="1">
        <f t="shared" si="1"/>
        <v>100</v>
      </c>
      <c r="D16" s="1">
        <f t="shared" si="1"/>
        <v>100</v>
      </c>
      <c r="E16" s="1">
        <f t="shared" si="1"/>
        <v>40</v>
      </c>
      <c r="F16" s="1">
        <f t="shared" si="1"/>
        <v>50</v>
      </c>
      <c r="G16" s="1">
        <f t="shared" si="1"/>
        <v>30</v>
      </c>
      <c r="H16" s="1">
        <f t="shared" si="1"/>
        <v>30</v>
      </c>
    </row>
    <row r="18" spans="1:15" x14ac:dyDescent="0.25">
      <c r="A18" t="s">
        <v>4</v>
      </c>
      <c r="B18" s="1"/>
      <c r="C18" s="1"/>
      <c r="D18" s="1" t="s">
        <v>27</v>
      </c>
      <c r="E18" s="1" t="s">
        <v>23</v>
      </c>
      <c r="F18" s="1"/>
      <c r="G18" s="1"/>
      <c r="H18" s="1"/>
    </row>
    <row r="19" spans="1:15" x14ac:dyDescent="0.25">
      <c r="B19" s="1" t="s">
        <v>1</v>
      </c>
      <c r="C19" s="1" t="s">
        <v>19</v>
      </c>
      <c r="D19" s="1" t="s">
        <v>20</v>
      </c>
      <c r="E19" s="1" t="s">
        <v>2</v>
      </c>
      <c r="F19" s="1" t="s">
        <v>28</v>
      </c>
      <c r="G19" s="1" t="s">
        <v>24</v>
      </c>
      <c r="H19" s="1" t="s">
        <v>25</v>
      </c>
    </row>
    <row r="20" spans="1:15" x14ac:dyDescent="0.25">
      <c r="B20" s="1">
        <v>0</v>
      </c>
      <c r="C20" s="1">
        <f>100-C12</f>
        <v>0</v>
      </c>
      <c r="D20" s="1">
        <f t="shared" ref="D20:H20" si="2">100-D12</f>
        <v>0</v>
      </c>
      <c r="E20" s="1">
        <f t="shared" si="2"/>
        <v>0</v>
      </c>
      <c r="F20" s="1">
        <f t="shared" si="2"/>
        <v>0</v>
      </c>
      <c r="G20" s="1">
        <f t="shared" si="2"/>
        <v>0</v>
      </c>
      <c r="H20" s="1">
        <f t="shared" si="2"/>
        <v>0</v>
      </c>
    </row>
    <row r="21" spans="1:15" x14ac:dyDescent="0.25">
      <c r="B21" s="1">
        <v>16</v>
      </c>
      <c r="C21" s="1">
        <f t="shared" ref="C21:H24" si="3">100-C13</f>
        <v>0</v>
      </c>
      <c r="D21" s="1">
        <f t="shared" si="3"/>
        <v>0</v>
      </c>
      <c r="E21" s="1">
        <f t="shared" si="3"/>
        <v>20</v>
      </c>
      <c r="F21" s="1">
        <f t="shared" si="3"/>
        <v>40</v>
      </c>
      <c r="G21" s="1">
        <f t="shared" si="3"/>
        <v>40</v>
      </c>
      <c r="H21" s="1">
        <f t="shared" si="3"/>
        <v>60</v>
      </c>
    </row>
    <row r="22" spans="1:15" x14ac:dyDescent="0.25">
      <c r="B22" s="1">
        <v>24</v>
      </c>
      <c r="C22" s="1">
        <f t="shared" si="3"/>
        <v>0</v>
      </c>
      <c r="D22" s="1">
        <f t="shared" si="3"/>
        <v>0</v>
      </c>
      <c r="E22" s="1">
        <f t="shared" si="3"/>
        <v>30</v>
      </c>
      <c r="F22" s="1">
        <f t="shared" si="3"/>
        <v>40</v>
      </c>
      <c r="G22" s="1">
        <f t="shared" si="3"/>
        <v>50</v>
      </c>
      <c r="H22" s="1">
        <f t="shared" si="3"/>
        <v>70</v>
      </c>
    </row>
    <row r="23" spans="1:15" x14ac:dyDescent="0.25">
      <c r="B23" s="1">
        <v>40</v>
      </c>
      <c r="C23" s="1">
        <f t="shared" si="3"/>
        <v>0</v>
      </c>
      <c r="D23" s="1">
        <f t="shared" si="3"/>
        <v>0</v>
      </c>
      <c r="E23" s="1">
        <f t="shared" si="3"/>
        <v>60</v>
      </c>
      <c r="F23" s="1">
        <f t="shared" si="3"/>
        <v>50</v>
      </c>
      <c r="G23" s="1">
        <f t="shared" si="3"/>
        <v>70</v>
      </c>
      <c r="H23" s="1">
        <f t="shared" si="3"/>
        <v>70</v>
      </c>
    </row>
    <row r="24" spans="1:15" x14ac:dyDescent="0.25">
      <c r="B24" s="1">
        <v>48</v>
      </c>
      <c r="C24" s="1">
        <f t="shared" si="3"/>
        <v>0</v>
      </c>
      <c r="D24" s="1">
        <f t="shared" si="3"/>
        <v>0</v>
      </c>
      <c r="E24" s="1">
        <f t="shared" si="3"/>
        <v>60</v>
      </c>
      <c r="F24" s="1">
        <f t="shared" si="3"/>
        <v>50</v>
      </c>
      <c r="G24" s="1">
        <f t="shared" si="3"/>
        <v>70</v>
      </c>
      <c r="H24" s="1">
        <f t="shared" si="3"/>
        <v>70</v>
      </c>
    </row>
    <row r="26" spans="1:15" x14ac:dyDescent="0.25">
      <c r="A26" t="s">
        <v>5</v>
      </c>
      <c r="B26" s="1" t="s">
        <v>6</v>
      </c>
      <c r="C26" s="1" t="s">
        <v>7</v>
      </c>
      <c r="D26" s="1" t="s">
        <v>8</v>
      </c>
      <c r="E26" s="1" t="s">
        <v>9</v>
      </c>
      <c r="F26" s="1" t="s">
        <v>10</v>
      </c>
      <c r="G26" s="1" t="s">
        <v>11</v>
      </c>
      <c r="H26" s="1" t="s">
        <v>12</v>
      </c>
      <c r="I26" s="1" t="s">
        <v>13</v>
      </c>
      <c r="J26" s="1" t="s">
        <v>13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</row>
    <row r="27" spans="1:15" x14ac:dyDescent="0.25">
      <c r="B27" s="1" t="s">
        <v>2</v>
      </c>
      <c r="C27" s="1" t="s">
        <v>18</v>
      </c>
      <c r="D27" s="1">
        <v>1.0000000000000001E-5</v>
      </c>
      <c r="E27" s="1">
        <v>741</v>
      </c>
      <c r="F27" s="1">
        <v>662</v>
      </c>
      <c r="G27" s="1">
        <v>613</v>
      </c>
      <c r="H27" s="1">
        <f t="shared" ref="H27" si="4">AVERAGE(E27:G27)</f>
        <v>672</v>
      </c>
      <c r="I27" s="1">
        <f t="shared" ref="I27" si="5">(E27/(0.01*D27))/100</f>
        <v>74099999.999999985</v>
      </c>
      <c r="J27" s="1">
        <f t="shared" ref="J27" si="6">(F27/(0.01*D27))/100</f>
        <v>66199999.999999993</v>
      </c>
      <c r="K27" s="1">
        <f>(G27/(0.01*D27))/100</f>
        <v>61299999.999999993</v>
      </c>
      <c r="L27" s="1">
        <f t="shared" ref="L27" si="7">AVERAGE(I27:K27)</f>
        <v>67199999.999999985</v>
      </c>
      <c r="M27" s="1">
        <f t="shared" ref="M27" si="8">MEDIAN(I27:K27)</f>
        <v>66199999.999999993</v>
      </c>
      <c r="N27" s="1">
        <f t="shared" ref="N27" si="9">MIN(I27:K27)</f>
        <v>61299999.999999993</v>
      </c>
      <c r="O27" s="1">
        <f t="shared" ref="O27" si="10">MAX(I27:K27)</f>
        <v>74099999.999999985</v>
      </c>
    </row>
    <row r="30" spans="1:15" x14ac:dyDescent="0.25">
      <c r="B30" s="1" t="s">
        <v>6</v>
      </c>
      <c r="C30" s="1" t="s">
        <v>14</v>
      </c>
      <c r="D30" s="1" t="s">
        <v>15</v>
      </c>
      <c r="E30" s="1" t="s">
        <v>16</v>
      </c>
      <c r="F30" s="1" t="s">
        <v>17</v>
      </c>
      <c r="G30" s="1" t="s">
        <v>26</v>
      </c>
    </row>
    <row r="31" spans="1:15" x14ac:dyDescent="0.25">
      <c r="B31" s="1" t="s">
        <v>2</v>
      </c>
      <c r="C31" s="1">
        <v>67199999.999999985</v>
      </c>
      <c r="D31" s="1">
        <v>66199999.999999993</v>
      </c>
      <c r="E31" s="1">
        <v>61299999.999999993</v>
      </c>
      <c r="F31" s="1">
        <v>74099999.999999985</v>
      </c>
      <c r="G31" s="2">
        <v>67199999.999999985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selection activeCell="D11" sqref="D11:D16"/>
    </sheetView>
  </sheetViews>
  <sheetFormatPr defaultRowHeight="15" x14ac:dyDescent="0.25"/>
  <cols>
    <col min="1" max="1" width="19.28515625" bestFit="1" customWidth="1"/>
    <col min="2" max="2" width="24" bestFit="1" customWidth="1"/>
    <col min="3" max="3" width="15.7109375" bestFit="1" customWidth="1"/>
    <col min="4" max="4" width="27.5703125" bestFit="1" customWidth="1"/>
    <col min="5" max="5" width="15.7109375" bestFit="1" customWidth="1"/>
    <col min="6" max="6" width="12" customWidth="1"/>
    <col min="7" max="7" width="16.7109375" bestFit="1" customWidth="1"/>
    <col min="8" max="8" width="11" bestFit="1" customWidth="1"/>
  </cols>
  <sheetData>
    <row r="2" spans="1:7" x14ac:dyDescent="0.25">
      <c r="A2" t="s">
        <v>0</v>
      </c>
      <c r="B2" s="1"/>
      <c r="C2" s="1"/>
      <c r="D2" s="1" t="s">
        <v>29</v>
      </c>
      <c r="E2" s="1" t="s">
        <v>23</v>
      </c>
      <c r="F2" s="1"/>
      <c r="G2" s="1"/>
    </row>
    <row r="3" spans="1:7" x14ac:dyDescent="0.25">
      <c r="B3" s="1" t="s">
        <v>1</v>
      </c>
      <c r="C3" s="1" t="s">
        <v>19</v>
      </c>
      <c r="D3" s="1" t="s">
        <v>20</v>
      </c>
      <c r="E3" s="1" t="s">
        <v>2</v>
      </c>
      <c r="F3" s="1" t="s">
        <v>28</v>
      </c>
      <c r="G3" s="1" t="s">
        <v>30</v>
      </c>
    </row>
    <row r="4" spans="1:7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  <row r="5" spans="1:7" x14ac:dyDescent="0.25">
      <c r="B5" s="1">
        <v>16</v>
      </c>
      <c r="C5" s="1">
        <v>0</v>
      </c>
      <c r="D5" s="1">
        <v>1</v>
      </c>
      <c r="E5" s="1">
        <v>6</v>
      </c>
      <c r="F5" s="1">
        <v>3</v>
      </c>
      <c r="G5" s="1">
        <v>5</v>
      </c>
    </row>
    <row r="6" spans="1:7" x14ac:dyDescent="0.25">
      <c r="B6" s="1">
        <v>24</v>
      </c>
      <c r="C6" s="1">
        <v>0</v>
      </c>
      <c r="D6" s="1">
        <v>1</v>
      </c>
      <c r="E6" s="1">
        <v>7</v>
      </c>
      <c r="F6" s="1">
        <v>3</v>
      </c>
      <c r="G6" s="1">
        <v>5</v>
      </c>
    </row>
    <row r="7" spans="1:7" x14ac:dyDescent="0.25">
      <c r="B7" s="1">
        <v>40</v>
      </c>
      <c r="C7" s="1">
        <v>0</v>
      </c>
      <c r="D7" s="1">
        <v>1</v>
      </c>
      <c r="E7" s="1">
        <v>8</v>
      </c>
      <c r="F7" s="1">
        <v>4</v>
      </c>
      <c r="G7" s="1">
        <v>6</v>
      </c>
    </row>
    <row r="8" spans="1:7" x14ac:dyDescent="0.25">
      <c r="B8" s="1">
        <v>48</v>
      </c>
      <c r="C8" s="1">
        <v>0</v>
      </c>
      <c r="D8" s="1">
        <v>1</v>
      </c>
      <c r="E8" s="1">
        <v>8</v>
      </c>
      <c r="F8" s="1">
        <v>4</v>
      </c>
      <c r="G8" s="1">
        <v>6</v>
      </c>
    </row>
    <row r="10" spans="1:7" x14ac:dyDescent="0.25">
      <c r="A10" t="s">
        <v>3</v>
      </c>
      <c r="B10" s="1"/>
      <c r="C10" s="1"/>
      <c r="D10" s="1" t="s">
        <v>27</v>
      </c>
      <c r="E10" s="1" t="s">
        <v>23</v>
      </c>
      <c r="F10" s="1"/>
      <c r="G10" s="1"/>
    </row>
    <row r="11" spans="1:7" x14ac:dyDescent="0.25">
      <c r="B11" s="1" t="s">
        <v>1</v>
      </c>
      <c r="C11" s="1" t="s">
        <v>19</v>
      </c>
      <c r="D11" s="1" t="s">
        <v>29</v>
      </c>
      <c r="E11" s="1" t="s">
        <v>2</v>
      </c>
      <c r="F11" s="1" t="s">
        <v>28</v>
      </c>
      <c r="G11" s="1" t="s">
        <v>30</v>
      </c>
    </row>
    <row r="12" spans="1:7" x14ac:dyDescent="0.25">
      <c r="B12" s="1">
        <v>0</v>
      </c>
      <c r="C12" s="1">
        <f>((10-C4)*100)/10</f>
        <v>100</v>
      </c>
      <c r="D12" s="1">
        <f t="shared" ref="D12:G12" si="0">((10-D4)*100)/10</f>
        <v>100</v>
      </c>
      <c r="E12" s="1">
        <f t="shared" si="0"/>
        <v>100</v>
      </c>
      <c r="F12" s="1">
        <f t="shared" si="0"/>
        <v>100</v>
      </c>
      <c r="G12" s="1">
        <f t="shared" si="0"/>
        <v>100</v>
      </c>
    </row>
    <row r="13" spans="1:7" x14ac:dyDescent="0.25">
      <c r="B13" s="1">
        <v>16</v>
      </c>
      <c r="C13" s="1">
        <f t="shared" ref="C13:G16" si="1">((10-C5)*100)/10</f>
        <v>100</v>
      </c>
      <c r="D13" s="1">
        <f t="shared" si="1"/>
        <v>90</v>
      </c>
      <c r="E13" s="1">
        <f t="shared" si="1"/>
        <v>40</v>
      </c>
      <c r="F13" s="1">
        <f t="shared" si="1"/>
        <v>70</v>
      </c>
      <c r="G13" s="1">
        <f t="shared" si="1"/>
        <v>50</v>
      </c>
    </row>
    <row r="14" spans="1:7" x14ac:dyDescent="0.25">
      <c r="B14" s="1">
        <v>24</v>
      </c>
      <c r="C14" s="1">
        <f t="shared" si="1"/>
        <v>100</v>
      </c>
      <c r="D14" s="1">
        <f t="shared" si="1"/>
        <v>90</v>
      </c>
      <c r="E14" s="1">
        <f t="shared" si="1"/>
        <v>30</v>
      </c>
      <c r="F14" s="1">
        <f t="shared" si="1"/>
        <v>70</v>
      </c>
      <c r="G14" s="1">
        <f t="shared" si="1"/>
        <v>50</v>
      </c>
    </row>
    <row r="15" spans="1:7" x14ac:dyDescent="0.25">
      <c r="B15" s="1">
        <v>40</v>
      </c>
      <c r="C15" s="1">
        <f t="shared" si="1"/>
        <v>100</v>
      </c>
      <c r="D15" s="1">
        <f t="shared" si="1"/>
        <v>90</v>
      </c>
      <c r="E15" s="1">
        <f t="shared" si="1"/>
        <v>20</v>
      </c>
      <c r="F15" s="1">
        <f t="shared" si="1"/>
        <v>60</v>
      </c>
      <c r="G15" s="1">
        <f t="shared" si="1"/>
        <v>40</v>
      </c>
    </row>
    <row r="16" spans="1:7" x14ac:dyDescent="0.25">
      <c r="B16" s="1">
        <v>48</v>
      </c>
      <c r="C16" s="1">
        <f t="shared" si="1"/>
        <v>100</v>
      </c>
      <c r="D16" s="1">
        <f t="shared" si="1"/>
        <v>90</v>
      </c>
      <c r="E16" s="1">
        <f t="shared" si="1"/>
        <v>20</v>
      </c>
      <c r="F16" s="1">
        <f t="shared" si="1"/>
        <v>60</v>
      </c>
      <c r="G16" s="1">
        <f t="shared" si="1"/>
        <v>40</v>
      </c>
    </row>
    <row r="18" spans="1:15" x14ac:dyDescent="0.25">
      <c r="A18" t="s">
        <v>4</v>
      </c>
      <c r="B18" s="1"/>
      <c r="C18" s="1"/>
      <c r="D18" s="1" t="s">
        <v>27</v>
      </c>
      <c r="E18" s="1" t="s">
        <v>23</v>
      </c>
      <c r="F18" s="1"/>
      <c r="G18" s="1"/>
    </row>
    <row r="19" spans="1:15" x14ac:dyDescent="0.25">
      <c r="B19" s="1" t="s">
        <v>1</v>
      </c>
      <c r="C19" s="1" t="s">
        <v>19</v>
      </c>
      <c r="D19" s="1" t="s">
        <v>20</v>
      </c>
      <c r="E19" s="1" t="s">
        <v>2</v>
      </c>
      <c r="F19" s="1" t="s">
        <v>28</v>
      </c>
      <c r="G19" s="1" t="s">
        <v>30</v>
      </c>
    </row>
    <row r="20" spans="1:15" x14ac:dyDescent="0.25">
      <c r="B20" s="1">
        <v>0</v>
      </c>
      <c r="C20" s="1">
        <f>100-C12</f>
        <v>0</v>
      </c>
      <c r="D20" s="1">
        <f t="shared" ref="D20:G20" si="2">100-D12</f>
        <v>0</v>
      </c>
      <c r="E20" s="1">
        <f t="shared" si="2"/>
        <v>0</v>
      </c>
      <c r="F20" s="1">
        <f t="shared" si="2"/>
        <v>0</v>
      </c>
      <c r="G20" s="1">
        <f t="shared" si="2"/>
        <v>0</v>
      </c>
    </row>
    <row r="21" spans="1:15" x14ac:dyDescent="0.25">
      <c r="B21" s="1">
        <v>16</v>
      </c>
      <c r="C21" s="1">
        <f t="shared" ref="C21:G24" si="3">100-C13</f>
        <v>0</v>
      </c>
      <c r="D21" s="1">
        <f t="shared" si="3"/>
        <v>10</v>
      </c>
      <c r="E21" s="1">
        <f t="shared" si="3"/>
        <v>60</v>
      </c>
      <c r="F21" s="1">
        <f t="shared" si="3"/>
        <v>30</v>
      </c>
      <c r="G21" s="1">
        <f t="shared" si="3"/>
        <v>50</v>
      </c>
    </row>
    <row r="22" spans="1:15" x14ac:dyDescent="0.25">
      <c r="B22" s="1">
        <v>24</v>
      </c>
      <c r="C22" s="1">
        <f t="shared" si="3"/>
        <v>0</v>
      </c>
      <c r="D22" s="1">
        <f t="shared" si="3"/>
        <v>10</v>
      </c>
      <c r="E22" s="1">
        <f t="shared" si="3"/>
        <v>70</v>
      </c>
      <c r="F22" s="1">
        <f t="shared" si="3"/>
        <v>30</v>
      </c>
      <c r="G22" s="1">
        <f t="shared" si="3"/>
        <v>50</v>
      </c>
    </row>
    <row r="23" spans="1:15" x14ac:dyDescent="0.25">
      <c r="B23" s="1">
        <v>40</v>
      </c>
      <c r="C23" s="1">
        <f t="shared" si="3"/>
        <v>0</v>
      </c>
      <c r="D23" s="1">
        <f t="shared" si="3"/>
        <v>10</v>
      </c>
      <c r="E23" s="1">
        <f t="shared" si="3"/>
        <v>80</v>
      </c>
      <c r="F23" s="1">
        <f t="shared" si="3"/>
        <v>40</v>
      </c>
      <c r="G23" s="1">
        <f t="shared" si="3"/>
        <v>60</v>
      </c>
    </row>
    <row r="24" spans="1:15" x14ac:dyDescent="0.25">
      <c r="B24" s="1">
        <v>48</v>
      </c>
      <c r="C24" s="1">
        <f t="shared" si="3"/>
        <v>0</v>
      </c>
      <c r="D24" s="1">
        <f t="shared" si="3"/>
        <v>10</v>
      </c>
      <c r="E24" s="1">
        <f t="shared" si="3"/>
        <v>80</v>
      </c>
      <c r="F24" s="1">
        <f t="shared" si="3"/>
        <v>40</v>
      </c>
      <c r="G24" s="1">
        <f t="shared" si="3"/>
        <v>60</v>
      </c>
    </row>
    <row r="26" spans="1:15" x14ac:dyDescent="0.25">
      <c r="A26" t="s">
        <v>5</v>
      </c>
      <c r="B26" s="1" t="s">
        <v>6</v>
      </c>
      <c r="C26" s="1" t="s">
        <v>7</v>
      </c>
      <c r="D26" s="1" t="s">
        <v>8</v>
      </c>
      <c r="E26" s="1" t="s">
        <v>9</v>
      </c>
      <c r="F26" s="1" t="s">
        <v>10</v>
      </c>
      <c r="G26" s="1" t="s">
        <v>11</v>
      </c>
      <c r="H26" s="1" t="s">
        <v>12</v>
      </c>
      <c r="I26" s="1" t="s">
        <v>13</v>
      </c>
      <c r="J26" s="1" t="s">
        <v>13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</row>
    <row r="27" spans="1:15" x14ac:dyDescent="0.25">
      <c r="B27" s="1" t="s">
        <v>2</v>
      </c>
      <c r="C27" s="1" t="s">
        <v>18</v>
      </c>
      <c r="D27" s="1">
        <v>1.0000000000000001E-5</v>
      </c>
      <c r="E27" s="1">
        <v>953</v>
      </c>
      <c r="F27" s="1">
        <v>715</v>
      </c>
      <c r="G27" s="1">
        <v>817</v>
      </c>
      <c r="H27" s="1">
        <f t="shared" ref="H27" si="4">AVERAGE(E27:G27)</f>
        <v>828.33333333333337</v>
      </c>
      <c r="I27" s="1">
        <f t="shared" ref="I27" si="5">(E27/(0.01*D27))/100</f>
        <v>95300000</v>
      </c>
      <c r="J27" s="1">
        <f t="shared" ref="J27" si="6">(F27/(0.01*D27))/100</f>
        <v>71499999.999999985</v>
      </c>
      <c r="K27" s="1">
        <f>(G27/(0.01*D27))/100</f>
        <v>81699999.999999985</v>
      </c>
      <c r="L27" s="1">
        <f t="shared" ref="L27" si="7">AVERAGE(I27:K27)</f>
        <v>82833333.333333328</v>
      </c>
      <c r="M27" s="1">
        <f t="shared" ref="M27" si="8">MEDIAN(I27:K27)</f>
        <v>81699999.999999985</v>
      </c>
      <c r="N27" s="1">
        <f t="shared" ref="N27" si="9">MIN(I27:K27)</f>
        <v>71499999.999999985</v>
      </c>
      <c r="O27" s="1">
        <f t="shared" ref="O27" si="10">MAX(I27:K27)</f>
        <v>95300000</v>
      </c>
    </row>
    <row r="30" spans="1:15" x14ac:dyDescent="0.25">
      <c r="B30" s="1" t="s">
        <v>6</v>
      </c>
      <c r="C30" s="1" t="s">
        <v>14</v>
      </c>
      <c r="D30" s="1" t="s">
        <v>15</v>
      </c>
      <c r="E30" s="1" t="s">
        <v>16</v>
      </c>
      <c r="F30" s="1" t="s">
        <v>17</v>
      </c>
      <c r="G30" s="1" t="s">
        <v>26</v>
      </c>
    </row>
    <row r="31" spans="1:15" x14ac:dyDescent="0.25">
      <c r="B31" s="1" t="s">
        <v>2</v>
      </c>
      <c r="C31" s="3">
        <v>82833333.333333328</v>
      </c>
      <c r="D31" s="3">
        <v>81699999.999999985</v>
      </c>
      <c r="E31" s="3">
        <v>71499999.999999985</v>
      </c>
      <c r="F31" s="3">
        <v>95300000</v>
      </c>
      <c r="G31" s="2">
        <v>82833333.333333328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zoomScale="50" zoomScaleNormal="50" workbookViewId="0">
      <selection activeCell="D11" sqref="D11:D16"/>
    </sheetView>
  </sheetViews>
  <sheetFormatPr defaultRowHeight="15" x14ac:dyDescent="0.25"/>
  <cols>
    <col min="1" max="1" width="19.28515625" bestFit="1" customWidth="1"/>
    <col min="2" max="2" width="24" bestFit="1" customWidth="1"/>
    <col min="4" max="4" width="27.42578125" bestFit="1" customWidth="1"/>
    <col min="6" max="6" width="13.42578125" customWidth="1"/>
    <col min="7" max="7" width="17.140625" customWidth="1"/>
    <col min="8" max="8" width="11.42578125" customWidth="1"/>
    <col min="9" max="9" width="11" customWidth="1"/>
  </cols>
  <sheetData>
    <row r="2" spans="1:9" x14ac:dyDescent="0.25">
      <c r="A2" t="s">
        <v>0</v>
      </c>
      <c r="B2" s="1"/>
      <c r="C2" s="1"/>
      <c r="D2" s="1" t="s">
        <v>31</v>
      </c>
      <c r="E2" s="1" t="s">
        <v>23</v>
      </c>
      <c r="F2" s="1"/>
      <c r="G2" s="1"/>
      <c r="H2" s="1"/>
      <c r="I2" s="1"/>
    </row>
    <row r="3" spans="1:9" x14ac:dyDescent="0.25">
      <c r="B3" s="1" t="s">
        <v>1</v>
      </c>
      <c r="C3" s="1" t="s">
        <v>19</v>
      </c>
      <c r="D3" s="1" t="s">
        <v>20</v>
      </c>
      <c r="E3" s="1" t="s">
        <v>2</v>
      </c>
      <c r="F3" s="1" t="s">
        <v>25</v>
      </c>
      <c r="G3" s="1" t="s">
        <v>32</v>
      </c>
      <c r="H3" s="1" t="s">
        <v>30</v>
      </c>
      <c r="I3" s="1" t="s">
        <v>33</v>
      </c>
    </row>
    <row r="4" spans="1:9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</row>
    <row r="5" spans="1:9" x14ac:dyDescent="0.25">
      <c r="B5" s="1">
        <v>16</v>
      </c>
      <c r="C5" s="1">
        <v>0</v>
      </c>
      <c r="D5" s="1">
        <v>8</v>
      </c>
      <c r="E5" s="1">
        <v>3</v>
      </c>
      <c r="F5" s="1">
        <v>6</v>
      </c>
      <c r="G5" s="1">
        <v>7</v>
      </c>
      <c r="H5" s="1">
        <v>10</v>
      </c>
      <c r="I5" s="1">
        <v>10</v>
      </c>
    </row>
    <row r="6" spans="1:9" x14ac:dyDescent="0.25">
      <c r="B6" s="1">
        <v>24</v>
      </c>
      <c r="C6" s="1">
        <v>0</v>
      </c>
      <c r="D6" s="1">
        <v>8</v>
      </c>
      <c r="E6" s="1">
        <v>4</v>
      </c>
      <c r="F6" s="1">
        <v>6</v>
      </c>
      <c r="G6" s="1">
        <v>8</v>
      </c>
      <c r="H6" s="1">
        <v>10</v>
      </c>
      <c r="I6" s="1">
        <v>10</v>
      </c>
    </row>
    <row r="7" spans="1:9" x14ac:dyDescent="0.25">
      <c r="B7" s="1">
        <v>40</v>
      </c>
      <c r="C7" s="1">
        <v>0</v>
      </c>
      <c r="D7" s="1">
        <v>8</v>
      </c>
      <c r="E7" s="1">
        <v>7</v>
      </c>
      <c r="F7" s="1">
        <v>9</v>
      </c>
      <c r="G7" s="1">
        <v>8</v>
      </c>
      <c r="H7" s="1">
        <v>10</v>
      </c>
      <c r="I7" s="1">
        <v>10</v>
      </c>
    </row>
    <row r="8" spans="1:9" x14ac:dyDescent="0.25">
      <c r="B8" s="1">
        <v>48</v>
      </c>
      <c r="C8" s="1">
        <v>0</v>
      </c>
      <c r="D8" s="1">
        <v>8</v>
      </c>
      <c r="E8" s="1">
        <v>7</v>
      </c>
      <c r="F8" s="1">
        <v>9</v>
      </c>
      <c r="G8" s="1">
        <v>8</v>
      </c>
      <c r="H8" s="1">
        <v>10</v>
      </c>
      <c r="I8" s="1">
        <v>10</v>
      </c>
    </row>
    <row r="10" spans="1:9" x14ac:dyDescent="0.25">
      <c r="A10" t="s">
        <v>3</v>
      </c>
      <c r="B10" s="1"/>
      <c r="C10" s="1"/>
      <c r="D10" s="1" t="s">
        <v>27</v>
      </c>
      <c r="E10" s="1" t="s">
        <v>23</v>
      </c>
      <c r="F10" s="1"/>
      <c r="G10" s="1"/>
      <c r="H10" s="1"/>
      <c r="I10" s="1"/>
    </row>
    <row r="11" spans="1:9" x14ac:dyDescent="0.25">
      <c r="B11" s="1" t="s">
        <v>1</v>
      </c>
      <c r="C11" s="1" t="s">
        <v>19</v>
      </c>
      <c r="D11" s="1" t="s">
        <v>31</v>
      </c>
      <c r="E11" s="1" t="s">
        <v>2</v>
      </c>
      <c r="F11" s="1" t="s">
        <v>25</v>
      </c>
      <c r="G11" s="1" t="s">
        <v>32</v>
      </c>
      <c r="H11" s="1" t="s">
        <v>30</v>
      </c>
      <c r="I11" s="1" t="s">
        <v>33</v>
      </c>
    </row>
    <row r="12" spans="1:9" x14ac:dyDescent="0.25">
      <c r="B12" s="1">
        <v>0</v>
      </c>
      <c r="C12" s="1">
        <f>((10-C4)*100)/10</f>
        <v>100</v>
      </c>
      <c r="D12" s="1">
        <f t="shared" ref="D12:G12" si="0">((10-D4)*100)/10</f>
        <v>100</v>
      </c>
      <c r="E12" s="1">
        <f t="shared" si="0"/>
        <v>100</v>
      </c>
      <c r="F12" s="1">
        <f t="shared" si="0"/>
        <v>100</v>
      </c>
      <c r="G12" s="1">
        <f t="shared" si="0"/>
        <v>100</v>
      </c>
      <c r="H12" s="1">
        <f t="shared" ref="H12:I12" si="1">((10-H4)*100)/10</f>
        <v>100</v>
      </c>
      <c r="I12" s="1">
        <f t="shared" si="1"/>
        <v>100</v>
      </c>
    </row>
    <row r="13" spans="1:9" x14ac:dyDescent="0.25">
      <c r="B13" s="1">
        <v>16</v>
      </c>
      <c r="C13" s="1">
        <f t="shared" ref="C13:G16" si="2">((10-C5)*100)/10</f>
        <v>100</v>
      </c>
      <c r="D13" s="1">
        <f t="shared" si="2"/>
        <v>20</v>
      </c>
      <c r="E13" s="1">
        <f t="shared" si="2"/>
        <v>70</v>
      </c>
      <c r="F13" s="1">
        <f t="shared" si="2"/>
        <v>40</v>
      </c>
      <c r="G13" s="1">
        <f t="shared" si="2"/>
        <v>30</v>
      </c>
      <c r="H13" s="1">
        <f t="shared" ref="H13:I13" si="3">((10-H5)*100)/10</f>
        <v>0</v>
      </c>
      <c r="I13" s="1">
        <f t="shared" si="3"/>
        <v>0</v>
      </c>
    </row>
    <row r="14" spans="1:9" x14ac:dyDescent="0.25">
      <c r="B14" s="1">
        <v>24</v>
      </c>
      <c r="C14" s="1">
        <f t="shared" si="2"/>
        <v>100</v>
      </c>
      <c r="D14" s="1">
        <f t="shared" si="2"/>
        <v>20</v>
      </c>
      <c r="E14" s="1">
        <f t="shared" si="2"/>
        <v>60</v>
      </c>
      <c r="F14" s="1">
        <f t="shared" si="2"/>
        <v>40</v>
      </c>
      <c r="G14" s="1">
        <f t="shared" si="2"/>
        <v>20</v>
      </c>
      <c r="H14" s="1">
        <f t="shared" ref="H14:I14" si="4">((10-H6)*100)/10</f>
        <v>0</v>
      </c>
      <c r="I14" s="1">
        <f t="shared" si="4"/>
        <v>0</v>
      </c>
    </row>
    <row r="15" spans="1:9" x14ac:dyDescent="0.25">
      <c r="B15" s="1">
        <v>40</v>
      </c>
      <c r="C15" s="1">
        <f t="shared" si="2"/>
        <v>100</v>
      </c>
      <c r="D15" s="1">
        <f t="shared" si="2"/>
        <v>20</v>
      </c>
      <c r="E15" s="1">
        <f t="shared" si="2"/>
        <v>30</v>
      </c>
      <c r="F15" s="1">
        <f t="shared" si="2"/>
        <v>10</v>
      </c>
      <c r="G15" s="1">
        <f t="shared" si="2"/>
        <v>20</v>
      </c>
      <c r="H15" s="1">
        <f t="shared" ref="H15:I15" si="5">((10-H7)*100)/10</f>
        <v>0</v>
      </c>
      <c r="I15" s="1">
        <f t="shared" si="5"/>
        <v>0</v>
      </c>
    </row>
    <row r="16" spans="1:9" x14ac:dyDescent="0.25">
      <c r="B16" s="1">
        <v>48</v>
      </c>
      <c r="C16" s="1">
        <f t="shared" si="2"/>
        <v>100</v>
      </c>
      <c r="D16" s="1">
        <f t="shared" si="2"/>
        <v>20</v>
      </c>
      <c r="E16" s="1">
        <f t="shared" si="2"/>
        <v>30</v>
      </c>
      <c r="F16" s="1">
        <f t="shared" si="2"/>
        <v>10</v>
      </c>
      <c r="G16" s="1">
        <f t="shared" si="2"/>
        <v>20</v>
      </c>
      <c r="H16" s="1">
        <f t="shared" ref="H16:I16" si="6">((10-H8)*100)/10</f>
        <v>0</v>
      </c>
      <c r="I16" s="1">
        <f t="shared" si="6"/>
        <v>0</v>
      </c>
    </row>
    <row r="18" spans="1:15" x14ac:dyDescent="0.25">
      <c r="A18" t="s">
        <v>4</v>
      </c>
      <c r="B18" s="1"/>
      <c r="C18" s="1"/>
      <c r="D18" s="1" t="s">
        <v>27</v>
      </c>
      <c r="E18" s="1" t="s">
        <v>23</v>
      </c>
      <c r="F18" s="1"/>
      <c r="G18" s="1"/>
      <c r="H18" s="1"/>
      <c r="I18" s="1"/>
    </row>
    <row r="19" spans="1:15" x14ac:dyDescent="0.25">
      <c r="B19" s="1" t="s">
        <v>1</v>
      </c>
      <c r="C19" s="1" t="s">
        <v>19</v>
      </c>
      <c r="D19" s="1" t="s">
        <v>20</v>
      </c>
      <c r="E19" s="1" t="s">
        <v>2</v>
      </c>
      <c r="F19" s="1" t="s">
        <v>25</v>
      </c>
      <c r="G19" s="1" t="s">
        <v>32</v>
      </c>
      <c r="H19" s="1" t="s">
        <v>30</v>
      </c>
      <c r="I19" s="1" t="s">
        <v>33</v>
      </c>
    </row>
    <row r="20" spans="1:15" x14ac:dyDescent="0.25">
      <c r="B20" s="1">
        <v>0</v>
      </c>
      <c r="C20" s="1">
        <f>100-C12</f>
        <v>0</v>
      </c>
      <c r="D20" s="1">
        <f t="shared" ref="D20:G20" si="7">100-D12</f>
        <v>0</v>
      </c>
      <c r="E20" s="1">
        <f t="shared" si="7"/>
        <v>0</v>
      </c>
      <c r="F20" s="1">
        <f t="shared" si="7"/>
        <v>0</v>
      </c>
      <c r="G20" s="1">
        <f t="shared" si="7"/>
        <v>0</v>
      </c>
      <c r="H20" s="1">
        <f t="shared" ref="H20:I20" si="8">100-H12</f>
        <v>0</v>
      </c>
      <c r="I20" s="1">
        <f t="shared" si="8"/>
        <v>0</v>
      </c>
    </row>
    <row r="21" spans="1:15" x14ac:dyDescent="0.25">
      <c r="B21" s="1">
        <v>16</v>
      </c>
      <c r="C21" s="1">
        <f t="shared" ref="C21:G24" si="9">100-C13</f>
        <v>0</v>
      </c>
      <c r="D21" s="1">
        <f t="shared" si="9"/>
        <v>80</v>
      </c>
      <c r="E21" s="1">
        <f t="shared" si="9"/>
        <v>30</v>
      </c>
      <c r="F21" s="1">
        <f t="shared" si="9"/>
        <v>60</v>
      </c>
      <c r="G21" s="1">
        <f t="shared" si="9"/>
        <v>70</v>
      </c>
      <c r="H21" s="1">
        <f t="shared" ref="H21:I21" si="10">100-H13</f>
        <v>100</v>
      </c>
      <c r="I21" s="1">
        <f t="shared" si="10"/>
        <v>100</v>
      </c>
    </row>
    <row r="22" spans="1:15" x14ac:dyDescent="0.25">
      <c r="B22" s="1">
        <v>24</v>
      </c>
      <c r="C22" s="1">
        <f t="shared" si="9"/>
        <v>0</v>
      </c>
      <c r="D22" s="1">
        <f t="shared" si="9"/>
        <v>80</v>
      </c>
      <c r="E22" s="1">
        <f t="shared" si="9"/>
        <v>40</v>
      </c>
      <c r="F22" s="1">
        <f t="shared" si="9"/>
        <v>60</v>
      </c>
      <c r="G22" s="1">
        <f t="shared" si="9"/>
        <v>80</v>
      </c>
      <c r="H22" s="1">
        <f t="shared" ref="H22:I22" si="11">100-H14</f>
        <v>100</v>
      </c>
      <c r="I22" s="1">
        <f t="shared" si="11"/>
        <v>100</v>
      </c>
    </row>
    <row r="23" spans="1:15" x14ac:dyDescent="0.25">
      <c r="B23" s="1">
        <v>40</v>
      </c>
      <c r="C23" s="1">
        <f t="shared" si="9"/>
        <v>0</v>
      </c>
      <c r="D23" s="1">
        <f t="shared" si="9"/>
        <v>80</v>
      </c>
      <c r="E23" s="1">
        <f t="shared" si="9"/>
        <v>70</v>
      </c>
      <c r="F23" s="1">
        <f t="shared" si="9"/>
        <v>90</v>
      </c>
      <c r="G23" s="1">
        <f t="shared" si="9"/>
        <v>80</v>
      </c>
      <c r="H23" s="1">
        <f t="shared" ref="H23:I23" si="12">100-H15</f>
        <v>100</v>
      </c>
      <c r="I23" s="1">
        <f t="shared" si="12"/>
        <v>100</v>
      </c>
    </row>
    <row r="24" spans="1:15" x14ac:dyDescent="0.25">
      <c r="B24" s="1">
        <v>48</v>
      </c>
      <c r="C24" s="1">
        <f t="shared" si="9"/>
        <v>0</v>
      </c>
      <c r="D24" s="1">
        <f t="shared" si="9"/>
        <v>80</v>
      </c>
      <c r="E24" s="1">
        <f t="shared" si="9"/>
        <v>70</v>
      </c>
      <c r="F24" s="1">
        <f t="shared" si="9"/>
        <v>90</v>
      </c>
      <c r="G24" s="1">
        <f t="shared" si="9"/>
        <v>80</v>
      </c>
      <c r="H24" s="1">
        <f t="shared" ref="H24:I24" si="13">100-H16</f>
        <v>100</v>
      </c>
      <c r="I24" s="1">
        <f t="shared" si="13"/>
        <v>100</v>
      </c>
    </row>
    <row r="26" spans="1:15" x14ac:dyDescent="0.25">
      <c r="A26" t="s">
        <v>5</v>
      </c>
      <c r="B26" s="1" t="s">
        <v>6</v>
      </c>
      <c r="C26" s="1" t="s">
        <v>7</v>
      </c>
      <c r="D26" s="1" t="s">
        <v>8</v>
      </c>
      <c r="E26" s="1" t="s">
        <v>9</v>
      </c>
      <c r="F26" s="1" t="s">
        <v>10</v>
      </c>
      <c r="G26" s="1" t="s">
        <v>11</v>
      </c>
      <c r="H26" s="1" t="s">
        <v>12</v>
      </c>
      <c r="I26" s="1" t="s">
        <v>13</v>
      </c>
      <c r="J26" s="1" t="s">
        <v>13</v>
      </c>
      <c r="K26" s="1" t="s">
        <v>13</v>
      </c>
      <c r="L26" s="1" t="s">
        <v>14</v>
      </c>
      <c r="M26" s="1" t="s">
        <v>15</v>
      </c>
      <c r="N26" s="1" t="s">
        <v>16</v>
      </c>
      <c r="O26" s="1" t="s">
        <v>17</v>
      </c>
    </row>
    <row r="27" spans="1:15" x14ac:dyDescent="0.25">
      <c r="B27" s="1" t="s">
        <v>2</v>
      </c>
      <c r="C27" s="1" t="s">
        <v>18</v>
      </c>
      <c r="D27" s="1">
        <v>1.0000000000000001E-5</v>
      </c>
      <c r="E27" s="1">
        <v>452</v>
      </c>
      <c r="F27" s="1">
        <v>888</v>
      </c>
      <c r="G27" s="1"/>
      <c r="H27" s="1">
        <f t="shared" ref="H27" si="14">AVERAGE(E27:G27)</f>
        <v>670</v>
      </c>
      <c r="I27" s="1">
        <f t="shared" ref="I27" si="15">(E27/(0.01*D27))/100</f>
        <v>45200000</v>
      </c>
      <c r="J27" s="1">
        <f t="shared" ref="J27" si="16">(F27/(0.01*D27))/100</f>
        <v>88800000</v>
      </c>
      <c r="K27" s="1"/>
      <c r="L27" s="1">
        <f t="shared" ref="L27" si="17">AVERAGE(I27:K27)</f>
        <v>67000000</v>
      </c>
      <c r="M27" s="1">
        <f t="shared" ref="M27" si="18">MEDIAN(I27:K27)</f>
        <v>67000000</v>
      </c>
      <c r="N27" s="1">
        <f t="shared" ref="N27" si="19">MIN(I27:K27)</f>
        <v>45200000</v>
      </c>
      <c r="O27" s="1">
        <f t="shared" ref="O27" si="20">MAX(I27:K27)</f>
        <v>88800000</v>
      </c>
    </row>
    <row r="30" spans="1:15" x14ac:dyDescent="0.25">
      <c r="B30" s="1" t="s">
        <v>6</v>
      </c>
      <c r="C30" s="1" t="s">
        <v>14</v>
      </c>
      <c r="D30" s="1" t="s">
        <v>15</v>
      </c>
      <c r="E30" s="1" t="s">
        <v>16</v>
      </c>
      <c r="F30" s="1" t="s">
        <v>17</v>
      </c>
      <c r="G30" s="1" t="s">
        <v>26</v>
      </c>
    </row>
    <row r="31" spans="1:15" x14ac:dyDescent="0.25">
      <c r="B31" s="1" t="s">
        <v>2</v>
      </c>
      <c r="C31" s="1">
        <v>67000000</v>
      </c>
      <c r="D31" s="1">
        <v>67000000</v>
      </c>
      <c r="E31" s="1">
        <v>45200000</v>
      </c>
      <c r="F31" s="1">
        <v>88800000</v>
      </c>
      <c r="G31" s="2">
        <v>67000000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7"/>
  <sheetViews>
    <sheetView workbookViewId="0">
      <selection activeCell="B6" sqref="B6:G7"/>
    </sheetView>
  </sheetViews>
  <sheetFormatPr defaultRowHeight="15" x14ac:dyDescent="0.25"/>
  <sheetData>
    <row r="2" spans="2:29" x14ac:dyDescent="0.25"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34</v>
      </c>
      <c r="I2" s="1" t="s">
        <v>35</v>
      </c>
      <c r="J2" s="1" t="s">
        <v>36</v>
      </c>
      <c r="K2" s="1" t="s">
        <v>37</v>
      </c>
      <c r="L2" s="1" t="s">
        <v>38</v>
      </c>
      <c r="M2" s="1" t="s">
        <v>39</v>
      </c>
      <c r="N2" s="1" t="s">
        <v>40</v>
      </c>
      <c r="O2" s="1" t="s">
        <v>12</v>
      </c>
      <c r="P2" s="1" t="s">
        <v>13</v>
      </c>
      <c r="Q2" s="1" t="s">
        <v>13</v>
      </c>
      <c r="R2" s="1" t="s">
        <v>13</v>
      </c>
      <c r="S2" s="1" t="s">
        <v>13</v>
      </c>
      <c r="T2" s="1" t="s">
        <v>13</v>
      </c>
      <c r="U2" s="1" t="s">
        <v>13</v>
      </c>
      <c r="V2" s="1" t="s">
        <v>13</v>
      </c>
      <c r="W2" s="1" t="s">
        <v>13</v>
      </c>
      <c r="X2" s="1" t="s">
        <v>13</v>
      </c>
      <c r="Y2" s="1" t="s">
        <v>13</v>
      </c>
      <c r="Z2" s="1" t="s">
        <v>14</v>
      </c>
      <c r="AA2" s="1" t="s">
        <v>15</v>
      </c>
      <c r="AB2" s="1" t="s">
        <v>16</v>
      </c>
      <c r="AC2" s="1" t="s">
        <v>17</v>
      </c>
    </row>
    <row r="3" spans="2:29" x14ac:dyDescent="0.25">
      <c r="B3" s="1" t="s">
        <v>2</v>
      </c>
      <c r="C3" s="1" t="s">
        <v>18</v>
      </c>
      <c r="D3" s="1">
        <v>1.0000000000000001E-5</v>
      </c>
      <c r="E3" s="1">
        <v>452</v>
      </c>
      <c r="F3" s="1">
        <v>888</v>
      </c>
      <c r="G3" s="1">
        <v>953</v>
      </c>
      <c r="H3" s="1">
        <v>715</v>
      </c>
      <c r="I3" s="1">
        <v>817</v>
      </c>
      <c r="J3" s="1">
        <v>741</v>
      </c>
      <c r="K3" s="1">
        <v>662</v>
      </c>
      <c r="L3" s="1">
        <v>613</v>
      </c>
      <c r="M3" s="1">
        <v>696</v>
      </c>
      <c r="N3" s="1">
        <v>830</v>
      </c>
      <c r="O3" s="1">
        <f>AVERAGE(E3:G3)</f>
        <v>764.33333333333337</v>
      </c>
      <c r="P3" s="1">
        <f>(E3/(0.01*D3))/100</f>
        <v>45200000</v>
      </c>
      <c r="Q3" s="1">
        <f>(F3/(0.01*D3))/100</f>
        <v>88800000</v>
      </c>
      <c r="R3" s="1">
        <f>(G3/(0.01*D3))/100</f>
        <v>95300000</v>
      </c>
      <c r="S3" s="1">
        <f>(H3/(0.01*D3))/100</f>
        <v>71499999.999999985</v>
      </c>
      <c r="T3" s="1">
        <f>(I3/(0.01*D3))/100</f>
        <v>81699999.999999985</v>
      </c>
      <c r="U3" s="1">
        <f>(J3/(0.01*D3))/100</f>
        <v>74099999.999999985</v>
      </c>
      <c r="V3" s="1">
        <f>(K3/(0.01*D3))/100</f>
        <v>66199999.999999993</v>
      </c>
      <c r="W3" s="1">
        <f>(L3/(0.01*D3))/100</f>
        <v>61299999.999999993</v>
      </c>
      <c r="X3" s="1">
        <f>(M3/(0.01*D3))/100</f>
        <v>69599999.999999985</v>
      </c>
      <c r="Y3" s="1">
        <f>(N3/(0.01*D3))/100</f>
        <v>82999999.999999985</v>
      </c>
      <c r="Z3" s="1">
        <f>AVERAGE(P3:Y3)</f>
        <v>73670000</v>
      </c>
      <c r="AA3" s="1">
        <f>MEDIAN(P3:Y3)</f>
        <v>72799999.999999985</v>
      </c>
      <c r="AB3" s="1">
        <f>MIN(P3:Y3)</f>
        <v>45200000</v>
      </c>
      <c r="AC3" s="1">
        <f>MAX(P3:Y3)</f>
        <v>95300000</v>
      </c>
    </row>
    <row r="6" spans="2:29" x14ac:dyDescent="0.25">
      <c r="B6" s="1" t="s">
        <v>6</v>
      </c>
      <c r="C6" s="1" t="s">
        <v>14</v>
      </c>
      <c r="D6" s="1" t="s">
        <v>15</v>
      </c>
      <c r="E6" s="1" t="s">
        <v>16</v>
      </c>
      <c r="F6" s="1" t="s">
        <v>17</v>
      </c>
      <c r="G6" s="4" t="s">
        <v>26</v>
      </c>
    </row>
    <row r="7" spans="2:29" x14ac:dyDescent="0.25">
      <c r="B7" s="1" t="s">
        <v>2</v>
      </c>
      <c r="C7" s="1">
        <v>73670000</v>
      </c>
      <c r="D7" s="1">
        <v>72799999.999999985</v>
      </c>
      <c r="E7" s="1">
        <v>45200000</v>
      </c>
      <c r="F7" s="1">
        <v>95300000</v>
      </c>
      <c r="G7" s="2">
        <v>73670000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8"/>
  <sheetViews>
    <sheetView tabSelected="1" topLeftCell="D8" zoomScale="124" zoomScaleNormal="124" workbookViewId="0">
      <selection activeCell="N19" sqref="N19"/>
    </sheetView>
  </sheetViews>
  <sheetFormatPr defaultRowHeight="15" x14ac:dyDescent="0.25"/>
  <cols>
    <col min="1" max="1" width="19" bestFit="1" customWidth="1"/>
    <col min="2" max="2" width="22.140625" bestFit="1" customWidth="1"/>
  </cols>
  <sheetData>
    <row r="2" spans="1:30" x14ac:dyDescent="0.25">
      <c r="A2" t="s">
        <v>41</v>
      </c>
      <c r="B2" s="1" t="s">
        <v>1</v>
      </c>
      <c r="C2" s="1" t="s">
        <v>2</v>
      </c>
      <c r="D2" s="1"/>
      <c r="E2" s="1"/>
      <c r="F2" s="1"/>
      <c r="G2" s="1" t="s">
        <v>25</v>
      </c>
      <c r="H2" s="1"/>
      <c r="I2" s="1"/>
      <c r="J2" s="1"/>
      <c r="K2" s="1" t="s">
        <v>24</v>
      </c>
      <c r="L2" s="1"/>
      <c r="M2" s="1"/>
      <c r="N2" s="1"/>
      <c r="O2" s="1" t="s">
        <v>28</v>
      </c>
      <c r="P2" s="1"/>
      <c r="Q2" s="1"/>
      <c r="R2" s="1"/>
      <c r="S2" s="1" t="s">
        <v>30</v>
      </c>
      <c r="T2" s="1"/>
      <c r="U2" s="1"/>
      <c r="V2" s="1"/>
      <c r="W2" s="1" t="s">
        <v>33</v>
      </c>
      <c r="Y2" s="1"/>
      <c r="Z2" s="1" t="s">
        <v>21</v>
      </c>
      <c r="AA2" s="1" t="s">
        <v>22</v>
      </c>
    </row>
    <row r="3" spans="1:30" x14ac:dyDescent="0.25">
      <c r="B3" s="1">
        <v>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/>
      <c r="K3" s="1">
        <v>100</v>
      </c>
      <c r="L3" s="1">
        <v>100</v>
      </c>
      <c r="M3" s="1"/>
      <c r="N3" s="1"/>
      <c r="O3" s="1">
        <v>100</v>
      </c>
      <c r="P3" s="1">
        <v>100</v>
      </c>
      <c r="Q3" s="1">
        <v>100</v>
      </c>
      <c r="R3" s="1"/>
      <c r="S3" s="1">
        <v>100</v>
      </c>
      <c r="T3" s="1">
        <v>100</v>
      </c>
      <c r="U3" s="1"/>
      <c r="V3" s="1"/>
      <c r="W3" s="1">
        <v>100</v>
      </c>
      <c r="Y3" s="1" t="s">
        <v>1</v>
      </c>
      <c r="Z3" s="1" t="s">
        <v>21</v>
      </c>
      <c r="AA3" s="1" t="s">
        <v>22</v>
      </c>
      <c r="AB3" s="1" t="s">
        <v>27</v>
      </c>
      <c r="AC3" s="1" t="s">
        <v>29</v>
      </c>
      <c r="AD3" s="1" t="s">
        <v>31</v>
      </c>
    </row>
    <row r="4" spans="1:30" x14ac:dyDescent="0.25">
      <c r="B4" s="1">
        <v>16</v>
      </c>
      <c r="C4" s="1">
        <v>40</v>
      </c>
      <c r="D4" s="1">
        <v>80</v>
      </c>
      <c r="E4" s="1">
        <v>40</v>
      </c>
      <c r="F4" s="1">
        <v>70</v>
      </c>
      <c r="G4" s="1">
        <v>30</v>
      </c>
      <c r="H4" s="1">
        <v>40</v>
      </c>
      <c r="I4" s="1">
        <v>40</v>
      </c>
      <c r="J4" s="1"/>
      <c r="K4" s="1">
        <v>50</v>
      </c>
      <c r="L4" s="1">
        <v>60</v>
      </c>
      <c r="M4" s="1"/>
      <c r="N4" s="1"/>
      <c r="O4" s="1">
        <v>60</v>
      </c>
      <c r="P4" s="1">
        <v>70</v>
      </c>
      <c r="Q4" s="1">
        <v>30</v>
      </c>
      <c r="R4" s="1"/>
      <c r="S4" s="1">
        <v>50</v>
      </c>
      <c r="T4" s="1">
        <v>0</v>
      </c>
      <c r="U4" s="1"/>
      <c r="V4" s="1"/>
      <c r="W4" s="1">
        <v>0</v>
      </c>
      <c r="Y4" s="1">
        <v>0</v>
      </c>
      <c r="Z4" s="1">
        <v>100</v>
      </c>
      <c r="AA4" s="1">
        <v>100</v>
      </c>
      <c r="AB4" s="1">
        <v>100</v>
      </c>
      <c r="AC4" s="1">
        <v>100</v>
      </c>
      <c r="AD4" s="1">
        <v>100</v>
      </c>
    </row>
    <row r="5" spans="1:30" x14ac:dyDescent="0.25">
      <c r="B5" s="1">
        <v>24</v>
      </c>
      <c r="C5" s="1">
        <v>40</v>
      </c>
      <c r="D5" s="1">
        <v>70</v>
      </c>
      <c r="E5" s="1">
        <v>30</v>
      </c>
      <c r="F5" s="1">
        <v>60</v>
      </c>
      <c r="G5" s="1">
        <v>20</v>
      </c>
      <c r="H5" s="1">
        <v>30</v>
      </c>
      <c r="I5" s="1">
        <v>40</v>
      </c>
      <c r="J5" s="1"/>
      <c r="K5" s="1">
        <v>30</v>
      </c>
      <c r="L5" s="1">
        <v>50</v>
      </c>
      <c r="M5" s="1"/>
      <c r="N5" s="1"/>
      <c r="O5" s="1">
        <v>60</v>
      </c>
      <c r="P5" s="1">
        <v>70</v>
      </c>
      <c r="Q5" s="1">
        <v>20</v>
      </c>
      <c r="R5" s="1"/>
      <c r="S5" s="1">
        <v>50</v>
      </c>
      <c r="T5" s="1">
        <v>0</v>
      </c>
      <c r="U5" s="1"/>
      <c r="V5" s="1"/>
      <c r="W5" s="1">
        <v>0</v>
      </c>
      <c r="Y5" s="1">
        <v>16</v>
      </c>
      <c r="Z5" s="1">
        <v>100</v>
      </c>
      <c r="AA5" s="1">
        <v>100</v>
      </c>
      <c r="AB5" s="1">
        <v>100</v>
      </c>
      <c r="AC5" s="1">
        <v>90</v>
      </c>
      <c r="AD5" s="1">
        <v>20</v>
      </c>
    </row>
    <row r="6" spans="1:30" x14ac:dyDescent="0.25">
      <c r="B6" s="1">
        <v>40</v>
      </c>
      <c r="C6" s="1">
        <v>20</v>
      </c>
      <c r="D6" s="1">
        <v>40</v>
      </c>
      <c r="E6" s="1">
        <v>20</v>
      </c>
      <c r="F6" s="1">
        <v>30</v>
      </c>
      <c r="G6" s="1">
        <v>10</v>
      </c>
      <c r="H6" s="1">
        <v>30</v>
      </c>
      <c r="I6" s="1">
        <v>10</v>
      </c>
      <c r="J6" s="1"/>
      <c r="K6" s="1">
        <v>10</v>
      </c>
      <c r="L6" s="1">
        <v>30</v>
      </c>
      <c r="M6" s="1"/>
      <c r="N6" s="1"/>
      <c r="O6" s="1">
        <v>50</v>
      </c>
      <c r="P6" s="1">
        <v>60</v>
      </c>
      <c r="Q6" s="1">
        <v>20</v>
      </c>
      <c r="R6" s="1"/>
      <c r="S6" s="1">
        <v>40</v>
      </c>
      <c r="T6" s="1">
        <v>0</v>
      </c>
      <c r="U6" s="1"/>
      <c r="V6" s="1"/>
      <c r="W6" s="1">
        <v>0</v>
      </c>
      <c r="Y6" s="1">
        <v>24</v>
      </c>
      <c r="Z6" s="1">
        <v>100</v>
      </c>
      <c r="AA6" s="1">
        <v>100</v>
      </c>
      <c r="AB6" s="1">
        <v>100</v>
      </c>
      <c r="AC6" s="1">
        <v>90</v>
      </c>
      <c r="AD6" s="1">
        <v>20</v>
      </c>
    </row>
    <row r="7" spans="1:30" x14ac:dyDescent="0.25">
      <c r="B7" s="1">
        <v>48</v>
      </c>
      <c r="C7" s="1">
        <v>20</v>
      </c>
      <c r="D7" s="1">
        <v>40</v>
      </c>
      <c r="E7" s="1">
        <v>20</v>
      </c>
      <c r="F7" s="1">
        <v>30</v>
      </c>
      <c r="G7" s="1">
        <v>10</v>
      </c>
      <c r="H7" s="1">
        <v>30</v>
      </c>
      <c r="I7" s="1">
        <v>10</v>
      </c>
      <c r="J7" s="1"/>
      <c r="K7" s="1">
        <v>10</v>
      </c>
      <c r="L7" s="1">
        <v>30</v>
      </c>
      <c r="M7" s="1"/>
      <c r="N7" s="1"/>
      <c r="O7" s="1">
        <v>50</v>
      </c>
      <c r="P7" s="1">
        <v>60</v>
      </c>
      <c r="Q7" s="1">
        <v>20</v>
      </c>
      <c r="R7" s="1"/>
      <c r="S7" s="1">
        <v>40</v>
      </c>
      <c r="T7" s="1">
        <v>0</v>
      </c>
      <c r="U7" s="1"/>
      <c r="V7" s="1"/>
      <c r="W7" s="1">
        <v>0</v>
      </c>
      <c r="Y7" s="1">
        <v>40</v>
      </c>
      <c r="Z7" s="1">
        <v>100</v>
      </c>
      <c r="AA7" s="1">
        <v>100</v>
      </c>
      <c r="AB7" s="1">
        <v>100</v>
      </c>
      <c r="AC7" s="1">
        <v>90</v>
      </c>
      <c r="AD7" s="1">
        <v>20</v>
      </c>
    </row>
    <row r="8" spans="1:30" x14ac:dyDescent="0.25">
      <c r="Y8" s="1">
        <v>48</v>
      </c>
      <c r="Z8" s="1">
        <v>100</v>
      </c>
      <c r="AA8" s="1">
        <v>100</v>
      </c>
      <c r="AB8" s="1">
        <v>100</v>
      </c>
      <c r="AC8" s="1">
        <v>90</v>
      </c>
      <c r="AD8" s="1">
        <v>20</v>
      </c>
    </row>
    <row r="10" spans="1:30" x14ac:dyDescent="0.25">
      <c r="A10" t="s">
        <v>42</v>
      </c>
      <c r="B10" s="1" t="s">
        <v>1</v>
      </c>
      <c r="C10" s="1" t="s">
        <v>2</v>
      </c>
      <c r="D10" s="1" t="s">
        <v>25</v>
      </c>
      <c r="E10" s="1" t="s">
        <v>24</v>
      </c>
      <c r="F10" s="1" t="s">
        <v>28</v>
      </c>
      <c r="G10" s="1" t="s">
        <v>30</v>
      </c>
      <c r="H10" s="1" t="s">
        <v>33</v>
      </c>
      <c r="I10" s="4" t="s">
        <v>44</v>
      </c>
    </row>
    <row r="11" spans="1:30" x14ac:dyDescent="0.25">
      <c r="B11" s="1">
        <v>0</v>
      </c>
      <c r="C11" s="1">
        <f>AVERAGE(C3:F3)</f>
        <v>100</v>
      </c>
      <c r="D11" s="1">
        <f>AVERAGE(G3:I3)</f>
        <v>100</v>
      </c>
      <c r="E11" s="1">
        <f>AVERAGE(K3:L3)</f>
        <v>100</v>
      </c>
      <c r="F11" s="1">
        <f>AVERAGE(O3:Q3)</f>
        <v>100</v>
      </c>
      <c r="G11" s="1">
        <f>AVERAGE(S3:T3)</f>
        <v>100</v>
      </c>
      <c r="H11" s="1">
        <f>AVERAGE(W3)</f>
        <v>100</v>
      </c>
      <c r="I11" s="1">
        <v>100</v>
      </c>
    </row>
    <row r="12" spans="1:30" x14ac:dyDescent="0.25">
      <c r="B12" s="1">
        <v>16</v>
      </c>
      <c r="C12" s="1">
        <f t="shared" ref="C12:C14" si="0">AVERAGE(C4:F4)</f>
        <v>57.5</v>
      </c>
      <c r="D12" s="1">
        <f t="shared" ref="D12:D15" si="1">AVERAGE(G4:I4)</f>
        <v>36.666666666666664</v>
      </c>
      <c r="E12" s="1">
        <f t="shared" ref="E12:E15" si="2">AVERAGE(K4:L4)</f>
        <v>55</v>
      </c>
      <c r="F12" s="1">
        <f t="shared" ref="F12:F15" si="3">AVERAGE(O4:Q4)</f>
        <v>53.333333333333336</v>
      </c>
      <c r="G12" s="1">
        <f t="shared" ref="G12:G15" si="4">AVERAGE(S4:T4)</f>
        <v>25</v>
      </c>
      <c r="H12" s="1">
        <f t="shared" ref="H12:H15" si="5">AVERAGE(W4)</f>
        <v>0</v>
      </c>
      <c r="I12" s="1">
        <v>94.444444444444443</v>
      </c>
    </row>
    <row r="13" spans="1:30" x14ac:dyDescent="0.25">
      <c r="B13" s="1">
        <v>24</v>
      </c>
      <c r="C13" s="1">
        <f t="shared" si="0"/>
        <v>50</v>
      </c>
      <c r="D13" s="1">
        <f t="shared" si="1"/>
        <v>30</v>
      </c>
      <c r="E13" s="1">
        <f t="shared" si="2"/>
        <v>40</v>
      </c>
      <c r="F13" s="1">
        <f t="shared" si="3"/>
        <v>50</v>
      </c>
      <c r="G13" s="1">
        <f t="shared" si="4"/>
        <v>25</v>
      </c>
      <c r="H13" s="1">
        <f t="shared" si="5"/>
        <v>0</v>
      </c>
      <c r="I13" s="1">
        <v>94.444444444444443</v>
      </c>
    </row>
    <row r="14" spans="1:30" x14ac:dyDescent="0.25">
      <c r="B14" s="1">
        <v>40</v>
      </c>
      <c r="C14" s="1">
        <f t="shared" si="0"/>
        <v>27.5</v>
      </c>
      <c r="D14" s="1">
        <f t="shared" si="1"/>
        <v>16.666666666666668</v>
      </c>
      <c r="E14" s="1">
        <f t="shared" si="2"/>
        <v>20</v>
      </c>
      <c r="F14" s="1">
        <f t="shared" si="3"/>
        <v>43.333333333333336</v>
      </c>
      <c r="G14" s="1">
        <f t="shared" si="4"/>
        <v>20</v>
      </c>
      <c r="H14" s="1">
        <f t="shared" si="5"/>
        <v>0</v>
      </c>
      <c r="I14" s="1">
        <v>94.444444444444443</v>
      </c>
    </row>
    <row r="15" spans="1:30" x14ac:dyDescent="0.25">
      <c r="B15" s="1">
        <v>48</v>
      </c>
      <c r="C15" s="1">
        <f>AVERAGE(C7:F7)</f>
        <v>27.5</v>
      </c>
      <c r="D15" s="1">
        <f t="shared" si="1"/>
        <v>16.666666666666668</v>
      </c>
      <c r="E15" s="1">
        <f t="shared" si="2"/>
        <v>20</v>
      </c>
      <c r="F15" s="1">
        <f t="shared" si="3"/>
        <v>43.333333333333336</v>
      </c>
      <c r="G15" s="1">
        <f t="shared" si="4"/>
        <v>20</v>
      </c>
      <c r="H15" s="1">
        <f t="shared" si="5"/>
        <v>0</v>
      </c>
      <c r="I15" s="1">
        <v>94.444444444444443</v>
      </c>
    </row>
    <row r="18" spans="1:22" x14ac:dyDescent="0.25">
      <c r="A18" t="s">
        <v>43</v>
      </c>
      <c r="B18" s="1" t="s">
        <v>1</v>
      </c>
      <c r="C18" s="1" t="s">
        <v>2</v>
      </c>
      <c r="D18" s="1" t="s">
        <v>25</v>
      </c>
      <c r="E18" s="1" t="s">
        <v>24</v>
      </c>
      <c r="F18" s="1" t="s">
        <v>28</v>
      </c>
      <c r="G18" s="1" t="s">
        <v>30</v>
      </c>
      <c r="H18" s="1" t="s">
        <v>33</v>
      </c>
      <c r="I18" s="4" t="s">
        <v>44</v>
      </c>
    </row>
    <row r="19" spans="1:22" x14ac:dyDescent="0.25">
      <c r="B19" s="1">
        <v>0</v>
      </c>
      <c r="C19" s="1">
        <f>STDEV(C3:F3)</f>
        <v>0</v>
      </c>
      <c r="D19" s="1">
        <f>STDEV(G3:I3)</f>
        <v>0</v>
      </c>
      <c r="E19" s="1">
        <f>STDEV(K3:L3)</f>
        <v>0</v>
      </c>
      <c r="F19" s="1">
        <f>STDEV(O3:Q3)</f>
        <v>0</v>
      </c>
      <c r="G19" s="1">
        <f>STDEV(S3:T3)</f>
        <v>0</v>
      </c>
      <c r="H19" s="1" t="e">
        <f>STDEV(W3)</f>
        <v>#DIV/0!</v>
      </c>
      <c r="I19" s="4">
        <v>0</v>
      </c>
    </row>
    <row r="20" spans="1:22" x14ac:dyDescent="0.25">
      <c r="B20" s="1">
        <v>16</v>
      </c>
      <c r="C20" s="1">
        <f t="shared" ref="C20:C23" si="6">STDEV(C4:F4)</f>
        <v>20.615528128088304</v>
      </c>
      <c r="D20" s="1">
        <f t="shared" ref="D20:D23" si="7">STDEV(G4:I4)</f>
        <v>5.7735026918962511</v>
      </c>
      <c r="E20" s="1">
        <f t="shared" ref="E20:E23" si="8">STDEV(K4:L4)</f>
        <v>7.0710678118654755</v>
      </c>
      <c r="F20" s="1">
        <f t="shared" ref="F20:F23" si="9">STDEV(O4:Q4)</f>
        <v>20.816659994661322</v>
      </c>
      <c r="G20" s="1">
        <f t="shared" ref="G20:G23" si="10">STDEV(S4:T4)</f>
        <v>35.355339059327378</v>
      </c>
      <c r="H20" s="1" t="e">
        <f t="shared" ref="H20:H23" si="11">STDEV(W4)</f>
        <v>#DIV/0!</v>
      </c>
      <c r="I20" s="1">
        <v>8.8191710368819685</v>
      </c>
    </row>
    <row r="21" spans="1:22" x14ac:dyDescent="0.25">
      <c r="B21" s="1">
        <v>24</v>
      </c>
      <c r="C21" s="1">
        <f t="shared" si="6"/>
        <v>18.257418583505537</v>
      </c>
      <c r="D21" s="1">
        <f t="shared" si="7"/>
        <v>10</v>
      </c>
      <c r="E21" s="1">
        <f t="shared" si="8"/>
        <v>14.142135623730951</v>
      </c>
      <c r="F21" s="1">
        <f t="shared" si="9"/>
        <v>26.457513110645905</v>
      </c>
      <c r="G21" s="1">
        <f t="shared" si="10"/>
        <v>35.355339059327378</v>
      </c>
      <c r="H21" s="1" t="e">
        <f t="shared" si="11"/>
        <v>#DIV/0!</v>
      </c>
      <c r="I21" s="1">
        <v>8.8191710368819685</v>
      </c>
    </row>
    <row r="22" spans="1:22" x14ac:dyDescent="0.25">
      <c r="B22" s="1">
        <v>40</v>
      </c>
      <c r="C22" s="1">
        <f t="shared" si="6"/>
        <v>9.574271077563381</v>
      </c>
      <c r="D22" s="1">
        <f t="shared" si="7"/>
        <v>11.547005383792515</v>
      </c>
      <c r="E22" s="1">
        <f t="shared" si="8"/>
        <v>14.142135623730951</v>
      </c>
      <c r="F22" s="1">
        <f t="shared" si="9"/>
        <v>20.816659994661332</v>
      </c>
      <c r="G22" s="1">
        <f t="shared" si="10"/>
        <v>28.284271247461902</v>
      </c>
      <c r="H22" s="1" t="e">
        <f t="shared" si="11"/>
        <v>#DIV/0!</v>
      </c>
      <c r="I22" s="1">
        <v>8.8191710368819685</v>
      </c>
    </row>
    <row r="23" spans="1:22" x14ac:dyDescent="0.25">
      <c r="B23" s="1">
        <v>48</v>
      </c>
      <c r="C23" s="1">
        <f t="shared" si="6"/>
        <v>9.574271077563381</v>
      </c>
      <c r="D23" s="1">
        <f t="shared" si="7"/>
        <v>11.547005383792515</v>
      </c>
      <c r="E23" s="1">
        <f t="shared" si="8"/>
        <v>14.142135623730951</v>
      </c>
      <c r="F23" s="1">
        <f t="shared" si="9"/>
        <v>20.816659994661332</v>
      </c>
      <c r="G23" s="1">
        <f t="shared" si="10"/>
        <v>28.284271247461902</v>
      </c>
      <c r="H23" s="1" t="e">
        <f t="shared" si="11"/>
        <v>#DIV/0!</v>
      </c>
      <c r="I23" s="1">
        <v>8.8191710368819685</v>
      </c>
    </row>
    <row r="27" spans="1:2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6"/>
    </row>
    <row r="28" spans="1:2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</sheetData>
  <mergeCells count="5">
    <mergeCell ref="B27:E27"/>
    <mergeCell ref="F27:I27"/>
    <mergeCell ref="J27:M27"/>
    <mergeCell ref="N27:Q27"/>
    <mergeCell ref="R27:U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1st</vt:lpstr>
      <vt:lpstr>2nd</vt:lpstr>
      <vt:lpstr>3rd</vt:lpstr>
      <vt:lpstr>4th</vt:lpstr>
      <vt:lpstr>VIable count</vt:lpstr>
      <vt:lpstr>All data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2019-04-23T15:06:12Z</dcterms:created>
  <dcterms:modified xsi:type="dcterms:W3CDTF">2021-05-06T07:29:23Z</dcterms:modified>
</cp:coreProperties>
</file>