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19200" windowHeight="12750"/>
  </bookViews>
  <sheets>
    <sheet name="Summarised 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  <c r="I54" i="1"/>
  <c r="I51" i="1"/>
  <c r="J51" i="1"/>
  <c r="J52" i="1"/>
  <c r="J53" i="1"/>
  <c r="I52" i="1"/>
  <c r="I53" i="1"/>
  <c r="J50" i="1"/>
  <c r="I50" i="1"/>
  <c r="H51" i="1"/>
  <c r="H52" i="1"/>
  <c r="H53" i="1"/>
  <c r="H54" i="1"/>
  <c r="H50" i="1"/>
  <c r="G51" i="1"/>
  <c r="G52" i="1"/>
  <c r="G53" i="1"/>
  <c r="G54" i="1"/>
  <c r="G50" i="1"/>
  <c r="F54" i="1"/>
  <c r="F51" i="1"/>
  <c r="F52" i="1"/>
  <c r="F53" i="1"/>
  <c r="F50" i="1"/>
  <c r="E51" i="1"/>
  <c r="E52" i="1"/>
  <c r="E53" i="1"/>
  <c r="E54" i="1"/>
  <c r="E50" i="1"/>
  <c r="D51" i="1"/>
  <c r="D52" i="1"/>
  <c r="D53" i="1"/>
  <c r="D54" i="1"/>
  <c r="D50" i="1"/>
  <c r="C51" i="1"/>
  <c r="C52" i="1"/>
  <c r="C53" i="1"/>
  <c r="C54" i="1"/>
  <c r="C50" i="1"/>
  <c r="K35" i="1" l="1"/>
  <c r="J35" i="1"/>
  <c r="O35" i="1" s="1"/>
  <c r="I35" i="1"/>
  <c r="H35" i="1"/>
  <c r="K34" i="1"/>
  <c r="L34" i="1" s="1"/>
  <c r="J34" i="1"/>
  <c r="I34" i="1"/>
  <c r="H34" i="1"/>
  <c r="L33" i="1"/>
  <c r="I33" i="1"/>
  <c r="M33" i="1" s="1"/>
  <c r="H33" i="1"/>
  <c r="K32" i="1"/>
  <c r="J32" i="1"/>
  <c r="I32" i="1"/>
  <c r="H32" i="1"/>
  <c r="H16" i="1"/>
  <c r="H15" i="1"/>
  <c r="H14" i="1"/>
  <c r="H13" i="1"/>
  <c r="H1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G16" i="1"/>
  <c r="G15" i="1"/>
  <c r="G14" i="1"/>
  <c r="G13" i="1"/>
  <c r="G12" i="1"/>
  <c r="M16" i="1"/>
  <c r="M15" i="1"/>
  <c r="M14" i="1"/>
  <c r="M13" i="1"/>
  <c r="M12" i="1"/>
  <c r="M35" i="1" l="1"/>
  <c r="O34" i="1"/>
  <c r="N34" i="1"/>
  <c r="O33" i="1"/>
  <c r="N35" i="1"/>
  <c r="L35" i="1"/>
  <c r="M34" i="1"/>
  <c r="N33" i="1"/>
  <c r="M32" i="1"/>
  <c r="L32" i="1"/>
  <c r="N32" i="1"/>
  <c r="O32" i="1"/>
  <c r="N31" i="1"/>
  <c r="M30" i="1"/>
  <c r="M29" i="1"/>
  <c r="M28" i="1"/>
  <c r="L28" i="1"/>
  <c r="L29" i="1"/>
  <c r="O30" i="1"/>
  <c r="L31" i="1"/>
  <c r="O31" i="1"/>
  <c r="M31" i="1"/>
  <c r="N28" i="1"/>
  <c r="N29" i="1"/>
  <c r="N30" i="1"/>
  <c r="O28" i="1"/>
  <c r="O29" i="1"/>
  <c r="L30" i="1"/>
  <c r="T16" i="1"/>
  <c r="S16" i="1"/>
  <c r="R16" i="1"/>
  <c r="T15" i="1"/>
  <c r="S15" i="1"/>
  <c r="R15" i="1"/>
  <c r="T14" i="1"/>
  <c r="S14" i="1"/>
  <c r="R14" i="1"/>
  <c r="T13" i="1"/>
  <c r="S13" i="1"/>
  <c r="R13" i="1"/>
  <c r="T12" i="1"/>
  <c r="S12" i="1"/>
  <c r="R12" i="1"/>
  <c r="P16" i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K27" i="1"/>
  <c r="H27" i="1"/>
  <c r="J27" i="1"/>
  <c r="I27" i="1"/>
  <c r="K23" i="1"/>
  <c r="J23" i="1"/>
  <c r="I23" i="1"/>
  <c r="H23" i="1"/>
  <c r="E13" i="1"/>
  <c r="F13" i="1"/>
  <c r="E14" i="1"/>
  <c r="F14" i="1"/>
  <c r="E15" i="1"/>
  <c r="F15" i="1"/>
  <c r="E16" i="1"/>
  <c r="F16" i="1"/>
  <c r="F12" i="1"/>
  <c r="C12" i="1"/>
  <c r="D12" i="1"/>
  <c r="E12" i="1"/>
  <c r="C13" i="1"/>
  <c r="D13" i="1"/>
  <c r="C14" i="1"/>
  <c r="D14" i="1"/>
  <c r="C15" i="1"/>
  <c r="D15" i="1"/>
  <c r="C16" i="1"/>
  <c r="D16" i="1"/>
  <c r="M23" i="1" l="1"/>
  <c r="L23" i="1"/>
  <c r="O27" i="1"/>
  <c r="N23" i="1"/>
  <c r="O23" i="1"/>
  <c r="L27" i="1"/>
  <c r="N27" i="1"/>
  <c r="M27" i="1"/>
  <c r="I13" i="1"/>
  <c r="J13" i="1"/>
  <c r="K13" i="1"/>
  <c r="L13" i="1"/>
  <c r="I14" i="1"/>
  <c r="J14" i="1"/>
  <c r="K14" i="1"/>
  <c r="L14" i="1"/>
  <c r="I15" i="1"/>
  <c r="J15" i="1"/>
  <c r="K15" i="1"/>
  <c r="L15" i="1"/>
  <c r="I16" i="1"/>
  <c r="J16" i="1"/>
  <c r="K16" i="1"/>
  <c r="L16" i="1"/>
  <c r="J12" i="1"/>
  <c r="K12" i="1"/>
  <c r="L12" i="1"/>
  <c r="I12" i="1"/>
  <c r="J26" i="1"/>
  <c r="I26" i="1"/>
  <c r="H26" i="1"/>
  <c r="K25" i="1"/>
  <c r="J25" i="1"/>
  <c r="I25" i="1"/>
  <c r="H25" i="1"/>
  <c r="I24" i="1"/>
  <c r="H24" i="1"/>
  <c r="K22" i="1"/>
  <c r="J22" i="1"/>
  <c r="I22" i="1"/>
  <c r="H22" i="1"/>
  <c r="K21" i="1"/>
  <c r="J21" i="1"/>
  <c r="I21" i="1"/>
  <c r="H21" i="1"/>
  <c r="J20" i="1"/>
  <c r="I20" i="1"/>
  <c r="H20" i="1"/>
  <c r="N20" i="1" l="1"/>
  <c r="M20" i="1"/>
  <c r="M21" i="1"/>
  <c r="O21" i="1"/>
  <c r="L22" i="1"/>
  <c r="M24" i="1"/>
  <c r="M25" i="1"/>
  <c r="L26" i="1"/>
  <c r="M22" i="1"/>
  <c r="M26" i="1"/>
  <c r="N21" i="1"/>
  <c r="N22" i="1"/>
  <c r="N24" i="1"/>
  <c r="N25" i="1"/>
  <c r="N26" i="1"/>
  <c r="O20" i="1"/>
  <c r="O22" i="1"/>
  <c r="O24" i="1"/>
  <c r="O25" i="1"/>
  <c r="O26" i="1"/>
  <c r="L20" i="1"/>
  <c r="L21" i="1"/>
  <c r="L24" i="1"/>
  <c r="L25" i="1"/>
</calcChain>
</file>

<file path=xl/sharedStrings.xml><?xml version="1.0" encoding="utf-8"?>
<sst xmlns="http://schemas.openxmlformats.org/spreadsheetml/2006/main" count="80" uniqueCount="25">
  <si>
    <t>Dead count:</t>
  </si>
  <si>
    <t>Time after inoculation (h)</t>
  </si>
  <si>
    <t xml:space="preserve">Survival percentage: </t>
  </si>
  <si>
    <t>Viable count:</t>
  </si>
  <si>
    <t>Bacteria</t>
  </si>
  <si>
    <t>Optical density at 600nm</t>
  </si>
  <si>
    <t>Dilution rate</t>
  </si>
  <si>
    <t>CFU 1</t>
  </si>
  <si>
    <t>CFU 2</t>
  </si>
  <si>
    <t>CFU 3</t>
  </si>
  <si>
    <t>Mean CFU</t>
  </si>
  <si>
    <t>Viable count CFU/10µl</t>
  </si>
  <si>
    <t>Mean viable count CFU/10µ</t>
  </si>
  <si>
    <t>Median viable count CFU/10µ</t>
  </si>
  <si>
    <t>Range (MIN)</t>
  </si>
  <si>
    <t>Range(MAX)</t>
  </si>
  <si>
    <t>0.8 OD</t>
  </si>
  <si>
    <t>P9-17</t>
  </si>
  <si>
    <t>P9-01</t>
  </si>
  <si>
    <t>P9-02</t>
  </si>
  <si>
    <t>P9-16</t>
  </si>
  <si>
    <t xml:space="preserve">mean </t>
  </si>
  <si>
    <t>st</t>
  </si>
  <si>
    <t>GC broth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</si>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</sst>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0" xfId="0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'Summarised data'!$D$50:$D$54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26.583202716502509</c:v>
                  </c:pt>
                  <c:pt idx="2">
                    <c:v>27.568097504180443</c:v>
                  </c:pt>
                  <c:pt idx="3">
                    <c:v>22.803508501982758</c:v>
                  </c:pt>
                  <c:pt idx="4">
                    <c:v>22.803508501982758</c:v>
                  </c:pt>
                </c:numCache>
              </c:numRef>
            </c:plus>
            <c:minus>
              <c:numRef>
                <c:f>'Summarised data'!$D$50:$D$54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26.583202716502509</c:v>
                  </c:pt>
                  <c:pt idx="2">
                    <c:v>27.568097504180443</c:v>
                  </c:pt>
                  <c:pt idx="3">
                    <c:v>22.803508501982758</c:v>
                  </c:pt>
                  <c:pt idx="4">
                    <c:v>22.803508501982758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'Summarised data'!$B$50:$B$54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'Summarised data'!$C$50:$C$54</c:f>
              <c:numCache>
                <c:formatCode>0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40</c:v>
                </c:pt>
                <c:pt idx="3">
                  <c:v>20</c:v>
                </c:pt>
                <c:pt idx="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9-435E-BC8C-BFC7FDFCBE1C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'Summarised data'!$F$50:$F$54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21.213203435596427</c:v>
                  </c:pt>
                  <c:pt idx="2">
                    <c:v>8.3666002653407556</c:v>
                  </c:pt>
                  <c:pt idx="3">
                    <c:v>10</c:v>
                  </c:pt>
                  <c:pt idx="4">
                    <c:v>10.954451150103322</c:v>
                  </c:pt>
                </c:numCache>
              </c:numRef>
            </c:plus>
            <c:minus>
              <c:numRef>
                <c:f>'Summarised data'!$F$50:$F$54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21.213203435596427</c:v>
                  </c:pt>
                  <c:pt idx="2">
                    <c:v>8.3666002653407556</c:v>
                  </c:pt>
                  <c:pt idx="3">
                    <c:v>10</c:v>
                  </c:pt>
                  <c:pt idx="4">
                    <c:v>10.954451150103322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'Summarised data'!$B$50:$B$54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'Summarised data'!$E$50:$E$54</c:f>
              <c:numCache>
                <c:formatCode>0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48</c:v>
                </c:pt>
                <c:pt idx="3">
                  <c:v>40</c:v>
                </c:pt>
                <c:pt idx="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9-435E-BC8C-BFC7FDFCBE1C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>
                    <a:alpha val="99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'Summarised data'!$H$50:$H$54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10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plus>
            <c:minus>
              <c:numRef>
                <c:f>'Summarised data'!$H$50:$H$54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10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'Summarised data'!$B$50:$B$54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'Summarised data'!$G$50:$G$54</c:f>
              <c:numCache>
                <c:formatCode>0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30</c:v>
                </c:pt>
                <c:pt idx="3">
                  <c:v>13.333333333333334</c:v>
                </c:pt>
                <c:pt idx="4">
                  <c:v>13.333333333333334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9-435E-BC8C-BFC7FDFCBE1C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'Summarised data'!$J$50:$J$54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30.550504633038933</c:v>
                  </c:pt>
                  <c:pt idx="3">
                    <c:v>23.094010767585029</c:v>
                  </c:pt>
                  <c:pt idx="4">
                    <c:v>20.816659994661329</c:v>
                  </c:pt>
                </c:numCache>
              </c:numRef>
            </c:plus>
            <c:minus>
              <c:numRef>
                <c:f>'Summarised data'!$J$50:$J$54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30.550504633038933</c:v>
                  </c:pt>
                  <c:pt idx="3">
                    <c:v>23.094010767585029</c:v>
                  </c:pt>
                  <c:pt idx="4">
                    <c:v>20.816659994661329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'Summarised data'!$B$50:$B$54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'Summarised data'!$I$50:$I$54</c:f>
              <c:numCache>
                <c:formatCode>0</c:formatCode>
                <c:ptCount val="5"/>
                <c:pt idx="0">
                  <c:v>100</c:v>
                </c:pt>
                <c:pt idx="1">
                  <c:v>60</c:v>
                </c:pt>
                <c:pt idx="2">
                  <c:v>33.333333333333336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C9-435E-BC8C-BFC7FDFCBE1C}"/>
            </c:ext>
          </c:extLst>
        </c:ser>
        <c:ser>
          <c:idx val="4"/>
          <c:order val="4"/>
          <c:tx>
            <c:strRef>
              <c:f>'Summarised data'!$K$48</c:f>
              <c:strCache>
                <c:ptCount val="1"/>
                <c:pt idx="0">
                  <c:v>GC broth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'Summarised data'!$L$50:$L$54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'Summarised data'!$L$50:$L$54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'Summarised data'!$K$50:$K$54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3-4F81-822C-7ACA9EA79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547920"/>
        <c:axId val="403552184"/>
      </c:lineChart>
      <c:dateAx>
        <c:axId val="403547920"/>
        <c:scaling>
          <c:orientation val="minMax"/>
          <c:max val="5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3552184"/>
        <c:crosses val="autoZero"/>
        <c:auto val="0"/>
        <c:lblOffset val="100"/>
        <c:baseTimeUnit val="days"/>
        <c:majorUnit val="6"/>
        <c:majorTimeUnit val="days"/>
      </c:dateAx>
      <c:valAx>
        <c:axId val="403552184"/>
        <c:scaling>
          <c:orientation val="minMax"/>
          <c:max val="100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3547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55</xdr:row>
      <xdr:rowOff>19050</xdr:rowOff>
    </xdr:from>
    <xdr:to>
      <xdr:col>10</xdr:col>
      <xdr:colOff>390525</xdr:colOff>
      <xdr:row>69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4"/>
  <sheetViews>
    <sheetView tabSelected="1" topLeftCell="D49" zoomScale="124" zoomScaleNormal="124" workbookViewId="0">
      <selection activeCell="N60" sqref="N60"/>
    </sheetView>
  </sheetViews>
  <sheetFormatPr defaultRowHeight="15" x14ac:dyDescent="0.25"/>
  <cols>
    <col min="1" max="1" width="19.7109375" bestFit="1" customWidth="1"/>
    <col min="2" max="2" width="24" bestFit="1" customWidth="1"/>
    <col min="15" max="15" width="12" bestFit="1" customWidth="1"/>
  </cols>
  <sheetData>
    <row r="2" spans="1:21" x14ac:dyDescent="0.25">
      <c r="B2" s="1"/>
      <c r="C2" s="1" t="s">
        <v>17</v>
      </c>
      <c r="D2" s="1"/>
      <c r="E2" s="1"/>
      <c r="F2" s="1"/>
      <c r="G2" s="1"/>
      <c r="H2" s="1"/>
      <c r="I2" s="1" t="s">
        <v>18</v>
      </c>
      <c r="J2" s="1"/>
      <c r="K2" s="1"/>
      <c r="L2" s="1"/>
      <c r="M2" s="1"/>
      <c r="N2" s="1" t="s">
        <v>19</v>
      </c>
      <c r="O2" s="1"/>
      <c r="P2" s="1"/>
      <c r="Q2" s="1"/>
      <c r="R2" s="1" t="s">
        <v>20</v>
      </c>
      <c r="S2" s="1"/>
      <c r="T2" s="1"/>
      <c r="U2" s="1"/>
    </row>
    <row r="3" spans="1:21" x14ac:dyDescent="0.25">
      <c r="A3" t="s">
        <v>0</v>
      </c>
      <c r="B3" s="1" t="s">
        <v>1</v>
      </c>
      <c r="C3" s="1">
        <v>1</v>
      </c>
      <c r="D3" s="1">
        <v>2</v>
      </c>
      <c r="E3" s="1">
        <v>3</v>
      </c>
      <c r="F3" s="2">
        <v>4</v>
      </c>
      <c r="G3" s="2">
        <v>5</v>
      </c>
      <c r="H3" s="2">
        <v>6</v>
      </c>
      <c r="I3" s="1">
        <v>1</v>
      </c>
      <c r="J3" s="1">
        <v>2</v>
      </c>
      <c r="K3" s="1">
        <v>3</v>
      </c>
      <c r="L3" s="1">
        <v>4</v>
      </c>
      <c r="M3" s="1">
        <v>5</v>
      </c>
      <c r="N3" s="1">
        <v>1</v>
      </c>
      <c r="O3" s="1">
        <v>2</v>
      </c>
      <c r="P3" s="1">
        <v>3</v>
      </c>
      <c r="Q3" s="1">
        <v>4</v>
      </c>
      <c r="R3" s="1">
        <v>1</v>
      </c>
      <c r="S3" s="1">
        <v>2</v>
      </c>
      <c r="T3" s="1">
        <v>3</v>
      </c>
      <c r="U3" s="1">
        <v>4</v>
      </c>
    </row>
    <row r="4" spans="1:21" x14ac:dyDescent="0.25">
      <c r="B4" s="1">
        <v>0</v>
      </c>
      <c r="C4" s="1">
        <v>0</v>
      </c>
      <c r="D4" s="1">
        <v>0</v>
      </c>
      <c r="E4" s="1">
        <v>0</v>
      </c>
      <c r="F4" s="2">
        <v>0</v>
      </c>
      <c r="G4" s="2">
        <v>0</v>
      </c>
      <c r="H4" s="2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</row>
    <row r="5" spans="1:21" x14ac:dyDescent="0.25">
      <c r="B5" s="1">
        <v>16</v>
      </c>
      <c r="C5" s="1">
        <v>8</v>
      </c>
      <c r="D5" s="1">
        <v>4</v>
      </c>
      <c r="E5" s="1">
        <v>3</v>
      </c>
      <c r="F5" s="2">
        <v>2</v>
      </c>
      <c r="G5" s="2">
        <v>3</v>
      </c>
      <c r="H5" s="2">
        <v>8</v>
      </c>
      <c r="I5" s="1">
        <v>6</v>
      </c>
      <c r="J5" s="1">
        <v>3</v>
      </c>
      <c r="K5" s="1">
        <v>0</v>
      </c>
      <c r="L5" s="1">
        <v>3</v>
      </c>
      <c r="M5" s="1">
        <v>3</v>
      </c>
      <c r="N5" s="1">
        <v>3</v>
      </c>
      <c r="O5" s="1">
        <v>7</v>
      </c>
      <c r="P5" s="1">
        <v>5</v>
      </c>
      <c r="Q5" s="1"/>
      <c r="R5" s="1">
        <v>5</v>
      </c>
      <c r="S5" s="1">
        <v>4</v>
      </c>
      <c r="T5" s="1">
        <v>3</v>
      </c>
      <c r="U5" s="1"/>
    </row>
    <row r="6" spans="1:21" x14ac:dyDescent="0.25">
      <c r="B6" s="1">
        <v>24</v>
      </c>
      <c r="C6" s="1">
        <v>10</v>
      </c>
      <c r="D6" s="1">
        <v>4</v>
      </c>
      <c r="E6" s="1">
        <v>4</v>
      </c>
      <c r="F6" s="2">
        <v>3</v>
      </c>
      <c r="G6" s="2">
        <v>7</v>
      </c>
      <c r="H6" s="2">
        <v>8</v>
      </c>
      <c r="I6" s="1">
        <v>6</v>
      </c>
      <c r="J6" s="1">
        <v>4</v>
      </c>
      <c r="K6" s="1">
        <v>5</v>
      </c>
      <c r="L6" s="1">
        <v>5</v>
      </c>
      <c r="M6" s="1">
        <v>6</v>
      </c>
      <c r="N6" s="1">
        <v>6</v>
      </c>
      <c r="O6" s="1">
        <v>7</v>
      </c>
      <c r="P6" s="1">
        <v>8</v>
      </c>
      <c r="Q6" s="1"/>
      <c r="R6" s="1">
        <v>10</v>
      </c>
      <c r="S6" s="1">
        <v>4</v>
      </c>
      <c r="T6" s="1">
        <v>6</v>
      </c>
      <c r="U6" s="1"/>
    </row>
    <row r="7" spans="1:21" x14ac:dyDescent="0.25">
      <c r="B7" s="1">
        <v>40</v>
      </c>
      <c r="C7" s="1">
        <v>10</v>
      </c>
      <c r="D7" s="1">
        <v>6</v>
      </c>
      <c r="E7" s="1">
        <v>7</v>
      </c>
      <c r="F7" s="2">
        <v>5</v>
      </c>
      <c r="G7" s="2">
        <v>10</v>
      </c>
      <c r="H7" s="2">
        <v>10</v>
      </c>
      <c r="I7" s="1">
        <v>7</v>
      </c>
      <c r="J7" s="1">
        <v>6</v>
      </c>
      <c r="K7" s="1">
        <v>5</v>
      </c>
      <c r="L7" s="1">
        <v>5</v>
      </c>
      <c r="M7" s="1">
        <v>7</v>
      </c>
      <c r="N7" s="1">
        <v>10</v>
      </c>
      <c r="O7" s="1">
        <v>7</v>
      </c>
      <c r="P7" s="1">
        <v>9</v>
      </c>
      <c r="Q7" s="1"/>
      <c r="R7" s="1">
        <v>10</v>
      </c>
      <c r="S7" s="1">
        <v>6</v>
      </c>
      <c r="T7" s="1">
        <v>6</v>
      </c>
      <c r="U7" s="1"/>
    </row>
    <row r="8" spans="1:21" x14ac:dyDescent="0.25">
      <c r="B8" s="1">
        <v>48</v>
      </c>
      <c r="C8" s="1">
        <v>10</v>
      </c>
      <c r="D8" s="1">
        <v>6</v>
      </c>
      <c r="E8" s="1">
        <v>7</v>
      </c>
      <c r="F8" s="2">
        <v>5</v>
      </c>
      <c r="G8" s="2">
        <v>10</v>
      </c>
      <c r="H8" s="2">
        <v>10</v>
      </c>
      <c r="I8" s="1">
        <v>7</v>
      </c>
      <c r="J8" s="1">
        <v>7</v>
      </c>
      <c r="K8" s="1">
        <v>5</v>
      </c>
      <c r="L8" s="1">
        <v>5</v>
      </c>
      <c r="M8" s="1">
        <v>7</v>
      </c>
      <c r="N8" s="1">
        <v>10</v>
      </c>
      <c r="O8" s="1">
        <v>7</v>
      </c>
      <c r="P8" s="1">
        <v>9</v>
      </c>
      <c r="Q8" s="1"/>
      <c r="R8" s="1">
        <v>10</v>
      </c>
      <c r="S8" s="1">
        <v>6</v>
      </c>
      <c r="T8" s="1">
        <v>7</v>
      </c>
      <c r="U8" s="1"/>
    </row>
    <row r="10" spans="1:21" x14ac:dyDescent="0.25">
      <c r="B10" s="1"/>
      <c r="C10" s="1" t="s">
        <v>17</v>
      </c>
      <c r="D10" s="1"/>
      <c r="E10" s="1"/>
      <c r="F10" s="1"/>
      <c r="G10" s="1"/>
      <c r="H10" s="1"/>
      <c r="I10" s="1" t="s">
        <v>18</v>
      </c>
      <c r="J10" s="1"/>
      <c r="K10" s="1"/>
      <c r="L10" s="1"/>
      <c r="M10" s="1"/>
      <c r="N10" s="1" t="s">
        <v>19</v>
      </c>
      <c r="O10" s="1"/>
      <c r="P10" s="1"/>
      <c r="Q10" s="1"/>
      <c r="R10" s="1" t="s">
        <v>20</v>
      </c>
      <c r="S10" s="1"/>
      <c r="T10" s="1"/>
      <c r="U10" s="1"/>
    </row>
    <row r="11" spans="1:21" x14ac:dyDescent="0.25">
      <c r="A11" s="3" t="s">
        <v>2</v>
      </c>
      <c r="B11" s="1" t="s">
        <v>1</v>
      </c>
      <c r="C11" s="1">
        <v>1</v>
      </c>
      <c r="D11" s="1">
        <v>2</v>
      </c>
      <c r="E11" s="1">
        <v>3</v>
      </c>
      <c r="F11" s="2">
        <v>4</v>
      </c>
      <c r="G11" s="2">
        <v>4</v>
      </c>
      <c r="H11" s="2">
        <v>4</v>
      </c>
      <c r="I11" s="1">
        <v>1</v>
      </c>
      <c r="J11" s="1">
        <v>2</v>
      </c>
      <c r="K11" s="1">
        <v>3</v>
      </c>
      <c r="L11" s="1">
        <v>4</v>
      </c>
      <c r="M11" s="1">
        <v>4</v>
      </c>
      <c r="N11" s="1">
        <v>1</v>
      </c>
      <c r="O11" s="1">
        <v>2</v>
      </c>
      <c r="P11" s="1">
        <v>3</v>
      </c>
      <c r="Q11" s="1">
        <v>4</v>
      </c>
      <c r="R11" s="1">
        <v>1</v>
      </c>
      <c r="S11" s="1">
        <v>2</v>
      </c>
      <c r="T11" s="1">
        <v>3</v>
      </c>
      <c r="U11" s="1">
        <v>4</v>
      </c>
    </row>
    <row r="12" spans="1:21" x14ac:dyDescent="0.25">
      <c r="B12" s="1">
        <v>0</v>
      </c>
      <c r="C12" s="1">
        <f t="shared" ref="C12:F12" si="0">((10-C4)*100)/10</f>
        <v>100</v>
      </c>
      <c r="D12" s="1">
        <f t="shared" si="0"/>
        <v>100</v>
      </c>
      <c r="E12" s="1">
        <f t="shared" si="0"/>
        <v>100</v>
      </c>
      <c r="F12" s="1">
        <f t="shared" si="0"/>
        <v>100</v>
      </c>
      <c r="G12" s="1">
        <f t="shared" ref="G12:H12" si="1">((10-G4)*100)/10</f>
        <v>100</v>
      </c>
      <c r="H12" s="1">
        <f t="shared" si="1"/>
        <v>100</v>
      </c>
      <c r="I12" s="1">
        <f>((10-I4)*100)/10</f>
        <v>100</v>
      </c>
      <c r="J12" s="1">
        <f t="shared" ref="J12:L12" si="2">((10-J4)*100)/10</f>
        <v>100</v>
      </c>
      <c r="K12" s="1">
        <f t="shared" si="2"/>
        <v>100</v>
      </c>
      <c r="L12" s="1">
        <f t="shared" si="2"/>
        <v>100</v>
      </c>
      <c r="M12" s="1">
        <f t="shared" ref="M12" si="3">((10-M4)*100)/10</f>
        <v>100</v>
      </c>
      <c r="N12" s="1">
        <f>((10-N4)*100)/10</f>
        <v>100</v>
      </c>
      <c r="O12" s="1">
        <f t="shared" ref="O12:P12" si="4">((10-O4)*100)/10</f>
        <v>100</v>
      </c>
      <c r="P12" s="1">
        <f t="shared" si="4"/>
        <v>100</v>
      </c>
      <c r="Q12" s="1"/>
      <c r="R12" s="1">
        <f>((10-R4)*100)/10</f>
        <v>100</v>
      </c>
      <c r="S12" s="1">
        <f t="shared" ref="S12:T12" si="5">((10-S4)*100)/10</f>
        <v>100</v>
      </c>
      <c r="T12" s="1">
        <f t="shared" si="5"/>
        <v>100</v>
      </c>
      <c r="U12" s="1"/>
    </row>
    <row r="13" spans="1:21" x14ac:dyDescent="0.25">
      <c r="B13" s="1">
        <v>16</v>
      </c>
      <c r="C13" s="1">
        <f t="shared" ref="C13:F13" si="6">((10-C5)*100)/10</f>
        <v>20</v>
      </c>
      <c r="D13" s="1">
        <f t="shared" si="6"/>
        <v>60</v>
      </c>
      <c r="E13" s="1">
        <f t="shared" si="6"/>
        <v>70</v>
      </c>
      <c r="F13" s="1">
        <f t="shared" si="6"/>
        <v>80</v>
      </c>
      <c r="G13" s="1">
        <f t="shared" ref="G13:H13" si="7">((10-G5)*100)/10</f>
        <v>70</v>
      </c>
      <c r="H13" s="1">
        <f t="shared" si="7"/>
        <v>20</v>
      </c>
      <c r="I13" s="1">
        <f t="shared" ref="I13:L13" si="8">((10-I5)*100)/10</f>
        <v>40</v>
      </c>
      <c r="J13" s="1">
        <f t="shared" si="8"/>
        <v>70</v>
      </c>
      <c r="K13" s="1">
        <f t="shared" si="8"/>
        <v>100</v>
      </c>
      <c r="L13" s="1">
        <f t="shared" si="8"/>
        <v>70</v>
      </c>
      <c r="M13" s="1">
        <f t="shared" ref="M13" si="9">((10-M5)*100)/10</f>
        <v>70</v>
      </c>
      <c r="N13" s="1">
        <f t="shared" ref="N13:T13" si="10">((10-N5)*100)/10</f>
        <v>70</v>
      </c>
      <c r="O13" s="1">
        <f t="shared" si="10"/>
        <v>30</v>
      </c>
      <c r="P13" s="1">
        <f t="shared" si="10"/>
        <v>50</v>
      </c>
      <c r="Q13" s="1"/>
      <c r="R13" s="1">
        <f t="shared" si="10"/>
        <v>50</v>
      </c>
      <c r="S13" s="1">
        <f t="shared" si="10"/>
        <v>60</v>
      </c>
      <c r="T13" s="1">
        <f t="shared" si="10"/>
        <v>70</v>
      </c>
      <c r="U13" s="1"/>
    </row>
    <row r="14" spans="1:21" x14ac:dyDescent="0.25">
      <c r="B14" s="1">
        <v>24</v>
      </c>
      <c r="C14" s="1">
        <f t="shared" ref="C14:F14" si="11">((10-C6)*100)/10</f>
        <v>0</v>
      </c>
      <c r="D14" s="1">
        <f t="shared" si="11"/>
        <v>60</v>
      </c>
      <c r="E14" s="1">
        <f t="shared" si="11"/>
        <v>60</v>
      </c>
      <c r="F14" s="1">
        <f t="shared" si="11"/>
        <v>70</v>
      </c>
      <c r="G14" s="1">
        <f t="shared" ref="G14:H14" si="12">((10-G6)*100)/10</f>
        <v>30</v>
      </c>
      <c r="H14" s="1">
        <f t="shared" si="12"/>
        <v>20</v>
      </c>
      <c r="I14" s="1">
        <f t="shared" ref="I14:L14" si="13">((10-I6)*100)/10</f>
        <v>40</v>
      </c>
      <c r="J14" s="1">
        <f t="shared" si="13"/>
        <v>60</v>
      </c>
      <c r="K14" s="1">
        <f t="shared" si="13"/>
        <v>50</v>
      </c>
      <c r="L14" s="1">
        <f t="shared" si="13"/>
        <v>50</v>
      </c>
      <c r="M14" s="1">
        <f t="shared" ref="M14" si="14">((10-M6)*100)/10</f>
        <v>40</v>
      </c>
      <c r="N14" s="1">
        <f t="shared" ref="N14:T14" si="15">((10-N6)*100)/10</f>
        <v>40</v>
      </c>
      <c r="O14" s="1">
        <f t="shared" si="15"/>
        <v>30</v>
      </c>
      <c r="P14" s="1">
        <f t="shared" si="15"/>
        <v>20</v>
      </c>
      <c r="Q14" s="1"/>
      <c r="R14" s="1">
        <f t="shared" si="15"/>
        <v>0</v>
      </c>
      <c r="S14" s="1">
        <f t="shared" si="15"/>
        <v>60</v>
      </c>
      <c r="T14" s="1">
        <f t="shared" si="15"/>
        <v>40</v>
      </c>
      <c r="U14" s="1"/>
    </row>
    <row r="15" spans="1:21" x14ac:dyDescent="0.25">
      <c r="B15" s="1">
        <v>40</v>
      </c>
      <c r="C15" s="1">
        <f t="shared" ref="C15:F15" si="16">((10-C7)*100)/10</f>
        <v>0</v>
      </c>
      <c r="D15" s="1">
        <f t="shared" si="16"/>
        <v>40</v>
      </c>
      <c r="E15" s="1">
        <f t="shared" si="16"/>
        <v>30</v>
      </c>
      <c r="F15" s="1">
        <f t="shared" si="16"/>
        <v>50</v>
      </c>
      <c r="G15" s="1">
        <f t="shared" ref="G15:H15" si="17">((10-G7)*100)/10</f>
        <v>0</v>
      </c>
      <c r="H15" s="1">
        <f t="shared" si="17"/>
        <v>0</v>
      </c>
      <c r="I15" s="1">
        <f t="shared" ref="I15:L15" si="18">((10-I7)*100)/10</f>
        <v>30</v>
      </c>
      <c r="J15" s="1">
        <f t="shared" si="18"/>
        <v>40</v>
      </c>
      <c r="K15" s="1">
        <f t="shared" si="18"/>
        <v>50</v>
      </c>
      <c r="L15" s="1">
        <f t="shared" si="18"/>
        <v>50</v>
      </c>
      <c r="M15" s="1">
        <f t="shared" ref="M15" si="19">((10-M7)*100)/10</f>
        <v>30</v>
      </c>
      <c r="N15" s="1">
        <f t="shared" ref="N15:T15" si="20">((10-N7)*100)/10</f>
        <v>0</v>
      </c>
      <c r="O15" s="1">
        <f t="shared" si="20"/>
        <v>30</v>
      </c>
      <c r="P15" s="1">
        <f t="shared" si="20"/>
        <v>10</v>
      </c>
      <c r="Q15" s="1"/>
      <c r="R15" s="1">
        <f t="shared" si="20"/>
        <v>0</v>
      </c>
      <c r="S15" s="1">
        <f t="shared" si="20"/>
        <v>40</v>
      </c>
      <c r="T15" s="1">
        <f t="shared" si="20"/>
        <v>40</v>
      </c>
      <c r="U15" s="1"/>
    </row>
    <row r="16" spans="1:21" x14ac:dyDescent="0.25">
      <c r="B16" s="1">
        <v>48</v>
      </c>
      <c r="C16" s="1">
        <f t="shared" ref="C16:F16" si="21">((10-C8)*100)/10</f>
        <v>0</v>
      </c>
      <c r="D16" s="1">
        <f t="shared" si="21"/>
        <v>40</v>
      </c>
      <c r="E16" s="1">
        <f t="shared" si="21"/>
        <v>30</v>
      </c>
      <c r="F16" s="1">
        <f t="shared" si="21"/>
        <v>50</v>
      </c>
      <c r="G16" s="1">
        <f t="shared" ref="G16:H16" si="22">((10-G8)*100)/10</f>
        <v>0</v>
      </c>
      <c r="H16" s="1">
        <f t="shared" si="22"/>
        <v>0</v>
      </c>
      <c r="I16" s="1">
        <f t="shared" ref="I16:L16" si="23">((10-I8)*100)/10</f>
        <v>30</v>
      </c>
      <c r="J16" s="1">
        <f t="shared" si="23"/>
        <v>30</v>
      </c>
      <c r="K16" s="1">
        <f t="shared" si="23"/>
        <v>50</v>
      </c>
      <c r="L16" s="1">
        <f t="shared" si="23"/>
        <v>50</v>
      </c>
      <c r="M16" s="1">
        <f t="shared" ref="M16" si="24">((10-M8)*100)/10</f>
        <v>30</v>
      </c>
      <c r="N16" s="1">
        <f t="shared" ref="N16:T16" si="25">((10-N8)*100)/10</f>
        <v>0</v>
      </c>
      <c r="O16" s="1">
        <f t="shared" si="25"/>
        <v>30</v>
      </c>
      <c r="P16" s="1">
        <f t="shared" si="25"/>
        <v>10</v>
      </c>
      <c r="Q16" s="1"/>
      <c r="R16" s="1">
        <f t="shared" si="25"/>
        <v>0</v>
      </c>
      <c r="S16" s="1">
        <f t="shared" si="25"/>
        <v>40</v>
      </c>
      <c r="T16" s="1">
        <f t="shared" si="25"/>
        <v>30</v>
      </c>
      <c r="U16" s="1"/>
    </row>
    <row r="19" spans="1:15" x14ac:dyDescent="0.25">
      <c r="A19" t="s">
        <v>3</v>
      </c>
      <c r="B19" s="1" t="s">
        <v>4</v>
      </c>
      <c r="C19" s="1" t="s">
        <v>5</v>
      </c>
      <c r="D19" s="1" t="s">
        <v>6</v>
      </c>
      <c r="E19" s="1" t="s">
        <v>7</v>
      </c>
      <c r="F19" s="1" t="s">
        <v>8</v>
      </c>
      <c r="G19" s="1" t="s">
        <v>9</v>
      </c>
      <c r="H19" s="1" t="s">
        <v>10</v>
      </c>
      <c r="I19" s="1" t="s">
        <v>11</v>
      </c>
      <c r="J19" s="1" t="s">
        <v>11</v>
      </c>
      <c r="K19" s="1" t="s">
        <v>11</v>
      </c>
      <c r="L19" s="1" t="s">
        <v>12</v>
      </c>
      <c r="M19" s="1" t="s">
        <v>13</v>
      </c>
      <c r="N19" s="1" t="s">
        <v>14</v>
      </c>
      <c r="O19" s="1" t="s">
        <v>15</v>
      </c>
    </row>
    <row r="20" spans="1:15" x14ac:dyDescent="0.25">
      <c r="B20" s="1" t="s">
        <v>18</v>
      </c>
      <c r="C20" s="1" t="s">
        <v>16</v>
      </c>
      <c r="D20" s="1">
        <v>1.0000000000000001E-5</v>
      </c>
      <c r="E20" s="1">
        <v>806</v>
      </c>
      <c r="F20" s="1">
        <v>560</v>
      </c>
      <c r="G20" s="1"/>
      <c r="H20" s="1">
        <f t="shared" ref="H20:H27" si="26">AVERAGE(E20:G20)</f>
        <v>683</v>
      </c>
      <c r="I20" s="1">
        <f t="shared" ref="I20:I27" si="27">(E20/(0.01*D20))/100</f>
        <v>80599999.999999985</v>
      </c>
      <c r="J20" s="1">
        <f t="shared" ref="J20:J27" si="28">(F20/(0.01*D20))/100</f>
        <v>55999999.999999993</v>
      </c>
      <c r="K20" s="1"/>
      <c r="L20" s="1">
        <f t="shared" ref="L20:L27" si="29">AVERAGE(I20:K20)</f>
        <v>68299999.999999985</v>
      </c>
      <c r="M20" s="1">
        <f t="shared" ref="M20:M27" si="30">MEDIAN(I20:K20)</f>
        <v>68299999.999999985</v>
      </c>
      <c r="N20" s="1">
        <f t="shared" ref="N20:N27" si="31">MIN(I20:K20)</f>
        <v>55999999.999999993</v>
      </c>
      <c r="O20" s="1">
        <f t="shared" ref="O20:O27" si="32">MAX(I20:K20)</f>
        <v>80599999.999999985</v>
      </c>
    </row>
    <row r="21" spans="1:15" x14ac:dyDescent="0.25">
      <c r="B21" s="1" t="s">
        <v>18</v>
      </c>
      <c r="C21" s="1" t="s">
        <v>16</v>
      </c>
      <c r="D21" s="1">
        <v>1.0000000000000001E-5</v>
      </c>
      <c r="E21" s="1">
        <v>587</v>
      </c>
      <c r="F21" s="1">
        <v>545</v>
      </c>
      <c r="G21" s="1">
        <v>791</v>
      </c>
      <c r="H21" s="1">
        <f t="shared" si="26"/>
        <v>641</v>
      </c>
      <c r="I21" s="1">
        <f t="shared" si="27"/>
        <v>58699999.999999993</v>
      </c>
      <c r="J21" s="1">
        <f t="shared" si="28"/>
        <v>54500000</v>
      </c>
      <c r="K21" s="1">
        <f t="shared" ref="K21:K27" si="33">(G21/(0.01*D21))/100</f>
        <v>79099999.999999985</v>
      </c>
      <c r="L21" s="1">
        <f t="shared" si="29"/>
        <v>64100000</v>
      </c>
      <c r="M21" s="1">
        <f t="shared" si="30"/>
        <v>58699999.999999993</v>
      </c>
      <c r="N21" s="1">
        <f t="shared" si="31"/>
        <v>54500000</v>
      </c>
      <c r="O21" s="1">
        <f t="shared" si="32"/>
        <v>79099999.999999985</v>
      </c>
    </row>
    <row r="22" spans="1:15" x14ac:dyDescent="0.25">
      <c r="B22" s="1" t="s">
        <v>18</v>
      </c>
      <c r="C22" s="1" t="s">
        <v>16</v>
      </c>
      <c r="D22" s="1">
        <v>1.0000000000000001E-5</v>
      </c>
      <c r="E22" s="1">
        <v>380</v>
      </c>
      <c r="F22" s="1">
        <v>447</v>
      </c>
      <c r="G22" s="1">
        <v>687</v>
      </c>
      <c r="H22" s="1">
        <f t="shared" si="26"/>
        <v>504.66666666666669</v>
      </c>
      <c r="I22" s="1">
        <f>(E22/(0.01*D22))/100</f>
        <v>37999999.999999993</v>
      </c>
      <c r="J22" s="1">
        <f t="shared" si="28"/>
        <v>44700000</v>
      </c>
      <c r="K22" s="1">
        <f t="shared" si="33"/>
        <v>68699999.999999985</v>
      </c>
      <c r="L22" s="1">
        <f t="shared" si="29"/>
        <v>50466666.666666664</v>
      </c>
      <c r="M22" s="1">
        <f t="shared" si="30"/>
        <v>44700000</v>
      </c>
      <c r="N22" s="1">
        <f t="shared" si="31"/>
        <v>37999999.999999993</v>
      </c>
      <c r="O22" s="1">
        <f t="shared" si="32"/>
        <v>68699999.999999985</v>
      </c>
    </row>
    <row r="23" spans="1:15" x14ac:dyDescent="0.25">
      <c r="B23" s="1" t="s">
        <v>18</v>
      </c>
      <c r="C23" s="1" t="s">
        <v>16</v>
      </c>
      <c r="D23" s="1">
        <v>1.0000000000000001E-5</v>
      </c>
      <c r="E23" s="1">
        <v>652</v>
      </c>
      <c r="F23" s="1">
        <v>319</v>
      </c>
      <c r="G23" s="1">
        <v>286</v>
      </c>
      <c r="H23" s="1">
        <f t="shared" si="26"/>
        <v>419</v>
      </c>
      <c r="I23" s="1">
        <f>(E23/(0.01*D23))/100</f>
        <v>65199999.999999993</v>
      </c>
      <c r="J23" s="1">
        <f t="shared" si="28"/>
        <v>31899999.999999996</v>
      </c>
      <c r="K23" s="1">
        <f t="shared" si="33"/>
        <v>28599999.999999996</v>
      </c>
      <c r="L23" s="1">
        <f t="shared" si="29"/>
        <v>41899999.999999993</v>
      </c>
      <c r="M23" s="1">
        <f t="shared" si="30"/>
        <v>31899999.999999996</v>
      </c>
      <c r="N23" s="1">
        <f t="shared" si="31"/>
        <v>28599999.999999996</v>
      </c>
      <c r="O23" s="1">
        <f t="shared" si="32"/>
        <v>65199999.999999993</v>
      </c>
    </row>
    <row r="24" spans="1:15" x14ac:dyDescent="0.25">
      <c r="B24" s="1" t="s">
        <v>17</v>
      </c>
      <c r="C24" s="1" t="s">
        <v>16</v>
      </c>
      <c r="D24" s="1">
        <v>1.0000000000000001E-5</v>
      </c>
      <c r="E24" s="1">
        <v>531</v>
      </c>
      <c r="F24" s="1"/>
      <c r="G24" s="1"/>
      <c r="H24" s="1">
        <f t="shared" si="26"/>
        <v>531</v>
      </c>
      <c r="I24" s="1">
        <f t="shared" si="27"/>
        <v>53100000</v>
      </c>
      <c r="J24" s="1"/>
      <c r="K24" s="1"/>
      <c r="L24" s="1">
        <f t="shared" si="29"/>
        <v>53100000</v>
      </c>
      <c r="M24" s="1">
        <f t="shared" si="30"/>
        <v>53100000</v>
      </c>
      <c r="N24" s="1">
        <f t="shared" si="31"/>
        <v>53100000</v>
      </c>
      <c r="O24" s="1">
        <f t="shared" si="32"/>
        <v>53100000</v>
      </c>
    </row>
    <row r="25" spans="1:15" x14ac:dyDescent="0.25">
      <c r="B25" s="1" t="s">
        <v>17</v>
      </c>
      <c r="C25" s="1" t="s">
        <v>16</v>
      </c>
      <c r="D25" s="1">
        <v>1.0000000000000001E-5</v>
      </c>
      <c r="E25" s="1">
        <v>843</v>
      </c>
      <c r="F25" s="1">
        <v>789</v>
      </c>
      <c r="G25" s="1">
        <v>909</v>
      </c>
      <c r="H25" s="1">
        <f t="shared" si="26"/>
        <v>847</v>
      </c>
      <c r="I25" s="1">
        <f t="shared" si="27"/>
        <v>84299999.999999985</v>
      </c>
      <c r="J25" s="1">
        <f t="shared" si="28"/>
        <v>78899999.999999985</v>
      </c>
      <c r="K25" s="1">
        <f t="shared" si="33"/>
        <v>90900000</v>
      </c>
      <c r="L25" s="1">
        <f t="shared" si="29"/>
        <v>84699999.999999985</v>
      </c>
      <c r="M25" s="1">
        <f t="shared" si="30"/>
        <v>84299999.999999985</v>
      </c>
      <c r="N25" s="1">
        <f t="shared" si="31"/>
        <v>78899999.999999985</v>
      </c>
      <c r="O25" s="1">
        <f t="shared" si="32"/>
        <v>90900000</v>
      </c>
    </row>
    <row r="26" spans="1:15" x14ac:dyDescent="0.25">
      <c r="B26" s="1" t="s">
        <v>17</v>
      </c>
      <c r="C26" s="1" t="s">
        <v>16</v>
      </c>
      <c r="D26" s="1">
        <v>1.0000000000000001E-5</v>
      </c>
      <c r="E26" s="1">
        <v>452</v>
      </c>
      <c r="F26" s="1">
        <v>888</v>
      </c>
      <c r="G26" s="1"/>
      <c r="H26" s="1">
        <f t="shared" si="26"/>
        <v>670</v>
      </c>
      <c r="I26" s="1">
        <f t="shared" si="27"/>
        <v>45200000</v>
      </c>
      <c r="J26" s="1">
        <f t="shared" si="28"/>
        <v>88800000</v>
      </c>
      <c r="K26" s="1"/>
      <c r="L26" s="1">
        <f t="shared" si="29"/>
        <v>67000000</v>
      </c>
      <c r="M26" s="1">
        <f t="shared" si="30"/>
        <v>67000000</v>
      </c>
      <c r="N26" s="1">
        <f t="shared" si="31"/>
        <v>45200000</v>
      </c>
      <c r="O26" s="1">
        <f t="shared" si="32"/>
        <v>88800000</v>
      </c>
    </row>
    <row r="27" spans="1:15" x14ac:dyDescent="0.25">
      <c r="B27" s="1" t="s">
        <v>17</v>
      </c>
      <c r="C27" s="1" t="s">
        <v>16</v>
      </c>
      <c r="D27" s="1">
        <v>1.0000000000000001E-5</v>
      </c>
      <c r="E27" s="2">
        <v>708</v>
      </c>
      <c r="F27" s="2">
        <v>619</v>
      </c>
      <c r="G27" s="2">
        <v>353</v>
      </c>
      <c r="H27" s="2">
        <f t="shared" si="26"/>
        <v>560</v>
      </c>
      <c r="I27" s="2">
        <f t="shared" si="27"/>
        <v>70799999.999999985</v>
      </c>
      <c r="J27" s="2">
        <f t="shared" si="28"/>
        <v>61899999.999999993</v>
      </c>
      <c r="K27" s="1">
        <f t="shared" si="33"/>
        <v>35299999.999999993</v>
      </c>
      <c r="L27" s="2">
        <f t="shared" si="29"/>
        <v>55999999.999999993</v>
      </c>
      <c r="M27" s="2">
        <f t="shared" si="30"/>
        <v>61899999.999999993</v>
      </c>
      <c r="N27" s="2">
        <f t="shared" si="31"/>
        <v>35299999.999999993</v>
      </c>
      <c r="O27" s="2">
        <f t="shared" si="32"/>
        <v>70799999.999999985</v>
      </c>
    </row>
    <row r="28" spans="1:15" x14ac:dyDescent="0.25">
      <c r="B28" s="1" t="s">
        <v>17</v>
      </c>
      <c r="C28" s="1" t="s">
        <v>16</v>
      </c>
      <c r="D28" s="1">
        <v>1.0000000000000001E-5</v>
      </c>
      <c r="E28" s="1">
        <v>1054</v>
      </c>
      <c r="F28" s="1">
        <v>1094</v>
      </c>
      <c r="G28" s="1">
        <v>976</v>
      </c>
      <c r="H28" s="1">
        <f t="shared" ref="H28:H31" si="34">AVERAGE(E28:G28)</f>
        <v>1041.3333333333333</v>
      </c>
      <c r="I28" s="1">
        <f t="shared" ref="I28" si="35">(E28/(0.01*D28))/100</f>
        <v>105400000</v>
      </c>
      <c r="J28" s="1">
        <f t="shared" ref="J28:J31" si="36">(F28/(0.01*D28))/100</f>
        <v>109400000</v>
      </c>
      <c r="K28" s="1">
        <f t="shared" ref="K28:K31" si="37">(G28/(0.01*D28))/100</f>
        <v>97600000</v>
      </c>
      <c r="L28" s="1">
        <f t="shared" ref="L28:L31" si="38">AVERAGE(I28:K28)</f>
        <v>104133333.33333333</v>
      </c>
      <c r="M28" s="1">
        <f t="shared" ref="M28:M31" si="39">MEDIAN(I28:K28)</f>
        <v>105400000</v>
      </c>
      <c r="N28" s="1">
        <f t="shared" ref="N28:N31" si="40">MIN(I28:K28)</f>
        <v>97600000</v>
      </c>
      <c r="O28" s="1">
        <f t="shared" ref="O28:O31" si="41">MAX(I28:K28)</f>
        <v>109400000</v>
      </c>
    </row>
    <row r="29" spans="1:15" x14ac:dyDescent="0.25">
      <c r="B29" s="1" t="s">
        <v>18</v>
      </c>
      <c r="C29" s="1" t="s">
        <v>16</v>
      </c>
      <c r="D29" s="1">
        <v>1.0000000000000001E-5</v>
      </c>
      <c r="E29" s="1">
        <v>781</v>
      </c>
      <c r="F29" s="1">
        <v>563</v>
      </c>
      <c r="G29" s="1">
        <v>633</v>
      </c>
      <c r="H29" s="1">
        <f t="shared" si="34"/>
        <v>659</v>
      </c>
      <c r="I29" s="1">
        <f>(E29/(0.01*D29))/100</f>
        <v>78099999.999999985</v>
      </c>
      <c r="J29" s="1">
        <f t="shared" si="36"/>
        <v>56299999.999999993</v>
      </c>
      <c r="K29" s="1">
        <f t="shared" si="37"/>
        <v>63299999.999999993</v>
      </c>
      <c r="L29" s="1">
        <f t="shared" si="38"/>
        <v>65899999.999999993</v>
      </c>
      <c r="M29" s="1">
        <f t="shared" si="39"/>
        <v>63299999.999999993</v>
      </c>
      <c r="N29" s="1">
        <f t="shared" si="40"/>
        <v>56299999.999999993</v>
      </c>
      <c r="O29" s="1">
        <f t="shared" si="41"/>
        <v>78099999.999999985</v>
      </c>
    </row>
    <row r="30" spans="1:15" x14ac:dyDescent="0.25">
      <c r="B30" s="1" t="s">
        <v>19</v>
      </c>
      <c r="C30" s="1" t="s">
        <v>16</v>
      </c>
      <c r="D30" s="1">
        <v>1.0000000000000001E-5</v>
      </c>
      <c r="E30" s="1">
        <v>613</v>
      </c>
      <c r="F30" s="1">
        <v>630</v>
      </c>
      <c r="G30" s="1">
        <v>654</v>
      </c>
      <c r="H30" s="1">
        <f t="shared" si="34"/>
        <v>632.33333333333337</v>
      </c>
      <c r="I30" s="1">
        <f>(E30/(0.01*D30))/100</f>
        <v>61299999.999999993</v>
      </c>
      <c r="J30" s="1">
        <f t="shared" si="36"/>
        <v>62999999.999999993</v>
      </c>
      <c r="K30" s="1">
        <f t="shared" si="37"/>
        <v>65399999.999999993</v>
      </c>
      <c r="L30" s="1">
        <f t="shared" si="38"/>
        <v>63233333.333333321</v>
      </c>
      <c r="M30" s="1">
        <f t="shared" si="39"/>
        <v>62999999.999999993</v>
      </c>
      <c r="N30" s="1">
        <f t="shared" si="40"/>
        <v>61299999.999999993</v>
      </c>
      <c r="O30" s="1">
        <f t="shared" si="41"/>
        <v>65399999.999999993</v>
      </c>
    </row>
    <row r="31" spans="1:15" x14ac:dyDescent="0.25">
      <c r="B31" s="1" t="s">
        <v>20</v>
      </c>
      <c r="C31" s="1" t="s">
        <v>16</v>
      </c>
      <c r="D31" s="1">
        <v>1.0000000000000001E-5</v>
      </c>
      <c r="E31" s="1">
        <v>469</v>
      </c>
      <c r="F31" s="1">
        <v>583</v>
      </c>
      <c r="G31" s="1">
        <v>645</v>
      </c>
      <c r="H31" s="1">
        <f t="shared" si="34"/>
        <v>565.66666666666663</v>
      </c>
      <c r="I31" s="1">
        <f t="shared" ref="I31:I32" si="42">(E31/(0.01*D31))/100</f>
        <v>46900000</v>
      </c>
      <c r="J31" s="1">
        <f t="shared" si="36"/>
        <v>58299999.999999993</v>
      </c>
      <c r="K31" s="1">
        <f t="shared" si="37"/>
        <v>64499999.999999993</v>
      </c>
      <c r="L31" s="1">
        <f t="shared" si="38"/>
        <v>56566666.666666664</v>
      </c>
      <c r="M31" s="1">
        <f t="shared" si="39"/>
        <v>58299999.999999993</v>
      </c>
      <c r="N31" s="1">
        <f t="shared" si="40"/>
        <v>46900000</v>
      </c>
      <c r="O31" s="1">
        <f t="shared" si="41"/>
        <v>64499999.999999993</v>
      </c>
    </row>
    <row r="32" spans="1:15" x14ac:dyDescent="0.25">
      <c r="B32" s="1" t="s">
        <v>17</v>
      </c>
      <c r="C32" s="1" t="s">
        <v>16</v>
      </c>
      <c r="D32" s="1">
        <v>1.0000000000000001E-5</v>
      </c>
      <c r="E32" s="1">
        <v>554</v>
      </c>
      <c r="F32" s="1">
        <v>424</v>
      </c>
      <c r="G32" s="1">
        <v>393</v>
      </c>
      <c r="H32" s="1">
        <f t="shared" ref="H32:H35" si="43">AVERAGE(E32:G32)</f>
        <v>457</v>
      </c>
      <c r="I32" s="1">
        <f t="shared" si="42"/>
        <v>55399999.999999993</v>
      </c>
      <c r="J32" s="1">
        <f t="shared" ref="J32:J35" si="44">(F32/(0.01*D32))/100</f>
        <v>42399999.999999993</v>
      </c>
      <c r="K32" s="1">
        <f t="shared" ref="K32:K35" si="45">(G32/(0.01*D32))/100</f>
        <v>39299999.999999993</v>
      </c>
      <c r="L32" s="1">
        <f t="shared" ref="L32:L35" si="46">AVERAGE(I32:K32)</f>
        <v>45699999.999999993</v>
      </c>
      <c r="M32" s="1">
        <f t="shared" ref="M32:M35" si="47">MEDIAN(I32:K32)</f>
        <v>42399999.999999993</v>
      </c>
      <c r="N32" s="1">
        <f t="shared" ref="N32:N35" si="48">MIN(I32:K32)</f>
        <v>39299999.999999993</v>
      </c>
      <c r="O32" s="1">
        <f t="shared" ref="O32:O35" si="49">MAX(I32:K32)</f>
        <v>55399999.999999993</v>
      </c>
    </row>
    <row r="33" spans="1:21" x14ac:dyDescent="0.25">
      <c r="B33" s="1" t="s">
        <v>19</v>
      </c>
      <c r="C33" s="1" t="s">
        <v>16</v>
      </c>
      <c r="D33" s="1">
        <v>1.0000000000000001E-5</v>
      </c>
      <c r="E33" s="1">
        <v>501</v>
      </c>
      <c r="F33" s="1"/>
      <c r="G33" s="1"/>
      <c r="H33" s="1">
        <f t="shared" si="43"/>
        <v>501</v>
      </c>
      <c r="I33" s="1">
        <f>(E33/(0.01*D33))/100</f>
        <v>50100000</v>
      </c>
      <c r="J33" s="1"/>
      <c r="K33" s="1"/>
      <c r="L33" s="1">
        <f t="shared" si="46"/>
        <v>50100000</v>
      </c>
      <c r="M33" s="1">
        <f t="shared" si="47"/>
        <v>50100000</v>
      </c>
      <c r="N33" s="1">
        <f t="shared" si="48"/>
        <v>50100000</v>
      </c>
      <c r="O33" s="1">
        <f t="shared" si="49"/>
        <v>50100000</v>
      </c>
    </row>
    <row r="34" spans="1:21" x14ac:dyDescent="0.25">
      <c r="B34" s="1" t="s">
        <v>20</v>
      </c>
      <c r="C34" s="1" t="s">
        <v>16</v>
      </c>
      <c r="D34" s="1">
        <v>1.0000000000000001E-5</v>
      </c>
      <c r="E34" s="1">
        <v>578</v>
      </c>
      <c r="F34" s="1">
        <v>381</v>
      </c>
      <c r="G34" s="1">
        <v>902</v>
      </c>
      <c r="H34" s="1">
        <f t="shared" si="43"/>
        <v>620.33333333333337</v>
      </c>
      <c r="I34" s="1">
        <f t="shared" ref="I34:I35" si="50">(E34/(0.01*D34))/100</f>
        <v>57799999.999999993</v>
      </c>
      <c r="J34" s="1">
        <f t="shared" si="44"/>
        <v>38099999.999999993</v>
      </c>
      <c r="K34" s="1">
        <f t="shared" si="45"/>
        <v>90200000</v>
      </c>
      <c r="L34" s="1">
        <f t="shared" si="46"/>
        <v>62033333.333333336</v>
      </c>
      <c r="M34" s="1">
        <f t="shared" si="47"/>
        <v>57799999.999999993</v>
      </c>
      <c r="N34" s="1">
        <f t="shared" si="48"/>
        <v>38099999.999999993</v>
      </c>
      <c r="O34" s="1">
        <f t="shared" si="49"/>
        <v>90200000</v>
      </c>
    </row>
    <row r="35" spans="1:21" x14ac:dyDescent="0.25">
      <c r="B35" s="1" t="s">
        <v>20</v>
      </c>
      <c r="C35" s="1" t="s">
        <v>16</v>
      </c>
      <c r="D35" s="1">
        <v>1.0000000000000001E-5</v>
      </c>
      <c r="E35" s="1">
        <v>331</v>
      </c>
      <c r="F35" s="1">
        <v>301</v>
      </c>
      <c r="G35" s="1">
        <v>203</v>
      </c>
      <c r="H35" s="1">
        <f t="shared" si="43"/>
        <v>278.33333333333331</v>
      </c>
      <c r="I35" s="1">
        <f t="shared" si="50"/>
        <v>33099999.999999996</v>
      </c>
      <c r="J35" s="1">
        <f t="shared" si="44"/>
        <v>30099999.999999996</v>
      </c>
      <c r="K35" s="1">
        <f t="shared" si="45"/>
        <v>20299999.999999996</v>
      </c>
      <c r="L35" s="1">
        <f t="shared" si="46"/>
        <v>27833333.333333328</v>
      </c>
      <c r="M35" s="1">
        <f t="shared" si="47"/>
        <v>30099999.999999996</v>
      </c>
      <c r="N35" s="1">
        <f t="shared" si="48"/>
        <v>20299999.999999996</v>
      </c>
      <c r="O35" s="1">
        <f t="shared" si="49"/>
        <v>33099999.999999996</v>
      </c>
    </row>
    <row r="39" spans="1:21" x14ac:dyDescent="0.25">
      <c r="C39" t="s">
        <v>17</v>
      </c>
      <c r="I39" t="s">
        <v>18</v>
      </c>
      <c r="N39" t="s">
        <v>19</v>
      </c>
      <c r="R39" t="s">
        <v>20</v>
      </c>
    </row>
    <row r="40" spans="1:21" x14ac:dyDescent="0.25">
      <c r="A40" t="s">
        <v>2</v>
      </c>
      <c r="B40" t="s">
        <v>1</v>
      </c>
      <c r="C40">
        <v>1</v>
      </c>
      <c r="D40">
        <v>2</v>
      </c>
      <c r="E40">
        <v>3</v>
      </c>
      <c r="F40">
        <v>4</v>
      </c>
      <c r="G40">
        <v>4</v>
      </c>
      <c r="H40">
        <v>4</v>
      </c>
      <c r="I40">
        <v>1</v>
      </c>
      <c r="J40">
        <v>2</v>
      </c>
      <c r="K40">
        <v>3</v>
      </c>
      <c r="L40">
        <v>4</v>
      </c>
      <c r="M40">
        <v>4</v>
      </c>
      <c r="N40">
        <v>1</v>
      </c>
      <c r="O40">
        <v>2</v>
      </c>
      <c r="P40">
        <v>3</v>
      </c>
      <c r="Q40">
        <v>4</v>
      </c>
      <c r="R40">
        <v>1</v>
      </c>
      <c r="S40">
        <v>2</v>
      </c>
      <c r="T40">
        <v>3</v>
      </c>
      <c r="U40">
        <v>4</v>
      </c>
    </row>
    <row r="41" spans="1:21" x14ac:dyDescent="0.25">
      <c r="B41">
        <v>0</v>
      </c>
      <c r="C41">
        <v>100</v>
      </c>
      <c r="D41">
        <v>100</v>
      </c>
      <c r="E41">
        <v>100</v>
      </c>
      <c r="F41">
        <v>100</v>
      </c>
      <c r="G41">
        <v>100</v>
      </c>
      <c r="H41">
        <v>100</v>
      </c>
      <c r="I41">
        <v>100</v>
      </c>
      <c r="J41">
        <v>100</v>
      </c>
      <c r="K41">
        <v>100</v>
      </c>
      <c r="L41">
        <v>100</v>
      </c>
      <c r="M41">
        <v>100</v>
      </c>
      <c r="N41">
        <v>100</v>
      </c>
      <c r="O41">
        <v>100</v>
      </c>
      <c r="P41">
        <v>100</v>
      </c>
      <c r="R41">
        <v>100</v>
      </c>
      <c r="S41">
        <v>100</v>
      </c>
      <c r="T41">
        <v>100</v>
      </c>
    </row>
    <row r="42" spans="1:21" x14ac:dyDescent="0.25">
      <c r="B42">
        <v>16</v>
      </c>
      <c r="C42">
        <v>20</v>
      </c>
      <c r="D42">
        <v>60</v>
      </c>
      <c r="E42">
        <v>70</v>
      </c>
      <c r="F42">
        <v>80</v>
      </c>
      <c r="G42">
        <v>70</v>
      </c>
      <c r="H42">
        <v>20</v>
      </c>
      <c r="I42">
        <v>40</v>
      </c>
      <c r="J42">
        <v>70</v>
      </c>
      <c r="K42">
        <v>100</v>
      </c>
      <c r="L42">
        <v>70</v>
      </c>
      <c r="M42">
        <v>70</v>
      </c>
      <c r="N42">
        <v>70</v>
      </c>
      <c r="O42">
        <v>30</v>
      </c>
      <c r="P42">
        <v>50</v>
      </c>
      <c r="R42">
        <v>50</v>
      </c>
      <c r="S42">
        <v>60</v>
      </c>
      <c r="T42">
        <v>70</v>
      </c>
    </row>
    <row r="43" spans="1:21" x14ac:dyDescent="0.25">
      <c r="B43">
        <v>24</v>
      </c>
      <c r="C43">
        <v>0</v>
      </c>
      <c r="D43">
        <v>60</v>
      </c>
      <c r="E43">
        <v>60</v>
      </c>
      <c r="F43">
        <v>70</v>
      </c>
      <c r="G43">
        <v>30</v>
      </c>
      <c r="H43">
        <v>20</v>
      </c>
      <c r="I43">
        <v>40</v>
      </c>
      <c r="J43">
        <v>60</v>
      </c>
      <c r="K43">
        <v>50</v>
      </c>
      <c r="L43">
        <v>50</v>
      </c>
      <c r="M43">
        <v>40</v>
      </c>
      <c r="N43">
        <v>40</v>
      </c>
      <c r="O43">
        <v>30</v>
      </c>
      <c r="P43">
        <v>20</v>
      </c>
      <c r="R43">
        <v>0</v>
      </c>
      <c r="S43">
        <v>60</v>
      </c>
      <c r="T43">
        <v>40</v>
      </c>
    </row>
    <row r="44" spans="1:21" x14ac:dyDescent="0.25">
      <c r="B44">
        <v>40</v>
      </c>
      <c r="C44">
        <v>0</v>
      </c>
      <c r="D44">
        <v>40</v>
      </c>
      <c r="E44">
        <v>30</v>
      </c>
      <c r="F44">
        <v>50</v>
      </c>
      <c r="G44">
        <v>0</v>
      </c>
      <c r="H44">
        <v>0</v>
      </c>
      <c r="I44">
        <v>30</v>
      </c>
      <c r="J44">
        <v>40</v>
      </c>
      <c r="K44">
        <v>50</v>
      </c>
      <c r="L44">
        <v>50</v>
      </c>
      <c r="M44">
        <v>30</v>
      </c>
      <c r="N44">
        <v>0</v>
      </c>
      <c r="O44">
        <v>30</v>
      </c>
      <c r="P44">
        <v>10</v>
      </c>
      <c r="R44">
        <v>0</v>
      </c>
      <c r="S44">
        <v>40</v>
      </c>
      <c r="T44">
        <v>40</v>
      </c>
    </row>
    <row r="45" spans="1:21" x14ac:dyDescent="0.25">
      <c r="B45">
        <v>48</v>
      </c>
      <c r="C45">
        <v>0</v>
      </c>
      <c r="D45">
        <v>40</v>
      </c>
      <c r="E45">
        <v>30</v>
      </c>
      <c r="F45">
        <v>50</v>
      </c>
      <c r="G45">
        <v>0</v>
      </c>
      <c r="H45">
        <v>0</v>
      </c>
      <c r="I45">
        <v>30</v>
      </c>
      <c r="J45">
        <v>30</v>
      </c>
      <c r="K45">
        <v>50</v>
      </c>
      <c r="L45">
        <v>50</v>
      </c>
      <c r="M45">
        <v>30</v>
      </c>
      <c r="N45">
        <v>0</v>
      </c>
      <c r="O45">
        <v>30</v>
      </c>
      <c r="P45">
        <v>10</v>
      </c>
      <c r="R45">
        <v>0</v>
      </c>
      <c r="S45">
        <v>40</v>
      </c>
      <c r="T45">
        <v>30</v>
      </c>
    </row>
    <row r="48" spans="1:21" x14ac:dyDescent="0.25">
      <c r="C48" t="s">
        <v>17</v>
      </c>
      <c r="E48" t="s">
        <v>18</v>
      </c>
      <c r="G48" t="s">
        <v>19</v>
      </c>
      <c r="I48" t="s">
        <v>20</v>
      </c>
      <c r="K48" t="s">
        <v>23</v>
      </c>
    </row>
    <row r="49" spans="2:12" x14ac:dyDescent="0.25">
      <c r="C49" t="s">
        <v>21</v>
      </c>
      <c r="D49" t="s">
        <v>22</v>
      </c>
      <c r="E49" t="s">
        <v>21</v>
      </c>
      <c r="F49" t="s">
        <v>22</v>
      </c>
      <c r="G49" t="s">
        <v>21</v>
      </c>
      <c r="H49" t="s">
        <v>22</v>
      </c>
      <c r="I49" t="s">
        <v>21</v>
      </c>
      <c r="J49" t="s">
        <v>22</v>
      </c>
      <c r="K49" t="s">
        <v>24</v>
      </c>
      <c r="L49" t="s">
        <v>22</v>
      </c>
    </row>
    <row r="50" spans="2:12" x14ac:dyDescent="0.25">
      <c r="B50">
        <v>0</v>
      </c>
      <c r="C50" s="4">
        <f>AVERAGE(C41:H41)</f>
        <v>100</v>
      </c>
      <c r="D50" s="4">
        <f>STDEV(C41:H41)</f>
        <v>0</v>
      </c>
      <c r="E50" s="4">
        <f>AVERAGE(I41:M41)</f>
        <v>100</v>
      </c>
      <c r="F50" s="4">
        <f>STDEV(I41:M41)</f>
        <v>0</v>
      </c>
      <c r="G50" s="4">
        <f>AVERAGE(N41:P41)</f>
        <v>100</v>
      </c>
      <c r="H50" s="4">
        <f>STDEV(N41:P41)</f>
        <v>0</v>
      </c>
      <c r="I50" s="4">
        <f>AVERAGE(R41:T41)</f>
        <v>100</v>
      </c>
      <c r="J50" s="4">
        <f>STDEV(R41:T41)</f>
        <v>0</v>
      </c>
      <c r="K50">
        <v>100</v>
      </c>
      <c r="L50">
        <v>0</v>
      </c>
    </row>
    <row r="51" spans="2:12" x14ac:dyDescent="0.25">
      <c r="B51">
        <v>16</v>
      </c>
      <c r="C51" s="4">
        <f t="shared" ref="C51:C54" si="51">AVERAGE(C42:H42)</f>
        <v>53.333333333333336</v>
      </c>
      <c r="D51" s="4">
        <f t="shared" ref="D51:D54" si="52">STDEV(C42:H42)</f>
        <v>26.583202716502509</v>
      </c>
      <c r="E51" s="4">
        <f t="shared" ref="E51:E54" si="53">AVERAGE(I42:M42)</f>
        <v>70</v>
      </c>
      <c r="F51" s="4">
        <f t="shared" ref="F51:F53" si="54">STDEV(I42:M42)</f>
        <v>21.213203435596427</v>
      </c>
      <c r="G51" s="4">
        <f t="shared" ref="G51:G54" si="55">AVERAGE(N42:P42)</f>
        <v>50</v>
      </c>
      <c r="H51" s="4">
        <f t="shared" ref="H51:H54" si="56">STDEV(N42:P42)</f>
        <v>20</v>
      </c>
      <c r="I51" s="4">
        <f>AVERAGE(R42:T42)</f>
        <v>60</v>
      </c>
      <c r="J51" s="4">
        <f t="shared" ref="J51:J53" si="57">STDEV(R42:T42)</f>
        <v>10</v>
      </c>
      <c r="K51">
        <v>94.444444444444443</v>
      </c>
      <c r="L51">
        <v>8.8191710368819685</v>
      </c>
    </row>
    <row r="52" spans="2:12" x14ac:dyDescent="0.25">
      <c r="B52">
        <v>24</v>
      </c>
      <c r="C52" s="4">
        <f t="shared" si="51"/>
        <v>40</v>
      </c>
      <c r="D52" s="4">
        <f t="shared" si="52"/>
        <v>27.568097504180443</v>
      </c>
      <c r="E52" s="4">
        <f t="shared" si="53"/>
        <v>48</v>
      </c>
      <c r="F52" s="4">
        <f t="shared" si="54"/>
        <v>8.3666002653407556</v>
      </c>
      <c r="G52" s="4">
        <f t="shared" si="55"/>
        <v>30</v>
      </c>
      <c r="H52" s="4">
        <f t="shared" si="56"/>
        <v>10</v>
      </c>
      <c r="I52" s="4">
        <f t="shared" ref="I52:I53" si="58">AVERAGE(R43:T43)</f>
        <v>33.333333333333336</v>
      </c>
      <c r="J52" s="4">
        <f t="shared" si="57"/>
        <v>30.550504633038933</v>
      </c>
      <c r="K52">
        <v>94.444444444444443</v>
      </c>
      <c r="L52">
        <v>8.8191710368819685</v>
      </c>
    </row>
    <row r="53" spans="2:12" x14ac:dyDescent="0.25">
      <c r="B53">
        <v>40</v>
      </c>
      <c r="C53" s="4">
        <f t="shared" si="51"/>
        <v>20</v>
      </c>
      <c r="D53" s="4">
        <f t="shared" si="52"/>
        <v>22.803508501982758</v>
      </c>
      <c r="E53" s="4">
        <f t="shared" si="53"/>
        <v>40</v>
      </c>
      <c r="F53" s="4">
        <f t="shared" si="54"/>
        <v>10</v>
      </c>
      <c r="G53" s="4">
        <f t="shared" si="55"/>
        <v>13.333333333333334</v>
      </c>
      <c r="H53" s="4">
        <f t="shared" si="56"/>
        <v>15.275252316519467</v>
      </c>
      <c r="I53" s="4">
        <f t="shared" si="58"/>
        <v>26.666666666666668</v>
      </c>
      <c r="J53" s="4">
        <f t="shared" si="57"/>
        <v>23.094010767585029</v>
      </c>
      <c r="K53">
        <v>94.444444444444443</v>
      </c>
      <c r="L53">
        <v>8.8191710368819685</v>
      </c>
    </row>
    <row r="54" spans="2:12" x14ac:dyDescent="0.25">
      <c r="B54">
        <v>48</v>
      </c>
      <c r="C54" s="4">
        <f t="shared" si="51"/>
        <v>20</v>
      </c>
      <c r="D54" s="4">
        <f t="shared" si="52"/>
        <v>22.803508501982758</v>
      </c>
      <c r="E54" s="4">
        <f t="shared" si="53"/>
        <v>38</v>
      </c>
      <c r="F54" s="4">
        <f>STDEV(I45:M45)</f>
        <v>10.954451150103322</v>
      </c>
      <c r="G54" s="4">
        <f t="shared" si="55"/>
        <v>13.333333333333334</v>
      </c>
      <c r="H54" s="4">
        <f t="shared" si="56"/>
        <v>15.275252316519467</v>
      </c>
      <c r="I54" s="4">
        <f>AVERAGE(R45:T45)</f>
        <v>23.333333333333332</v>
      </c>
      <c r="J54" s="4">
        <f>STDEV(R45:T45)</f>
        <v>20.816659994661329</v>
      </c>
      <c r="K54">
        <v>94.444444444444443</v>
      </c>
      <c r="L54">
        <v>8.8191710368819685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2AAD23ABAE542AF4890B909A6A583" ma:contentTypeVersion="7" ma:contentTypeDescription="Create a new document." ma:contentTypeScope="" ma:versionID="c1bb8e096106cdc84acefe2a40043322">
  <xsd:schema xmlns:xsd="http://www.w3.org/2001/XMLSchema" xmlns:xs="http://www.w3.org/2001/XMLSchema" xmlns:p="http://schemas.microsoft.com/office/2006/metadata/properties" xmlns:ns3="ca10d06e-14fe-4e47-95e9-3ede3ab98d70" targetNamespace="http://schemas.microsoft.com/office/2006/metadata/properties" ma:root="true" ma:fieldsID="76856f1de6596816168653b3d4d4e8b3" ns3:_="">
    <xsd:import namespace="ca10d06e-14fe-4e47-95e9-3ede3ab98d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0d06e-14fe-4e47-95e9-3ede3ab98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2140BA-A2CC-4578-839B-9053E07D14FC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a10d06e-14fe-4e47-95e9-3ede3ab98d7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E531CE-929C-4316-BCCC-A1586171C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1925C5-9E5F-47EB-9B99-0CBF9808A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0d06e-14fe-4e47-95e9-3ede3ab98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Summarised data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2019-08-30T13:06:06Z</dcterms:created>
  <dcterms:modified xsi:type="dcterms:W3CDTF">2021-05-06T07:31:31Z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0x010100EE72AAD23ABAE542AF4890B909A6A583</vt:lpwstr>
  </property>
</Properties>
</file>