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\\filestore.soton.ac.uk\users\asd202\mydocuments\Publications\2021 Jenny MRI Composition\Raw Data\"/>
    </mc:Choice>
  </mc:AlternateContent>
  <xr:revisionPtr revIDLastSave="0" documentId="14_{4AD8E2F2-7149-41EF-AD44-845F17DA5C08}" xr6:coauthVersionLast="45" xr6:coauthVersionMax="45" xr10:uidLastSave="{00000000-0000-0000-0000-000000000000}"/>
  <bookViews>
    <workbookView xWindow="-15750" yWindow="-5985" windowWidth="15675" windowHeight="10920" xr2:uid="{00000000-000D-0000-FFFF-FFFF00000000}"/>
  </bookViews>
  <sheets>
    <sheet name="Figure 4 Raw" sheetId="13" r:id="rId1"/>
    <sheet name="Figure 5 Raw" sheetId="12" r:id="rId2"/>
    <sheet name="Figure 6 Raw" sheetId="11" r:id="rId3"/>
    <sheet name="Figure 7 Raw" sheetId="10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43" i="13" l="1"/>
  <c r="E44" i="13" s="1"/>
  <c r="E42" i="13"/>
  <c r="E41" i="13"/>
  <c r="E29" i="13"/>
  <c r="E30" i="13" s="1"/>
  <c r="E28" i="13"/>
  <c r="E27" i="13"/>
  <c r="E15" i="13"/>
  <c r="E16" i="13" s="1"/>
  <c r="E14" i="13"/>
  <c r="E13" i="13"/>
  <c r="D13" i="13"/>
  <c r="C13" i="13"/>
  <c r="D43" i="13"/>
  <c r="C43" i="13"/>
  <c r="D42" i="13"/>
  <c r="D44" i="13" s="1"/>
  <c r="C42" i="13"/>
  <c r="C44" i="13" s="1"/>
  <c r="D41" i="13"/>
  <c r="C41" i="13"/>
  <c r="D29" i="13"/>
  <c r="C29" i="13"/>
  <c r="D28" i="13"/>
  <c r="D30" i="13" s="1"/>
  <c r="C28" i="13"/>
  <c r="C30" i="13" s="1"/>
  <c r="D27" i="13"/>
  <c r="C27" i="13"/>
  <c r="D15" i="13"/>
  <c r="D16" i="13" s="1"/>
  <c r="D14" i="13"/>
  <c r="C16" i="13"/>
  <c r="C15" i="13"/>
  <c r="C14" i="13"/>
  <c r="E39" i="13" l="1"/>
  <c r="E38" i="13"/>
  <c r="E37" i="13"/>
  <c r="E36" i="13"/>
  <c r="E35" i="13"/>
  <c r="E34" i="13"/>
  <c r="E33" i="13"/>
  <c r="E32" i="13"/>
  <c r="E31" i="13"/>
  <c r="E25" i="13"/>
  <c r="E24" i="13"/>
  <c r="E23" i="13"/>
  <c r="E22" i="13"/>
  <c r="E21" i="13"/>
  <c r="E20" i="13"/>
  <c r="E19" i="13"/>
  <c r="E18" i="13"/>
  <c r="E17" i="13"/>
  <c r="E11" i="13"/>
  <c r="E10" i="13"/>
  <c r="E9" i="13"/>
  <c r="E8" i="13"/>
  <c r="E7" i="13"/>
  <c r="E6" i="13"/>
  <c r="E5" i="13"/>
  <c r="E4" i="13"/>
  <c r="E3" i="13"/>
  <c r="H43" i="11" l="1"/>
  <c r="H44" i="11" s="1"/>
  <c r="G43" i="11"/>
  <c r="G44" i="11" s="1"/>
  <c r="F43" i="11"/>
  <c r="F44" i="11" s="1"/>
  <c r="E43" i="11"/>
  <c r="D43" i="11"/>
  <c r="D44" i="11" s="1"/>
  <c r="C43" i="11"/>
  <c r="C44" i="11" s="1"/>
  <c r="H42" i="11"/>
  <c r="G42" i="11"/>
  <c r="F42" i="11"/>
  <c r="E42" i="11"/>
  <c r="E44" i="11" s="1"/>
  <c r="D42" i="11"/>
  <c r="C42" i="11"/>
  <c r="H41" i="11"/>
  <c r="G41" i="11"/>
  <c r="F41" i="11"/>
  <c r="E41" i="11"/>
  <c r="D41" i="11"/>
  <c r="C41" i="11"/>
  <c r="H29" i="11"/>
  <c r="H30" i="11" s="1"/>
  <c r="G29" i="11"/>
  <c r="G30" i="11" s="1"/>
  <c r="F29" i="11"/>
  <c r="F30" i="11" s="1"/>
  <c r="E29" i="11"/>
  <c r="D29" i="11"/>
  <c r="D30" i="11" s="1"/>
  <c r="C29" i="11"/>
  <c r="C30" i="11" s="1"/>
  <c r="H28" i="11"/>
  <c r="G28" i="11"/>
  <c r="F28" i="11"/>
  <c r="E28" i="11"/>
  <c r="E30" i="11" s="1"/>
  <c r="D28" i="11"/>
  <c r="C28" i="11"/>
  <c r="H27" i="11"/>
  <c r="G27" i="11"/>
  <c r="F27" i="11"/>
  <c r="E27" i="11"/>
  <c r="D27" i="11"/>
  <c r="C27" i="11"/>
  <c r="H15" i="11"/>
  <c r="H16" i="11" s="1"/>
  <c r="G15" i="11"/>
  <c r="G16" i="11" s="1"/>
  <c r="F15" i="11"/>
  <c r="F16" i="11" s="1"/>
  <c r="E15" i="11"/>
  <c r="D15" i="11"/>
  <c r="D16" i="11" s="1"/>
  <c r="C15" i="11"/>
  <c r="C16" i="11" s="1"/>
  <c r="H14" i="11"/>
  <c r="G14" i="11"/>
  <c r="F14" i="11"/>
  <c r="E14" i="11"/>
  <c r="E16" i="11" s="1"/>
  <c r="D14" i="11"/>
  <c r="C14" i="11"/>
  <c r="H13" i="11"/>
  <c r="G13" i="11"/>
  <c r="F13" i="11"/>
  <c r="E13" i="11"/>
  <c r="D13" i="11"/>
  <c r="C13" i="11"/>
  <c r="E36" i="10" l="1"/>
  <c r="D36" i="10"/>
  <c r="C36" i="10"/>
  <c r="E35" i="10"/>
  <c r="D35" i="10"/>
  <c r="C35" i="10"/>
  <c r="E24" i="10"/>
  <c r="D24" i="10"/>
  <c r="C24" i="10"/>
  <c r="E23" i="10"/>
  <c r="D23" i="10"/>
  <c r="C23" i="10"/>
  <c r="E12" i="10"/>
  <c r="D12" i="10"/>
  <c r="C12" i="10"/>
  <c r="E11" i="10"/>
  <c r="D11" i="10"/>
  <c r="C11" i="10"/>
</calcChain>
</file>

<file path=xl/sharedStrings.xml><?xml version="1.0" encoding="utf-8"?>
<sst xmlns="http://schemas.openxmlformats.org/spreadsheetml/2006/main" count="96" uniqueCount="37">
  <si>
    <t>Patellar Tendon</t>
  </si>
  <si>
    <t>Lateral Calf</t>
  </si>
  <si>
    <t>Posterior Calf</t>
  </si>
  <si>
    <t>Participant</t>
  </si>
  <si>
    <t>Median</t>
  </si>
  <si>
    <t>Participants</t>
  </si>
  <si>
    <t>Mean</t>
  </si>
  <si>
    <t>Control</t>
  </si>
  <si>
    <t>Residual</t>
  </si>
  <si>
    <t>Contralateral</t>
  </si>
  <si>
    <t>Deformation and Strain</t>
  </si>
  <si>
    <t>Deformation PT (mm)</t>
  </si>
  <si>
    <t>Strain PT (%)</t>
  </si>
  <si>
    <t>Deformation LC (mm)</t>
  </si>
  <si>
    <t>Strain LC (%)</t>
  </si>
  <si>
    <t>Deformation PC (mm)</t>
  </si>
  <si>
    <t>Strain PC (%)</t>
  </si>
  <si>
    <t>Q1</t>
  </si>
  <si>
    <t>Q3</t>
  </si>
  <si>
    <t>IQR</t>
  </si>
  <si>
    <t>St Dev</t>
  </si>
  <si>
    <t>BMI (kg/m^2)</t>
  </si>
  <si>
    <t>Overall Fat</t>
  </si>
  <si>
    <t>Muscle Infiltrating Fat</t>
  </si>
  <si>
    <t>Superficial Fat</t>
  </si>
  <si>
    <t>Tissue Composition (%)</t>
  </si>
  <si>
    <t>Stiffness (N/m)</t>
  </si>
  <si>
    <t>Daily Socket Use (hrs)</t>
  </si>
  <si>
    <t>Time Since (yrs)</t>
  </si>
  <si>
    <t>BMI</t>
  </si>
  <si>
    <t>Time Since</t>
  </si>
  <si>
    <t>Daily Use</t>
  </si>
  <si>
    <t>Spearman Correlation Coefficients:</t>
  </si>
  <si>
    <t>With Amputation</t>
  </si>
  <si>
    <t>Superficial Fat %</t>
  </si>
  <si>
    <t>Infiltrating Fat %</t>
  </si>
  <si>
    <t>Infiltrating Fat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</si>
</sst>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6">
    <xf numFmtId="0" fontId="0" fillId="0" borderId="0" xfId="0"/>
    <xf numFmtId="0" fontId="1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Border="1"/>
    <xf numFmtId="0" fontId="1" fillId="0" borderId="14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5" xfId="0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2" fontId="0" fillId="0" borderId="10" xfId="0" applyNumberFormat="1" applyBorder="1" applyAlignment="1">
      <alignment horizontal="center"/>
    </xf>
    <xf numFmtId="2" fontId="0" fillId="0" borderId="11" xfId="0" applyNumberFormat="1" applyBorder="1" applyAlignment="1">
      <alignment horizontal="center"/>
    </xf>
    <xf numFmtId="2" fontId="0" fillId="0" borderId="0" xfId="0" applyNumberFormat="1" applyBorder="1" applyAlignment="1">
      <alignment horizontal="center"/>
    </xf>
    <xf numFmtId="2" fontId="0" fillId="0" borderId="5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2" fontId="0" fillId="0" borderId="8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2" fontId="0" fillId="0" borderId="12" xfId="0" applyNumberFormat="1" applyBorder="1" applyAlignment="1">
      <alignment horizontal="center"/>
    </xf>
    <xf numFmtId="2" fontId="0" fillId="0" borderId="0" xfId="0" applyNumberFormat="1" applyAlignment="1">
      <alignment horizontal="center"/>
    </xf>
    <xf numFmtId="2" fontId="0" fillId="0" borderId="13" xfId="0" applyNumberFormat="1" applyBorder="1" applyAlignment="1">
      <alignment horizontal="center"/>
    </xf>
    <xf numFmtId="0" fontId="0" fillId="0" borderId="9" xfId="0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0" fillId="0" borderId="14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0" fillId="0" borderId="13" xfId="0" applyBorder="1" applyAlignment="1">
      <alignment horizontal="center" vertical="center"/>
    </xf>
    <xf numFmtId="0" fontId="0" fillId="0" borderId="10" xfId="0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9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" fillId="0" borderId="9" xfId="0" applyFont="1" applyBorder="1"/>
    <xf numFmtId="0" fontId="1" fillId="0" borderId="12" xfId="0" applyFont="1" applyBorder="1"/>
    <xf numFmtId="0" fontId="1" fillId="0" borderId="5" xfId="0" applyFont="1" applyBorder="1"/>
    <xf numFmtId="1" fontId="1" fillId="0" borderId="9" xfId="0" applyNumberFormat="1" applyFont="1" applyBorder="1" applyAlignment="1">
      <alignment horizontal="center"/>
    </xf>
    <xf numFmtId="0" fontId="0" fillId="0" borderId="11" xfId="0" applyBorder="1" applyAlignment="1">
      <alignment horizontal="center"/>
    </xf>
    <xf numFmtId="1" fontId="1" fillId="0" borderId="12" xfId="0" applyNumberFormat="1" applyFont="1" applyBorder="1" applyAlignment="1">
      <alignment horizontal="center"/>
    </xf>
    <xf numFmtId="164" fontId="0" fillId="0" borderId="9" xfId="0" applyNumberFormat="1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164" fontId="0" fillId="0" borderId="11" xfId="0" applyNumberFormat="1" applyBorder="1" applyAlignment="1">
      <alignment horizontal="center"/>
    </xf>
    <xf numFmtId="164" fontId="0" fillId="0" borderId="13" xfId="0" applyNumberFormat="1" applyBorder="1" applyAlignment="1">
      <alignment horizontal="center"/>
    </xf>
    <xf numFmtId="164" fontId="0" fillId="0" borderId="7" xfId="0" applyNumberFormat="1" applyBorder="1" applyAlignment="1">
      <alignment horizontal="center"/>
    </xf>
    <xf numFmtId="164" fontId="0" fillId="0" borderId="8" xfId="0" applyNumberFormat="1" applyBorder="1" applyAlignment="1">
      <alignment horizontal="center"/>
    </xf>
    <xf numFmtId="164" fontId="1" fillId="0" borderId="15" xfId="0" applyNumberFormat="1" applyFont="1" applyBorder="1" applyAlignment="1">
      <alignment horizontal="center"/>
    </xf>
    <xf numFmtId="164" fontId="1" fillId="0" borderId="2" xfId="0" applyNumberFormat="1" applyFont="1" applyBorder="1" applyAlignment="1">
      <alignment horizontal="center"/>
    </xf>
    <xf numFmtId="164" fontId="1" fillId="0" borderId="3" xfId="0" applyNumberFormat="1" applyFont="1" applyBorder="1" applyAlignment="1">
      <alignment horizontal="center"/>
    </xf>
    <xf numFmtId="1" fontId="1" fillId="0" borderId="14" xfId="0" applyNumberFormat="1" applyFont="1" applyBorder="1" applyAlignment="1">
      <alignment horizontal="center"/>
    </xf>
    <xf numFmtId="1" fontId="1" fillId="0" borderId="4" xfId="0" applyNumberFormat="1" applyFont="1" applyBorder="1" applyAlignment="1">
      <alignment horizontal="center"/>
    </xf>
    <xf numFmtId="164" fontId="0" fillId="0" borderId="12" xfId="0" applyNumberFormat="1" applyBorder="1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5" xfId="0" applyNumberFormat="1" applyBorder="1" applyAlignment="1">
      <alignment horizontal="center"/>
    </xf>
    <xf numFmtId="1" fontId="1" fillId="0" borderId="6" xfId="0" applyNumberFormat="1" applyFont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164" fontId="0" fillId="2" borderId="12" xfId="0" applyNumberFormat="1" applyFill="1" applyBorder="1" applyAlignment="1">
      <alignment horizontal="center"/>
    </xf>
    <xf numFmtId="164" fontId="0" fillId="2" borderId="0" xfId="0" applyNumberFormat="1" applyFill="1" applyAlignment="1">
      <alignment horizontal="center"/>
    </xf>
    <xf numFmtId="164" fontId="0" fillId="2" borderId="5" xfId="0" applyNumberFormat="1" applyFill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2" xfId="0" applyFont="1" applyFill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164" fontId="0" fillId="0" borderId="14" xfId="0" applyNumberFormat="1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164" fontId="0" fillId="0" borderId="4" xfId="0" applyNumberFormat="1" applyFill="1" applyBorder="1" applyAlignment="1">
      <alignment horizontal="center" vertical="center"/>
    </xf>
    <xf numFmtId="164" fontId="0" fillId="0" borderId="6" xfId="0" applyNumberFormat="1" applyFill="1" applyBorder="1" applyAlignment="1">
      <alignment horizontal="center" vertical="center"/>
    </xf>
    <xf numFmtId="0" fontId="1" fillId="0" borderId="15" xfId="0" applyFont="1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1" fillId="0" borderId="15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164" fontId="1" fillId="0" borderId="9" xfId="0" applyNumberFormat="1" applyFont="1" applyBorder="1" applyAlignment="1">
      <alignment horizontal="center" vertical="center" wrapText="1"/>
    </xf>
    <xf numFmtId="164" fontId="1" fillId="0" borderId="12" xfId="0" applyNumberFormat="1" applyFont="1" applyBorder="1" applyAlignment="1">
      <alignment horizontal="center" vertical="center" wrapText="1"/>
    </xf>
    <xf numFmtId="164" fontId="1" fillId="0" borderId="13" xfId="0" applyNumberFormat="1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164" fontId="1" fillId="0" borderId="15" xfId="0" applyNumberFormat="1" applyFont="1" applyBorder="1" applyAlignment="1">
      <alignment horizontal="center" wrapText="1"/>
    </xf>
    <xf numFmtId="164" fontId="1" fillId="0" borderId="2" xfId="0" applyNumberFormat="1" applyFont="1" applyBorder="1" applyAlignment="1">
      <alignment horizontal="center" wrapText="1"/>
    </xf>
    <xf numFmtId="164" fontId="1" fillId="0" borderId="3" xfId="0" applyNumberFormat="1" applyFont="1" applyBorder="1" applyAlignment="1">
      <alignment horizontal="center" wrapText="1"/>
    </xf>
    <xf numFmtId="164" fontId="1" fillId="0" borderId="14" xfId="0" applyNumberFormat="1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2" fontId="0" fillId="0" borderId="0" xfId="0" applyNumberForma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0" fillId="0" borderId="9" xfId="0" applyBorder="1" applyAlignment="1"/>
    <xf numFmtId="0" fontId="0" fillId="0" borderId="10" xfId="0" applyBorder="1"/>
    <xf numFmtId="2" fontId="0" fillId="0" borderId="10" xfId="0" applyNumberFormat="1" applyFill="1" applyBorder="1" applyAlignment="1">
      <alignment horizontal="center" vertical="center"/>
    </xf>
    <xf numFmtId="2" fontId="0" fillId="0" borderId="11" xfId="0" applyNumberFormat="1" applyFill="1" applyBorder="1" applyAlignment="1">
      <alignment horizontal="center" vertical="center"/>
    </xf>
    <xf numFmtId="0" fontId="0" fillId="0" borderId="12" xfId="0" applyBorder="1" applyAlignment="1"/>
    <xf numFmtId="2" fontId="0" fillId="0" borderId="5" xfId="0" applyNumberFormat="1" applyFill="1" applyBorder="1" applyAlignment="1">
      <alignment horizontal="center" vertical="center"/>
    </xf>
    <xf numFmtId="0" fontId="0" fillId="0" borderId="13" xfId="0" applyBorder="1" applyAlignment="1"/>
    <xf numFmtId="0" fontId="0" fillId="0" borderId="7" xfId="0" applyBorder="1"/>
    <xf numFmtId="2" fontId="0" fillId="0" borderId="7" xfId="0" applyNumberFormat="1" applyFill="1" applyBorder="1" applyAlignment="1">
      <alignment horizontal="center" vertical="center"/>
    </xf>
    <xf numFmtId="2" fontId="0" fillId="0" borderId="8" xfId="0" applyNumberFormat="1" applyFill="1" applyBorder="1" applyAlignment="1">
      <alignment horizontal="center" vertical="center"/>
    </xf>
    <xf numFmtId="0" fontId="0" fillId="0" borderId="10" xfId="0" applyBorder="1" applyAlignment="1"/>
    <xf numFmtId="0" fontId="0" fillId="0" borderId="0" xfId="0" applyBorder="1" applyAlignment="1"/>
    <xf numFmtId="2" fontId="1" fillId="0" borderId="10" xfId="0" applyNumberFormat="1" applyFont="1" applyFill="1" applyBorder="1" applyAlignment="1">
      <alignment horizontal="center" vertical="center"/>
    </xf>
    <xf numFmtId="2" fontId="1" fillId="0" borderId="11" xfId="0" applyNumberFormat="1" applyFont="1" applyFill="1" applyBorder="1" applyAlignment="1">
      <alignment horizontal="center" vertical="center"/>
    </xf>
    <xf numFmtId="0" fontId="0" fillId="0" borderId="15" xfId="0" applyBorder="1"/>
    <xf numFmtId="0" fontId="0" fillId="0" borderId="2" xfId="0" applyBorder="1"/>
    <xf numFmtId="2" fontId="1" fillId="0" borderId="2" xfId="0" applyNumberFormat="1" applyFont="1" applyFill="1" applyBorder="1" applyAlignment="1">
      <alignment horizontal="center" vertical="center"/>
    </xf>
    <xf numFmtId="2" fontId="1" fillId="0" borderId="3" xfId="0" applyNumberFormat="1" applyFont="1" applyFill="1" applyBorder="1" applyAlignment="1">
      <alignment horizontal="center" vertical="center"/>
    </xf>
    <xf numFmtId="2" fontId="0" fillId="0" borderId="10" xfId="0" applyNumberFormat="1" applyBorder="1" applyAlignment="1">
      <alignment horizontal="center" vertical="center"/>
    </xf>
    <xf numFmtId="2" fontId="0" fillId="0" borderId="11" xfId="0" applyNumberFormat="1" applyBorder="1" applyAlignment="1">
      <alignment horizontal="center" vertical="center"/>
    </xf>
    <xf numFmtId="2" fontId="0" fillId="0" borderId="0" xfId="0" applyNumberFormat="1" applyBorder="1" applyAlignment="1">
      <alignment horizontal="center" vertical="center"/>
    </xf>
    <xf numFmtId="2" fontId="0" fillId="0" borderId="5" xfId="0" applyNumberFormat="1" applyBorder="1" applyAlignment="1">
      <alignment horizontal="center" vertical="center"/>
    </xf>
    <xf numFmtId="2" fontId="0" fillId="0" borderId="7" xfId="0" applyNumberFormat="1" applyBorder="1" applyAlignment="1">
      <alignment horizontal="center" vertical="center"/>
    </xf>
    <xf numFmtId="2" fontId="0" fillId="0" borderId="8" xfId="0" applyNumberFormat="1" applyBorder="1" applyAlignment="1">
      <alignment horizontal="center" vertical="center"/>
    </xf>
    <xf numFmtId="0" fontId="0" fillId="0" borderId="14" xfId="0" applyBorder="1" applyAlignment="1"/>
    <xf numFmtId="0" fontId="0" fillId="0" borderId="4" xfId="0" applyBorder="1" applyAlignment="1"/>
    <xf numFmtId="0" fontId="0" fillId="0" borderId="6" xfId="0" applyBorder="1" applyAlignment="1"/>
    <xf numFmtId="1" fontId="1" fillId="0" borderId="11" xfId="0" applyNumberFormat="1" applyFont="1" applyBorder="1" applyAlignment="1">
      <alignment horizontal="center" vertical="center"/>
    </xf>
    <xf numFmtId="1" fontId="1" fillId="0" borderId="5" xfId="0" applyNumberFormat="1" applyFont="1" applyBorder="1" applyAlignment="1">
      <alignment horizontal="center" vertical="center"/>
    </xf>
    <xf numFmtId="1" fontId="1" fillId="0" borderId="8" xfId="0" applyNumberFormat="1" applyFont="1" applyBorder="1" applyAlignment="1">
      <alignment horizontal="center" vertical="center"/>
    </xf>
    <xf numFmtId="0" fontId="1" fillId="0" borderId="14" xfId="0" applyFont="1" applyBorder="1" applyAlignment="1">
      <alignment textRotation="90"/>
    </xf>
    <xf numFmtId="0" fontId="1" fillId="0" borderId="4" xfId="0" applyFont="1" applyBorder="1" applyAlignment="1">
      <alignment textRotation="90"/>
    </xf>
    <xf numFmtId="0" fontId="1" fillId="0" borderId="6" xfId="0" applyFont="1" applyBorder="1" applyAlignment="1">
      <alignment textRotation="90"/>
    </xf>
    <xf numFmtId="0" fontId="0" fillId="0" borderId="0" xfId="0" applyBorder="1" applyAlignment="1">
      <alignment horizontal="center" wrapText="1"/>
    </xf>
    <xf numFmtId="0" fontId="1" fillId="0" borderId="14" xfId="0" applyFont="1" applyFill="1" applyBorder="1" applyAlignment="1">
      <alignment horizontal="center"/>
    </xf>
    <xf numFmtId="164" fontId="0" fillId="0" borderId="9" xfId="0" applyNumberFormat="1" applyBorder="1" applyAlignment="1">
      <alignment horizontal="center"/>
    </xf>
    <xf numFmtId="164" fontId="0" fillId="0" borderId="11" xfId="0" applyNumberFormat="1" applyBorder="1" applyAlignment="1"/>
    <xf numFmtId="164" fontId="0" fillId="0" borderId="12" xfId="0" applyNumberFormat="1" applyBorder="1" applyAlignment="1">
      <alignment horizontal="center"/>
    </xf>
    <xf numFmtId="164" fontId="0" fillId="0" borderId="5" xfId="0" applyNumberFormat="1" applyBorder="1" applyAlignment="1"/>
    <xf numFmtId="164" fontId="0" fillId="0" borderId="13" xfId="0" applyNumberFormat="1" applyBorder="1" applyAlignment="1">
      <alignment horizontal="center"/>
    </xf>
    <xf numFmtId="164" fontId="0" fillId="0" borderId="8" xfId="0" applyNumberFormat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CA304A-5E8C-4372-BDF2-74C06172194F}">
  <dimension ref="A1:E44"/>
  <sheetViews>
    <sheetView tabSelected="1" workbookViewId="0">
      <selection activeCell="G3" sqref="G3"/>
    </sheetView>
  </sheetViews>
  <sheetFormatPr defaultRowHeight="15" x14ac:dyDescent="0.25"/>
  <cols>
    <col min="1" max="1" width="12.5703125" bestFit="1" customWidth="1"/>
    <col min="2" max="2" width="11.42578125" bestFit="1" customWidth="1"/>
    <col min="3" max="3" width="13.7109375" bestFit="1" customWidth="1"/>
    <col min="4" max="4" width="20.7109375" bestFit="1" customWidth="1"/>
    <col min="5" max="5" width="10.5703125" bestFit="1" customWidth="1"/>
  </cols>
  <sheetData>
    <row r="1" spans="1:5" ht="15.75" thickBot="1" x14ac:dyDescent="0.3">
      <c r="A1" s="3"/>
      <c r="B1" s="5"/>
      <c r="C1" s="72" t="s">
        <v>25</v>
      </c>
      <c r="D1" s="73"/>
      <c r="E1" s="74"/>
    </row>
    <row r="2" spans="1:5" ht="15.75" thickBot="1" x14ac:dyDescent="0.3">
      <c r="A2" s="34"/>
      <c r="B2" s="7" t="s">
        <v>5</v>
      </c>
      <c r="C2" s="31" t="s">
        <v>24</v>
      </c>
      <c r="D2" s="5" t="s">
        <v>23</v>
      </c>
      <c r="E2" s="59" t="s">
        <v>22</v>
      </c>
    </row>
    <row r="3" spans="1:5" x14ac:dyDescent="0.25">
      <c r="A3" s="75" t="s">
        <v>7</v>
      </c>
      <c r="B3" s="49">
        <v>1</v>
      </c>
      <c r="C3" s="23">
        <v>6.14</v>
      </c>
      <c r="D3" s="30">
        <v>0.99</v>
      </c>
      <c r="E3" s="38">
        <f>C3+D3</f>
        <v>7.13</v>
      </c>
    </row>
    <row r="4" spans="1:5" x14ac:dyDescent="0.25">
      <c r="A4" s="76"/>
      <c r="B4" s="50">
        <v>2</v>
      </c>
      <c r="C4" s="9">
        <v>15.63</v>
      </c>
      <c r="D4" s="4">
        <v>1.07</v>
      </c>
      <c r="E4" s="10">
        <f t="shared" ref="E4:E39" si="0">C4+D4</f>
        <v>16.7</v>
      </c>
    </row>
    <row r="5" spans="1:5" x14ac:dyDescent="0.25">
      <c r="A5" s="76"/>
      <c r="B5" s="50">
        <v>3</v>
      </c>
      <c r="C5" s="9">
        <v>21.13</v>
      </c>
      <c r="D5" s="4">
        <v>0.65</v>
      </c>
      <c r="E5" s="10">
        <f t="shared" si="0"/>
        <v>21.779999999999998</v>
      </c>
    </row>
    <row r="6" spans="1:5" x14ac:dyDescent="0.25">
      <c r="A6" s="76"/>
      <c r="B6" s="50">
        <v>4</v>
      </c>
      <c r="C6" s="9">
        <v>31.6</v>
      </c>
      <c r="D6" s="4">
        <v>0.87</v>
      </c>
      <c r="E6" s="10">
        <f t="shared" si="0"/>
        <v>32.47</v>
      </c>
    </row>
    <row r="7" spans="1:5" x14ac:dyDescent="0.25">
      <c r="A7" s="76"/>
      <c r="B7" s="50">
        <v>5</v>
      </c>
      <c r="C7" s="9">
        <v>21.86</v>
      </c>
      <c r="D7" s="4">
        <v>0.75</v>
      </c>
      <c r="E7" s="10">
        <f t="shared" si="0"/>
        <v>22.61</v>
      </c>
    </row>
    <row r="8" spans="1:5" x14ac:dyDescent="0.25">
      <c r="A8" s="76"/>
      <c r="B8" s="50">
        <v>6</v>
      </c>
      <c r="C8" s="9">
        <v>31.5</v>
      </c>
      <c r="D8" s="4">
        <v>0.38</v>
      </c>
      <c r="E8" s="10">
        <f t="shared" si="0"/>
        <v>31.88</v>
      </c>
    </row>
    <row r="9" spans="1:5" x14ac:dyDescent="0.25">
      <c r="A9" s="76"/>
      <c r="B9" s="50">
        <v>7</v>
      </c>
      <c r="C9" s="9">
        <v>23.59</v>
      </c>
      <c r="D9" s="4">
        <v>0.84</v>
      </c>
      <c r="E9" s="10">
        <f t="shared" si="0"/>
        <v>24.43</v>
      </c>
    </row>
    <row r="10" spans="1:5" x14ac:dyDescent="0.25">
      <c r="A10" s="76"/>
      <c r="B10" s="50">
        <v>8</v>
      </c>
      <c r="C10" s="9">
        <v>18.38</v>
      </c>
      <c r="D10" s="4">
        <v>0.76</v>
      </c>
      <c r="E10" s="10">
        <f t="shared" si="0"/>
        <v>19.14</v>
      </c>
    </row>
    <row r="11" spans="1:5" x14ac:dyDescent="0.25">
      <c r="A11" s="76"/>
      <c r="B11" s="50">
        <v>9</v>
      </c>
      <c r="C11" s="9">
        <v>35.75</v>
      </c>
      <c r="D11" s="4">
        <v>1.34</v>
      </c>
      <c r="E11" s="10">
        <f t="shared" si="0"/>
        <v>37.090000000000003</v>
      </c>
    </row>
    <row r="12" spans="1:5" ht="15.75" thickBot="1" x14ac:dyDescent="0.3">
      <c r="A12" s="76"/>
      <c r="B12" s="50">
        <v>10</v>
      </c>
      <c r="C12" s="9">
        <v>22.55</v>
      </c>
      <c r="D12" s="4">
        <v>1.32</v>
      </c>
      <c r="E12" s="10">
        <v>23.87</v>
      </c>
    </row>
    <row r="13" spans="1:5" x14ac:dyDescent="0.25">
      <c r="A13" s="76"/>
      <c r="B13" s="49" t="s">
        <v>4</v>
      </c>
      <c r="C13" s="19">
        <f>MEDIAN(C3:C12)</f>
        <v>22.204999999999998</v>
      </c>
      <c r="D13" s="13">
        <f>MEDIAN(D3:D12)</f>
        <v>0.85499999999999998</v>
      </c>
      <c r="E13" s="14">
        <f>MEDIAN(E3:E12)</f>
        <v>23.240000000000002</v>
      </c>
    </row>
    <row r="14" spans="1:5" x14ac:dyDescent="0.25">
      <c r="A14" s="76"/>
      <c r="B14" s="50" t="s">
        <v>17</v>
      </c>
      <c r="C14" s="20">
        <f>QUARTILE(C3:C12,1)</f>
        <v>19.067499999999999</v>
      </c>
      <c r="D14" s="15">
        <f>QUARTILE(D3:D12,1)</f>
        <v>0.75249999999999995</v>
      </c>
      <c r="E14" s="16">
        <f>QUARTILE(E3:E12,1)</f>
        <v>19.8</v>
      </c>
    </row>
    <row r="15" spans="1:5" x14ac:dyDescent="0.25">
      <c r="A15" s="76"/>
      <c r="B15" s="50" t="s">
        <v>18</v>
      </c>
      <c r="C15" s="20">
        <f>QUARTILE(C3:C12,3)</f>
        <v>29.522500000000001</v>
      </c>
      <c r="D15" s="15">
        <f>QUARTILE(D3:D12,3)</f>
        <v>1.05</v>
      </c>
      <c r="E15" s="16">
        <f>QUARTILE(E3:E12,3)</f>
        <v>30.017499999999998</v>
      </c>
    </row>
    <row r="16" spans="1:5" ht="15.75" thickBot="1" x14ac:dyDescent="0.3">
      <c r="A16" s="77"/>
      <c r="B16" s="54" t="s">
        <v>19</v>
      </c>
      <c r="C16" s="22">
        <f>C15-C14</f>
        <v>10.455000000000002</v>
      </c>
      <c r="D16" s="17">
        <f>D15-D14</f>
        <v>0.2975000000000001</v>
      </c>
      <c r="E16" s="18">
        <f>E15-E14</f>
        <v>10.217499999999998</v>
      </c>
    </row>
    <row r="17" spans="1:5" x14ac:dyDescent="0.25">
      <c r="A17" s="78" t="s">
        <v>8</v>
      </c>
      <c r="B17" s="7">
        <v>1</v>
      </c>
      <c r="C17" s="9">
        <v>16</v>
      </c>
      <c r="D17" s="4">
        <v>3.33</v>
      </c>
      <c r="E17" s="10">
        <f t="shared" si="0"/>
        <v>19.329999999999998</v>
      </c>
    </row>
    <row r="18" spans="1:5" x14ac:dyDescent="0.25">
      <c r="A18" s="79"/>
      <c r="B18" s="1">
        <v>2</v>
      </c>
      <c r="C18" s="9">
        <v>3.7</v>
      </c>
      <c r="D18" s="4">
        <v>0.21</v>
      </c>
      <c r="E18" s="10">
        <f t="shared" si="0"/>
        <v>3.91</v>
      </c>
    </row>
    <row r="19" spans="1:5" x14ac:dyDescent="0.25">
      <c r="A19" s="79"/>
      <c r="B19" s="1">
        <v>3</v>
      </c>
      <c r="C19" s="9">
        <v>25.96</v>
      </c>
      <c r="D19" s="4">
        <v>2.68</v>
      </c>
      <c r="E19" s="10">
        <f t="shared" si="0"/>
        <v>28.64</v>
      </c>
    </row>
    <row r="20" spans="1:5" x14ac:dyDescent="0.25">
      <c r="A20" s="79"/>
      <c r="B20" s="1">
        <v>4</v>
      </c>
      <c r="C20" s="9">
        <v>16.260000000000002</v>
      </c>
      <c r="D20" s="4">
        <v>8.89</v>
      </c>
      <c r="E20" s="10">
        <f t="shared" si="0"/>
        <v>25.150000000000002</v>
      </c>
    </row>
    <row r="21" spans="1:5" x14ac:dyDescent="0.25">
      <c r="A21" s="79"/>
      <c r="B21" s="1">
        <v>5</v>
      </c>
      <c r="C21" s="9">
        <v>4.7699999999999996</v>
      </c>
      <c r="D21" s="4">
        <v>6.8</v>
      </c>
      <c r="E21" s="10">
        <f t="shared" si="0"/>
        <v>11.57</v>
      </c>
    </row>
    <row r="22" spans="1:5" x14ac:dyDescent="0.25">
      <c r="A22" s="79"/>
      <c r="B22" s="1">
        <v>6</v>
      </c>
      <c r="C22" s="9">
        <v>34.369999999999997</v>
      </c>
      <c r="D22" s="4">
        <v>2.33</v>
      </c>
      <c r="E22" s="10">
        <f t="shared" si="0"/>
        <v>36.699999999999996</v>
      </c>
    </row>
    <row r="23" spans="1:5" x14ac:dyDescent="0.25">
      <c r="A23" s="79"/>
      <c r="B23" s="1">
        <v>7</v>
      </c>
      <c r="C23" s="9">
        <v>16.27</v>
      </c>
      <c r="D23" s="4">
        <v>1.84</v>
      </c>
      <c r="E23" s="10">
        <f t="shared" si="0"/>
        <v>18.11</v>
      </c>
    </row>
    <row r="24" spans="1:5" x14ac:dyDescent="0.25">
      <c r="A24" s="79"/>
      <c r="B24" s="1">
        <v>8</v>
      </c>
      <c r="C24" s="9">
        <v>14.02</v>
      </c>
      <c r="D24" s="4">
        <v>2.16</v>
      </c>
      <c r="E24" s="10">
        <f t="shared" si="0"/>
        <v>16.18</v>
      </c>
    </row>
    <row r="25" spans="1:5" x14ac:dyDescent="0.25">
      <c r="A25" s="79"/>
      <c r="B25" s="1">
        <v>9</v>
      </c>
      <c r="C25" s="9">
        <v>12.56</v>
      </c>
      <c r="D25" s="4">
        <v>2.16</v>
      </c>
      <c r="E25" s="10">
        <f t="shared" si="0"/>
        <v>14.72</v>
      </c>
    </row>
    <row r="26" spans="1:5" ht="15.75" thickBot="1" x14ac:dyDescent="0.3">
      <c r="A26" s="79"/>
      <c r="B26" s="1">
        <v>10</v>
      </c>
      <c r="C26" s="9">
        <v>29.05</v>
      </c>
      <c r="D26" s="4">
        <v>4.8499999999999996</v>
      </c>
      <c r="E26" s="10">
        <v>33.9</v>
      </c>
    </row>
    <row r="27" spans="1:5" x14ac:dyDescent="0.25">
      <c r="A27" s="79"/>
      <c r="B27" s="49" t="s">
        <v>4</v>
      </c>
      <c r="C27" s="19">
        <f>MEDIAN(C17:C26)</f>
        <v>16.130000000000003</v>
      </c>
      <c r="D27" s="13">
        <f>MEDIAN(D17:D26)</f>
        <v>2.5049999999999999</v>
      </c>
      <c r="E27" s="14">
        <f>MEDIAN(E17:E26)</f>
        <v>18.72</v>
      </c>
    </row>
    <row r="28" spans="1:5" x14ac:dyDescent="0.25">
      <c r="A28" s="79"/>
      <c r="B28" s="50" t="s">
        <v>17</v>
      </c>
      <c r="C28" s="20">
        <f>QUARTILE(C17:C26,1)</f>
        <v>12.925000000000001</v>
      </c>
      <c r="D28" s="15">
        <f>QUARTILE(D17:D26,1)</f>
        <v>2.16</v>
      </c>
      <c r="E28" s="16">
        <f>QUARTILE(E17:E26,1)</f>
        <v>15.085000000000001</v>
      </c>
    </row>
    <row r="29" spans="1:5" x14ac:dyDescent="0.25">
      <c r="A29" s="79"/>
      <c r="B29" s="50" t="s">
        <v>18</v>
      </c>
      <c r="C29" s="20">
        <f>QUARTILE(C17:C26,3)</f>
        <v>23.537500000000001</v>
      </c>
      <c r="D29" s="15">
        <f>QUARTILE(D17:D26,3)</f>
        <v>4.47</v>
      </c>
      <c r="E29" s="16">
        <f>QUARTILE(E17:E26,3)</f>
        <v>27.767500000000002</v>
      </c>
    </row>
    <row r="30" spans="1:5" ht="15.75" thickBot="1" x14ac:dyDescent="0.3">
      <c r="A30" s="80"/>
      <c r="B30" s="54" t="s">
        <v>19</v>
      </c>
      <c r="C30" s="22">
        <f>C29-C28</f>
        <v>10.612500000000001</v>
      </c>
      <c r="D30" s="17">
        <f>D29-D28</f>
        <v>2.3099999999999996</v>
      </c>
      <c r="E30" s="18">
        <f>E29-E28</f>
        <v>12.682500000000001</v>
      </c>
    </row>
    <row r="31" spans="1:5" x14ac:dyDescent="0.25">
      <c r="A31" s="78" t="s">
        <v>9</v>
      </c>
      <c r="B31" s="7">
        <v>1</v>
      </c>
      <c r="C31" s="23">
        <v>42.15</v>
      </c>
      <c r="D31" s="30">
        <v>1.01</v>
      </c>
      <c r="E31" s="38">
        <f t="shared" si="0"/>
        <v>43.16</v>
      </c>
    </row>
    <row r="32" spans="1:5" x14ac:dyDescent="0.25">
      <c r="A32" s="79"/>
      <c r="B32" s="1">
        <v>2</v>
      </c>
      <c r="C32" s="9">
        <v>18.12</v>
      </c>
      <c r="D32" s="4">
        <v>0.06</v>
      </c>
      <c r="E32" s="10">
        <f t="shared" si="0"/>
        <v>18.18</v>
      </c>
    </row>
    <row r="33" spans="1:5" x14ac:dyDescent="0.25">
      <c r="A33" s="79"/>
      <c r="B33" s="1">
        <v>3</v>
      </c>
      <c r="C33" s="9">
        <v>20.5</v>
      </c>
      <c r="D33" s="4">
        <v>1.42</v>
      </c>
      <c r="E33" s="10">
        <f t="shared" si="0"/>
        <v>21.92</v>
      </c>
    </row>
    <row r="34" spans="1:5" x14ac:dyDescent="0.25">
      <c r="A34" s="79"/>
      <c r="B34" s="1">
        <v>4</v>
      </c>
      <c r="C34" s="9">
        <v>26.73</v>
      </c>
      <c r="D34" s="4">
        <v>3.33</v>
      </c>
      <c r="E34" s="10">
        <f t="shared" si="0"/>
        <v>30.060000000000002</v>
      </c>
    </row>
    <row r="35" spans="1:5" x14ac:dyDescent="0.25">
      <c r="A35" s="79"/>
      <c r="B35" s="1">
        <v>5</v>
      </c>
      <c r="C35" s="9">
        <v>17.61</v>
      </c>
      <c r="D35" s="4">
        <v>3.43</v>
      </c>
      <c r="E35" s="10">
        <f t="shared" si="0"/>
        <v>21.04</v>
      </c>
    </row>
    <row r="36" spans="1:5" x14ac:dyDescent="0.25">
      <c r="A36" s="79"/>
      <c r="B36" s="1">
        <v>6</v>
      </c>
      <c r="C36" s="9">
        <v>31.68</v>
      </c>
      <c r="D36" s="4">
        <v>0.62</v>
      </c>
      <c r="E36" s="10">
        <f t="shared" si="0"/>
        <v>32.299999999999997</v>
      </c>
    </row>
    <row r="37" spans="1:5" x14ac:dyDescent="0.25">
      <c r="A37" s="79"/>
      <c r="B37" s="1">
        <v>7</v>
      </c>
      <c r="C37" s="9">
        <v>28.41</v>
      </c>
      <c r="D37" s="4">
        <v>1.21</v>
      </c>
      <c r="E37" s="10">
        <f t="shared" si="0"/>
        <v>29.62</v>
      </c>
    </row>
    <row r="38" spans="1:5" x14ac:dyDescent="0.25">
      <c r="A38" s="79"/>
      <c r="B38" s="1">
        <v>8</v>
      </c>
      <c r="C38" s="9">
        <v>19.37</v>
      </c>
      <c r="D38" s="4">
        <v>2.2599999999999998</v>
      </c>
      <c r="E38" s="10">
        <f t="shared" si="0"/>
        <v>21.630000000000003</v>
      </c>
    </row>
    <row r="39" spans="1:5" x14ac:dyDescent="0.25">
      <c r="A39" s="79"/>
      <c r="B39" s="1">
        <v>9</v>
      </c>
      <c r="C39" s="9">
        <v>19.22</v>
      </c>
      <c r="D39" s="4">
        <v>2.0499999999999998</v>
      </c>
      <c r="E39" s="10">
        <f t="shared" si="0"/>
        <v>21.27</v>
      </c>
    </row>
    <row r="40" spans="1:5" ht="15.75" thickBot="1" x14ac:dyDescent="0.3">
      <c r="A40" s="79"/>
      <c r="B40" s="1">
        <v>10</v>
      </c>
      <c r="C40" s="9">
        <v>31.57</v>
      </c>
      <c r="D40" s="4">
        <v>5.14</v>
      </c>
      <c r="E40" s="10">
        <v>36.71</v>
      </c>
    </row>
    <row r="41" spans="1:5" x14ac:dyDescent="0.25">
      <c r="A41" s="79"/>
      <c r="B41" s="49" t="s">
        <v>4</v>
      </c>
      <c r="C41" s="19">
        <f>MEDIAN(C31:C40)</f>
        <v>23.615000000000002</v>
      </c>
      <c r="D41" s="13">
        <f>MEDIAN(D31:D40)</f>
        <v>1.7349999999999999</v>
      </c>
      <c r="E41" s="14">
        <f>MEDIAN(E31:E40)</f>
        <v>25.770000000000003</v>
      </c>
    </row>
    <row r="42" spans="1:5" x14ac:dyDescent="0.25">
      <c r="A42" s="79"/>
      <c r="B42" s="50" t="s">
        <v>17</v>
      </c>
      <c r="C42" s="20">
        <f>QUARTILE(C31:C40,1)</f>
        <v>19.2575</v>
      </c>
      <c r="D42" s="15">
        <f>QUARTILE(D31:D40,1)</f>
        <v>1.06</v>
      </c>
      <c r="E42" s="16">
        <f>QUARTILE(E31:E40,1)</f>
        <v>21.36</v>
      </c>
    </row>
    <row r="43" spans="1:5" x14ac:dyDescent="0.25">
      <c r="A43" s="79"/>
      <c r="B43" s="50" t="s">
        <v>18</v>
      </c>
      <c r="C43" s="20">
        <f>QUARTILE(C31:C40,3)</f>
        <v>30.78</v>
      </c>
      <c r="D43" s="15">
        <f>QUARTILE(D31:D40,3)</f>
        <v>3.0625</v>
      </c>
      <c r="E43" s="16">
        <f>QUARTILE(E31:E40,3)</f>
        <v>31.74</v>
      </c>
    </row>
    <row r="44" spans="1:5" ht="15.75" thickBot="1" x14ac:dyDescent="0.3">
      <c r="A44" s="80"/>
      <c r="B44" s="54" t="s">
        <v>19</v>
      </c>
      <c r="C44" s="22">
        <f>C43-C42</f>
        <v>11.522500000000001</v>
      </c>
      <c r="D44" s="17">
        <f>D43-D42</f>
        <v>2.0024999999999999</v>
      </c>
      <c r="E44" s="18">
        <f>E43-E42</f>
        <v>10.379999999999999</v>
      </c>
    </row>
  </sheetData>
  <mergeCells count="4">
    <mergeCell ref="C1:E1"/>
    <mergeCell ref="A3:A16"/>
    <mergeCell ref="A17:A30"/>
    <mergeCell ref="A31:A4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F5DD3D-934D-4640-A379-8811C65A9CA7}">
  <dimension ref="A1:O34"/>
  <sheetViews>
    <sheetView workbookViewId="0">
      <selection activeCell="F43" sqref="F43"/>
    </sheetView>
  </sheetViews>
  <sheetFormatPr defaultRowHeight="15" x14ac:dyDescent="0.25"/>
  <cols>
    <col min="2" max="2" width="10.5703125" bestFit="1" customWidth="1"/>
    <col min="3" max="3" width="13.140625" bestFit="1" customWidth="1"/>
    <col min="4" max="4" width="28.140625" bestFit="1" customWidth="1"/>
    <col min="5" max="5" width="24" bestFit="1" customWidth="1"/>
    <col min="6" max="6" width="28.140625" bestFit="1" customWidth="1"/>
    <col min="7" max="7" width="24" bestFit="1" customWidth="1"/>
    <col min="8" max="8" width="28.140625" bestFit="1" customWidth="1"/>
    <col min="9" max="9" width="19.5703125" bestFit="1" customWidth="1"/>
    <col min="10" max="10" width="3.7109375" customWidth="1"/>
    <col min="11" max="11" width="28.140625" bestFit="1" customWidth="1"/>
    <col min="12" max="12" width="14.28515625" bestFit="1" customWidth="1"/>
    <col min="13" max="13" width="13.140625" bestFit="1" customWidth="1"/>
  </cols>
  <sheetData>
    <row r="1" spans="1:15" ht="15.75" thickBot="1" x14ac:dyDescent="0.3">
      <c r="B1" s="5"/>
      <c r="C1" s="5"/>
      <c r="D1" s="72" t="s">
        <v>34</v>
      </c>
      <c r="E1" s="82"/>
      <c r="F1" s="72" t="s">
        <v>35</v>
      </c>
      <c r="G1" s="81"/>
      <c r="H1" s="70"/>
      <c r="I1" s="71"/>
      <c r="J1" s="128"/>
      <c r="L1" s="94" t="s">
        <v>32</v>
      </c>
    </row>
    <row r="2" spans="1:15" ht="15.75" thickBot="1" x14ac:dyDescent="0.3">
      <c r="B2" s="7" t="s">
        <v>3</v>
      </c>
      <c r="C2" s="24" t="s">
        <v>21</v>
      </c>
      <c r="D2" s="31" t="s">
        <v>9</v>
      </c>
      <c r="E2" s="31" t="s">
        <v>8</v>
      </c>
      <c r="F2" s="31" t="s">
        <v>9</v>
      </c>
      <c r="G2" s="31" t="s">
        <v>8</v>
      </c>
      <c r="H2" s="62" t="s">
        <v>27</v>
      </c>
      <c r="I2" s="24" t="s">
        <v>28</v>
      </c>
      <c r="J2" s="129"/>
      <c r="K2" s="119" t="s">
        <v>36</v>
      </c>
      <c r="L2" s="105" t="s">
        <v>29</v>
      </c>
      <c r="M2" s="96" t="s">
        <v>7</v>
      </c>
      <c r="N2" s="97">
        <v>0.46300000000000002</v>
      </c>
      <c r="O2" s="98">
        <v>0.17760000000000001</v>
      </c>
    </row>
    <row r="3" spans="1:15" x14ac:dyDescent="0.25">
      <c r="A3" s="125" t="s">
        <v>33</v>
      </c>
      <c r="B3" s="122">
        <v>1</v>
      </c>
      <c r="C3" s="66">
        <v>35.557717464777411</v>
      </c>
      <c r="D3" s="32">
        <v>42.15</v>
      </c>
      <c r="E3" s="32">
        <v>16</v>
      </c>
      <c r="F3" s="25">
        <v>1.01</v>
      </c>
      <c r="G3" s="25">
        <v>3.33</v>
      </c>
      <c r="H3" s="25">
        <v>14</v>
      </c>
      <c r="I3" s="63">
        <v>7.9</v>
      </c>
      <c r="J3" s="64"/>
      <c r="K3" s="120"/>
      <c r="L3" s="106"/>
      <c r="M3" s="6" t="s">
        <v>9</v>
      </c>
      <c r="N3" s="92">
        <v>0.34545999999999999</v>
      </c>
      <c r="O3" s="100">
        <v>0.32823000000000002</v>
      </c>
    </row>
    <row r="4" spans="1:15" ht="15.75" thickBot="1" x14ac:dyDescent="0.3">
      <c r="A4" s="126"/>
      <c r="B4" s="123">
        <v>2</v>
      </c>
      <c r="C4" s="67">
        <v>27.180899908172638</v>
      </c>
      <c r="D4" s="33">
        <v>18.12</v>
      </c>
      <c r="E4" s="33">
        <v>3.7</v>
      </c>
      <c r="F4" s="26">
        <v>0.06</v>
      </c>
      <c r="G4" s="26">
        <v>0.21</v>
      </c>
      <c r="H4" s="26">
        <v>16</v>
      </c>
      <c r="I4" s="64">
        <v>2.5</v>
      </c>
      <c r="J4" s="64"/>
      <c r="K4" s="120"/>
      <c r="L4" s="106"/>
      <c r="M4" s="6" t="s">
        <v>8</v>
      </c>
      <c r="N4" s="92">
        <v>0.11550000000000001</v>
      </c>
      <c r="O4" s="100">
        <v>0.75068000000000001</v>
      </c>
    </row>
    <row r="5" spans="1:15" x14ac:dyDescent="0.25">
      <c r="A5" s="126"/>
      <c r="B5" s="123">
        <v>3</v>
      </c>
      <c r="C5" s="67">
        <v>23.671253629592222</v>
      </c>
      <c r="D5" s="33">
        <v>20.5</v>
      </c>
      <c r="E5" s="33">
        <v>25.96</v>
      </c>
      <c r="F5" s="26">
        <v>1.42</v>
      </c>
      <c r="G5" s="26">
        <v>2.68</v>
      </c>
      <c r="H5" s="26">
        <v>14</v>
      </c>
      <c r="I5" s="64">
        <v>28</v>
      </c>
      <c r="J5" s="64"/>
      <c r="K5" s="120"/>
      <c r="L5" s="95" t="s">
        <v>30</v>
      </c>
      <c r="M5" s="96" t="s">
        <v>9</v>
      </c>
      <c r="N5" s="97">
        <v>-5.4539999999999998E-2</v>
      </c>
      <c r="O5" s="98">
        <v>0.88104000000000005</v>
      </c>
    </row>
    <row r="6" spans="1:15" ht="15.75" thickBot="1" x14ac:dyDescent="0.3">
      <c r="A6" s="126"/>
      <c r="B6" s="123">
        <v>4</v>
      </c>
      <c r="C6" s="67">
        <v>20.654142145767317</v>
      </c>
      <c r="D6" s="33">
        <v>26.73</v>
      </c>
      <c r="E6" s="33">
        <v>16.260000000000002</v>
      </c>
      <c r="F6" s="26">
        <v>3.33</v>
      </c>
      <c r="G6" s="26">
        <v>8.89</v>
      </c>
      <c r="H6" s="26">
        <v>11</v>
      </c>
      <c r="I6" s="64">
        <v>35</v>
      </c>
      <c r="J6" s="64"/>
      <c r="K6" s="120"/>
      <c r="L6" s="101"/>
      <c r="M6" s="102" t="s">
        <v>8</v>
      </c>
      <c r="N6" s="103">
        <v>0.44985000000000003</v>
      </c>
      <c r="O6" s="104">
        <v>0.19208</v>
      </c>
    </row>
    <row r="7" spans="1:15" x14ac:dyDescent="0.25">
      <c r="A7" s="126"/>
      <c r="B7" s="123">
        <v>5</v>
      </c>
      <c r="C7" s="67">
        <v>30.839653847438935</v>
      </c>
      <c r="D7" s="33">
        <v>17.61</v>
      </c>
      <c r="E7" s="33">
        <v>4.7699999999999996</v>
      </c>
      <c r="F7" s="26">
        <v>3.43</v>
      </c>
      <c r="G7" s="26">
        <v>6.8</v>
      </c>
      <c r="H7" s="26">
        <v>12</v>
      </c>
      <c r="I7" s="64">
        <v>7</v>
      </c>
      <c r="J7" s="64"/>
      <c r="K7" s="120"/>
      <c r="L7" s="95" t="s">
        <v>31</v>
      </c>
      <c r="M7" s="96" t="s">
        <v>9</v>
      </c>
      <c r="N7" s="107">
        <v>-0.86929999999999996</v>
      </c>
      <c r="O7" s="108">
        <v>1.09E-3</v>
      </c>
    </row>
    <row r="8" spans="1:15" ht="15.75" thickBot="1" x14ac:dyDescent="0.3">
      <c r="A8" s="126"/>
      <c r="B8" s="123">
        <v>6</v>
      </c>
      <c r="C8" s="67">
        <v>19.195302796492154</v>
      </c>
      <c r="D8" s="33">
        <v>31.68</v>
      </c>
      <c r="E8" s="33">
        <v>34.369999999999997</v>
      </c>
      <c r="F8" s="26">
        <v>0.62</v>
      </c>
      <c r="G8" s="26">
        <v>2.33</v>
      </c>
      <c r="H8" s="26">
        <v>15</v>
      </c>
      <c r="I8" s="64">
        <v>29</v>
      </c>
      <c r="J8" s="64"/>
      <c r="K8" s="120"/>
      <c r="L8" s="101"/>
      <c r="M8" s="102" t="s">
        <v>8</v>
      </c>
      <c r="N8" s="103">
        <v>-0.33537</v>
      </c>
      <c r="O8" s="104">
        <v>0.34348000000000001</v>
      </c>
    </row>
    <row r="9" spans="1:15" ht="15.75" thickBot="1" x14ac:dyDescent="0.3">
      <c r="A9" s="126"/>
      <c r="B9" s="123">
        <v>7</v>
      </c>
      <c r="C9" s="68">
        <v>29.384756657483933</v>
      </c>
      <c r="D9" s="33">
        <v>28.41</v>
      </c>
      <c r="E9" s="33">
        <v>16.27</v>
      </c>
      <c r="F9" s="26">
        <v>1.21</v>
      </c>
      <c r="G9" s="26">
        <v>1.84</v>
      </c>
      <c r="H9" s="26">
        <v>13</v>
      </c>
      <c r="I9" s="64">
        <v>1</v>
      </c>
      <c r="J9" s="64"/>
      <c r="K9" s="121"/>
      <c r="L9" s="109" t="s">
        <v>8</v>
      </c>
      <c r="M9" s="110" t="s">
        <v>9</v>
      </c>
      <c r="N9" s="111">
        <v>0.65654000000000001</v>
      </c>
      <c r="O9" s="112">
        <v>3.9199999999999999E-2</v>
      </c>
    </row>
    <row r="10" spans="1:15" x14ac:dyDescent="0.25">
      <c r="A10" s="126"/>
      <c r="B10" s="123">
        <v>8</v>
      </c>
      <c r="C10" s="67">
        <v>27.444545043005888</v>
      </c>
      <c r="D10" s="33">
        <v>19.37</v>
      </c>
      <c r="E10" s="33">
        <v>14.02</v>
      </c>
      <c r="F10" s="26">
        <v>2.2599999999999998</v>
      </c>
      <c r="G10" s="26">
        <v>2.16</v>
      </c>
      <c r="H10" s="26">
        <v>9</v>
      </c>
      <c r="I10" s="64">
        <v>2.9</v>
      </c>
      <c r="J10" s="64"/>
      <c r="K10" s="119" t="s">
        <v>24</v>
      </c>
      <c r="L10" s="95" t="s">
        <v>29</v>
      </c>
      <c r="M10" s="96" t="s">
        <v>7</v>
      </c>
      <c r="N10" s="113">
        <v>0.11515</v>
      </c>
      <c r="O10" s="114">
        <v>0.75141999999999998</v>
      </c>
    </row>
    <row r="11" spans="1:15" x14ac:dyDescent="0.25">
      <c r="A11" s="126"/>
      <c r="B11" s="123">
        <v>9</v>
      </c>
      <c r="C11" s="67">
        <v>24.351851851851851</v>
      </c>
      <c r="D11" s="33">
        <v>19.22</v>
      </c>
      <c r="E11" s="33">
        <v>12.56</v>
      </c>
      <c r="F11" s="26">
        <v>2.0499999999999998</v>
      </c>
      <c r="G11" s="26">
        <v>2.16</v>
      </c>
      <c r="H11" s="26">
        <v>10</v>
      </c>
      <c r="I11" s="64">
        <v>25</v>
      </c>
      <c r="J11" s="64"/>
      <c r="K11" s="120"/>
      <c r="L11" s="99"/>
      <c r="M11" s="6" t="s">
        <v>9</v>
      </c>
      <c r="N11" s="115">
        <v>7.8789999999999999E-2</v>
      </c>
      <c r="O11" s="116">
        <v>0.82872000000000001</v>
      </c>
    </row>
    <row r="12" spans="1:15" ht="15.75" thickBot="1" x14ac:dyDescent="0.3">
      <c r="A12" s="126"/>
      <c r="B12" s="124">
        <v>10</v>
      </c>
      <c r="C12" s="69">
        <v>37.511814744801512</v>
      </c>
      <c r="D12" s="29">
        <v>31.57</v>
      </c>
      <c r="E12" s="29">
        <v>29.05</v>
      </c>
      <c r="F12" s="27">
        <v>5.14</v>
      </c>
      <c r="G12" s="27">
        <v>4.8499999999999996</v>
      </c>
      <c r="H12" s="27">
        <v>6</v>
      </c>
      <c r="I12" s="65">
        <v>1.75</v>
      </c>
      <c r="J12" s="64"/>
      <c r="K12" s="120"/>
      <c r="L12" s="101"/>
      <c r="M12" s="102" t="s">
        <v>8</v>
      </c>
      <c r="N12" s="117">
        <v>-0.18787999999999999</v>
      </c>
      <c r="O12" s="118">
        <v>0.60321999999999998</v>
      </c>
    </row>
    <row r="13" spans="1:15" x14ac:dyDescent="0.25">
      <c r="A13" s="125" t="s">
        <v>7</v>
      </c>
      <c r="B13" s="122">
        <v>1</v>
      </c>
      <c r="C13" s="40">
        <v>20.11538109337322</v>
      </c>
      <c r="D13" s="130">
        <v>6.4</v>
      </c>
      <c r="E13" s="131"/>
      <c r="F13" s="130">
        <v>1.3</v>
      </c>
      <c r="G13" s="131"/>
      <c r="K13" s="120"/>
      <c r="L13" s="95" t="s">
        <v>30</v>
      </c>
      <c r="M13" s="96" t="s">
        <v>9</v>
      </c>
      <c r="N13" s="113">
        <v>0.11515</v>
      </c>
      <c r="O13" s="114">
        <v>0.75141999999999998</v>
      </c>
    </row>
    <row r="14" spans="1:15" ht="15.75" thickBot="1" x14ac:dyDescent="0.3">
      <c r="A14" s="126"/>
      <c r="B14" s="123">
        <v>2</v>
      </c>
      <c r="C14" s="51">
        <v>29.387755102040817</v>
      </c>
      <c r="D14" s="132">
        <v>13.5</v>
      </c>
      <c r="E14" s="133"/>
      <c r="F14" s="132">
        <v>0.8</v>
      </c>
      <c r="G14" s="133"/>
      <c r="H14" s="28"/>
      <c r="I14" s="28"/>
      <c r="J14" s="28"/>
      <c r="K14" s="120"/>
      <c r="L14" s="101"/>
      <c r="M14" s="102" t="s">
        <v>8</v>
      </c>
      <c r="N14" s="117">
        <v>0.2</v>
      </c>
      <c r="O14" s="118">
        <v>0.57957999999999998</v>
      </c>
    </row>
    <row r="15" spans="1:15" x14ac:dyDescent="0.25">
      <c r="A15" s="126"/>
      <c r="B15" s="123">
        <v>3</v>
      </c>
      <c r="C15" s="51">
        <v>22.243835799508499</v>
      </c>
      <c r="D15" s="132">
        <v>19.7</v>
      </c>
      <c r="E15" s="133"/>
      <c r="F15" s="132">
        <v>0.8</v>
      </c>
      <c r="G15" s="133"/>
      <c r="H15" s="93"/>
      <c r="I15" s="93"/>
      <c r="J15" s="93"/>
      <c r="K15" s="120"/>
      <c r="L15" s="95" t="s">
        <v>31</v>
      </c>
      <c r="M15" s="96" t="s">
        <v>9</v>
      </c>
      <c r="N15" s="113">
        <v>8.5110000000000005E-2</v>
      </c>
      <c r="O15" s="114">
        <v>0.81516999999999995</v>
      </c>
    </row>
    <row r="16" spans="1:15" ht="15.75" thickBot="1" x14ac:dyDescent="0.3">
      <c r="A16" s="126"/>
      <c r="B16" s="123">
        <v>4</v>
      </c>
      <c r="C16" s="51">
        <v>21.874999999999996</v>
      </c>
      <c r="D16" s="132">
        <v>31.4</v>
      </c>
      <c r="E16" s="133"/>
      <c r="F16" s="132">
        <v>0.8</v>
      </c>
      <c r="G16" s="133"/>
      <c r="H16" s="93"/>
      <c r="I16" s="93"/>
      <c r="J16" s="93"/>
      <c r="K16" s="120"/>
      <c r="L16" s="101"/>
      <c r="M16" s="102" t="s">
        <v>8</v>
      </c>
      <c r="N16" s="117">
        <v>-3.6470000000000002E-2</v>
      </c>
      <c r="O16" s="118">
        <v>0.92032000000000003</v>
      </c>
    </row>
    <row r="17" spans="1:15" ht="15.75" thickBot="1" x14ac:dyDescent="0.3">
      <c r="A17" s="126"/>
      <c r="B17" s="123">
        <v>5</v>
      </c>
      <c r="C17" s="51">
        <v>18.360240582462808</v>
      </c>
      <c r="D17" s="132">
        <v>21.1</v>
      </c>
      <c r="E17" s="133"/>
      <c r="F17" s="132">
        <v>0.7</v>
      </c>
      <c r="G17" s="133"/>
      <c r="H17" s="93"/>
      <c r="I17" s="93"/>
      <c r="J17" s="93"/>
      <c r="K17" s="121"/>
      <c r="L17" s="109" t="s">
        <v>8</v>
      </c>
      <c r="M17" s="110" t="s">
        <v>9</v>
      </c>
      <c r="N17" s="111">
        <v>0.76970000000000005</v>
      </c>
      <c r="O17" s="112">
        <v>9.2200000000000008E-3</v>
      </c>
    </row>
    <row r="18" spans="1:15" x14ac:dyDescent="0.25">
      <c r="A18" s="126"/>
      <c r="B18" s="123">
        <v>6</v>
      </c>
      <c r="C18" s="51">
        <v>21.083581340313383</v>
      </c>
      <c r="D18" s="132">
        <v>26.7</v>
      </c>
      <c r="E18" s="133"/>
      <c r="F18" s="132">
        <v>0.3</v>
      </c>
      <c r="G18" s="133"/>
      <c r="H18" s="93"/>
      <c r="I18" s="93"/>
      <c r="J18" s="93"/>
      <c r="K18" s="4"/>
      <c r="L18" s="4"/>
    </row>
    <row r="19" spans="1:15" x14ac:dyDescent="0.25">
      <c r="A19" s="126"/>
      <c r="B19" s="123">
        <v>7</v>
      </c>
      <c r="C19" s="51">
        <v>24.93773325781147</v>
      </c>
      <c r="D19" s="132">
        <v>20.399999999999999</v>
      </c>
      <c r="E19" s="133"/>
      <c r="F19" s="132">
        <v>1</v>
      </c>
      <c r="G19" s="133"/>
      <c r="H19" s="93"/>
      <c r="I19" s="93"/>
      <c r="J19" s="93"/>
      <c r="K19" s="4"/>
      <c r="L19" s="4"/>
    </row>
    <row r="20" spans="1:15" x14ac:dyDescent="0.25">
      <c r="A20" s="126"/>
      <c r="B20" s="123">
        <v>8</v>
      </c>
      <c r="C20" s="51">
        <v>18.256310970829443</v>
      </c>
      <c r="D20" s="132">
        <v>17.8</v>
      </c>
      <c r="E20" s="133"/>
      <c r="F20" s="132">
        <v>0.7</v>
      </c>
      <c r="G20" s="133"/>
      <c r="H20" s="93"/>
      <c r="I20" s="93"/>
      <c r="J20" s="93"/>
      <c r="K20" s="4"/>
      <c r="L20" s="4"/>
    </row>
    <row r="21" spans="1:15" x14ac:dyDescent="0.25">
      <c r="A21" s="126"/>
      <c r="B21" s="123">
        <v>9</v>
      </c>
      <c r="C21" s="51">
        <v>23.507805325987146</v>
      </c>
      <c r="D21" s="132">
        <v>32.9</v>
      </c>
      <c r="E21" s="133"/>
      <c r="F21" s="132">
        <v>1</v>
      </c>
      <c r="G21" s="133"/>
      <c r="H21" s="93"/>
      <c r="I21" s="93"/>
      <c r="J21" s="93"/>
      <c r="K21" s="8"/>
      <c r="L21" s="8"/>
    </row>
    <row r="22" spans="1:15" ht="15.75" thickBot="1" x14ac:dyDescent="0.3">
      <c r="A22" s="127"/>
      <c r="B22" s="124">
        <v>10</v>
      </c>
      <c r="C22" s="43">
        <v>24.981886245622508</v>
      </c>
      <c r="D22" s="134">
        <v>21.5</v>
      </c>
      <c r="E22" s="135"/>
      <c r="F22" s="134">
        <v>1.2</v>
      </c>
      <c r="G22" s="135"/>
      <c r="H22" s="93"/>
      <c r="I22" s="93"/>
      <c r="J22" s="93"/>
      <c r="K22" s="8"/>
      <c r="L22" s="8"/>
    </row>
    <row r="23" spans="1:15" x14ac:dyDescent="0.25">
      <c r="B23" s="28"/>
      <c r="C23" s="28"/>
      <c r="D23" s="6"/>
      <c r="E23" s="8"/>
      <c r="F23" s="8"/>
      <c r="G23" s="6"/>
      <c r="H23" s="93"/>
      <c r="I23" s="93"/>
      <c r="J23" s="93"/>
      <c r="K23" s="6"/>
      <c r="L23" s="6"/>
    </row>
    <row r="24" spans="1:15" x14ac:dyDescent="0.25">
      <c r="B24" s="28"/>
      <c r="C24" s="28"/>
      <c r="D24" s="6"/>
      <c r="E24" s="8"/>
      <c r="F24" s="8"/>
      <c r="G24" s="6"/>
    </row>
    <row r="25" spans="1:15" x14ac:dyDescent="0.25">
      <c r="B25" s="28"/>
      <c r="C25" s="28"/>
      <c r="D25" s="6"/>
      <c r="E25" s="8"/>
      <c r="F25" s="8"/>
      <c r="G25" s="6"/>
    </row>
    <row r="26" spans="1:15" x14ac:dyDescent="0.25">
      <c r="B26" s="28"/>
      <c r="C26" s="28"/>
      <c r="D26" s="6"/>
      <c r="E26" s="8"/>
      <c r="F26" s="8"/>
      <c r="G26" s="6"/>
    </row>
    <row r="27" spans="1:15" x14ac:dyDescent="0.25">
      <c r="B27" s="28"/>
      <c r="C27" s="28"/>
      <c r="D27" s="6"/>
      <c r="E27" s="8"/>
      <c r="F27" s="8"/>
      <c r="G27" s="6"/>
    </row>
    <row r="28" spans="1:15" x14ac:dyDescent="0.25">
      <c r="B28" s="28"/>
      <c r="C28" s="28"/>
      <c r="D28" s="6"/>
      <c r="E28" s="8"/>
      <c r="F28" s="8"/>
      <c r="G28" s="6"/>
    </row>
    <row r="29" spans="1:15" x14ac:dyDescent="0.25">
      <c r="B29" s="28"/>
      <c r="C29" s="28"/>
      <c r="D29" s="6"/>
      <c r="E29" s="8"/>
      <c r="F29" s="8"/>
      <c r="G29" s="6"/>
    </row>
    <row r="30" spans="1:15" x14ac:dyDescent="0.25">
      <c r="B30" s="28"/>
      <c r="C30" s="28"/>
      <c r="D30" s="6"/>
      <c r="E30" s="8"/>
      <c r="F30" s="8"/>
      <c r="G30" s="6"/>
    </row>
    <row r="31" spans="1:15" x14ac:dyDescent="0.25">
      <c r="B31" s="28"/>
      <c r="C31" s="28"/>
      <c r="D31" s="6"/>
      <c r="E31" s="8"/>
      <c r="F31" s="8"/>
      <c r="G31" s="6"/>
    </row>
    <row r="32" spans="1:15" x14ac:dyDescent="0.25">
      <c r="B32" s="28"/>
      <c r="C32" s="28"/>
      <c r="D32" s="6"/>
      <c r="E32" s="8"/>
      <c r="F32" s="8"/>
      <c r="G32" s="6"/>
    </row>
    <row r="33" spans="2:7" x14ac:dyDescent="0.25">
      <c r="B33" s="28"/>
      <c r="C33" s="28"/>
      <c r="D33" s="6"/>
      <c r="E33" s="8"/>
      <c r="F33" s="8"/>
      <c r="G33" s="6"/>
    </row>
    <row r="34" spans="2:7" x14ac:dyDescent="0.25">
      <c r="B34" s="6"/>
      <c r="C34" s="6"/>
      <c r="D34" s="6"/>
      <c r="E34" s="6"/>
      <c r="F34" s="6"/>
      <c r="G34" s="6"/>
    </row>
  </sheetData>
  <mergeCells count="32">
    <mergeCell ref="A3:A12"/>
    <mergeCell ref="A13:A2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K10:K17"/>
    <mergeCell ref="L2:L4"/>
    <mergeCell ref="L5:L6"/>
    <mergeCell ref="L7:L8"/>
    <mergeCell ref="L10:L12"/>
    <mergeCell ref="L13:L14"/>
    <mergeCell ref="L15:L16"/>
    <mergeCell ref="D1:E1"/>
    <mergeCell ref="F1:G1"/>
    <mergeCell ref="K2:K9"/>
    <mergeCell ref="F22:G22"/>
    <mergeCell ref="F21:G21"/>
    <mergeCell ref="F20:G20"/>
    <mergeCell ref="F19:G19"/>
    <mergeCell ref="F18:G18"/>
    <mergeCell ref="F17:G17"/>
    <mergeCell ref="F16:G16"/>
    <mergeCell ref="F15:G15"/>
    <mergeCell ref="F14:G14"/>
    <mergeCell ref="F13:G1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C3DC2C-97FD-458A-A652-6375AC35827C}">
  <dimension ref="A1:H44"/>
  <sheetViews>
    <sheetView workbookViewId="0"/>
  </sheetViews>
  <sheetFormatPr defaultRowHeight="15" x14ac:dyDescent="0.25"/>
  <cols>
    <col min="1" max="1" width="12.5703125" bestFit="1" customWidth="1"/>
    <col min="3" max="3" width="20.42578125" bestFit="1" customWidth="1"/>
    <col min="4" max="4" width="12.140625" bestFit="1" customWidth="1"/>
    <col min="5" max="5" width="20.28515625" bestFit="1" customWidth="1"/>
    <col min="6" max="6" width="12" bestFit="1" customWidth="1"/>
    <col min="7" max="7" width="20.5703125" bestFit="1" customWidth="1"/>
    <col min="8" max="8" width="12.28515625" bestFit="1" customWidth="1"/>
  </cols>
  <sheetData>
    <row r="1" spans="1:8" ht="15.75" thickBot="1" x14ac:dyDescent="0.3">
      <c r="A1" s="3"/>
      <c r="B1" s="5"/>
      <c r="C1" s="83" t="s">
        <v>10</v>
      </c>
      <c r="D1" s="84"/>
      <c r="E1" s="84"/>
      <c r="F1" s="84"/>
      <c r="G1" s="84"/>
      <c r="H1" s="85"/>
    </row>
    <row r="2" spans="1:8" ht="15.75" thickBot="1" x14ac:dyDescent="0.3">
      <c r="A2" s="34"/>
      <c r="B2" s="7" t="s">
        <v>5</v>
      </c>
      <c r="C2" s="46" t="s">
        <v>11</v>
      </c>
      <c r="D2" s="47" t="s">
        <v>12</v>
      </c>
      <c r="E2" s="47" t="s">
        <v>13</v>
      </c>
      <c r="F2" s="47" t="s">
        <v>14</v>
      </c>
      <c r="G2" s="47" t="s">
        <v>15</v>
      </c>
      <c r="H2" s="48" t="s">
        <v>16</v>
      </c>
    </row>
    <row r="3" spans="1:8" x14ac:dyDescent="0.25">
      <c r="A3" s="86" t="s">
        <v>7</v>
      </c>
      <c r="B3" s="49">
        <v>1</v>
      </c>
      <c r="C3" s="40">
        <v>2.5866666666666678</v>
      </c>
      <c r="D3" s="41">
        <v>16.077570132184153</v>
      </c>
      <c r="E3" s="41">
        <v>5.1550000000000029</v>
      </c>
      <c r="F3" s="41">
        <v>25.417043306763098</v>
      </c>
      <c r="G3" s="41">
        <v>14.679666666666662</v>
      </c>
      <c r="H3" s="42">
        <v>24.465295601257729</v>
      </c>
    </row>
    <row r="4" spans="1:8" x14ac:dyDescent="0.25">
      <c r="A4" s="87"/>
      <c r="B4" s="50">
        <v>2</v>
      </c>
      <c r="C4" s="51">
        <v>1.1593333333333344</v>
      </c>
      <c r="D4" s="52">
        <v>8.6472240869197741</v>
      </c>
      <c r="E4" s="52">
        <v>1.9503333333333366</v>
      </c>
      <c r="F4" s="52">
        <v>6.3215099884395665</v>
      </c>
      <c r="G4" s="52">
        <v>10.730666666666671</v>
      </c>
      <c r="H4" s="53">
        <v>18.016565927915835</v>
      </c>
    </row>
    <row r="5" spans="1:8" x14ac:dyDescent="0.25">
      <c r="A5" s="87"/>
      <c r="B5" s="50">
        <v>3</v>
      </c>
      <c r="C5" s="51">
        <v>2.9386666666666645</v>
      </c>
      <c r="D5" s="52">
        <v>20.551074642174449</v>
      </c>
      <c r="E5" s="52">
        <v>4.0699999999999967</v>
      </c>
      <c r="F5" s="52">
        <v>15.60921979468953</v>
      </c>
      <c r="G5" s="52">
        <v>6.9626666666666566</v>
      </c>
      <c r="H5" s="53">
        <v>10.003304423617516</v>
      </c>
    </row>
    <row r="6" spans="1:8" x14ac:dyDescent="0.25">
      <c r="A6" s="87"/>
      <c r="B6" s="50">
        <v>4</v>
      </c>
      <c r="C6" s="51">
        <v>1.7496666666666663</v>
      </c>
      <c r="D6" s="52">
        <v>11.439966872262056</v>
      </c>
      <c r="E6" s="52">
        <v>3.1753333333333345</v>
      </c>
      <c r="F6" s="52">
        <v>13.442271328987108</v>
      </c>
      <c r="G6" s="52">
        <v>9.3236666666666537</v>
      </c>
      <c r="H6" s="53">
        <v>15.728978637020521</v>
      </c>
    </row>
    <row r="7" spans="1:8" x14ac:dyDescent="0.25">
      <c r="A7" s="87"/>
      <c r="B7" s="50">
        <v>5</v>
      </c>
      <c r="C7" s="51">
        <v>2.4716666666666658</v>
      </c>
      <c r="D7" s="52">
        <v>20.436358955656157</v>
      </c>
      <c r="E7" s="52">
        <v>-1.6453333333333333</v>
      </c>
      <c r="F7" s="52">
        <v>-11.865384615384615</v>
      </c>
      <c r="G7" s="52">
        <v>7.328000000000003</v>
      </c>
      <c r="H7" s="53">
        <v>13.834419915926199</v>
      </c>
    </row>
    <row r="8" spans="1:8" x14ac:dyDescent="0.25">
      <c r="A8" s="87"/>
      <c r="B8" s="50">
        <v>6</v>
      </c>
      <c r="C8" s="51">
        <v>0.48799999999999955</v>
      </c>
      <c r="D8" s="52">
        <v>4.4979722256359791</v>
      </c>
      <c r="E8" s="52">
        <v>4.4753333333333281</v>
      </c>
      <c r="F8" s="52">
        <v>17.284395638348528</v>
      </c>
      <c r="G8" s="52">
        <v>7.4819999999999993</v>
      </c>
      <c r="H8" s="53">
        <v>12.049990873659233</v>
      </c>
    </row>
    <row r="9" spans="1:8" x14ac:dyDescent="0.25">
      <c r="A9" s="87"/>
      <c r="B9" s="50">
        <v>7</v>
      </c>
      <c r="C9" s="51">
        <v>8.0126666666666697</v>
      </c>
      <c r="D9" s="52">
        <v>38.199211797609976</v>
      </c>
      <c r="E9" s="52">
        <v>3.375</v>
      </c>
      <c r="F9" s="52">
        <v>11.046137397584577</v>
      </c>
      <c r="G9" s="52">
        <v>10.483000000000004</v>
      </c>
      <c r="H9" s="53">
        <v>17.40215472639845</v>
      </c>
    </row>
    <row r="10" spans="1:8" x14ac:dyDescent="0.25">
      <c r="A10" s="87"/>
      <c r="B10" s="50">
        <v>8</v>
      </c>
      <c r="C10" s="51">
        <v>1.435666666666668</v>
      </c>
      <c r="D10" s="52">
        <v>10.706473103311136</v>
      </c>
      <c r="E10" s="52">
        <v>3.6839999999999975</v>
      </c>
      <c r="F10" s="52">
        <v>14.663659280880974</v>
      </c>
      <c r="G10" s="52">
        <v>11.781000000000006</v>
      </c>
      <c r="H10" s="53">
        <v>20.593513652095893</v>
      </c>
    </row>
    <row r="11" spans="1:8" x14ac:dyDescent="0.25">
      <c r="A11" s="87"/>
      <c r="B11" s="50">
        <v>9</v>
      </c>
      <c r="C11" s="51">
        <v>2.7530000000000001</v>
      </c>
      <c r="D11" s="52">
        <v>22.878116343490305</v>
      </c>
      <c r="E11" s="52">
        <v>3.19166666666667</v>
      </c>
      <c r="F11" s="52">
        <v>10.749609870555624</v>
      </c>
      <c r="G11" s="52">
        <v>12.950699999999998</v>
      </c>
      <c r="H11" s="53">
        <v>18.961206541043055</v>
      </c>
    </row>
    <row r="12" spans="1:8" ht="15.75" thickBot="1" x14ac:dyDescent="0.3">
      <c r="A12" s="87"/>
      <c r="B12" s="54">
        <v>10</v>
      </c>
      <c r="C12" s="43">
        <v>3.0943333333333332</v>
      </c>
      <c r="D12" s="44">
        <v>20.628888888888888</v>
      </c>
      <c r="E12" s="44">
        <v>3.8260000000000041</v>
      </c>
      <c r="F12" s="44">
        <v>11.355923818946339</v>
      </c>
      <c r="G12" s="44">
        <v>11.680666666666674</v>
      </c>
      <c r="H12" s="45">
        <v>17.68047791075502</v>
      </c>
    </row>
    <row r="13" spans="1:8" x14ac:dyDescent="0.25">
      <c r="A13" s="87"/>
      <c r="B13" s="50" t="s">
        <v>4</v>
      </c>
      <c r="C13" s="40">
        <f>MEDIAN(C3:C12)</f>
        <v>2.5291666666666668</v>
      </c>
      <c r="D13" s="41">
        <f t="shared" ref="D13:H13" si="0">MEDIAN(D3:D12)</f>
        <v>18.256964543920155</v>
      </c>
      <c r="E13" s="41">
        <f t="shared" si="0"/>
        <v>3.5294999999999987</v>
      </c>
      <c r="F13" s="41">
        <f t="shared" si="0"/>
        <v>12.399097573966724</v>
      </c>
      <c r="G13" s="41">
        <f t="shared" si="0"/>
        <v>10.606833333333338</v>
      </c>
      <c r="H13" s="42">
        <f t="shared" si="0"/>
        <v>17.541316318576733</v>
      </c>
    </row>
    <row r="14" spans="1:8" x14ac:dyDescent="0.25">
      <c r="A14" s="87"/>
      <c r="B14" s="50" t="s">
        <v>17</v>
      </c>
      <c r="C14" s="51">
        <f>QUARTILE(C3:C12,1)</f>
        <v>1.5141666666666675</v>
      </c>
      <c r="D14" s="52">
        <f t="shared" ref="D14:H14" si="1">QUARTILE(D3:D12,1)</f>
        <v>10.889846545548867</v>
      </c>
      <c r="E14" s="52">
        <f t="shared" si="1"/>
        <v>3.1794166666666683</v>
      </c>
      <c r="F14" s="52">
        <f t="shared" si="1"/>
        <v>10.823741752312863</v>
      </c>
      <c r="G14" s="52">
        <f t="shared" si="1"/>
        <v>7.9424166666666629</v>
      </c>
      <c r="H14" s="53">
        <f t="shared" si="1"/>
        <v>14.308059596199779</v>
      </c>
    </row>
    <row r="15" spans="1:8" x14ac:dyDescent="0.25">
      <c r="A15" s="87"/>
      <c r="B15" s="50" t="s">
        <v>18</v>
      </c>
      <c r="C15" s="51">
        <f>QUARTILE(C3:C12,3)</f>
        <v>2.8922499999999984</v>
      </c>
      <c r="D15" s="52">
        <f t="shared" ref="D15:H15" si="2">QUARTILE(D3:D12,3)</f>
        <v>20.609435327210278</v>
      </c>
      <c r="E15" s="52">
        <f t="shared" si="2"/>
        <v>4.0089999999999986</v>
      </c>
      <c r="F15" s="52">
        <f t="shared" si="2"/>
        <v>15.37282966623739</v>
      </c>
      <c r="G15" s="52">
        <f t="shared" si="2"/>
        <v>11.755916666666673</v>
      </c>
      <c r="H15" s="53">
        <f t="shared" si="2"/>
        <v>18.72504638776125</v>
      </c>
    </row>
    <row r="16" spans="1:8" ht="15.75" thickBot="1" x14ac:dyDescent="0.3">
      <c r="A16" s="88"/>
      <c r="B16" s="50" t="s">
        <v>19</v>
      </c>
      <c r="C16" s="43">
        <f>C15-C14</f>
        <v>1.3780833333333309</v>
      </c>
      <c r="D16" s="44">
        <f t="shared" ref="D16:H16" si="3">D15-D14</f>
        <v>9.719588781661411</v>
      </c>
      <c r="E16" s="44">
        <f t="shared" si="3"/>
        <v>0.82958333333333023</v>
      </c>
      <c r="F16" s="44">
        <f t="shared" si="3"/>
        <v>4.5490879139245273</v>
      </c>
      <c r="G16" s="44">
        <f t="shared" si="3"/>
        <v>3.8135000000000101</v>
      </c>
      <c r="H16" s="45">
        <f t="shared" si="3"/>
        <v>4.4169867915614702</v>
      </c>
    </row>
    <row r="17" spans="1:8" x14ac:dyDescent="0.25">
      <c r="A17" s="89" t="s">
        <v>8</v>
      </c>
      <c r="B17" s="7">
        <v>1</v>
      </c>
      <c r="C17" s="40">
        <v>-2.9400000000000013</v>
      </c>
      <c r="D17" s="41">
        <v>-26.93129770992368</v>
      </c>
      <c r="E17" s="41">
        <v>1.3366666666666713</v>
      </c>
      <c r="F17" s="41">
        <v>8.2936918304033362</v>
      </c>
      <c r="G17" s="41">
        <v>1.8866666666666667</v>
      </c>
      <c r="H17" s="42">
        <v>8.9998409922086164</v>
      </c>
    </row>
    <row r="18" spans="1:8" x14ac:dyDescent="0.25">
      <c r="A18" s="90"/>
      <c r="B18" s="1">
        <v>2</v>
      </c>
      <c r="C18" s="51">
        <v>-1.1900000000000013</v>
      </c>
      <c r="D18" s="52">
        <v>-7.8755790866975595</v>
      </c>
      <c r="E18" s="52">
        <v>0.71333333333333293</v>
      </c>
      <c r="F18" s="52">
        <v>5.028195488721801</v>
      </c>
      <c r="G18" s="52">
        <v>1.0899999999999928</v>
      </c>
      <c r="H18" s="53">
        <v>3.6532231035638238</v>
      </c>
    </row>
    <row r="19" spans="1:8" x14ac:dyDescent="0.25">
      <c r="A19" s="90"/>
      <c r="B19" s="1">
        <v>3</v>
      </c>
      <c r="C19" s="51">
        <v>-0.32000000000000028</v>
      </c>
      <c r="D19" s="52">
        <v>-4.3282236248872898</v>
      </c>
      <c r="E19" s="52">
        <v>1.3200000000000003</v>
      </c>
      <c r="F19" s="52">
        <v>7.5572519083969487</v>
      </c>
      <c r="G19" s="52">
        <v>5.8066666666666649</v>
      </c>
      <c r="H19" s="53">
        <v>13.094790648725846</v>
      </c>
    </row>
    <row r="20" spans="1:8" x14ac:dyDescent="0.25">
      <c r="A20" s="90"/>
      <c r="B20" s="1">
        <v>4</v>
      </c>
      <c r="C20" s="51">
        <v>2.2100000000000009</v>
      </c>
      <c r="D20" s="52">
        <v>18.274531422271231</v>
      </c>
      <c r="E20" s="52">
        <v>2.3333333333333428E-2</v>
      </c>
      <c r="F20" s="52">
        <v>0.18387181507748959</v>
      </c>
      <c r="G20" s="52">
        <v>5.8333333333333321</v>
      </c>
      <c r="H20" s="53">
        <v>15.42257865515114</v>
      </c>
    </row>
    <row r="21" spans="1:8" x14ac:dyDescent="0.25">
      <c r="A21" s="90"/>
      <c r="B21" s="55">
        <v>5</v>
      </c>
      <c r="C21" s="56">
        <v>3.586666666666666</v>
      </c>
      <c r="D21" s="57">
        <v>28.278580814717476</v>
      </c>
      <c r="E21" s="57">
        <v>-2.1566666666666681</v>
      </c>
      <c r="F21" s="57">
        <v>-34.766254701773263</v>
      </c>
      <c r="G21" s="57">
        <v>8.09</v>
      </c>
      <c r="H21" s="58">
        <v>51.289095519864745</v>
      </c>
    </row>
    <row r="22" spans="1:8" x14ac:dyDescent="0.25">
      <c r="A22" s="90"/>
      <c r="B22" s="1">
        <v>6</v>
      </c>
      <c r="C22" s="51">
        <v>0.94333333333333336</v>
      </c>
      <c r="D22" s="52">
        <v>10.524358497582744</v>
      </c>
      <c r="E22" s="52">
        <v>-0.3566666666666638</v>
      </c>
      <c r="F22" s="52">
        <v>-2.3130134025075471</v>
      </c>
      <c r="G22" s="52">
        <v>7.6033333333333317</v>
      </c>
      <c r="H22" s="53">
        <v>16.97046350717952</v>
      </c>
    </row>
    <row r="23" spans="1:8" x14ac:dyDescent="0.25">
      <c r="A23" s="90"/>
      <c r="B23" s="1">
        <v>7</v>
      </c>
      <c r="C23" s="51">
        <v>-1.1266666666666652</v>
      </c>
      <c r="D23" s="52">
        <v>-13.156870377578805</v>
      </c>
      <c r="E23" s="52">
        <v>1.4066666666666663</v>
      </c>
      <c r="F23" s="52">
        <v>3.1210709267066035</v>
      </c>
      <c r="G23" s="52">
        <v>-0.44666666666666899</v>
      </c>
      <c r="H23" s="53">
        <v>-3.652221313709477</v>
      </c>
    </row>
    <row r="24" spans="1:8" x14ac:dyDescent="0.25">
      <c r="A24" s="90"/>
      <c r="B24" s="1">
        <v>8</v>
      </c>
      <c r="C24" s="51">
        <v>-1.0999999999999996</v>
      </c>
      <c r="D24" s="52">
        <v>-12.105649303008068</v>
      </c>
      <c r="E24" s="52">
        <v>0.84333333333333371</v>
      </c>
      <c r="F24" s="52">
        <v>6.4557285021689239</v>
      </c>
      <c r="G24" s="52">
        <v>4.93</v>
      </c>
      <c r="H24" s="53">
        <v>16.048177083333332</v>
      </c>
    </row>
    <row r="25" spans="1:8" x14ac:dyDescent="0.25">
      <c r="A25" s="90"/>
      <c r="B25" s="1">
        <v>9</v>
      </c>
      <c r="C25" s="51">
        <v>0.43333333333333357</v>
      </c>
      <c r="D25" s="52">
        <v>3.6231884057971038</v>
      </c>
      <c r="E25" s="52">
        <v>-1.5033333333333356</v>
      </c>
      <c r="F25" s="52">
        <v>-10.09174311926607</v>
      </c>
      <c r="G25" s="52">
        <v>5.8233333333333377</v>
      </c>
      <c r="H25" s="53">
        <v>24.396034073453443</v>
      </c>
    </row>
    <row r="26" spans="1:8" ht="15.75" thickBot="1" x14ac:dyDescent="0.3">
      <c r="A26" s="90"/>
      <c r="B26" s="2">
        <v>10</v>
      </c>
      <c r="C26" s="43">
        <v>-1.875</v>
      </c>
      <c r="D26" s="44">
        <v>-8.8235294117647065</v>
      </c>
      <c r="E26" s="44">
        <v>-2.919288820000002</v>
      </c>
      <c r="F26" s="44">
        <v>-11.403273286277784</v>
      </c>
      <c r="G26" s="44">
        <v>3.6190892890000015</v>
      </c>
      <c r="H26" s="45">
        <v>5.6455680746220507</v>
      </c>
    </row>
    <row r="27" spans="1:8" x14ac:dyDescent="0.25">
      <c r="A27" s="90"/>
      <c r="B27" s="1" t="s">
        <v>4</v>
      </c>
      <c r="C27" s="40">
        <f>MEDIAN(C17:C26)</f>
        <v>-0.71</v>
      </c>
      <c r="D27" s="41">
        <f t="shared" ref="D27:H27" si="4">MEDIAN(D17:D26)</f>
        <v>-6.1019013557924247</v>
      </c>
      <c r="E27" s="41">
        <f t="shared" si="4"/>
        <v>0.36833333333333318</v>
      </c>
      <c r="F27" s="41">
        <f t="shared" si="4"/>
        <v>1.6524713708920467</v>
      </c>
      <c r="G27" s="41">
        <f t="shared" si="4"/>
        <v>5.3683333333333323</v>
      </c>
      <c r="H27" s="42">
        <f t="shared" si="4"/>
        <v>14.258684651938493</v>
      </c>
    </row>
    <row r="28" spans="1:8" x14ac:dyDescent="0.25">
      <c r="A28" s="90"/>
      <c r="B28" s="1" t="s">
        <v>17</v>
      </c>
      <c r="C28" s="51">
        <f>QUARTILE(C17:C26,1)</f>
        <v>-1.1741666666666672</v>
      </c>
      <c r="D28" s="52">
        <f t="shared" ref="D28:H28" si="5">QUARTILE(D17:D26,1)</f>
        <v>-11.285119330197228</v>
      </c>
      <c r="E28" s="52">
        <f t="shared" si="5"/>
        <v>-1.2166666666666677</v>
      </c>
      <c r="F28" s="52">
        <f t="shared" si="5"/>
        <v>-8.1470606900764402</v>
      </c>
      <c r="G28" s="52">
        <f t="shared" si="5"/>
        <v>2.3197723222500004</v>
      </c>
      <c r="H28" s="53">
        <f t="shared" si="5"/>
        <v>6.4841363040186923</v>
      </c>
    </row>
    <row r="29" spans="1:8" x14ac:dyDescent="0.25">
      <c r="A29" s="90"/>
      <c r="B29" s="1" t="s">
        <v>18</v>
      </c>
      <c r="C29" s="51">
        <f>QUARTILE(C17:C26,3)</f>
        <v>0.81583333333333341</v>
      </c>
      <c r="D29" s="52">
        <f t="shared" ref="D29:H29" si="6">QUARTILE(D17:D26,3)</f>
        <v>8.7990659746363349</v>
      </c>
      <c r="E29" s="52">
        <f t="shared" si="6"/>
        <v>1.2008333333333336</v>
      </c>
      <c r="F29" s="52">
        <f t="shared" si="6"/>
        <v>6.0988452488071427</v>
      </c>
      <c r="G29" s="52">
        <f t="shared" si="6"/>
        <v>5.8308333333333335</v>
      </c>
      <c r="H29" s="53">
        <f t="shared" si="6"/>
        <v>16.739891901217973</v>
      </c>
    </row>
    <row r="30" spans="1:8" ht="15.75" thickBot="1" x14ac:dyDescent="0.3">
      <c r="A30" s="91"/>
      <c r="B30" s="1" t="s">
        <v>19</v>
      </c>
      <c r="C30" s="43">
        <f>C29-C28</f>
        <v>1.9900000000000007</v>
      </c>
      <c r="D30" s="44">
        <f t="shared" ref="D30:H30" si="7">D29-D28</f>
        <v>20.084185304833561</v>
      </c>
      <c r="E30" s="44">
        <f t="shared" si="7"/>
        <v>2.4175000000000013</v>
      </c>
      <c r="F30" s="44">
        <f t="shared" si="7"/>
        <v>14.245905938883583</v>
      </c>
      <c r="G30" s="44">
        <f t="shared" si="7"/>
        <v>3.5110610110833331</v>
      </c>
      <c r="H30" s="45">
        <f t="shared" si="7"/>
        <v>10.255755597199281</v>
      </c>
    </row>
    <row r="31" spans="1:8" x14ac:dyDescent="0.25">
      <c r="A31" s="89" t="s">
        <v>9</v>
      </c>
      <c r="B31" s="11">
        <v>1</v>
      </c>
      <c r="C31" s="40">
        <v>0.47333333333332916</v>
      </c>
      <c r="D31" s="41">
        <v>1.063033388231762</v>
      </c>
      <c r="E31" s="41">
        <v>5.8633333333333333</v>
      </c>
      <c r="F31" s="41">
        <v>15.578779558940751</v>
      </c>
      <c r="G31" s="41">
        <v>12.926666666666662</v>
      </c>
      <c r="H31" s="42">
        <v>18.857281789448084</v>
      </c>
    </row>
    <row r="32" spans="1:8" x14ac:dyDescent="0.25">
      <c r="A32" s="90"/>
      <c r="B32" s="59">
        <v>2</v>
      </c>
      <c r="C32" s="51">
        <v>1.5933333333333319</v>
      </c>
      <c r="D32" s="52">
        <v>10.958276020174223</v>
      </c>
      <c r="E32" s="52">
        <v>1.9100000000000001</v>
      </c>
      <c r="F32" s="52">
        <v>6.2269071940882421</v>
      </c>
      <c r="G32" s="52">
        <v>6.6333333333333471</v>
      </c>
      <c r="H32" s="53">
        <v>9.8950822932723579</v>
      </c>
    </row>
    <row r="33" spans="1:8" x14ac:dyDescent="0.25">
      <c r="A33" s="90"/>
      <c r="B33" s="59">
        <v>3</v>
      </c>
      <c r="C33" s="51">
        <v>0.49333333333333584</v>
      </c>
      <c r="D33" s="52">
        <v>4.1526374859708399</v>
      </c>
      <c r="E33" s="52">
        <v>1.393333333333338</v>
      </c>
      <c r="F33" s="52">
        <v>5.7918802826659466</v>
      </c>
      <c r="G33" s="52">
        <v>7.1633333333333269</v>
      </c>
      <c r="H33" s="53">
        <v>15.057455156950661</v>
      </c>
    </row>
    <row r="34" spans="1:8" x14ac:dyDescent="0.25">
      <c r="A34" s="90"/>
      <c r="B34" s="59">
        <v>4</v>
      </c>
      <c r="C34" s="51">
        <v>0.52333333333333343</v>
      </c>
      <c r="D34" s="52">
        <v>9.1279069767441872</v>
      </c>
      <c r="E34" s="52">
        <v>-2.086666666666666</v>
      </c>
      <c r="F34" s="52">
        <v>-7.4934163275077781</v>
      </c>
      <c r="G34" s="52">
        <v>9.4333333333333229</v>
      </c>
      <c r="H34" s="53">
        <v>20.78284497319525</v>
      </c>
    </row>
    <row r="35" spans="1:8" x14ac:dyDescent="0.25">
      <c r="A35" s="90"/>
      <c r="B35" s="60">
        <v>5</v>
      </c>
      <c r="C35" s="56">
        <v>1.8033333333333381</v>
      </c>
      <c r="D35" s="57">
        <v>11.301441403801993</v>
      </c>
      <c r="E35" s="57">
        <v>2.4233333333333356</v>
      </c>
      <c r="F35" s="57">
        <v>9.503267973856218</v>
      </c>
      <c r="G35" s="57">
        <v>4.9100000000000037</v>
      </c>
      <c r="H35" s="58">
        <v>14.114603296282111</v>
      </c>
    </row>
    <row r="36" spans="1:8" x14ac:dyDescent="0.25">
      <c r="A36" s="90"/>
      <c r="B36" s="59">
        <v>6</v>
      </c>
      <c r="C36" s="51">
        <v>1.4366666666666656</v>
      </c>
      <c r="D36" s="52">
        <v>9.642058165548093</v>
      </c>
      <c r="E36" s="52">
        <v>0.84333333333333727</v>
      </c>
      <c r="F36" s="52">
        <v>3.5463975329408628</v>
      </c>
      <c r="G36" s="52">
        <v>5.8799999999999955</v>
      </c>
      <c r="H36" s="53">
        <v>10.972196305280828</v>
      </c>
    </row>
    <row r="37" spans="1:8" x14ac:dyDescent="0.25">
      <c r="A37" s="90"/>
      <c r="B37" s="59">
        <v>7</v>
      </c>
      <c r="C37" s="51">
        <v>-0.10666666666666558</v>
      </c>
      <c r="D37" s="52">
        <v>-1.5274463007159746</v>
      </c>
      <c r="E37" s="52">
        <v>5.9566666666666634</v>
      </c>
      <c r="F37" s="52">
        <v>20.549678012879475</v>
      </c>
      <c r="G37" s="52">
        <v>6.7100000000000009</v>
      </c>
      <c r="H37" s="53">
        <v>11.519313304721031</v>
      </c>
    </row>
    <row r="38" spans="1:8" x14ac:dyDescent="0.25">
      <c r="A38" s="90"/>
      <c r="B38" s="59">
        <v>8</v>
      </c>
      <c r="C38" s="51">
        <v>-1.3399999999999999</v>
      </c>
      <c r="D38" s="52">
        <v>-9.7478176527643043</v>
      </c>
      <c r="E38" s="52">
        <v>4.1699999999999982</v>
      </c>
      <c r="F38" s="52">
        <v>16.839413110782065</v>
      </c>
      <c r="G38" s="52">
        <v>2.3733333333333348</v>
      </c>
      <c r="H38" s="53">
        <v>5.7839155158407838</v>
      </c>
    </row>
    <row r="39" spans="1:8" x14ac:dyDescent="0.25">
      <c r="A39" s="90"/>
      <c r="B39" s="59">
        <v>9</v>
      </c>
      <c r="C39" s="51">
        <v>-2.3933333333333344</v>
      </c>
      <c r="D39" s="52">
        <v>-12.906705015279533</v>
      </c>
      <c r="E39" s="52">
        <v>2.3199999999999967</v>
      </c>
      <c r="F39" s="52">
        <v>9.601324320595932</v>
      </c>
      <c r="G39" s="52">
        <v>11.119999999999997</v>
      </c>
      <c r="H39" s="53">
        <v>23.497922096217508</v>
      </c>
    </row>
    <row r="40" spans="1:8" ht="15.75" thickBot="1" x14ac:dyDescent="0.3">
      <c r="A40" s="90"/>
      <c r="B40" s="61">
        <v>10</v>
      </c>
      <c r="C40" s="43">
        <v>0.37966926333333362</v>
      </c>
      <c r="D40" s="44">
        <v>3.7374378578603555</v>
      </c>
      <c r="E40" s="44">
        <v>3.4464964863333307</v>
      </c>
      <c r="F40" s="44">
        <v>11.071235062558266</v>
      </c>
      <c r="G40" s="44">
        <v>8.8029281626666602</v>
      </c>
      <c r="H40" s="45">
        <v>11.924506375031743</v>
      </c>
    </row>
    <row r="41" spans="1:8" x14ac:dyDescent="0.25">
      <c r="A41" s="90"/>
      <c r="B41" s="7" t="s">
        <v>4</v>
      </c>
      <c r="C41" s="19">
        <f>MEDIAN(C31:C40)</f>
        <v>0.4833333333333325</v>
      </c>
      <c r="D41" s="13">
        <f t="shared" ref="D41:H41" si="8">MEDIAN(D31:D40)</f>
        <v>3.945037671915598</v>
      </c>
      <c r="E41" s="13">
        <f t="shared" si="8"/>
        <v>2.3716666666666661</v>
      </c>
      <c r="F41" s="13">
        <f t="shared" si="8"/>
        <v>9.552296147226075</v>
      </c>
      <c r="G41" s="13">
        <f t="shared" si="8"/>
        <v>6.9366666666666639</v>
      </c>
      <c r="H41" s="14">
        <f t="shared" si="8"/>
        <v>13.019554835656926</v>
      </c>
    </row>
    <row r="42" spans="1:8" x14ac:dyDescent="0.25">
      <c r="A42" s="90"/>
      <c r="B42" s="1" t="s">
        <v>17</v>
      </c>
      <c r="C42" s="20">
        <f>QUARTILE(C31:C40,1)</f>
        <v>1.4917315833334222E-2</v>
      </c>
      <c r="D42" s="21">
        <f t="shared" ref="D42:H42" si="9">QUARTILE(D31:D40,1)</f>
        <v>-0.87982637847904055</v>
      </c>
      <c r="E42" s="21">
        <f t="shared" si="9"/>
        <v>1.5225000000000035</v>
      </c>
      <c r="F42" s="21">
        <f t="shared" si="9"/>
        <v>5.9006370105215202</v>
      </c>
      <c r="G42" s="21">
        <f t="shared" si="9"/>
        <v>6.0683333333333334</v>
      </c>
      <c r="H42" s="16">
        <f t="shared" si="9"/>
        <v>11.10897555514088</v>
      </c>
    </row>
    <row r="43" spans="1:8" x14ac:dyDescent="0.25">
      <c r="A43" s="90"/>
      <c r="B43" s="1" t="s">
        <v>18</v>
      </c>
      <c r="C43" s="20">
        <f>QUARTILE(C31:C40,3)</f>
        <v>1.2083333333333326</v>
      </c>
      <c r="D43" s="21">
        <f t="shared" ref="D43:H43" si="10">QUARTILE(D31:D40,3)</f>
        <v>9.5135203683471161</v>
      </c>
      <c r="E43" s="21">
        <f t="shared" si="10"/>
        <v>3.9891241215833313</v>
      </c>
      <c r="F43" s="21">
        <f t="shared" si="10"/>
        <v>14.451893434845129</v>
      </c>
      <c r="G43" s="21">
        <f t="shared" si="10"/>
        <v>9.2757320406666572</v>
      </c>
      <c r="H43" s="16">
        <f t="shared" si="10"/>
        <v>17.907325131323727</v>
      </c>
    </row>
    <row r="44" spans="1:8" ht="15.75" thickBot="1" x14ac:dyDescent="0.3">
      <c r="A44" s="91"/>
      <c r="B44" s="2" t="s">
        <v>19</v>
      </c>
      <c r="C44" s="22">
        <f>C43-C42</f>
        <v>1.1934160174999984</v>
      </c>
      <c r="D44" s="17">
        <f t="shared" ref="D44:H44" si="11">D43-D42</f>
        <v>10.393346746826158</v>
      </c>
      <c r="E44" s="17">
        <f t="shared" si="11"/>
        <v>2.4666241215833278</v>
      </c>
      <c r="F44" s="17">
        <f t="shared" si="11"/>
        <v>8.5512564243236078</v>
      </c>
      <c r="G44" s="17">
        <f t="shared" si="11"/>
        <v>3.2073987073333239</v>
      </c>
      <c r="H44" s="18">
        <f t="shared" si="11"/>
        <v>6.7983495761828472</v>
      </c>
    </row>
  </sheetData>
  <mergeCells count="4">
    <mergeCell ref="C1:H1"/>
    <mergeCell ref="A3:A16"/>
    <mergeCell ref="A17:A30"/>
    <mergeCell ref="A31:A4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A564DF-CECE-43C8-9CCD-0A4B53AAE308}">
  <dimension ref="A1:E36"/>
  <sheetViews>
    <sheetView workbookViewId="0">
      <selection activeCell="C2" sqref="C2"/>
    </sheetView>
  </sheetViews>
  <sheetFormatPr defaultRowHeight="15" x14ac:dyDescent="0.25"/>
  <cols>
    <col min="1" max="1" width="12.5703125" bestFit="1" customWidth="1"/>
    <col min="2" max="2" width="11.42578125" bestFit="1" customWidth="1"/>
    <col min="3" max="3" width="15.140625" bestFit="1" customWidth="1"/>
    <col min="4" max="4" width="10.85546875" bestFit="1" customWidth="1"/>
    <col min="5" max="5" width="13.140625" bestFit="1" customWidth="1"/>
  </cols>
  <sheetData>
    <row r="1" spans="1:5" ht="15.75" thickBot="1" x14ac:dyDescent="0.3">
      <c r="A1" s="3"/>
      <c r="B1" s="5"/>
      <c r="C1" s="72" t="s">
        <v>26</v>
      </c>
      <c r="D1" s="73"/>
      <c r="E1" s="74"/>
    </row>
    <row r="2" spans="1:5" ht="15.75" thickBot="1" x14ac:dyDescent="0.3">
      <c r="A2" s="34"/>
      <c r="B2" s="12" t="s">
        <v>5</v>
      </c>
      <c r="C2" s="35" t="s">
        <v>0</v>
      </c>
      <c r="D2" s="3" t="s">
        <v>1</v>
      </c>
      <c r="E2" s="36" t="s">
        <v>2</v>
      </c>
    </row>
    <row r="3" spans="1:5" x14ac:dyDescent="0.25">
      <c r="A3" s="86" t="s">
        <v>7</v>
      </c>
      <c r="B3" s="37">
        <v>1</v>
      </c>
      <c r="C3" s="23">
        <v>309.10000000000002</v>
      </c>
      <c r="D3" s="30">
        <v>393.5</v>
      </c>
      <c r="E3" s="38">
        <v>309.10000000000002</v>
      </c>
    </row>
    <row r="4" spans="1:5" x14ac:dyDescent="0.25">
      <c r="A4" s="87"/>
      <c r="B4" s="39">
        <v>2</v>
      </c>
      <c r="C4" s="9">
        <v>814.9</v>
      </c>
      <c r="D4" s="4">
        <v>457</v>
      </c>
      <c r="E4" s="10">
        <v>273.89999999999998</v>
      </c>
    </row>
    <row r="5" spans="1:5" x14ac:dyDescent="0.25">
      <c r="A5" s="87"/>
      <c r="B5" s="39">
        <v>3</v>
      </c>
      <c r="C5" s="9">
        <v>662.8</v>
      </c>
      <c r="D5" s="4">
        <v>416.2</v>
      </c>
      <c r="E5" s="10">
        <v>348.4</v>
      </c>
    </row>
    <row r="6" spans="1:5" x14ac:dyDescent="0.25">
      <c r="A6" s="87"/>
      <c r="B6" s="39">
        <v>4</v>
      </c>
      <c r="C6" s="9">
        <v>370.5</v>
      </c>
      <c r="D6" s="4">
        <v>397.8</v>
      </c>
      <c r="E6" s="10">
        <v>157.5</v>
      </c>
    </row>
    <row r="7" spans="1:5" x14ac:dyDescent="0.25">
      <c r="A7" s="87"/>
      <c r="B7" s="39">
        <v>5</v>
      </c>
      <c r="C7" s="9">
        <v>323.10000000000002</v>
      </c>
      <c r="D7" s="4">
        <v>342.5</v>
      </c>
      <c r="E7" s="10">
        <v>285.10000000000002</v>
      </c>
    </row>
    <row r="8" spans="1:5" x14ac:dyDescent="0.25">
      <c r="A8" s="87"/>
      <c r="B8" s="39">
        <v>6</v>
      </c>
      <c r="C8" s="9">
        <v>558</v>
      </c>
      <c r="D8" s="4">
        <v>371.1</v>
      </c>
      <c r="E8" s="10">
        <v>179.6</v>
      </c>
    </row>
    <row r="9" spans="1:5" x14ac:dyDescent="0.25">
      <c r="A9" s="87"/>
      <c r="B9" s="39">
        <v>9</v>
      </c>
      <c r="C9" s="9">
        <v>823.1</v>
      </c>
      <c r="D9" s="4">
        <v>361.2</v>
      </c>
      <c r="E9" s="10">
        <v>315.3</v>
      </c>
    </row>
    <row r="10" spans="1:5" ht="15.75" thickBot="1" x14ac:dyDescent="0.3">
      <c r="A10" s="87"/>
      <c r="B10" s="39">
        <v>10</v>
      </c>
      <c r="C10" s="9">
        <v>302.39999999999998</v>
      </c>
      <c r="D10" s="4">
        <v>348</v>
      </c>
      <c r="E10" s="10">
        <v>329.5</v>
      </c>
    </row>
    <row r="11" spans="1:5" x14ac:dyDescent="0.25">
      <c r="A11" s="76"/>
      <c r="B11" s="49" t="s">
        <v>6</v>
      </c>
      <c r="C11" s="41">
        <f>AVERAGE(C3:C10)</f>
        <v>520.48749999999995</v>
      </c>
      <c r="D11" s="41">
        <f t="shared" ref="D11:E11" si="0">AVERAGE(D3:D10)</f>
        <v>385.91249999999997</v>
      </c>
      <c r="E11" s="42">
        <f t="shared" si="0"/>
        <v>274.79999999999995</v>
      </c>
    </row>
    <row r="12" spans="1:5" ht="15.75" thickBot="1" x14ac:dyDescent="0.3">
      <c r="A12" s="77"/>
      <c r="B12" s="2" t="s">
        <v>20</v>
      </c>
      <c r="C12" s="44">
        <f>_xlfn.STDEV.S(C3:C10)</f>
        <v>224.75955048832597</v>
      </c>
      <c r="D12" s="44">
        <f t="shared" ref="D12:E12" si="1">_xlfn.STDEV.S(D3:D10)</f>
        <v>38.39971865596339</v>
      </c>
      <c r="E12" s="45">
        <f t="shared" si="1"/>
        <v>69.851904565506231</v>
      </c>
    </row>
    <row r="13" spans="1:5" x14ac:dyDescent="0.25">
      <c r="A13" s="89" t="s">
        <v>8</v>
      </c>
      <c r="B13" s="31">
        <v>1</v>
      </c>
      <c r="C13" s="9">
        <v>814.4</v>
      </c>
      <c r="D13" s="4">
        <v>290.8</v>
      </c>
      <c r="E13" s="10">
        <v>257.2</v>
      </c>
    </row>
    <row r="14" spans="1:5" x14ac:dyDescent="0.25">
      <c r="A14" s="90"/>
      <c r="B14" s="31">
        <v>2</v>
      </c>
      <c r="C14" s="9">
        <v>490.6</v>
      </c>
      <c r="D14" s="4">
        <v>381.4</v>
      </c>
      <c r="E14" s="10">
        <v>252.8</v>
      </c>
    </row>
    <row r="15" spans="1:5" x14ac:dyDescent="0.25">
      <c r="A15" s="90"/>
      <c r="B15" s="31">
        <v>3</v>
      </c>
      <c r="C15" s="9">
        <v>1092.0999999999999</v>
      </c>
      <c r="D15" s="4">
        <v>425.1</v>
      </c>
      <c r="E15" s="10">
        <v>253.1</v>
      </c>
    </row>
    <row r="16" spans="1:5" x14ac:dyDescent="0.25">
      <c r="A16" s="90"/>
      <c r="B16" s="31">
        <v>4</v>
      </c>
      <c r="C16" s="9">
        <v>883.4</v>
      </c>
      <c r="D16" s="4">
        <v>361</v>
      </c>
      <c r="E16" s="10">
        <v>350.2</v>
      </c>
    </row>
    <row r="17" spans="1:5" x14ac:dyDescent="0.25">
      <c r="A17" s="90"/>
      <c r="B17" s="31">
        <v>5</v>
      </c>
      <c r="C17" s="9">
        <v>705.3</v>
      </c>
      <c r="D17" s="4">
        <v>595</v>
      </c>
      <c r="E17" s="10">
        <v>292.89999999999998</v>
      </c>
    </row>
    <row r="18" spans="1:5" x14ac:dyDescent="0.25">
      <c r="A18" s="90"/>
      <c r="B18" s="31">
        <v>6</v>
      </c>
      <c r="C18" s="9">
        <v>463.4</v>
      </c>
      <c r="D18" s="4">
        <v>335.7</v>
      </c>
      <c r="E18" s="10">
        <v>224.2</v>
      </c>
    </row>
    <row r="19" spans="1:5" x14ac:dyDescent="0.25">
      <c r="A19" s="90"/>
      <c r="B19" s="31">
        <v>7</v>
      </c>
      <c r="C19" s="9">
        <v>762.3</v>
      </c>
      <c r="D19" s="4">
        <v>337.4</v>
      </c>
      <c r="E19" s="10">
        <v>310.39999999999998</v>
      </c>
    </row>
    <row r="20" spans="1:5" x14ac:dyDescent="0.25">
      <c r="A20" s="90"/>
      <c r="B20" s="31">
        <v>8</v>
      </c>
      <c r="C20" s="9">
        <v>834</v>
      </c>
      <c r="D20" s="4">
        <v>410.5</v>
      </c>
      <c r="E20" s="10">
        <v>302.3</v>
      </c>
    </row>
    <row r="21" spans="1:5" x14ac:dyDescent="0.25">
      <c r="A21" s="90"/>
      <c r="B21" s="31">
        <v>9</v>
      </c>
      <c r="C21" s="9">
        <v>719.8</v>
      </c>
      <c r="D21" s="4">
        <v>419.7</v>
      </c>
      <c r="E21" s="10">
        <v>312.39999999999998</v>
      </c>
    </row>
    <row r="22" spans="1:5" ht="15.75" thickBot="1" x14ac:dyDescent="0.3">
      <c r="A22" s="90"/>
      <c r="B22" s="31">
        <v>10</v>
      </c>
      <c r="C22" s="9">
        <v>620.79999999999995</v>
      </c>
      <c r="D22" s="4">
        <v>533.70000000000005</v>
      </c>
      <c r="E22" s="10">
        <v>279</v>
      </c>
    </row>
    <row r="23" spans="1:5" x14ac:dyDescent="0.25">
      <c r="A23" s="79"/>
      <c r="B23" s="49" t="s">
        <v>6</v>
      </c>
      <c r="C23" s="41">
        <f>AVERAGE(C13:C22)</f>
        <v>738.61</v>
      </c>
      <c r="D23" s="41">
        <f t="shared" ref="D23:E23" si="2">AVERAGE(D13:D22)</f>
        <v>409.03000000000003</v>
      </c>
      <c r="E23" s="42">
        <f t="shared" si="2"/>
        <v>283.45</v>
      </c>
    </row>
    <row r="24" spans="1:5" ht="15.75" thickBot="1" x14ac:dyDescent="0.3">
      <c r="A24" s="80"/>
      <c r="B24" s="2" t="s">
        <v>20</v>
      </c>
      <c r="C24" s="44">
        <f>_xlfn.STDEV.S(C13:C22)</f>
        <v>186.76068733363891</v>
      </c>
      <c r="D24" s="44">
        <f t="shared" ref="D24:E24" si="3">_xlfn.STDEV.S(D13:D22)</f>
        <v>93.129826347714967</v>
      </c>
      <c r="E24" s="45">
        <f t="shared" si="3"/>
        <v>37.334174097675572</v>
      </c>
    </row>
    <row r="25" spans="1:5" x14ac:dyDescent="0.25">
      <c r="A25" s="89" t="s">
        <v>9</v>
      </c>
      <c r="B25" s="28">
        <v>1</v>
      </c>
      <c r="C25" s="9">
        <v>913.4</v>
      </c>
      <c r="D25" s="4">
        <v>380.6</v>
      </c>
      <c r="E25" s="10">
        <v>306.2</v>
      </c>
    </row>
    <row r="26" spans="1:5" x14ac:dyDescent="0.25">
      <c r="A26" s="90"/>
      <c r="B26" s="5">
        <v>2</v>
      </c>
      <c r="C26" s="9">
        <v>487</v>
      </c>
      <c r="D26" s="4">
        <v>370</v>
      </c>
      <c r="E26" s="10">
        <v>320.39999999999998</v>
      </c>
    </row>
    <row r="27" spans="1:5" x14ac:dyDescent="0.25">
      <c r="A27" s="90"/>
      <c r="B27" s="5">
        <v>3</v>
      </c>
      <c r="C27" s="9">
        <v>869.1</v>
      </c>
      <c r="D27" s="4">
        <v>743.6</v>
      </c>
      <c r="E27" s="10">
        <v>347.5</v>
      </c>
    </row>
    <row r="28" spans="1:5" x14ac:dyDescent="0.25">
      <c r="A28" s="90"/>
      <c r="B28" s="5">
        <v>4</v>
      </c>
      <c r="C28" s="9">
        <v>762.7</v>
      </c>
      <c r="D28" s="4">
        <v>280.3</v>
      </c>
      <c r="E28" s="10">
        <v>329.4</v>
      </c>
    </row>
    <row r="29" spans="1:5" x14ac:dyDescent="0.25">
      <c r="A29" s="90"/>
      <c r="B29" s="5">
        <v>5</v>
      </c>
      <c r="C29" s="9">
        <v>591.70000000000005</v>
      </c>
      <c r="D29" s="4">
        <v>451.9</v>
      </c>
      <c r="E29" s="10">
        <v>246.6</v>
      </c>
    </row>
    <row r="30" spans="1:5" x14ac:dyDescent="0.25">
      <c r="A30" s="90"/>
      <c r="B30" s="5">
        <v>6</v>
      </c>
      <c r="C30" s="9">
        <v>408.5</v>
      </c>
      <c r="D30" s="4">
        <v>298.7</v>
      </c>
      <c r="E30" s="10">
        <v>247.3</v>
      </c>
    </row>
    <row r="31" spans="1:5" x14ac:dyDescent="0.25">
      <c r="A31" s="90"/>
      <c r="B31" s="5">
        <v>7</v>
      </c>
      <c r="C31" s="9">
        <v>803.9</v>
      </c>
      <c r="D31" s="4">
        <v>774.2</v>
      </c>
      <c r="E31" s="10">
        <v>309.5</v>
      </c>
    </row>
    <row r="32" spans="1:5" x14ac:dyDescent="0.25">
      <c r="A32" s="90"/>
      <c r="B32" s="5">
        <v>8</v>
      </c>
      <c r="C32" s="9">
        <v>515.9</v>
      </c>
      <c r="D32" s="4">
        <v>404.4</v>
      </c>
      <c r="E32" s="10">
        <v>351.6</v>
      </c>
    </row>
    <row r="33" spans="1:5" x14ac:dyDescent="0.25">
      <c r="A33" s="90"/>
      <c r="B33" s="5">
        <v>9</v>
      </c>
      <c r="C33" s="9">
        <v>543.29999999999995</v>
      </c>
      <c r="D33" s="4">
        <v>442.6</v>
      </c>
      <c r="E33" s="10">
        <v>289.7</v>
      </c>
    </row>
    <row r="34" spans="1:5" ht="15.75" thickBot="1" x14ac:dyDescent="0.3">
      <c r="A34" s="90"/>
      <c r="B34" s="28">
        <v>10</v>
      </c>
      <c r="C34" s="9">
        <v>782.7</v>
      </c>
      <c r="D34" s="4">
        <v>484.6</v>
      </c>
      <c r="E34" s="10">
        <v>435.5</v>
      </c>
    </row>
    <row r="35" spans="1:5" x14ac:dyDescent="0.25">
      <c r="A35" s="79"/>
      <c r="B35" s="49" t="s">
        <v>6</v>
      </c>
      <c r="C35" s="41">
        <f>AVERAGE(C25:C34)</f>
        <v>667.81999999999994</v>
      </c>
      <c r="D35" s="41">
        <f t="shared" ref="D35:E35" si="4">AVERAGE(D25:D34)</f>
        <v>463.09000000000003</v>
      </c>
      <c r="E35" s="42">
        <f t="shared" si="4"/>
        <v>318.36999999999995</v>
      </c>
    </row>
    <row r="36" spans="1:5" ht="15.75" thickBot="1" x14ac:dyDescent="0.3">
      <c r="A36" s="80"/>
      <c r="B36" s="2" t="s">
        <v>20</v>
      </c>
      <c r="C36" s="44">
        <f>_xlfn.STDEV.S(C25:C34)</f>
        <v>178.22036172484198</v>
      </c>
      <c r="D36" s="44">
        <f t="shared" ref="D36:E36" si="5">_xlfn.STDEV.S(D25:D34)</f>
        <v>168.60016772101821</v>
      </c>
      <c r="E36" s="45">
        <f t="shared" si="5"/>
        <v>54.821570166820301</v>
      </c>
    </row>
  </sheetData>
  <mergeCells count="4">
    <mergeCell ref="C1:E1"/>
    <mergeCell ref="A3:A12"/>
    <mergeCell ref="A13:A24"/>
    <mergeCell ref="A25:A3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Figure 4 Raw</vt:lpstr>
      <vt:lpstr>Figure 5 Raw</vt:lpstr>
      <vt:lpstr>Figure 6 Raw</vt:lpstr>
      <vt:lpstr>Figure 7 Raw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Customer</dc:creator>
  <cp:lastModifiedBy>Alex Dickinson</cp:lastModifiedBy>
  <dcterms:created xsi:type="dcterms:W3CDTF">2019-04-20T19:05:02Z</dcterms:created>
  <dcterms:modified xsi:type="dcterms:W3CDTF">2021-09-09T17:21:11Z</dcterms:modified>
</cp:coreProperties>
</file>