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ahsiddle/Documents/Owen et al/September/Plos Pthogens/"/>
    </mc:Choice>
  </mc:AlternateContent>
  <xr:revisionPtr revIDLastSave="0" documentId="8_{88C8DB23-DD72-A146-8DED-EF73CCD52995}" xr6:coauthVersionLast="47" xr6:coauthVersionMax="47" xr10:uidLastSave="{00000000-0000-0000-0000-000000000000}"/>
  <bookViews>
    <workbookView xWindow="0" yWindow="460" windowWidth="26520" windowHeight="14940" xr2:uid="{85542967-9E86-48DF-A074-0D57050D1EAC}"/>
  </bookViews>
  <sheets>
    <sheet name="Results 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45" l="1"/>
  <c r="C31" i="45"/>
  <c r="B32" i="45"/>
  <c r="C32" i="45"/>
  <c r="B33" i="45"/>
  <c r="C33" i="45"/>
  <c r="B34" i="45"/>
  <c r="C34" i="45"/>
  <c r="B35" i="45"/>
  <c r="C35" i="45"/>
  <c r="B36" i="45"/>
  <c r="C36" i="45"/>
  <c r="B37" i="45"/>
  <c r="C37" i="45"/>
  <c r="B38" i="45"/>
  <c r="C38" i="45"/>
  <c r="B39" i="45"/>
  <c r="C39" i="45"/>
  <c r="E31" i="45"/>
  <c r="F31" i="45"/>
  <c r="E32" i="45"/>
  <c r="F32" i="45"/>
  <c r="E33" i="45"/>
  <c r="F33" i="45"/>
  <c r="E34" i="45"/>
  <c r="F34" i="45"/>
  <c r="E35" i="45"/>
  <c r="F35" i="45"/>
  <c r="E36" i="45"/>
  <c r="F36" i="45"/>
  <c r="E37" i="45"/>
  <c r="F37" i="45"/>
  <c r="E38" i="45"/>
  <c r="F38" i="45"/>
  <c r="E39" i="45"/>
  <c r="F39" i="45"/>
  <c r="E30" i="45"/>
  <c r="F30" i="45"/>
  <c r="C30" i="45"/>
  <c r="B30" i="45"/>
  <c r="AC6" i="45"/>
  <c r="AC7" i="45"/>
  <c r="Z21" i="45" s="1"/>
  <c r="AC8" i="45"/>
  <c r="AC9" i="45"/>
  <c r="AC10" i="45"/>
  <c r="AC11" i="45"/>
  <c r="Z25" i="45" s="1"/>
  <c r="AC12" i="45"/>
  <c r="AC13" i="45"/>
  <c r="AC14" i="45"/>
  <c r="AC5" i="45"/>
  <c r="T6" i="45"/>
  <c r="U6" i="45"/>
  <c r="V6" i="45"/>
  <c r="W6" i="45"/>
  <c r="V20" i="45" s="1"/>
  <c r="X6" i="45"/>
  <c r="Y6" i="45"/>
  <c r="Z6" i="45"/>
  <c r="AA6" i="45"/>
  <c r="AB6" i="45"/>
  <c r="AD6" i="45"/>
  <c r="AE6" i="45"/>
  <c r="T7" i="45"/>
  <c r="T21" i="45" s="1"/>
  <c r="U7" i="45"/>
  <c r="V7" i="45"/>
  <c r="W7" i="45"/>
  <c r="X7" i="45"/>
  <c r="Y7" i="45"/>
  <c r="Z7" i="45"/>
  <c r="AA7" i="45"/>
  <c r="AB7" i="45"/>
  <c r="AD7" i="45"/>
  <c r="AE7" i="45"/>
  <c r="T8" i="45"/>
  <c r="U8" i="45"/>
  <c r="V8" i="45"/>
  <c r="W8" i="45"/>
  <c r="X8" i="45"/>
  <c r="Y8" i="45"/>
  <c r="Z8" i="45"/>
  <c r="AA8" i="45"/>
  <c r="AB8" i="45"/>
  <c r="AD8" i="45"/>
  <c r="AA22" i="45" s="1"/>
  <c r="AE8" i="45"/>
  <c r="T9" i="45"/>
  <c r="U9" i="45"/>
  <c r="V9" i="45"/>
  <c r="W9" i="45"/>
  <c r="X9" i="45"/>
  <c r="Y9" i="45"/>
  <c r="Z9" i="45"/>
  <c r="X23" i="45" s="1"/>
  <c r="AA9" i="45"/>
  <c r="AB9" i="45"/>
  <c r="AD9" i="45"/>
  <c r="AE9" i="45"/>
  <c r="T10" i="45"/>
  <c r="U10" i="45"/>
  <c r="V10" i="45"/>
  <c r="W10" i="45"/>
  <c r="V24" i="45" s="1"/>
  <c r="X10" i="45"/>
  <c r="Y10" i="45"/>
  <c r="Z10" i="45"/>
  <c r="AA10" i="45"/>
  <c r="AB10" i="45"/>
  <c r="AD10" i="45"/>
  <c r="AE10" i="45"/>
  <c r="T11" i="45"/>
  <c r="T25" i="45" s="1"/>
  <c r="U11" i="45"/>
  <c r="V11" i="45"/>
  <c r="W11" i="45"/>
  <c r="X11" i="45"/>
  <c r="Y11" i="45"/>
  <c r="Z11" i="45"/>
  <c r="AA11" i="45"/>
  <c r="AB11" i="45"/>
  <c r="AD11" i="45"/>
  <c r="AE11" i="45"/>
  <c r="T12" i="45"/>
  <c r="U12" i="45"/>
  <c r="V12" i="45"/>
  <c r="W12" i="45"/>
  <c r="X12" i="45"/>
  <c r="Y12" i="45"/>
  <c r="Z12" i="45"/>
  <c r="AA12" i="45"/>
  <c r="AB12" i="45"/>
  <c r="AD12" i="45"/>
  <c r="AA26" i="45" s="1"/>
  <c r="AE12" i="45"/>
  <c r="T13" i="45"/>
  <c r="U13" i="45"/>
  <c r="V13" i="45"/>
  <c r="W13" i="45"/>
  <c r="X13" i="45"/>
  <c r="Y13" i="45"/>
  <c r="Z13" i="45"/>
  <c r="X27" i="45" s="1"/>
  <c r="AA13" i="45"/>
  <c r="AB13" i="45"/>
  <c r="AD13" i="45"/>
  <c r="AE13" i="45"/>
  <c r="T14" i="45"/>
  <c r="U14" i="45"/>
  <c r="V14" i="45"/>
  <c r="W14" i="45"/>
  <c r="V28" i="45" s="1"/>
  <c r="X14" i="45"/>
  <c r="Y14" i="45"/>
  <c r="Z14" i="45"/>
  <c r="AA14" i="45"/>
  <c r="AB14" i="45"/>
  <c r="AD14" i="45"/>
  <c r="AE14" i="45"/>
  <c r="AE5" i="45"/>
  <c r="AD5" i="45"/>
  <c r="AB5" i="45"/>
  <c r="AA5" i="45"/>
  <c r="Z5" i="45"/>
  <c r="Y19" i="45" s="1"/>
  <c r="Y5" i="45"/>
  <c r="X5" i="45"/>
  <c r="W5" i="45"/>
  <c r="W19" i="45" s="1"/>
  <c r="V5" i="45"/>
  <c r="U5" i="45"/>
  <c r="T5" i="45"/>
  <c r="AA19" i="45" l="1"/>
  <c r="X28" i="45"/>
  <c r="T26" i="45"/>
  <c r="V25" i="45"/>
  <c r="X24" i="45"/>
  <c r="T22" i="45"/>
  <c r="V21" i="45"/>
  <c r="X20" i="45"/>
  <c r="Z28" i="45"/>
  <c r="Z24" i="45"/>
  <c r="Z20" i="45"/>
  <c r="W21" i="45"/>
  <c r="U19" i="45"/>
  <c r="AA28" i="45"/>
  <c r="W28" i="45"/>
  <c r="W27" i="45"/>
  <c r="T27" i="45"/>
  <c r="V26" i="45"/>
  <c r="AA25" i="45"/>
  <c r="X25" i="45"/>
  <c r="AA24" i="45"/>
  <c r="W24" i="45"/>
  <c r="W23" i="45"/>
  <c r="T23" i="45"/>
  <c r="V22" i="45"/>
  <c r="AA21" i="45"/>
  <c r="X21" i="45"/>
  <c r="AA20" i="45"/>
  <c r="W20" i="45"/>
  <c r="Z27" i="45"/>
  <c r="Z23" i="45"/>
  <c r="T28" i="45"/>
  <c r="V27" i="45"/>
  <c r="X26" i="45"/>
  <c r="T24" i="45"/>
  <c r="V23" i="45"/>
  <c r="X22" i="45"/>
  <c r="T20" i="45"/>
  <c r="Z26" i="45"/>
  <c r="Z22" i="45"/>
  <c r="W25" i="45"/>
  <c r="T19" i="45"/>
  <c r="AA27" i="45"/>
  <c r="W26" i="45"/>
  <c r="X19" i="45"/>
  <c r="Y28" i="45"/>
  <c r="U28" i="45"/>
  <c r="Y27" i="45"/>
  <c r="U27" i="45"/>
  <c r="Y26" i="45"/>
  <c r="U26" i="45"/>
  <c r="Y25" i="45"/>
  <c r="U25" i="45"/>
  <c r="Y24" i="45"/>
  <c r="U24" i="45"/>
  <c r="Y23" i="45"/>
  <c r="U23" i="45"/>
  <c r="Y22" i="45"/>
  <c r="U22" i="45"/>
  <c r="Y21" i="45"/>
  <c r="U21" i="45"/>
  <c r="Y20" i="45"/>
  <c r="U20" i="45"/>
  <c r="AA23" i="45"/>
  <c r="Z19" i="45"/>
  <c r="W22" i="45"/>
  <c r="V19" i="45"/>
  <c r="P11" i="45" l="1"/>
  <c r="Q11" i="45"/>
  <c r="P17" i="45"/>
  <c r="Q17" i="45"/>
  <c r="Q26" i="45"/>
  <c r="Q25" i="45"/>
  <c r="P25" i="45"/>
  <c r="I25" i="45"/>
  <c r="H25" i="45"/>
  <c r="P26" i="45"/>
  <c r="I26" i="45"/>
  <c r="H26" i="45"/>
  <c r="Q24" i="45"/>
  <c r="P24" i="45"/>
  <c r="I24" i="45"/>
  <c r="H24" i="45"/>
  <c r="Q23" i="45"/>
  <c r="P23" i="45"/>
  <c r="I23" i="45"/>
  <c r="H23" i="45"/>
  <c r="Q22" i="45"/>
  <c r="P22" i="45"/>
  <c r="I22" i="45"/>
  <c r="H22" i="45"/>
  <c r="Q21" i="45"/>
  <c r="P21" i="45"/>
  <c r="I21" i="45"/>
  <c r="H21" i="45"/>
  <c r="Q20" i="45"/>
  <c r="P20" i="45"/>
  <c r="I20" i="45"/>
  <c r="H20" i="45"/>
  <c r="Q19" i="45"/>
  <c r="P19" i="45"/>
  <c r="I19" i="45"/>
  <c r="H19" i="45"/>
  <c r="I18" i="45"/>
  <c r="H18" i="45"/>
  <c r="I17" i="45"/>
  <c r="H17" i="45"/>
  <c r="I11" i="45"/>
  <c r="H11" i="45"/>
  <c r="Q10" i="45"/>
  <c r="P10" i="45"/>
  <c r="I10" i="45"/>
  <c r="H10" i="45"/>
  <c r="Q9" i="45"/>
  <c r="P9" i="45"/>
  <c r="I9" i="45"/>
  <c r="H9" i="45"/>
  <c r="Q8" i="45"/>
  <c r="P8" i="45"/>
  <c r="I8" i="45"/>
  <c r="H8" i="45"/>
  <c r="Q7" i="45"/>
  <c r="P7" i="45"/>
  <c r="I7" i="45"/>
  <c r="H7" i="45"/>
  <c r="Q6" i="45"/>
  <c r="P6" i="45"/>
  <c r="I6" i="45"/>
  <c r="H6" i="45"/>
  <c r="Q5" i="45"/>
  <c r="P5" i="45"/>
  <c r="I5" i="45"/>
  <c r="H5" i="45"/>
  <c r="I4" i="45"/>
  <c r="H4" i="45"/>
  <c r="Q3" i="45"/>
  <c r="P3" i="45"/>
  <c r="I3" i="45"/>
  <c r="H3" i="45"/>
</calcChain>
</file>

<file path=xl/sharedStrings.xml><?xml version="1.0" encoding="utf-8"?>
<sst xmlns="http://schemas.openxmlformats.org/spreadsheetml/2006/main" count="134" uniqueCount="36">
  <si>
    <t>Average</t>
  </si>
  <si>
    <t>SEM</t>
  </si>
  <si>
    <t>DFT1</t>
  </si>
  <si>
    <t>DFT2</t>
  </si>
  <si>
    <t>Gene</t>
  </si>
  <si>
    <t>DFT1 control</t>
  </si>
  <si>
    <t>DFT1 IFNg</t>
  </si>
  <si>
    <t>DFT2 IFNg</t>
  </si>
  <si>
    <t>MBP</t>
  </si>
  <si>
    <t>MAG</t>
  </si>
  <si>
    <t>MPZ</t>
  </si>
  <si>
    <t>PLP1</t>
  </si>
  <si>
    <t>PRX</t>
  </si>
  <si>
    <t>PMP22</t>
  </si>
  <si>
    <t>L1CAM</t>
  </si>
  <si>
    <t>PDGFRA</t>
  </si>
  <si>
    <t>NGFR</t>
  </si>
  <si>
    <t>FABP7</t>
  </si>
  <si>
    <t>P-value</t>
  </si>
  <si>
    <t>Expression vs RPL13A</t>
  </si>
  <si>
    <t>Replicate 1</t>
  </si>
  <si>
    <t>Replicate 2</t>
  </si>
  <si>
    <t>Replicate 3</t>
  </si>
  <si>
    <t>DFT2 Control</t>
  </si>
  <si>
    <t>Control</t>
  </si>
  <si>
    <t>IFNg</t>
  </si>
  <si>
    <t>Treatment</t>
  </si>
  <si>
    <t>DFT1 Biological replicates</t>
  </si>
  <si>
    <t>DFT2 Biological replicates</t>
  </si>
  <si>
    <t>DFT1 Average</t>
  </si>
  <si>
    <t>DFT2 Average</t>
  </si>
  <si>
    <t>Two way ANOVA p-values</t>
  </si>
  <si>
    <t>Cell line</t>
  </si>
  <si>
    <t>Interaction</t>
  </si>
  <si>
    <t>N/A</t>
  </si>
  <si>
    <t>Control P-values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</si>
</sst>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1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2" borderId="0" xfId="0" applyFill="1" applyBorder="1"/>
    <xf numFmtId="0" fontId="0" fillId="2" borderId="7" xfId="0" applyFill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6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7" xfId="0" applyFill="1" applyBorder="1"/>
    <xf numFmtId="0" fontId="1" fillId="2" borderId="0" xfId="2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2" xfId="0" applyFill="1" applyBorder="1"/>
    <xf numFmtId="0" fontId="1" fillId="0" borderId="0" xfId="2" applyFill="1" applyBorder="1"/>
    <xf numFmtId="0" fontId="1" fillId="2" borderId="1" xfId="2" applyFill="1" applyBorder="1"/>
    <xf numFmtId="0" fontId="0" fillId="2" borderId="1" xfId="0" applyFill="1" applyBorder="1"/>
    <xf numFmtId="0" fontId="0" fillId="2" borderId="9" xfId="0" applyFill="1" applyBorder="1"/>
    <xf numFmtId="0" fontId="1" fillId="2" borderId="8" xfId="2" applyFill="1" applyBorder="1"/>
    <xf numFmtId="0" fontId="1" fillId="2" borderId="9" xfId="2" applyFill="1" applyBorder="1"/>
    <xf numFmtId="0" fontId="0" fillId="2" borderId="14" xfId="0" applyFill="1" applyBorder="1"/>
    <xf numFmtId="0" fontId="0" fillId="0" borderId="2" xfId="0" applyFill="1" applyBorder="1" applyAlignment="1"/>
    <xf numFmtId="0" fontId="0" fillId="0" borderId="1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8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2" xfId="0" applyFill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Fill="1" applyBorder="1" applyAlignment="1"/>
    <xf numFmtId="164" fontId="0" fillId="0" borderId="0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4" fontId="0" fillId="0" borderId="0" xfId="0" applyNumberFormat="1" applyFill="1" applyBorder="1" applyAlignment="1"/>
    <xf numFmtId="164" fontId="0" fillId="0" borderId="7" xfId="0" applyNumberFormat="1" applyFill="1" applyBorder="1" applyAlignment="1"/>
    <xf numFmtId="164" fontId="0" fillId="0" borderId="6" xfId="0" applyNumberFormat="1" applyFill="1" applyBorder="1"/>
    <xf numFmtId="164" fontId="0" fillId="0" borderId="0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164" fontId="0" fillId="0" borderId="1" xfId="0" applyNumberFormat="1" applyFill="1" applyBorder="1"/>
    <xf numFmtId="164" fontId="0" fillId="0" borderId="9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Normal" xfId="0" builtinId="0"/>
    <cellStyle name="Normal 2" xfId="1" xr:uid="{B23A109B-F438-42B1-BDDC-301B0AFAC41C}"/>
    <cellStyle name="Normal 3" xfId="2" xr:uid="{BF17CCE1-B933-4771-BEC8-66F4A6B0EDAF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DFT1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'Results '!$I$3:$I$11</c:f>
                <c:numCache>
                  <c:formatCode>General</c:formatCode>
                  <c:ptCount val="9"/>
                  <c:pt idx="0">
                    <c:v>0.36149703830077373</c:v>
                  </c:pt>
                  <c:pt idx="1">
                    <c:v>0.17847035893246649</c:v>
                  </c:pt>
                  <c:pt idx="2">
                    <c:v>3.6327643705847179E-2</c:v>
                  </c:pt>
                  <c:pt idx="3">
                    <c:v>7.2085625335680345E-2</c:v>
                  </c:pt>
                  <c:pt idx="4">
                    <c:v>6.223116770329723E-2</c:v>
                  </c:pt>
                  <c:pt idx="5">
                    <c:v>7.7083899522495253E-2</c:v>
                  </c:pt>
                  <c:pt idx="6">
                    <c:v>1.3671719399198132E-2</c:v>
                  </c:pt>
                  <c:pt idx="7">
                    <c:v>0</c:v>
                  </c:pt>
                  <c:pt idx="8">
                    <c:v>7.7322770266716703E-2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'Results '!$A$30:$A$38</c:f>
              <c:strCache>
                <c:ptCount val="9"/>
                <c:pt idx="0">
                  <c:v>MBP</c:v>
                </c:pt>
                <c:pt idx="1">
                  <c:v>MAG</c:v>
                </c:pt>
                <c:pt idx="2">
                  <c:v>MPZ</c:v>
                </c:pt>
                <c:pt idx="3">
                  <c:v>PLP1</c:v>
                </c:pt>
                <c:pt idx="4">
                  <c:v>PRX</c:v>
                </c:pt>
                <c:pt idx="5">
                  <c:v>PMP22</c:v>
                </c:pt>
                <c:pt idx="6">
                  <c:v>L1CAM</c:v>
                </c:pt>
                <c:pt idx="7">
                  <c:v>PDGFRA</c:v>
                </c:pt>
                <c:pt idx="8">
                  <c:v>NGFR</c:v>
                </c:pt>
              </c:strCache>
            </c:strRef>
          </c:cat>
          <c:val>
            <c:numRef>
              <c:f>'Results '!$B$30:$B$38</c:f>
              <c:numCache>
                <c:formatCode>General</c:formatCode>
                <c:ptCount val="9"/>
                <c:pt idx="0">
                  <c:v>2.2372246642364306</c:v>
                </c:pt>
                <c:pt idx="1">
                  <c:v>2.0155258414022268</c:v>
                </c:pt>
                <c:pt idx="2">
                  <c:v>1.1728167023490841</c:v>
                </c:pt>
                <c:pt idx="3">
                  <c:v>1.3123773318743275</c:v>
                </c:pt>
                <c:pt idx="4">
                  <c:v>1.1935022332964904</c:v>
                </c:pt>
                <c:pt idx="5">
                  <c:v>1.112149496763726</c:v>
                </c:pt>
                <c:pt idx="6">
                  <c:v>9.9644939401224653E-2</c:v>
                </c:pt>
                <c:pt idx="7">
                  <c:v>0</c:v>
                </c:pt>
                <c:pt idx="8">
                  <c:v>1.2832208749475282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7-4DBD-A9EF-DE7B841799E9}"/>
            </c:ext>
          </c:extLst>
        </c:ser>
        <c:ser>
          <c:idx val="1"/>
          <c:order val="1"/>
          <c:tx>
            <c:v>DFT2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'Results '!$Q$3:$Q$11</c:f>
                <c:numCache>
                  <c:formatCode>General</c:formatCode>
                  <c:ptCount val="9"/>
                  <c:pt idx="0">
                    <c:v>4.8359328976124213E-3</c:v>
                  </c:pt>
                  <c:pt idx="1">
                    <c:v>0</c:v>
                  </c:pt>
                  <c:pt idx="2">
                    <c:v>8.2229373405973217E-5</c:v>
                  </c:pt>
                  <c:pt idx="3">
                    <c:v>6.360826307935756E-2</c:v>
                  </c:pt>
                  <c:pt idx="4">
                    <c:v>0</c:v>
                  </c:pt>
                  <c:pt idx="5">
                    <c:v>1.3597880014358241E-3</c:v>
                  </c:pt>
                  <c:pt idx="6">
                    <c:v>0.26861354468125143</c:v>
                  </c:pt>
                  <c:pt idx="7">
                    <c:v>7.312957394006217E-2</c:v>
                  </c:pt>
                  <c:pt idx="8">
                    <c:v>4.7068300230477055E-2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'Results '!$A$30:$A$38</c:f>
              <c:strCache>
                <c:ptCount val="9"/>
                <c:pt idx="0">
                  <c:v>MBP</c:v>
                </c:pt>
                <c:pt idx="1">
                  <c:v>MAG</c:v>
                </c:pt>
                <c:pt idx="2">
                  <c:v>MPZ</c:v>
                </c:pt>
                <c:pt idx="3">
                  <c:v>PLP1</c:v>
                </c:pt>
                <c:pt idx="4">
                  <c:v>PRX</c:v>
                </c:pt>
                <c:pt idx="5">
                  <c:v>PMP22</c:v>
                </c:pt>
                <c:pt idx="6">
                  <c:v>L1CAM</c:v>
                </c:pt>
                <c:pt idx="7">
                  <c:v>PDGFRA</c:v>
                </c:pt>
                <c:pt idx="8">
                  <c:v>NGFR</c:v>
                </c:pt>
              </c:strCache>
            </c:strRef>
          </c:cat>
          <c:val>
            <c:numRef>
              <c:f>'Results '!$E$30:$E$38</c:f>
              <c:numCache>
                <c:formatCode>General</c:formatCode>
                <c:ptCount val="9"/>
                <c:pt idx="0">
                  <c:v>3.1439629517430588E-2</c:v>
                </c:pt>
                <c:pt idx="1">
                  <c:v>0</c:v>
                </c:pt>
                <c:pt idx="2">
                  <c:v>3.8997049855403688E-4</c:v>
                </c:pt>
                <c:pt idx="3">
                  <c:v>0.28119732015099291</c:v>
                </c:pt>
                <c:pt idx="4">
                  <c:v>0</c:v>
                </c:pt>
                <c:pt idx="5">
                  <c:v>4.9647818100308327E-2</c:v>
                </c:pt>
                <c:pt idx="6">
                  <c:v>2.0656534266333355</c:v>
                </c:pt>
                <c:pt idx="7">
                  <c:v>1.1557737440904725</c:v>
                </c:pt>
                <c:pt idx="8">
                  <c:v>0.45379072269714582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7-4DBD-A9EF-DE7B84179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212920"/>
        <c:axId val="479215216"/>
      </c:barChart>
      <c:catAx>
        <c:axId val="4792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5216"/>
        <c:crosses val="autoZero"/>
        <c:auto val="1"/>
        <c:lblAlgn val="ctr"/>
        <c:lblOffset val="100"/>
        <c:noMultiLvlLbl val="0"/>
      </c:catAx>
      <c:valAx>
        <c:axId val="4792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Relative</a:t>
                </a:r>
                <a:r>
                  <a:rPr lang="en-GB" baseline="0"/>
                  <a:t> expression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496660</xdr:colOff>
      <xdr:row>47</xdr:row>
      <xdr:rowOff>50346</xdr:rowOff>
    </xdr:from>
    <xdr:to>
      <xdr:col>14</xdr:col>
      <xdr:colOff>360588</xdr:colOff>
      <xdr:row>60</xdr:row>
      <xdr:rowOff>140153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5E0CD6-4232-45A7-869E-3D702F741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5BD1-C1F3-4532-8617-A9CB6A76C211}">
  <dimension ref="A1:AK53"/>
  <sheetViews>
    <sheetView tabSelected="1" zoomScale="70" zoomScaleNormal="70" workbookViewId="0">
      <selection activeCell="L26" sqref="L26"/>
    </sheetView>
  </sheetViews>
  <sheetFormatPr baseColWidth="10" defaultColWidth="8.83203125" defaultRowHeight="16" x14ac:dyDescent="0.2"/>
  <cols>
    <col min="3" max="3" width="12.6640625" customWidth="1"/>
    <col min="5" max="5" width="10.5" customWidth="1"/>
    <col min="7" max="7" width="10.83203125" customWidth="1"/>
    <col min="8" max="10" width="13" bestFit="1" customWidth="1"/>
  </cols>
  <sheetData>
    <row r="1" spans="1:37" ht="17" thickBot="1" x14ac:dyDescent="0.25">
      <c r="A1" s="15" t="s">
        <v>19</v>
      </c>
      <c r="B1" s="71" t="s">
        <v>5</v>
      </c>
      <c r="C1" s="72"/>
      <c r="D1" s="72"/>
      <c r="E1" s="72"/>
      <c r="F1" s="72"/>
      <c r="G1" s="72"/>
      <c r="H1" s="72"/>
      <c r="I1" s="80"/>
      <c r="J1" s="72" t="s">
        <v>23</v>
      </c>
      <c r="K1" s="72"/>
      <c r="L1" s="72"/>
      <c r="M1" s="72"/>
      <c r="N1" s="72"/>
      <c r="O1" s="72"/>
      <c r="P1" s="72"/>
      <c r="Q1" s="80"/>
      <c r="T1" s="2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3"/>
    </row>
    <row r="2" spans="1:37" ht="17" thickBot="1" x14ac:dyDescent="0.25">
      <c r="A2" s="15" t="s">
        <v>4</v>
      </c>
      <c r="B2" s="71" t="s">
        <v>20</v>
      </c>
      <c r="C2" s="80"/>
      <c r="D2" s="71" t="s">
        <v>21</v>
      </c>
      <c r="E2" s="80"/>
      <c r="F2" s="71" t="s">
        <v>22</v>
      </c>
      <c r="G2" s="80"/>
      <c r="H2" s="18" t="s">
        <v>0</v>
      </c>
      <c r="I2" s="17" t="s">
        <v>1</v>
      </c>
      <c r="J2" s="71" t="s">
        <v>20</v>
      </c>
      <c r="K2" s="72"/>
      <c r="L2" s="71" t="s">
        <v>21</v>
      </c>
      <c r="M2" s="80"/>
      <c r="N2" s="72" t="s">
        <v>22</v>
      </c>
      <c r="O2" s="80"/>
      <c r="P2" s="18" t="s">
        <v>0</v>
      </c>
      <c r="Q2" s="17" t="s">
        <v>1</v>
      </c>
      <c r="S2" s="3"/>
      <c r="T2" s="77" t="s">
        <v>27</v>
      </c>
      <c r="U2" s="78"/>
      <c r="V2" s="78"/>
      <c r="W2" s="78"/>
      <c r="X2" s="78"/>
      <c r="Y2" s="79"/>
      <c r="Z2" s="68" t="s">
        <v>28</v>
      </c>
      <c r="AA2" s="68"/>
      <c r="AB2" s="68"/>
      <c r="AC2" s="68"/>
      <c r="AD2" s="68"/>
      <c r="AE2" s="69"/>
      <c r="AF2" s="2"/>
      <c r="AG2" s="76"/>
      <c r="AH2" s="76"/>
      <c r="AI2" s="23"/>
      <c r="AJ2" s="23"/>
      <c r="AK2" s="23"/>
    </row>
    <row r="3" spans="1:37" ht="17" thickBot="1" x14ac:dyDescent="0.25">
      <c r="A3" s="3" t="s">
        <v>8</v>
      </c>
      <c r="B3" s="27">
        <v>2.8274885157400873</v>
      </c>
      <c r="C3" s="26">
        <v>3.2864148699845011</v>
      </c>
      <c r="D3" s="29">
        <v>2.7846860786284546</v>
      </c>
      <c r="E3" s="4">
        <v>2.1209317389811888</v>
      </c>
      <c r="F3" s="3">
        <v>1.286218934331349</v>
      </c>
      <c r="G3" s="5">
        <v>1.1176078477530034</v>
      </c>
      <c r="H3" s="4">
        <f t="shared" ref="H3:H10" si="0">AVERAGE(B3:G3)</f>
        <v>2.2372246642364306</v>
      </c>
      <c r="I3" s="22">
        <f t="shared" ref="I3:I10" si="1">_xlfn.STDEV.S(B3:G3)/SQRT(6)</f>
        <v>0.36149703830077373</v>
      </c>
      <c r="J3" s="4">
        <v>3.4558286846331616E-2</v>
      </c>
      <c r="K3" s="5">
        <v>3.5621438666173059E-2</v>
      </c>
      <c r="L3" s="3">
        <v>3.8328431587389536E-2</v>
      </c>
      <c r="M3" s="5">
        <v>4.5835199365675962E-2</v>
      </c>
      <c r="N3" s="3">
        <v>1.9507225164961995E-2</v>
      </c>
      <c r="O3" s="4">
        <v>1.478719547405135E-2</v>
      </c>
      <c r="P3" s="22">
        <f t="shared" ref="P3:P10" si="2">AVERAGE(J3:O3)</f>
        <v>3.1439629517430588E-2</v>
      </c>
      <c r="Q3" s="5">
        <f t="shared" ref="Q3:Q10" si="3">_xlfn.STDEV.S(J3:O3)/SQRT(6)</f>
        <v>4.8359328976124213E-3</v>
      </c>
      <c r="S3" s="6"/>
      <c r="T3" s="67" t="s">
        <v>24</v>
      </c>
      <c r="U3" s="68"/>
      <c r="V3" s="69"/>
      <c r="W3" s="67" t="s">
        <v>25</v>
      </c>
      <c r="X3" s="68"/>
      <c r="Y3" s="69"/>
      <c r="Z3" s="67" t="s">
        <v>24</v>
      </c>
      <c r="AA3" s="68"/>
      <c r="AB3" s="69"/>
      <c r="AC3" s="77" t="s">
        <v>25</v>
      </c>
      <c r="AD3" s="78"/>
      <c r="AE3" s="79"/>
      <c r="AF3" s="23"/>
      <c r="AG3" s="23"/>
      <c r="AH3" s="23"/>
      <c r="AI3" s="23"/>
      <c r="AJ3" s="23"/>
      <c r="AK3" s="23"/>
    </row>
    <row r="4" spans="1:37" ht="17" thickBot="1" x14ac:dyDescent="0.25">
      <c r="A4" s="6" t="s">
        <v>9</v>
      </c>
      <c r="B4" s="28">
        <v>2.2808855949436388</v>
      </c>
      <c r="C4" s="24">
        <v>2.6056058163555145</v>
      </c>
      <c r="D4" s="23">
        <v>2.1598539558095307</v>
      </c>
      <c r="E4" s="23">
        <v>2.030345651536078</v>
      </c>
      <c r="F4" s="6">
        <v>1.4837819570427897</v>
      </c>
      <c r="G4" s="8">
        <v>1.5326820727258104</v>
      </c>
      <c r="H4" s="7">
        <f t="shared" si="0"/>
        <v>2.0155258414022272</v>
      </c>
      <c r="I4" s="19">
        <f t="shared" si="1"/>
        <v>0.17847035893246649</v>
      </c>
      <c r="J4" s="9">
        <v>0</v>
      </c>
      <c r="K4" s="10">
        <v>0</v>
      </c>
      <c r="L4" s="14">
        <v>0</v>
      </c>
      <c r="M4" s="10">
        <v>0</v>
      </c>
      <c r="N4" s="14">
        <v>0</v>
      </c>
      <c r="O4" s="9">
        <v>0</v>
      </c>
      <c r="P4" s="20">
        <v>0</v>
      </c>
      <c r="Q4" s="10">
        <v>0</v>
      </c>
      <c r="S4" s="18" t="s">
        <v>4</v>
      </c>
      <c r="T4" s="46">
        <v>1</v>
      </c>
      <c r="U4" s="47">
        <v>2</v>
      </c>
      <c r="V4" s="48">
        <v>3</v>
      </c>
      <c r="W4" s="49">
        <v>1</v>
      </c>
      <c r="X4" s="50">
        <v>2</v>
      </c>
      <c r="Y4" s="48">
        <v>3</v>
      </c>
      <c r="Z4" s="49">
        <v>1</v>
      </c>
      <c r="AA4" s="50">
        <v>2</v>
      </c>
      <c r="AB4" s="48">
        <v>3</v>
      </c>
      <c r="AC4" s="50">
        <v>1</v>
      </c>
      <c r="AD4" s="50">
        <v>2</v>
      </c>
      <c r="AE4" s="48">
        <v>3</v>
      </c>
      <c r="AF4" s="23"/>
      <c r="AG4" s="23"/>
      <c r="AH4" s="23"/>
      <c r="AI4" s="23"/>
      <c r="AJ4" s="23"/>
      <c r="AK4" s="23"/>
    </row>
    <row r="5" spans="1:37" x14ac:dyDescent="0.2">
      <c r="A5" s="6" t="s">
        <v>10</v>
      </c>
      <c r="B5" s="28">
        <v>1.2439779770840651</v>
      </c>
      <c r="C5" s="24">
        <v>1.2931395351688453</v>
      </c>
      <c r="D5" s="23">
        <v>1.1871912423013373</v>
      </c>
      <c r="E5" s="7">
        <v>1.1651539327949647</v>
      </c>
      <c r="F5" s="6">
        <v>1.0821825492293338</v>
      </c>
      <c r="G5" s="8">
        <v>1.0652549775159592</v>
      </c>
      <c r="H5" s="7">
        <f t="shared" si="0"/>
        <v>1.1728167023490843</v>
      </c>
      <c r="I5" s="19">
        <f t="shared" si="1"/>
        <v>3.6327643705847179E-2</v>
      </c>
      <c r="J5" s="7">
        <v>4.3109533269577945E-4</v>
      </c>
      <c r="K5" s="8">
        <v>3.2716487308393692E-4</v>
      </c>
      <c r="L5" s="6">
        <v>6.8272013175409987E-4</v>
      </c>
      <c r="M5" s="8">
        <v>5.4027010909604755E-4</v>
      </c>
      <c r="N5" s="6">
        <v>1.707337892084538E-4</v>
      </c>
      <c r="O5" s="7">
        <v>1.8783875548590383E-4</v>
      </c>
      <c r="P5" s="19">
        <f t="shared" si="2"/>
        <v>3.8997049855403693E-4</v>
      </c>
      <c r="Q5" s="8">
        <f t="shared" si="3"/>
        <v>8.2229373405973217E-5</v>
      </c>
      <c r="S5" s="6" t="s">
        <v>8</v>
      </c>
      <c r="T5" s="28">
        <f>AVERAGE(B3:C3)</f>
        <v>3.0569516928622944</v>
      </c>
      <c r="U5" s="23">
        <f>AVERAGE(D3:E3)</f>
        <v>2.4528089088048217</v>
      </c>
      <c r="V5" s="40">
        <f>AVERAGE(F3:G3)</f>
        <v>1.2019133910421762</v>
      </c>
      <c r="W5" s="39">
        <f>AVERAGE(B17:C17)</f>
        <v>1.1001807788752469</v>
      </c>
      <c r="X5" s="2">
        <f>AVERAGE(D17:E17)</f>
        <v>0.88261886743202345</v>
      </c>
      <c r="Y5" s="40">
        <f>AVERAGE(F17:G17)</f>
        <v>0.96745893847740361</v>
      </c>
      <c r="Z5" s="39">
        <f>AVERAGE(J3:K3)</f>
        <v>3.5089862756252338E-2</v>
      </c>
      <c r="AA5" s="2">
        <f>AVERAGE(L3:M3)</f>
        <v>4.2081815476532752E-2</v>
      </c>
      <c r="AB5" s="40">
        <f>AVERAGE(N3:O3)</f>
        <v>1.7147210319506674E-2</v>
      </c>
      <c r="AC5" s="23">
        <f>AVERAGE(J17:K17)</f>
        <v>2.1267160087578466E-2</v>
      </c>
      <c r="AD5" s="23">
        <f>AVERAGE(L17:M17)</f>
        <v>1.9459013665129008E-2</v>
      </c>
      <c r="AE5" s="24">
        <f>AVERAGE(N17:O17)</f>
        <v>1.2641411784399589E-2</v>
      </c>
      <c r="AF5" s="23"/>
      <c r="AG5" s="23"/>
      <c r="AH5" s="23"/>
      <c r="AI5" s="23"/>
      <c r="AJ5" s="23"/>
      <c r="AK5" s="23"/>
    </row>
    <row r="6" spans="1:37" x14ac:dyDescent="0.2">
      <c r="A6" s="6" t="s">
        <v>11</v>
      </c>
      <c r="B6" s="28">
        <v>1.3182430520697554</v>
      </c>
      <c r="C6" s="24">
        <v>1.3754617850994855</v>
      </c>
      <c r="D6" s="23">
        <v>1.5020640532930214</v>
      </c>
      <c r="E6" s="7">
        <v>1.4715922521201881</v>
      </c>
      <c r="F6" s="6">
        <v>1.1437351288071027</v>
      </c>
      <c r="G6" s="8">
        <v>1.0631677198564111</v>
      </c>
      <c r="H6" s="7">
        <f t="shared" si="0"/>
        <v>1.3123773318743275</v>
      </c>
      <c r="I6" s="19">
        <f t="shared" si="1"/>
        <v>7.2085625335680345E-2</v>
      </c>
      <c r="J6" s="7">
        <v>0.31565272039527537</v>
      </c>
      <c r="K6" s="8">
        <v>0.27630083279920575</v>
      </c>
      <c r="L6" s="6">
        <v>0.39699297503651282</v>
      </c>
      <c r="M6" s="8">
        <v>0.4451967649280904</v>
      </c>
      <c r="N6" s="6">
        <v>0.25304062774687303</v>
      </c>
      <c r="O6" s="9">
        <v>0</v>
      </c>
      <c r="P6" s="19">
        <f t="shared" si="2"/>
        <v>0.28119732015099291</v>
      </c>
      <c r="Q6" s="8">
        <f t="shared" si="3"/>
        <v>6.360826307935756E-2</v>
      </c>
      <c r="S6" s="28" t="s">
        <v>9</v>
      </c>
      <c r="T6" s="28">
        <f t="shared" ref="T6:T14" si="4">AVERAGE(B4:C4)</f>
        <v>2.4432457056495767</v>
      </c>
      <c r="U6" s="23">
        <f t="shared" ref="U6:U14" si="5">AVERAGE(D4:E4)</f>
        <v>2.0950998036728041</v>
      </c>
      <c r="V6" s="40">
        <f t="shared" ref="V6:V14" si="6">AVERAGE(F4:G4)</f>
        <v>1.5082320148843</v>
      </c>
      <c r="W6" s="39">
        <f t="shared" ref="W6:W14" si="7">AVERAGE(B18:C18)</f>
        <v>3.2587783905601464</v>
      </c>
      <c r="X6" s="2">
        <f t="shared" ref="X6:X14" si="8">AVERAGE(D18:E18)</f>
        <v>2.0783935090680767</v>
      </c>
      <c r="Y6" s="40">
        <f t="shared" ref="Y6:Y14" si="9">AVERAGE(F18:G18)</f>
        <v>1.4113524690963297</v>
      </c>
      <c r="Z6" s="39">
        <f t="shared" ref="Z6:Z14" si="10">AVERAGE(J4:K4)</f>
        <v>0</v>
      </c>
      <c r="AA6" s="2">
        <f t="shared" ref="AA6:AA14" si="11">AVERAGE(L4:M4)</f>
        <v>0</v>
      </c>
      <c r="AB6" s="40">
        <f t="shared" ref="AB6:AB14" si="12">AVERAGE(N4:O4)</f>
        <v>0</v>
      </c>
      <c r="AC6" s="23">
        <f t="shared" ref="AC6:AC14" si="13">AVERAGE(J18:K18)</f>
        <v>0</v>
      </c>
      <c r="AD6" s="23">
        <f t="shared" ref="AD6:AD14" si="14">AVERAGE(L18:M18)</f>
        <v>0</v>
      </c>
      <c r="AE6" s="24">
        <f t="shared" ref="AE6:AE14" si="15">AVERAGE(N18:O18)</f>
        <v>0</v>
      </c>
      <c r="AF6" s="23"/>
      <c r="AG6" s="23"/>
      <c r="AH6" s="23"/>
      <c r="AI6" s="23"/>
      <c r="AJ6" s="23"/>
      <c r="AK6" s="23"/>
    </row>
    <row r="7" spans="1:37" x14ac:dyDescent="0.2">
      <c r="A7" s="6" t="s">
        <v>12</v>
      </c>
      <c r="B7" s="28">
        <v>1.3273495174939296</v>
      </c>
      <c r="C7" s="24">
        <v>1.2861208135331912</v>
      </c>
      <c r="D7" s="23">
        <v>1.2487097490579409</v>
      </c>
      <c r="E7" s="23">
        <v>1.2761382720581604</v>
      </c>
      <c r="F7" s="6">
        <v>0.92933841136647866</v>
      </c>
      <c r="G7" s="8">
        <v>1.0933566362692415</v>
      </c>
      <c r="H7" s="7">
        <f t="shared" si="0"/>
        <v>1.1935022332964904</v>
      </c>
      <c r="I7" s="19">
        <f t="shared" si="1"/>
        <v>6.223116770329723E-2</v>
      </c>
      <c r="J7" s="9">
        <v>0</v>
      </c>
      <c r="K7" s="10">
        <v>0</v>
      </c>
      <c r="L7" s="14">
        <v>0</v>
      </c>
      <c r="M7" s="10">
        <v>0</v>
      </c>
      <c r="N7" s="14">
        <v>0</v>
      </c>
      <c r="O7" s="9">
        <v>0</v>
      </c>
      <c r="P7" s="20">
        <f t="shared" si="2"/>
        <v>0</v>
      </c>
      <c r="Q7" s="10">
        <f t="shared" si="3"/>
        <v>0</v>
      </c>
      <c r="S7" s="28" t="s">
        <v>10</v>
      </c>
      <c r="T7" s="28">
        <f t="shared" si="4"/>
        <v>1.2685587561264553</v>
      </c>
      <c r="U7" s="23">
        <f t="shared" si="5"/>
        <v>1.176172587548151</v>
      </c>
      <c r="V7" s="40">
        <f t="shared" si="6"/>
        <v>1.0737187633726464</v>
      </c>
      <c r="W7" s="39">
        <f t="shared" si="7"/>
        <v>0.10880827297740896</v>
      </c>
      <c r="X7" s="2">
        <f t="shared" si="8"/>
        <v>0.55536063065465213</v>
      </c>
      <c r="Y7" s="40">
        <f t="shared" si="9"/>
        <v>1.0213045549138124</v>
      </c>
      <c r="Z7" s="39">
        <f t="shared" si="10"/>
        <v>3.7913010288985818E-4</v>
      </c>
      <c r="AA7" s="2">
        <f t="shared" si="11"/>
        <v>6.1149512042507365E-4</v>
      </c>
      <c r="AB7" s="40">
        <f t="shared" si="12"/>
        <v>1.7928627234717882E-4</v>
      </c>
      <c r="AC7" s="23">
        <f t="shared" si="13"/>
        <v>8.0098398763812006E-4</v>
      </c>
      <c r="AD7" s="23">
        <f t="shared" si="14"/>
        <v>3.3817443829238129E-4</v>
      </c>
      <c r="AE7" s="24">
        <f t="shared" si="15"/>
        <v>4.4440501824118622E-4</v>
      </c>
      <c r="AF7" s="23"/>
      <c r="AG7" s="23"/>
      <c r="AH7" s="23"/>
      <c r="AI7" s="23"/>
      <c r="AJ7" s="23"/>
      <c r="AK7" s="23"/>
    </row>
    <row r="8" spans="1:37" x14ac:dyDescent="0.2">
      <c r="A8" s="6" t="s">
        <v>13</v>
      </c>
      <c r="B8" s="28">
        <v>1.080367434919151</v>
      </c>
      <c r="C8" s="24">
        <v>1.0895701232856496</v>
      </c>
      <c r="D8" s="23">
        <v>1.3718641793502766</v>
      </c>
      <c r="E8" s="7">
        <v>1.2950982469064458</v>
      </c>
      <c r="F8" s="6">
        <v>0.90339169688309162</v>
      </c>
      <c r="G8" s="8">
        <v>0.93260529923774094</v>
      </c>
      <c r="H8" s="7">
        <f t="shared" si="0"/>
        <v>1.112149496763726</v>
      </c>
      <c r="I8" s="19">
        <f t="shared" si="1"/>
        <v>7.7083899522495253E-2</v>
      </c>
      <c r="J8" s="7">
        <v>4.3459248340928645E-2</v>
      </c>
      <c r="K8" s="8">
        <v>5.1146528423162328E-2</v>
      </c>
      <c r="L8" s="6">
        <v>5.0188021588889041E-2</v>
      </c>
      <c r="M8" s="8">
        <v>5.1763585978651029E-2</v>
      </c>
      <c r="N8" s="6">
        <v>4.8653602009337479E-2</v>
      </c>
      <c r="O8" s="7">
        <v>5.2675922260881448E-2</v>
      </c>
      <c r="P8" s="19">
        <f t="shared" si="2"/>
        <v>4.9647818100308327E-2</v>
      </c>
      <c r="Q8" s="8">
        <f t="shared" si="3"/>
        <v>1.3597880014358241E-3</v>
      </c>
      <c r="S8" s="28" t="s">
        <v>11</v>
      </c>
      <c r="T8" s="28">
        <f t="shared" si="4"/>
        <v>1.3468524185846205</v>
      </c>
      <c r="U8" s="23">
        <f t="shared" si="5"/>
        <v>1.4868281527066047</v>
      </c>
      <c r="V8" s="40">
        <f t="shared" si="6"/>
        <v>1.103451424331757</v>
      </c>
      <c r="W8" s="39">
        <f t="shared" si="7"/>
        <v>0.49455643642907687</v>
      </c>
      <c r="X8" s="2">
        <f t="shared" si="8"/>
        <v>0.54301424751734095</v>
      </c>
      <c r="Y8" s="40">
        <f t="shared" si="9"/>
        <v>0.76680770361626471</v>
      </c>
      <c r="Z8" s="39">
        <f t="shared" si="10"/>
        <v>0.29597677659724053</v>
      </c>
      <c r="AA8" s="2">
        <f t="shared" si="11"/>
        <v>0.42109486998230161</v>
      </c>
      <c r="AB8" s="40">
        <f t="shared" si="12"/>
        <v>0.12652031387343651</v>
      </c>
      <c r="AC8" s="23">
        <f t="shared" si="13"/>
        <v>0.43480530310429827</v>
      </c>
      <c r="AD8" s="23">
        <f t="shared" si="14"/>
        <v>0.30910060337272088</v>
      </c>
      <c r="AE8" s="24">
        <f t="shared" si="15"/>
        <v>0.37483118122842402</v>
      </c>
      <c r="AF8" s="23"/>
      <c r="AG8" s="23"/>
      <c r="AH8" s="23"/>
      <c r="AI8" s="23"/>
      <c r="AJ8" s="23"/>
      <c r="AK8" s="23"/>
    </row>
    <row r="9" spans="1:37" x14ac:dyDescent="0.2">
      <c r="A9" s="6" t="s">
        <v>14</v>
      </c>
      <c r="B9" s="28">
        <v>9.4780998614585291E-2</v>
      </c>
      <c r="C9" s="24">
        <v>4.6542839644941797E-2</v>
      </c>
      <c r="D9" s="23">
        <v>0.14803864366082337</v>
      </c>
      <c r="E9" s="7">
        <v>8.8846619082522532E-2</v>
      </c>
      <c r="F9" s="6">
        <v>0.10283204426551669</v>
      </c>
      <c r="G9" s="8">
        <v>0.11682849113895828</v>
      </c>
      <c r="H9" s="7">
        <f t="shared" si="0"/>
        <v>9.9644939401224653E-2</v>
      </c>
      <c r="I9" s="19">
        <f t="shared" si="1"/>
        <v>1.3671719399198132E-2</v>
      </c>
      <c r="J9" s="7">
        <v>2.9008938199777421</v>
      </c>
      <c r="K9" s="8">
        <v>2.3797700972613853</v>
      </c>
      <c r="L9" s="6">
        <v>2.2435248795682958</v>
      </c>
      <c r="M9" s="8">
        <v>2.3284176263148928</v>
      </c>
      <c r="N9" s="6">
        <v>1.3129630746485716</v>
      </c>
      <c r="O9" s="7">
        <v>1.2283510620291236</v>
      </c>
      <c r="P9" s="19">
        <f t="shared" si="2"/>
        <v>2.0656534266333355</v>
      </c>
      <c r="Q9" s="8">
        <f t="shared" si="3"/>
        <v>0.26861354468125143</v>
      </c>
      <c r="S9" s="28" t="s">
        <v>12</v>
      </c>
      <c r="T9" s="28">
        <f t="shared" si="4"/>
        <v>1.3067351655135604</v>
      </c>
      <c r="U9" s="23">
        <f t="shared" si="5"/>
        <v>1.2624240105580506</v>
      </c>
      <c r="V9" s="40">
        <f t="shared" si="6"/>
        <v>1.01134752381786</v>
      </c>
      <c r="W9" s="39">
        <f t="shared" si="7"/>
        <v>0.21367553306694184</v>
      </c>
      <c r="X9" s="2">
        <f t="shared" si="8"/>
        <v>0.67715161126989365</v>
      </c>
      <c r="Y9" s="40">
        <f t="shared" si="9"/>
        <v>0.93471786290106607</v>
      </c>
      <c r="Z9" s="39">
        <f t="shared" si="10"/>
        <v>0</v>
      </c>
      <c r="AA9" s="2">
        <f t="shared" si="11"/>
        <v>0</v>
      </c>
      <c r="AB9" s="40">
        <f t="shared" si="12"/>
        <v>0</v>
      </c>
      <c r="AC9" s="23">
        <f t="shared" si="13"/>
        <v>6.734002301669163E-3</v>
      </c>
      <c r="AD9" s="23">
        <f t="shared" si="14"/>
        <v>4.6498860216101154E-3</v>
      </c>
      <c r="AE9" s="24">
        <f t="shared" si="15"/>
        <v>0</v>
      </c>
      <c r="AF9" s="23"/>
      <c r="AG9" s="23"/>
      <c r="AH9" s="23"/>
      <c r="AI9" s="23"/>
      <c r="AJ9" s="23"/>
      <c r="AK9" s="23"/>
    </row>
    <row r="10" spans="1:37" x14ac:dyDescent="0.2">
      <c r="A10" s="6" t="s">
        <v>15</v>
      </c>
      <c r="B10" s="14">
        <v>0</v>
      </c>
      <c r="C10" s="10">
        <v>0</v>
      </c>
      <c r="D10" s="9">
        <v>0</v>
      </c>
      <c r="E10" s="9">
        <v>0</v>
      </c>
      <c r="F10" s="14">
        <v>0</v>
      </c>
      <c r="G10" s="10">
        <v>0</v>
      </c>
      <c r="H10" s="7">
        <f t="shared" si="0"/>
        <v>0</v>
      </c>
      <c r="I10" s="19">
        <f t="shared" si="1"/>
        <v>0</v>
      </c>
      <c r="J10" s="7">
        <v>1.0055685378455097</v>
      </c>
      <c r="K10" s="8">
        <v>0.92965984798665413</v>
      </c>
      <c r="L10" s="6">
        <v>1.2507480046666419</v>
      </c>
      <c r="M10" s="8">
        <v>1.4332822270936525</v>
      </c>
      <c r="N10" s="6">
        <v>1.1765401649089511</v>
      </c>
      <c r="O10" s="7">
        <v>1.1388436820414256</v>
      </c>
      <c r="P10" s="19">
        <f t="shared" si="2"/>
        <v>1.1557737440904725</v>
      </c>
      <c r="Q10" s="8">
        <f t="shared" si="3"/>
        <v>7.312957394006217E-2</v>
      </c>
      <c r="S10" s="28" t="s">
        <v>13</v>
      </c>
      <c r="T10" s="28">
        <f t="shared" si="4"/>
        <v>1.0849687791024003</v>
      </c>
      <c r="U10" s="23">
        <f t="shared" si="5"/>
        <v>1.3334812131283611</v>
      </c>
      <c r="V10" s="40">
        <f t="shared" si="6"/>
        <v>0.91799849806041633</v>
      </c>
      <c r="W10" s="39">
        <f t="shared" si="7"/>
        <v>0.90252729386635577</v>
      </c>
      <c r="X10" s="2">
        <f t="shared" si="8"/>
        <v>0.62395839982348378</v>
      </c>
      <c r="Y10" s="40">
        <f t="shared" si="9"/>
        <v>0.58131820578659887</v>
      </c>
      <c r="Z10" s="39">
        <f t="shared" si="10"/>
        <v>4.7302888382045487E-2</v>
      </c>
      <c r="AA10" s="2">
        <f t="shared" si="11"/>
        <v>5.0975803783770035E-2</v>
      </c>
      <c r="AB10" s="40">
        <f t="shared" si="12"/>
        <v>5.0664762135109467E-2</v>
      </c>
      <c r="AC10" s="23">
        <f t="shared" si="13"/>
        <v>4.1592400803014531E-2</v>
      </c>
      <c r="AD10" s="23">
        <f t="shared" si="14"/>
        <v>3.5547949514224367E-2</v>
      </c>
      <c r="AE10" s="24">
        <f t="shared" si="15"/>
        <v>2.9314795900950555E-2</v>
      </c>
      <c r="AF10" s="23"/>
      <c r="AG10" s="23"/>
      <c r="AH10" s="23"/>
      <c r="AI10" s="23"/>
      <c r="AJ10" s="23"/>
      <c r="AK10" s="23"/>
    </row>
    <row r="11" spans="1:37" x14ac:dyDescent="0.2">
      <c r="A11" s="6" t="s">
        <v>16</v>
      </c>
      <c r="B11" s="28">
        <v>1.2159192968821975</v>
      </c>
      <c r="C11" s="24">
        <v>1.1667145164855299</v>
      </c>
      <c r="D11" s="23">
        <v>1.1074799219953866</v>
      </c>
      <c r="E11" s="7">
        <v>1.1652334728842262</v>
      </c>
      <c r="F11" s="6">
        <v>1.4870982940208417</v>
      </c>
      <c r="G11" s="8">
        <v>1.5568797474169878</v>
      </c>
      <c r="H11" s="7">
        <f>AVERAGE(B11:G11)</f>
        <v>1.2832208749475285</v>
      </c>
      <c r="I11" s="19">
        <f>_xlfn.STDEV.S(B11:G11)/SQRT(6)</f>
        <v>7.7322770266716703E-2</v>
      </c>
      <c r="J11" s="7">
        <v>0.31928645391291016</v>
      </c>
      <c r="K11" s="8">
        <v>0.30510032710113816</v>
      </c>
      <c r="L11" s="6">
        <v>0.56826504730504146</v>
      </c>
      <c r="M11" s="8">
        <v>0.55807327631075387</v>
      </c>
      <c r="N11" s="6">
        <v>0.47583173758943548</v>
      </c>
      <c r="O11" s="7">
        <v>0.49618749396359585</v>
      </c>
      <c r="P11" s="19">
        <f>AVERAGE(J11:O11)</f>
        <v>0.45379072269714582</v>
      </c>
      <c r="Q11" s="8">
        <f>_xlfn.STDEV.S(J11:O11)/SQRT(6)</f>
        <v>4.7068300230477055E-2</v>
      </c>
      <c r="S11" s="28" t="s">
        <v>14</v>
      </c>
      <c r="T11" s="28">
        <f t="shared" si="4"/>
        <v>7.0661919129763551E-2</v>
      </c>
      <c r="U11" s="23">
        <f t="shared" si="5"/>
        <v>0.11844263137167295</v>
      </c>
      <c r="V11" s="40">
        <f t="shared" si="6"/>
        <v>0.10983026770223749</v>
      </c>
      <c r="W11" s="39">
        <f t="shared" si="7"/>
        <v>0.23115938903582961</v>
      </c>
      <c r="X11" s="2">
        <f t="shared" si="8"/>
        <v>0.21362511039562668</v>
      </c>
      <c r="Y11" s="40">
        <f t="shared" si="9"/>
        <v>0.15911647849744132</v>
      </c>
      <c r="Z11" s="39">
        <f t="shared" si="10"/>
        <v>2.6403319586195639</v>
      </c>
      <c r="AA11" s="2">
        <f t="shared" si="11"/>
        <v>2.2859712529415943</v>
      </c>
      <c r="AB11" s="40">
        <f t="shared" si="12"/>
        <v>1.2706570683388476</v>
      </c>
      <c r="AC11" s="23">
        <f t="shared" si="13"/>
        <v>2.248997338261062</v>
      </c>
      <c r="AD11" s="23">
        <f t="shared" si="14"/>
        <v>0.62663298278442148</v>
      </c>
      <c r="AE11" s="24">
        <f t="shared" si="15"/>
        <v>1.3209787911614761</v>
      </c>
      <c r="AF11" s="23"/>
      <c r="AG11" s="23"/>
      <c r="AH11" s="23"/>
      <c r="AI11" s="23"/>
      <c r="AJ11" s="23"/>
      <c r="AK11" s="23"/>
    </row>
    <row r="12" spans="1:37" ht="17" thickBot="1" x14ac:dyDescent="0.25">
      <c r="A12" s="11" t="s">
        <v>17</v>
      </c>
      <c r="B12" s="34">
        <v>0</v>
      </c>
      <c r="C12" s="35">
        <v>0</v>
      </c>
      <c r="D12" s="31">
        <v>0</v>
      </c>
      <c r="E12" s="31">
        <v>0</v>
      </c>
      <c r="F12" s="34">
        <v>0</v>
      </c>
      <c r="G12" s="35">
        <v>0</v>
      </c>
      <c r="H12" s="32">
        <v>0</v>
      </c>
      <c r="I12" s="36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6">
        <v>0</v>
      </c>
      <c r="Q12" s="33">
        <v>0</v>
      </c>
      <c r="S12" s="28" t="s">
        <v>15</v>
      </c>
      <c r="T12" s="28">
        <f t="shared" si="4"/>
        <v>0</v>
      </c>
      <c r="U12" s="23">
        <f t="shared" si="5"/>
        <v>0</v>
      </c>
      <c r="V12" s="40">
        <f t="shared" si="6"/>
        <v>0</v>
      </c>
      <c r="W12" s="39">
        <f t="shared" si="7"/>
        <v>0</v>
      </c>
      <c r="X12" s="2">
        <f t="shared" si="8"/>
        <v>0</v>
      </c>
      <c r="Y12" s="40">
        <f t="shared" si="9"/>
        <v>0</v>
      </c>
      <c r="Z12" s="39">
        <f t="shared" si="10"/>
        <v>0.96761419291608197</v>
      </c>
      <c r="AA12" s="2">
        <f t="shared" si="11"/>
        <v>1.3420151158801472</v>
      </c>
      <c r="AB12" s="40">
        <f t="shared" si="12"/>
        <v>1.1576919234751883</v>
      </c>
      <c r="AC12" s="23">
        <f t="shared" si="13"/>
        <v>1.1022682018594443</v>
      </c>
      <c r="AD12" s="23">
        <f t="shared" si="14"/>
        <v>0.82104738690662016</v>
      </c>
      <c r="AE12" s="24">
        <f t="shared" si="15"/>
        <v>0.97929339667739557</v>
      </c>
      <c r="AF12" s="30"/>
      <c r="AG12" s="30"/>
      <c r="AH12" s="30"/>
      <c r="AI12" s="23"/>
      <c r="AJ12" s="23"/>
      <c r="AK12" s="23"/>
    </row>
    <row r="13" spans="1:37" x14ac:dyDescent="0.2">
      <c r="S13" s="28" t="s">
        <v>16</v>
      </c>
      <c r="T13" s="28">
        <f t="shared" si="4"/>
        <v>1.1913169066838636</v>
      </c>
      <c r="U13" s="23">
        <f t="shared" si="5"/>
        <v>1.1363566974398065</v>
      </c>
      <c r="V13" s="40">
        <f t="shared" si="6"/>
        <v>1.5219890207189146</v>
      </c>
      <c r="W13" s="39">
        <f t="shared" si="7"/>
        <v>0.14851549652917823</v>
      </c>
      <c r="X13" s="2">
        <f t="shared" si="8"/>
        <v>0.90099990668536711</v>
      </c>
      <c r="Y13" s="40">
        <f t="shared" si="9"/>
        <v>1.5993816537839867</v>
      </c>
      <c r="Z13" s="39">
        <f t="shared" si="10"/>
        <v>0.31219339050702416</v>
      </c>
      <c r="AA13" s="2">
        <f t="shared" si="11"/>
        <v>0.56316916180789767</v>
      </c>
      <c r="AB13" s="40">
        <f t="shared" si="12"/>
        <v>0.48600961577651569</v>
      </c>
      <c r="AC13" s="23">
        <f t="shared" si="13"/>
        <v>0.58481842068485579</v>
      </c>
      <c r="AD13" s="23">
        <f t="shared" si="14"/>
        <v>0.38377344767899935</v>
      </c>
      <c r="AE13" s="24">
        <f t="shared" si="15"/>
        <v>0.53700452871873172</v>
      </c>
      <c r="AF13" s="23"/>
      <c r="AG13" s="23"/>
      <c r="AH13" s="23"/>
      <c r="AI13" s="23"/>
      <c r="AJ13" s="23"/>
      <c r="AK13" s="23"/>
    </row>
    <row r="14" spans="1:37" ht="17" thickBot="1" x14ac:dyDescent="0.25">
      <c r="S14" s="43" t="s">
        <v>17</v>
      </c>
      <c r="T14" s="43">
        <f t="shared" si="4"/>
        <v>0</v>
      </c>
      <c r="U14" s="44">
        <f t="shared" si="5"/>
        <v>0</v>
      </c>
      <c r="V14" s="42">
        <f t="shared" si="6"/>
        <v>0</v>
      </c>
      <c r="W14" s="41">
        <f t="shared" si="7"/>
        <v>0</v>
      </c>
      <c r="X14" s="38">
        <f t="shared" si="8"/>
        <v>0</v>
      </c>
      <c r="Y14" s="42">
        <f t="shared" si="9"/>
        <v>0</v>
      </c>
      <c r="Z14" s="41">
        <f t="shared" si="10"/>
        <v>0</v>
      </c>
      <c r="AA14" s="38">
        <f t="shared" si="11"/>
        <v>0</v>
      </c>
      <c r="AB14" s="42">
        <f t="shared" si="12"/>
        <v>0</v>
      </c>
      <c r="AC14" s="44">
        <f t="shared" si="13"/>
        <v>0</v>
      </c>
      <c r="AD14" s="44">
        <f t="shared" si="14"/>
        <v>0</v>
      </c>
      <c r="AE14" s="45">
        <f t="shared" si="15"/>
        <v>0</v>
      </c>
      <c r="AF14" s="23"/>
      <c r="AG14" s="23"/>
      <c r="AH14" s="23"/>
      <c r="AI14" s="23"/>
      <c r="AJ14" s="23"/>
      <c r="AK14" s="23"/>
    </row>
    <row r="15" spans="1:37" ht="17" thickBot="1" x14ac:dyDescent="0.25">
      <c r="A15" s="15" t="s">
        <v>19</v>
      </c>
      <c r="B15" s="71" t="s">
        <v>6</v>
      </c>
      <c r="C15" s="72"/>
      <c r="D15" s="72"/>
      <c r="E15" s="72"/>
      <c r="F15" s="72"/>
      <c r="G15" s="72"/>
      <c r="H15" s="72"/>
      <c r="I15" s="80"/>
      <c r="J15" s="72" t="s">
        <v>7</v>
      </c>
      <c r="K15" s="72"/>
      <c r="L15" s="72"/>
      <c r="M15" s="72"/>
      <c r="N15" s="72"/>
      <c r="O15" s="72"/>
      <c r="P15" s="72"/>
      <c r="Q15" s="80"/>
      <c r="S15" s="7"/>
      <c r="T15" s="2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3"/>
    </row>
    <row r="16" spans="1:37" ht="17" thickBot="1" x14ac:dyDescent="0.25">
      <c r="A16" s="15" t="s">
        <v>4</v>
      </c>
      <c r="B16" s="71" t="s">
        <v>20</v>
      </c>
      <c r="C16" s="80"/>
      <c r="D16" s="72" t="s">
        <v>21</v>
      </c>
      <c r="E16" s="72"/>
      <c r="F16" s="71" t="s">
        <v>22</v>
      </c>
      <c r="G16" s="80"/>
      <c r="H16" s="16" t="s">
        <v>0</v>
      </c>
      <c r="I16" s="18" t="s">
        <v>1</v>
      </c>
      <c r="J16" s="72" t="s">
        <v>20</v>
      </c>
      <c r="K16" s="80"/>
      <c r="L16" s="71" t="s">
        <v>21</v>
      </c>
      <c r="M16" s="80"/>
      <c r="N16" s="71" t="s">
        <v>22</v>
      </c>
      <c r="O16" s="72"/>
      <c r="P16" s="18" t="s">
        <v>0</v>
      </c>
      <c r="Q16" s="17" t="s">
        <v>1</v>
      </c>
      <c r="S16" s="23"/>
      <c r="T16" s="23"/>
      <c r="U16" s="2"/>
      <c r="V16" s="2"/>
      <c r="W16" s="2"/>
      <c r="X16" s="2"/>
      <c r="Y16" s="2"/>
      <c r="Z16" s="2"/>
      <c r="AA16" s="23"/>
      <c r="AB16" s="23"/>
      <c r="AC16" s="76"/>
      <c r="AD16" s="76"/>
      <c r="AE16" s="76"/>
      <c r="AF16" s="76"/>
      <c r="AG16" s="76"/>
      <c r="AH16" s="76"/>
      <c r="AI16" s="23"/>
      <c r="AJ16" s="23"/>
      <c r="AK16" s="23"/>
    </row>
    <row r="17" spans="1:37" ht="17" thickBot="1" x14ac:dyDescent="0.25">
      <c r="A17" s="3" t="s">
        <v>8</v>
      </c>
      <c r="B17" s="3">
        <v>1.0703801354779894</v>
      </c>
      <c r="C17" s="5">
        <v>1.1299814222725042</v>
      </c>
      <c r="D17" s="4">
        <v>0.7371837880776777</v>
      </c>
      <c r="E17" s="4">
        <v>1.0280539467863692</v>
      </c>
      <c r="F17" s="3">
        <v>0.76761226885518474</v>
      </c>
      <c r="G17" s="5">
        <v>1.1673056080996225</v>
      </c>
      <c r="H17" s="4">
        <f t="shared" ref="H17:H22" si="16">AVERAGE(B17:G17)</f>
        <v>0.98341952826155798</v>
      </c>
      <c r="I17" s="22">
        <f t="shared" ref="I17:I22" si="17">_xlfn.STDEV.S(B17:G17)/SQRT(6)</f>
        <v>7.5730590608018206E-2</v>
      </c>
      <c r="J17" s="4">
        <v>2.5721457330895901E-2</v>
      </c>
      <c r="K17" s="4">
        <v>1.6812862844261034E-2</v>
      </c>
      <c r="L17" s="3">
        <v>1.5135477381370598E-2</v>
      </c>
      <c r="M17" s="5">
        <v>2.3782549948887417E-2</v>
      </c>
      <c r="N17" s="4">
        <v>1.7457311457573909E-2</v>
      </c>
      <c r="O17" s="29">
        <v>7.8255121112252666E-3</v>
      </c>
      <c r="P17" s="22">
        <f>AVERAGE(J17:O17)</f>
        <v>1.7789195179035686E-2</v>
      </c>
      <c r="Q17" s="5">
        <f>_xlfn.STDEV.S(J17:O17)/SQRT(6)</f>
        <v>2.6218419371442699E-3</v>
      </c>
      <c r="T17" s="67" t="s">
        <v>29</v>
      </c>
      <c r="U17" s="68"/>
      <c r="V17" s="68"/>
      <c r="W17" s="69"/>
      <c r="X17" s="67" t="s">
        <v>30</v>
      </c>
      <c r="Y17" s="68"/>
      <c r="Z17" s="68"/>
      <c r="AA17" s="69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7" thickBot="1" x14ac:dyDescent="0.25">
      <c r="A18" s="6" t="s">
        <v>9</v>
      </c>
      <c r="B18" s="6">
        <v>3.347031776232098</v>
      </c>
      <c r="C18" s="8">
        <v>3.1705250048881952</v>
      </c>
      <c r="D18" s="7">
        <v>2.1346800195178823</v>
      </c>
      <c r="E18" s="7">
        <v>2.0221069986182707</v>
      </c>
      <c r="F18" s="6">
        <v>1.4267861488071301</v>
      </c>
      <c r="G18" s="8">
        <v>1.3959187893855296</v>
      </c>
      <c r="H18" s="7">
        <f t="shared" si="16"/>
        <v>2.2495081229081841</v>
      </c>
      <c r="I18" s="19">
        <f t="shared" si="17"/>
        <v>0.34269584318685975</v>
      </c>
      <c r="J18" s="9">
        <v>0</v>
      </c>
      <c r="K18" s="9">
        <v>0</v>
      </c>
      <c r="L18" s="14">
        <v>0</v>
      </c>
      <c r="M18" s="10">
        <v>0</v>
      </c>
      <c r="N18" s="9">
        <v>0</v>
      </c>
      <c r="O18" s="9">
        <v>0</v>
      </c>
      <c r="P18" s="20">
        <v>0</v>
      </c>
      <c r="Q18" s="10">
        <v>0</v>
      </c>
      <c r="S18" s="15" t="s">
        <v>4</v>
      </c>
      <c r="T18" s="46" t="s">
        <v>24</v>
      </c>
      <c r="U18" s="51" t="s">
        <v>1</v>
      </c>
      <c r="V18" s="47" t="s">
        <v>25</v>
      </c>
      <c r="W18" s="47" t="s">
        <v>1</v>
      </c>
      <c r="X18" s="46" t="s">
        <v>24</v>
      </c>
      <c r="Y18" s="51" t="s">
        <v>1</v>
      </c>
      <c r="Z18" s="47" t="s">
        <v>25</v>
      </c>
      <c r="AA18" s="51" t="s">
        <v>1</v>
      </c>
      <c r="AB18" s="23"/>
      <c r="AC18" s="7"/>
      <c r="AD18" s="23"/>
      <c r="AE18" s="23"/>
      <c r="AF18" s="23"/>
      <c r="AG18" s="23"/>
      <c r="AH18" s="23"/>
      <c r="AI18" s="23"/>
      <c r="AJ18" s="23"/>
      <c r="AK18" s="23"/>
    </row>
    <row r="19" spans="1:37" x14ac:dyDescent="0.2">
      <c r="A19" s="6" t="s">
        <v>10</v>
      </c>
      <c r="B19" s="6">
        <v>0.1129881230544994</v>
      </c>
      <c r="C19" s="8">
        <v>0.10462842290031851</v>
      </c>
      <c r="D19" s="7">
        <v>0.53957608855022909</v>
      </c>
      <c r="E19" s="7">
        <v>0.57114517275907506</v>
      </c>
      <c r="F19" s="6">
        <v>1.0550700274524403</v>
      </c>
      <c r="G19" s="8">
        <v>0.98753908237518462</v>
      </c>
      <c r="H19" s="7">
        <f t="shared" si="16"/>
        <v>0.56182448618195791</v>
      </c>
      <c r="I19" s="19">
        <f t="shared" si="17"/>
        <v>0.16689200789096459</v>
      </c>
      <c r="J19" s="7">
        <v>8.8700933075795219E-4</v>
      </c>
      <c r="K19" s="7">
        <v>7.1495864451828805E-4</v>
      </c>
      <c r="L19" s="6">
        <v>2.9583438325562008E-4</v>
      </c>
      <c r="M19" s="8">
        <v>3.8051449332914249E-4</v>
      </c>
      <c r="N19" s="7">
        <v>3.1208412977904321E-4</v>
      </c>
      <c r="O19" s="23">
        <v>5.7672590670332922E-4</v>
      </c>
      <c r="P19" s="19">
        <f t="shared" ref="P19:P24" si="18">AVERAGE(J19:O19)</f>
        <v>5.2785448139056252E-4</v>
      </c>
      <c r="Q19" s="8">
        <f t="shared" ref="Q19:Q26" si="19">_xlfn.STDEV.S(J19:O19)/SQRT(6)</f>
        <v>9.8062536603092659E-5</v>
      </c>
      <c r="S19" s="6" t="s">
        <v>8</v>
      </c>
      <c r="T19" s="28">
        <f>AVERAGE(T5:V5)</f>
        <v>2.2372246642364306</v>
      </c>
      <c r="U19" s="24">
        <f>_xlfn.STDEV.S(T5:V5)/SQRT(3)</f>
        <v>0.54624451185176248</v>
      </c>
      <c r="V19" s="23">
        <f>AVERAGE(W5:Y5)</f>
        <v>0.98341952826155798</v>
      </c>
      <c r="W19" s="23">
        <f>_xlfn.STDEV.S(W5:Y5)/SQRT(3)</f>
        <v>6.33096929055912E-2</v>
      </c>
      <c r="X19" s="28">
        <f>AVERAGE(Z5:AB5)</f>
        <v>3.1439629517430588E-2</v>
      </c>
      <c r="Y19" s="24">
        <f>_xlfn.STDEV.S(Z5:AB5)/SQRT(3)</f>
        <v>7.4257835862070777E-3</v>
      </c>
      <c r="Z19" s="23">
        <f>AVERAGE(AC5:AE5)</f>
        <v>1.7789195179035686E-2</v>
      </c>
      <c r="AA19" s="24">
        <f>_xlfn.STDEV.S(AC5:AE5)/SQRT(3)</f>
        <v>2.6262840529172591E-3</v>
      </c>
      <c r="AB19" s="23"/>
      <c r="AC19" s="7"/>
      <c r="AD19" s="23"/>
      <c r="AE19" s="23"/>
      <c r="AF19" s="23"/>
      <c r="AG19" s="23"/>
      <c r="AH19" s="23"/>
      <c r="AI19" s="23"/>
      <c r="AJ19" s="23"/>
      <c r="AK19" s="23"/>
    </row>
    <row r="20" spans="1:37" x14ac:dyDescent="0.2">
      <c r="A20" s="6" t="s">
        <v>11</v>
      </c>
      <c r="B20" s="6">
        <v>0.59474555187487765</v>
      </c>
      <c r="C20" s="8">
        <v>0.39436732098327604</v>
      </c>
      <c r="D20" s="7">
        <v>0.54841459055165653</v>
      </c>
      <c r="E20" s="7">
        <v>0.53761390448302537</v>
      </c>
      <c r="F20" s="6">
        <v>0.7774625213230022</v>
      </c>
      <c r="G20" s="8">
        <v>0.75615288590952723</v>
      </c>
      <c r="H20" s="7">
        <f t="shared" si="16"/>
        <v>0.60145946252089422</v>
      </c>
      <c r="I20" s="19">
        <f t="shared" si="17"/>
        <v>5.9084509349911177E-2</v>
      </c>
      <c r="J20" s="7">
        <v>0.46197504913565107</v>
      </c>
      <c r="K20" s="7">
        <v>0.40763555707294546</v>
      </c>
      <c r="L20" s="6">
        <v>0.27136406849757455</v>
      </c>
      <c r="M20" s="8">
        <v>0.34683713824786722</v>
      </c>
      <c r="N20" s="7">
        <v>0.3953374850344577</v>
      </c>
      <c r="O20" s="23">
        <v>0.35432487742239033</v>
      </c>
      <c r="P20" s="19">
        <f t="shared" si="18"/>
        <v>0.37291236256848109</v>
      </c>
      <c r="Q20" s="8">
        <f t="shared" si="19"/>
        <v>2.6443787202862747E-2</v>
      </c>
      <c r="S20" s="28" t="s">
        <v>9</v>
      </c>
      <c r="T20" s="28">
        <f t="shared" ref="T20:T28" si="20">AVERAGE(T6:V6)</f>
        <v>2.0155258414022268</v>
      </c>
      <c r="U20" s="24">
        <f t="shared" ref="U20:U28" si="21">_xlfn.STDEV.S(T6:V6)/SQRT(3)</f>
        <v>0.27283185425166478</v>
      </c>
      <c r="V20" s="23">
        <f t="shared" ref="V20:V28" si="22">AVERAGE(W6:Y6)</f>
        <v>2.2495081229081841</v>
      </c>
      <c r="W20" s="23">
        <f t="shared" ref="W20:W28" si="23">_xlfn.STDEV.S(W6:Y6)/SQRT(3)</f>
        <v>0.54012522996256596</v>
      </c>
      <c r="X20" s="28">
        <f t="shared" ref="X20:X28" si="24">AVERAGE(Z6:AB6)</f>
        <v>0</v>
      </c>
      <c r="Y20" s="24">
        <f t="shared" ref="Y20:Y28" si="25">_xlfn.STDEV.S(Z6:AB6)/SQRT(3)</f>
        <v>0</v>
      </c>
      <c r="Z20" s="23">
        <f t="shared" ref="Z20:Z28" si="26">AVERAGE(AC6:AE6)</f>
        <v>0</v>
      </c>
      <c r="AA20" s="24">
        <f t="shared" ref="AA20:AA28" si="27">_xlfn.STDEV.S(AC6:AE6)/SQRT(3)</f>
        <v>0</v>
      </c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x14ac:dyDescent="0.2">
      <c r="A21" s="6" t="s">
        <v>12</v>
      </c>
      <c r="B21" s="6">
        <v>0.22473247542950714</v>
      </c>
      <c r="C21" s="8">
        <v>0.20261859070437654</v>
      </c>
      <c r="D21" s="7">
        <v>0.66884920843042583</v>
      </c>
      <c r="E21" s="7">
        <v>0.68545401410936146</v>
      </c>
      <c r="F21" s="6">
        <v>0.88855136888536734</v>
      </c>
      <c r="G21" s="8">
        <v>0.98088435691676479</v>
      </c>
      <c r="H21" s="7">
        <f t="shared" si="16"/>
        <v>0.6085150024126339</v>
      </c>
      <c r="I21" s="19">
        <f t="shared" si="17"/>
        <v>0.13400000692946928</v>
      </c>
      <c r="J21" s="7">
        <v>6.4720207349607409E-3</v>
      </c>
      <c r="K21" s="7">
        <v>6.9959838683775841E-3</v>
      </c>
      <c r="L21" s="6">
        <v>3.8098861470142013E-3</v>
      </c>
      <c r="M21" s="8">
        <v>5.4898858962060294E-3</v>
      </c>
      <c r="N21" s="9">
        <v>0</v>
      </c>
      <c r="O21" s="25">
        <v>0</v>
      </c>
      <c r="P21" s="19">
        <f t="shared" si="18"/>
        <v>3.7946294410930929E-3</v>
      </c>
      <c r="Q21" s="8">
        <f t="shared" si="19"/>
        <v>1.2791878506259466E-3</v>
      </c>
      <c r="S21" s="28" t="s">
        <v>10</v>
      </c>
      <c r="T21" s="28">
        <f t="shared" si="20"/>
        <v>1.1728167023490841</v>
      </c>
      <c r="U21" s="24">
        <f t="shared" si="21"/>
        <v>5.6270484175921995E-2</v>
      </c>
      <c r="V21" s="23">
        <f t="shared" si="22"/>
        <v>0.56182448618195779</v>
      </c>
      <c r="W21" s="23">
        <f t="shared" si="23"/>
        <v>0.26343481306776739</v>
      </c>
      <c r="X21" s="28">
        <f t="shared" si="24"/>
        <v>3.8997049855403688E-4</v>
      </c>
      <c r="Y21" s="24">
        <f t="shared" si="25"/>
        <v>1.2488562463686812E-4</v>
      </c>
      <c r="Z21" s="23">
        <f t="shared" si="26"/>
        <v>5.2785448139056252E-4</v>
      </c>
      <c r="AA21" s="24">
        <f t="shared" si="27"/>
        <v>1.3996550696075181E-4</v>
      </c>
      <c r="AB21" s="23"/>
      <c r="AC21" s="23"/>
      <c r="AD21" s="23"/>
      <c r="AE21" s="23"/>
      <c r="AF21" s="23"/>
      <c r="AG21" s="23"/>
      <c r="AH21" s="30"/>
      <c r="AI21" s="23"/>
      <c r="AJ21" s="23"/>
      <c r="AK21" s="23"/>
    </row>
    <row r="22" spans="1:37" x14ac:dyDescent="0.2">
      <c r="A22" s="6" t="s">
        <v>13</v>
      </c>
      <c r="B22" s="6">
        <v>0.94996871979188502</v>
      </c>
      <c r="C22" s="8">
        <v>0.85508586794082653</v>
      </c>
      <c r="D22" s="7">
        <v>0.61199874575760271</v>
      </c>
      <c r="E22" s="7">
        <v>0.63591805388936484</v>
      </c>
      <c r="F22" s="6">
        <v>0.58846231101290269</v>
      </c>
      <c r="G22" s="8">
        <v>0.57417410056029516</v>
      </c>
      <c r="H22" s="7">
        <f t="shared" si="16"/>
        <v>0.70260129982547948</v>
      </c>
      <c r="I22" s="19">
        <f t="shared" si="17"/>
        <v>6.4966380111720318E-2</v>
      </c>
      <c r="J22" s="7">
        <v>4.3573468733426185E-2</v>
      </c>
      <c r="K22" s="7">
        <v>3.9611332872602885E-2</v>
      </c>
      <c r="L22" s="6">
        <v>3.6981028183129337E-2</v>
      </c>
      <c r="M22" s="8">
        <v>3.4114870845319403E-2</v>
      </c>
      <c r="N22" s="7">
        <v>2.9943392328487292E-2</v>
      </c>
      <c r="O22" s="23">
        <v>2.8686199473413814E-2</v>
      </c>
      <c r="P22" s="19">
        <f t="shared" si="18"/>
        <v>3.5485048739396487E-2</v>
      </c>
      <c r="Q22" s="8">
        <f t="shared" si="19"/>
        <v>2.3345121390659128E-3</v>
      </c>
      <c r="S22" s="28" t="s">
        <v>11</v>
      </c>
      <c r="T22" s="28">
        <f t="shared" si="20"/>
        <v>1.3123773318743275</v>
      </c>
      <c r="U22" s="24">
        <f t="shared" si="21"/>
        <v>0.11200569578911615</v>
      </c>
      <c r="V22" s="23">
        <f t="shared" si="22"/>
        <v>0.60145946252089422</v>
      </c>
      <c r="W22" s="23">
        <f t="shared" si="23"/>
        <v>8.3849210866622489E-2</v>
      </c>
      <c r="X22" s="28">
        <f t="shared" si="24"/>
        <v>0.28119732015099291</v>
      </c>
      <c r="Y22" s="24">
        <f t="shared" si="25"/>
        <v>8.5356832427792281E-2</v>
      </c>
      <c r="Z22" s="23">
        <f t="shared" si="26"/>
        <v>0.37291236256848109</v>
      </c>
      <c r="AA22" s="24">
        <f t="shared" si="27"/>
        <v>3.6300501752449629E-2</v>
      </c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x14ac:dyDescent="0.2">
      <c r="A23" s="6" t="s">
        <v>14</v>
      </c>
      <c r="B23" s="6">
        <v>0.18732819928619412</v>
      </c>
      <c r="C23" s="8">
        <v>0.27499057878546507</v>
      </c>
      <c r="D23" s="7">
        <v>0.20884085634624583</v>
      </c>
      <c r="E23" s="7">
        <v>0.21840936444500753</v>
      </c>
      <c r="F23" s="6">
        <v>0.16280024202041496</v>
      </c>
      <c r="G23" s="8">
        <v>0.1554327149744677</v>
      </c>
      <c r="H23" s="7">
        <f>AVERAGE(B23:F23)</f>
        <v>0.21047384817666548</v>
      </c>
      <c r="I23" s="19">
        <f>_xlfn.STDEV.S(B23:F23)/SQRT(6)</f>
        <v>1.7122769192552355E-2</v>
      </c>
      <c r="J23" s="7">
        <v>2.4144857234526556</v>
      </c>
      <c r="K23" s="7">
        <v>2.0835089530694684</v>
      </c>
      <c r="L23" s="6">
        <v>0.62259472602786015</v>
      </c>
      <c r="M23" s="8">
        <v>0.63067123954098281</v>
      </c>
      <c r="N23" s="7">
        <v>1.3399895390337611</v>
      </c>
      <c r="O23" s="23">
        <v>1.3019680432891914</v>
      </c>
      <c r="P23" s="19">
        <f t="shared" si="18"/>
        <v>1.3988697040689866</v>
      </c>
      <c r="Q23" s="8">
        <f t="shared" si="19"/>
        <v>0.30032179009816912</v>
      </c>
      <c r="S23" s="28" t="s">
        <v>12</v>
      </c>
      <c r="T23" s="28">
        <f t="shared" si="20"/>
        <v>1.1935022332964904</v>
      </c>
      <c r="U23" s="24">
        <f t="shared" si="21"/>
        <v>9.1971233278501749E-2</v>
      </c>
      <c r="V23" s="23">
        <f t="shared" si="22"/>
        <v>0.6085150024126339</v>
      </c>
      <c r="W23" s="23">
        <f t="shared" si="23"/>
        <v>0.2109571428906227</v>
      </c>
      <c r="X23" s="28">
        <f t="shared" si="24"/>
        <v>0</v>
      </c>
      <c r="Y23" s="24">
        <f t="shared" si="25"/>
        <v>0</v>
      </c>
      <c r="Z23" s="23">
        <f t="shared" si="26"/>
        <v>3.7946294410930929E-3</v>
      </c>
      <c r="AA23" s="24">
        <f t="shared" si="27"/>
        <v>1.9904182653912757E-3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x14ac:dyDescent="0.2">
      <c r="A24" s="6" t="s">
        <v>15</v>
      </c>
      <c r="B24" s="14">
        <v>0</v>
      </c>
      <c r="C24" s="10">
        <v>0</v>
      </c>
      <c r="D24" s="9">
        <v>0</v>
      </c>
      <c r="E24" s="9">
        <v>0</v>
      </c>
      <c r="F24" s="14">
        <v>0</v>
      </c>
      <c r="G24" s="10">
        <v>0</v>
      </c>
      <c r="H24" s="7">
        <f>AVERAGE(B24:G24)</f>
        <v>0</v>
      </c>
      <c r="I24" s="19">
        <f>_xlfn.STDEV.S(B24:G24)/SQRT(6)</f>
        <v>0</v>
      </c>
      <c r="J24" s="7">
        <v>1.1045770474354182</v>
      </c>
      <c r="K24" s="7">
        <v>1.0999593562834706</v>
      </c>
      <c r="L24" s="6">
        <v>0.88705097934116262</v>
      </c>
      <c r="M24" s="8">
        <v>0.75504379447207781</v>
      </c>
      <c r="N24" s="7">
        <v>0.9837734102185427</v>
      </c>
      <c r="O24" s="23">
        <v>0.97481338313624855</v>
      </c>
      <c r="P24" s="19">
        <f t="shared" si="18"/>
        <v>0.96753632848115334</v>
      </c>
      <c r="Q24" s="8">
        <f t="shared" si="19"/>
        <v>5.4241307668424506E-2</v>
      </c>
      <c r="S24" s="28" t="s">
        <v>13</v>
      </c>
      <c r="T24" s="28">
        <f t="shared" si="20"/>
        <v>1.112149496763726</v>
      </c>
      <c r="U24" s="24">
        <f t="shared" si="21"/>
        <v>0.1207070354059727</v>
      </c>
      <c r="V24" s="23">
        <f t="shared" si="22"/>
        <v>0.70260129982547948</v>
      </c>
      <c r="W24" s="23">
        <f t="shared" si="23"/>
        <v>0.1007180037808538</v>
      </c>
      <c r="X24" s="28">
        <f t="shared" si="24"/>
        <v>4.9647818100308327E-2</v>
      </c>
      <c r="Y24" s="24">
        <f t="shared" si="25"/>
        <v>1.1758979922445885E-3</v>
      </c>
      <c r="Z24" s="23">
        <f t="shared" si="26"/>
        <v>3.5485048739396487E-2</v>
      </c>
      <c r="AA24" s="24">
        <f t="shared" si="27"/>
        <v>3.5443787849401757E-3</v>
      </c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x14ac:dyDescent="0.2">
      <c r="A25" s="6" t="s">
        <v>16</v>
      </c>
      <c r="B25" s="6">
        <v>0.14375336276529682</v>
      </c>
      <c r="C25" s="8">
        <v>0.15327763029305963</v>
      </c>
      <c r="D25" s="7">
        <v>0.84381518205241468</v>
      </c>
      <c r="E25" s="7">
        <v>0.95818463131831955</v>
      </c>
      <c r="F25" s="6">
        <v>1.5525143936821628</v>
      </c>
      <c r="G25" s="8">
        <v>1.6462489138858103</v>
      </c>
      <c r="H25" s="7">
        <f>AVERAGE(B25:G25)</f>
        <v>0.88296568566617728</v>
      </c>
      <c r="I25" s="19">
        <f>_xlfn.STDEV.S(B25:G25)/SQRT(6)</f>
        <v>0.26564179685485045</v>
      </c>
      <c r="J25" s="7">
        <v>0.59297327302716474</v>
      </c>
      <c r="K25" s="7">
        <v>0.57666356834254684</v>
      </c>
      <c r="L25" s="6">
        <v>0.38448234061331632</v>
      </c>
      <c r="M25" s="8">
        <v>0.38306455474468232</v>
      </c>
      <c r="N25" s="7">
        <v>0.54588627070223639</v>
      </c>
      <c r="O25" s="23">
        <v>0.52812278673522717</v>
      </c>
      <c r="P25" s="19">
        <f>AVERAGE(J25:O25)</f>
        <v>0.50186546569419566</v>
      </c>
      <c r="Q25" s="8">
        <f>_xlfn.STDEV.S(J25:O25)/SQRT(6)</f>
        <v>3.8477318598021538E-2</v>
      </c>
      <c r="S25" s="28" t="s">
        <v>14</v>
      </c>
      <c r="T25" s="28">
        <f t="shared" si="20"/>
        <v>9.9644939401224653E-2</v>
      </c>
      <c r="U25" s="24">
        <f t="shared" si="21"/>
        <v>1.4703228670778416E-2</v>
      </c>
      <c r="V25" s="23">
        <f t="shared" si="22"/>
        <v>0.20130032597629918</v>
      </c>
      <c r="W25" s="23">
        <f t="shared" si="23"/>
        <v>2.1690785086050823E-2</v>
      </c>
      <c r="X25" s="28">
        <f t="shared" si="24"/>
        <v>2.0656534266333355</v>
      </c>
      <c r="Y25" s="24">
        <f t="shared" si="25"/>
        <v>0.41044986892768898</v>
      </c>
      <c r="Z25" s="23">
        <f t="shared" si="26"/>
        <v>1.3988697040689866</v>
      </c>
      <c r="AA25" s="24">
        <f t="shared" si="27"/>
        <v>0.46995275337543502</v>
      </c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7" thickBot="1" x14ac:dyDescent="0.25">
      <c r="A26" s="11" t="s">
        <v>17</v>
      </c>
      <c r="B26" s="34">
        <v>0</v>
      </c>
      <c r="C26" s="35">
        <v>0</v>
      </c>
      <c r="D26" s="31">
        <v>0</v>
      </c>
      <c r="E26" s="31">
        <v>0</v>
      </c>
      <c r="F26" s="34">
        <v>0</v>
      </c>
      <c r="G26" s="35">
        <v>0</v>
      </c>
      <c r="H26" s="12">
        <f>AVERAGE(B26:G26)</f>
        <v>0</v>
      </c>
      <c r="I26" s="21">
        <f>_xlfn.STDEV.S(B26:G26)/SQRT(6)</f>
        <v>0</v>
      </c>
      <c r="J26" s="31">
        <v>0</v>
      </c>
      <c r="K26" s="31">
        <v>0</v>
      </c>
      <c r="L26" s="34">
        <v>0</v>
      </c>
      <c r="M26" s="35">
        <v>0</v>
      </c>
      <c r="N26" s="31">
        <v>0</v>
      </c>
      <c r="O26" s="31">
        <v>0</v>
      </c>
      <c r="P26" s="21">
        <f>AVERAGE(J26:O26)</f>
        <v>0</v>
      </c>
      <c r="Q26" s="13">
        <f t="shared" si="19"/>
        <v>0</v>
      </c>
      <c r="S26" s="28" t="s">
        <v>15</v>
      </c>
      <c r="T26" s="28">
        <f t="shared" si="20"/>
        <v>0</v>
      </c>
      <c r="U26" s="24">
        <f t="shared" si="21"/>
        <v>0</v>
      </c>
      <c r="V26" s="23">
        <f t="shared" si="22"/>
        <v>0</v>
      </c>
      <c r="W26" s="23">
        <f t="shared" si="23"/>
        <v>0</v>
      </c>
      <c r="X26" s="28">
        <f t="shared" si="24"/>
        <v>1.1557737440904725</v>
      </c>
      <c r="Y26" s="24">
        <f t="shared" si="25"/>
        <v>0.1080844921626903</v>
      </c>
      <c r="Z26" s="23">
        <f t="shared" si="26"/>
        <v>0.96753632848115334</v>
      </c>
      <c r="AA26" s="24">
        <f t="shared" si="27"/>
        <v>8.1394017347941439E-2</v>
      </c>
      <c r="AB26" s="23"/>
      <c r="AC26" s="23"/>
      <c r="AD26" s="30"/>
      <c r="AE26" s="30"/>
      <c r="AF26" s="30"/>
      <c r="AG26" s="30"/>
      <c r="AH26" s="30"/>
      <c r="AI26" s="23"/>
      <c r="AJ26" s="23"/>
      <c r="AK26" s="23"/>
    </row>
    <row r="27" spans="1:37" ht="17" thickBot="1" x14ac:dyDescent="0.25">
      <c r="S27" s="28" t="s">
        <v>16</v>
      </c>
      <c r="T27" s="28">
        <f t="shared" si="20"/>
        <v>1.2832208749475282</v>
      </c>
      <c r="U27" s="24">
        <f t="shared" si="21"/>
        <v>0.12043369784016252</v>
      </c>
      <c r="V27" s="23">
        <f t="shared" si="22"/>
        <v>0.88296568566617728</v>
      </c>
      <c r="W27" s="23">
        <f t="shared" si="23"/>
        <v>0.41892603818679836</v>
      </c>
      <c r="X27" s="28">
        <f t="shared" si="24"/>
        <v>0.45379072269714582</v>
      </c>
      <c r="Y27" s="24">
        <f t="shared" si="25"/>
        <v>7.421983618158072E-2</v>
      </c>
      <c r="Z27" s="23">
        <f t="shared" si="26"/>
        <v>0.50186546569419566</v>
      </c>
      <c r="AA27" s="24">
        <f t="shared" si="27"/>
        <v>6.0637819896532712E-2</v>
      </c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7" thickBot="1" x14ac:dyDescent="0.25">
      <c r="B28" s="71" t="s">
        <v>2</v>
      </c>
      <c r="C28" s="72"/>
      <c r="D28" s="80"/>
      <c r="E28" s="71" t="s">
        <v>3</v>
      </c>
      <c r="F28" s="72"/>
      <c r="G28" s="72"/>
      <c r="H28" s="73" t="s">
        <v>31</v>
      </c>
      <c r="I28" s="74"/>
      <c r="J28" s="75"/>
      <c r="S28" s="43" t="s">
        <v>17</v>
      </c>
      <c r="T28" s="43">
        <f t="shared" si="20"/>
        <v>0</v>
      </c>
      <c r="U28" s="45">
        <f t="shared" si="21"/>
        <v>0</v>
      </c>
      <c r="V28" s="44">
        <f t="shared" si="22"/>
        <v>0</v>
      </c>
      <c r="W28" s="44">
        <f t="shared" si="23"/>
        <v>0</v>
      </c>
      <c r="X28" s="43">
        <f t="shared" si="24"/>
        <v>0</v>
      </c>
      <c r="Y28" s="45">
        <f t="shared" si="25"/>
        <v>0</v>
      </c>
      <c r="Z28" s="44">
        <f t="shared" si="26"/>
        <v>0</v>
      </c>
      <c r="AA28" s="45">
        <f t="shared" si="27"/>
        <v>0</v>
      </c>
      <c r="AC28" s="23"/>
      <c r="AD28" s="7"/>
    </row>
    <row r="29" spans="1:37" ht="17" thickBot="1" x14ac:dyDescent="0.25">
      <c r="A29" s="18" t="s">
        <v>4</v>
      </c>
      <c r="B29" s="15" t="s">
        <v>24</v>
      </c>
      <c r="C29" s="16" t="s">
        <v>25</v>
      </c>
      <c r="D29" s="18" t="s">
        <v>18</v>
      </c>
      <c r="E29" s="12" t="s">
        <v>24</v>
      </c>
      <c r="F29" s="12" t="s">
        <v>25</v>
      </c>
      <c r="G29" s="18" t="s">
        <v>18</v>
      </c>
      <c r="H29" s="46" t="s">
        <v>26</v>
      </c>
      <c r="I29" s="47" t="s">
        <v>32</v>
      </c>
      <c r="J29" s="51" t="s">
        <v>33</v>
      </c>
      <c r="M29" s="1"/>
      <c r="AC29" s="7"/>
      <c r="AD29" s="7"/>
    </row>
    <row r="30" spans="1:37" x14ac:dyDescent="0.2">
      <c r="A30" s="3" t="s">
        <v>8</v>
      </c>
      <c r="B30" s="27">
        <f>T19</f>
        <v>2.2372246642364306</v>
      </c>
      <c r="C30" s="26">
        <f>V19</f>
        <v>0.98341952826155798</v>
      </c>
      <c r="D30" s="7">
        <v>7.4123618017862269E-2</v>
      </c>
      <c r="E30" s="27">
        <f>X19</f>
        <v>3.1439629517430588E-2</v>
      </c>
      <c r="F30" s="26">
        <f>Z19</f>
        <v>1.7789195179035686E-2</v>
      </c>
      <c r="G30" s="37">
        <v>7.9058493549863315E-2</v>
      </c>
      <c r="H30" s="3">
        <v>5.1922155800099727E-2</v>
      </c>
      <c r="I30" s="4">
        <v>4.1798062532395801E-4</v>
      </c>
      <c r="J30" s="5">
        <v>5.6095409200052126E-2</v>
      </c>
      <c r="K30" s="2"/>
      <c r="L30" s="2"/>
      <c r="M30" s="1"/>
      <c r="AC30" s="7"/>
      <c r="AD30" s="7"/>
    </row>
    <row r="31" spans="1:37" x14ac:dyDescent="0.2">
      <c r="A31" s="6" t="s">
        <v>9</v>
      </c>
      <c r="B31" s="28">
        <f t="shared" ref="B31:B39" si="28">T20</f>
        <v>2.0155258414022268</v>
      </c>
      <c r="C31" s="24">
        <f t="shared" ref="C31:C39" si="29">V20</f>
        <v>2.2495081229081841</v>
      </c>
      <c r="D31" s="2">
        <v>0.35934501985150791</v>
      </c>
      <c r="E31" s="28">
        <f t="shared" ref="E31:E39" si="30">X20</f>
        <v>0</v>
      </c>
      <c r="F31" s="24">
        <f t="shared" ref="F31:F39" si="31">Z20</f>
        <v>0</v>
      </c>
      <c r="G31" s="23" t="s">
        <v>34</v>
      </c>
      <c r="H31" s="39">
        <v>0.70908267037916972</v>
      </c>
      <c r="I31" s="7">
        <v>1.0735868858766306E-4</v>
      </c>
      <c r="J31" s="8">
        <v>0.70908267037918482</v>
      </c>
      <c r="M31" s="1"/>
      <c r="N31" s="2"/>
      <c r="S31" s="7"/>
      <c r="T31" s="70"/>
      <c r="U31" s="70"/>
      <c r="V31" s="70"/>
      <c r="W31" s="70"/>
      <c r="X31" s="70"/>
      <c r="Y31" s="70"/>
      <c r="Z31" s="70"/>
      <c r="AA31" s="70"/>
      <c r="AB31" s="7"/>
    </row>
    <row r="32" spans="1:37" x14ac:dyDescent="0.2">
      <c r="A32" s="6" t="s">
        <v>10</v>
      </c>
      <c r="B32" s="28">
        <f t="shared" si="28"/>
        <v>1.1728167023490841</v>
      </c>
      <c r="C32" s="24">
        <f t="shared" si="29"/>
        <v>0.56182448618195779</v>
      </c>
      <c r="D32">
        <v>0.14682969861620199</v>
      </c>
      <c r="E32" s="28">
        <f t="shared" si="30"/>
        <v>3.8997049855403688E-4</v>
      </c>
      <c r="F32" s="24">
        <f t="shared" si="31"/>
        <v>5.2785448139056252E-4</v>
      </c>
      <c r="G32" s="2">
        <v>0.25153585077906027</v>
      </c>
      <c r="H32" s="6">
        <v>5.308472620526998E-2</v>
      </c>
      <c r="I32" s="2">
        <v>2.0127012094270746E-4</v>
      </c>
      <c r="J32" s="8">
        <v>5.2999977522234169E-2</v>
      </c>
      <c r="M32" s="1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">
      <c r="A33" s="6" t="s">
        <v>11</v>
      </c>
      <c r="B33" s="28">
        <f t="shared" si="28"/>
        <v>1.3123773318743275</v>
      </c>
      <c r="C33" s="24">
        <f t="shared" si="29"/>
        <v>0.60145946252089422</v>
      </c>
      <c r="D33" s="2">
        <v>3.5376408308713443E-3</v>
      </c>
      <c r="E33" s="28">
        <f t="shared" si="30"/>
        <v>0.28119732015099291</v>
      </c>
      <c r="F33" s="24">
        <f t="shared" si="31"/>
        <v>0.37291236256848109</v>
      </c>
      <c r="G33">
        <v>0.18937107986176674</v>
      </c>
      <c r="H33" s="39">
        <v>6.1422074750355537E-3</v>
      </c>
      <c r="I33" s="7">
        <v>6.899625777608062E-5</v>
      </c>
      <c r="J33" s="8">
        <v>1.3882710654041794E-3</v>
      </c>
      <c r="M33" s="1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">
      <c r="A34" s="6" t="s">
        <v>12</v>
      </c>
      <c r="B34" s="28">
        <f t="shared" si="28"/>
        <v>1.1935022332964904</v>
      </c>
      <c r="C34" s="24">
        <f t="shared" si="29"/>
        <v>0.6085150024126339</v>
      </c>
      <c r="D34">
        <v>3.1924522089416908E-2</v>
      </c>
      <c r="E34" s="28">
        <f t="shared" si="30"/>
        <v>0</v>
      </c>
      <c r="F34" s="24">
        <f t="shared" si="31"/>
        <v>3.7946294410930929E-3</v>
      </c>
      <c r="G34">
        <v>6.4637017568935487E-2</v>
      </c>
      <c r="H34" s="6">
        <v>3.5511134801558833E-2</v>
      </c>
      <c r="I34" s="2">
        <v>5.1728212633810919E-5</v>
      </c>
      <c r="J34" s="8">
        <v>3.37342164914715E-2</v>
      </c>
      <c r="M34" s="1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">
      <c r="A35" s="6" t="s">
        <v>13</v>
      </c>
      <c r="B35" s="28">
        <f t="shared" si="28"/>
        <v>1.112149496763726</v>
      </c>
      <c r="C35" s="24">
        <f t="shared" si="29"/>
        <v>0.70260129982547948</v>
      </c>
      <c r="D35">
        <v>2.986220531219071E-2</v>
      </c>
      <c r="E35" s="28">
        <f t="shared" si="30"/>
        <v>4.9647818100308327E-2</v>
      </c>
      <c r="F35" s="24">
        <f t="shared" si="31"/>
        <v>3.5485048739396487E-2</v>
      </c>
      <c r="G35" s="2">
        <v>9.6131446450368561E-3</v>
      </c>
      <c r="H35" s="6">
        <v>2.7306991933588168E-2</v>
      </c>
      <c r="I35" s="7">
        <v>4.1516734732232603E-6</v>
      </c>
      <c r="J35" s="40">
        <v>3.6125877806123786E-2</v>
      </c>
      <c r="M35" s="1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">
      <c r="A36" s="6" t="s">
        <v>14</v>
      </c>
      <c r="B36" s="28">
        <f t="shared" si="28"/>
        <v>9.9644939401224653E-2</v>
      </c>
      <c r="C36" s="24">
        <f t="shared" si="29"/>
        <v>0.20130032597629918</v>
      </c>
      <c r="D36" s="2">
        <v>8.9258468246828943E-3</v>
      </c>
      <c r="E36" s="28">
        <f t="shared" si="30"/>
        <v>2.0656534266333355</v>
      </c>
      <c r="F36" s="24">
        <f t="shared" si="31"/>
        <v>1.3988697040689866</v>
      </c>
      <c r="G36" s="2">
        <v>0.17271797178679951</v>
      </c>
      <c r="H36" s="6">
        <v>0.39194621273553643</v>
      </c>
      <c r="I36" s="2">
        <v>9.7015991458188078E-4</v>
      </c>
      <c r="J36" s="8">
        <v>0.25347180570919003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">
      <c r="A37" s="6" t="s">
        <v>15</v>
      </c>
      <c r="B37" s="28">
        <f t="shared" si="28"/>
        <v>0</v>
      </c>
      <c r="C37" s="24">
        <f t="shared" si="29"/>
        <v>0</v>
      </c>
      <c r="D37" s="23" t="s">
        <v>34</v>
      </c>
      <c r="E37" s="28">
        <f t="shared" si="30"/>
        <v>1.1557737440904725</v>
      </c>
      <c r="F37" s="24">
        <f t="shared" si="31"/>
        <v>0.96753632848115334</v>
      </c>
      <c r="G37" s="2">
        <v>0.11827214993684571</v>
      </c>
      <c r="H37" s="28">
        <v>0.20162773009372492</v>
      </c>
      <c r="I37" s="23">
        <v>2.7139838685374937E-7</v>
      </c>
      <c r="J37" s="24">
        <v>0.20162773009371746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x14ac:dyDescent="0.2">
      <c r="A38" s="6" t="s">
        <v>16</v>
      </c>
      <c r="B38" s="28">
        <f t="shared" si="28"/>
        <v>1.2832208749475282</v>
      </c>
      <c r="C38" s="24">
        <f t="shared" si="29"/>
        <v>0.88296568566617728</v>
      </c>
      <c r="D38" s="1">
        <v>0.20522578919796156</v>
      </c>
      <c r="E38" s="28">
        <f t="shared" si="30"/>
        <v>0.45379072269714582</v>
      </c>
      <c r="F38" s="24">
        <f t="shared" si="31"/>
        <v>0.50186546569419566</v>
      </c>
      <c r="G38" s="1">
        <v>0.32114687212154469</v>
      </c>
      <c r="H38" s="28">
        <v>0.45280210391310949</v>
      </c>
      <c r="I38" s="23">
        <v>2.6561958033495335E-2</v>
      </c>
      <c r="J38" s="24">
        <v>0.34453360619317086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7" thickBot="1" x14ac:dyDescent="0.25">
      <c r="A39" s="11" t="s">
        <v>17</v>
      </c>
      <c r="B39" s="43">
        <f t="shared" si="28"/>
        <v>0</v>
      </c>
      <c r="C39" s="45">
        <f t="shared" si="29"/>
        <v>0</v>
      </c>
      <c r="D39" s="38" t="s">
        <v>34</v>
      </c>
      <c r="E39" s="43">
        <f t="shared" si="30"/>
        <v>0</v>
      </c>
      <c r="F39" s="45">
        <f t="shared" si="31"/>
        <v>0</v>
      </c>
      <c r="G39" s="38" t="s">
        <v>34</v>
      </c>
      <c r="H39" s="11" t="s">
        <v>34</v>
      </c>
      <c r="I39" s="12" t="s">
        <v>34</v>
      </c>
      <c r="J39" s="13" t="s">
        <v>34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x14ac:dyDescent="0.2"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x14ac:dyDescent="0.2"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7" thickBot="1" x14ac:dyDescent="0.25"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7" thickBot="1" x14ac:dyDescent="0.25">
      <c r="D43" s="18" t="s">
        <v>4</v>
      </c>
      <c r="E43" s="46" t="s">
        <v>26</v>
      </c>
      <c r="F43" s="47" t="s">
        <v>32</v>
      </c>
      <c r="G43" s="51" t="s">
        <v>33</v>
      </c>
      <c r="H43" s="23" t="s">
        <v>35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2">
      <c r="D44" s="3" t="s">
        <v>8</v>
      </c>
      <c r="E44" s="52">
        <v>5.1922155800099727E-2</v>
      </c>
      <c r="F44" s="53">
        <v>4.1798062532395801E-4</v>
      </c>
      <c r="G44" s="54">
        <v>5.6095409200052126E-2</v>
      </c>
      <c r="H44">
        <v>2.8090394774968719E-2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x14ac:dyDescent="0.2">
      <c r="D45" s="6" t="s">
        <v>9</v>
      </c>
      <c r="E45" s="55">
        <v>0.70908267037916972</v>
      </c>
      <c r="F45" s="56">
        <v>1.0735868858766306E-4</v>
      </c>
      <c r="G45" s="57">
        <v>0.70908267037918482</v>
      </c>
      <c r="H45">
        <v>8.9510501369656373E-4</v>
      </c>
    </row>
    <row r="46" spans="1:28" x14ac:dyDescent="0.2">
      <c r="D46" s="6" t="s">
        <v>10</v>
      </c>
      <c r="E46" s="58">
        <v>5.308472620526998E-2</v>
      </c>
      <c r="F46" s="59">
        <v>2.0127012094270746E-4</v>
      </c>
      <c r="G46" s="57">
        <v>5.2999977522234169E-2</v>
      </c>
      <c r="H46">
        <v>1.5677080515030179E-5</v>
      </c>
    </row>
    <row r="47" spans="1:28" x14ac:dyDescent="0.2">
      <c r="D47" s="6" t="s">
        <v>11</v>
      </c>
      <c r="E47" s="55">
        <v>6.1422074750355537E-3</v>
      </c>
      <c r="F47" s="56">
        <v>6.899625777608062E-5</v>
      </c>
      <c r="G47" s="57">
        <v>1.3882710654041794E-3</v>
      </c>
      <c r="H47">
        <v>9.2537809475684845E-4</v>
      </c>
    </row>
    <row r="48" spans="1:28" x14ac:dyDescent="0.2">
      <c r="D48" s="6" t="s">
        <v>12</v>
      </c>
      <c r="E48" s="58">
        <v>3.5511134801558833E-2</v>
      </c>
      <c r="F48" s="59">
        <v>5.1728212633810919E-5</v>
      </c>
      <c r="G48" s="57">
        <v>3.37342164914715E-2</v>
      </c>
      <c r="H48">
        <v>1.0172696541450499E-4</v>
      </c>
    </row>
    <row r="49" spans="4:8" x14ac:dyDescent="0.2">
      <c r="D49" s="6" t="s">
        <v>13</v>
      </c>
      <c r="E49" s="58">
        <v>2.7306991933588168E-2</v>
      </c>
      <c r="F49" s="56">
        <v>4.1516734732232603E-6</v>
      </c>
      <c r="G49" s="60">
        <v>3.6125877806123786E-2</v>
      </c>
      <c r="H49">
        <v>4.5955609346539928E-4</v>
      </c>
    </row>
    <row r="50" spans="4:8" x14ac:dyDescent="0.2">
      <c r="D50" s="6" t="s">
        <v>14</v>
      </c>
      <c r="E50" s="58">
        <v>0.39194621273553643</v>
      </c>
      <c r="F50" s="59">
        <v>9.7015991458188078E-4</v>
      </c>
      <c r="G50" s="57">
        <v>0.25347180570919003</v>
      </c>
      <c r="H50">
        <v>4.3659320443396946E-3</v>
      </c>
    </row>
    <row r="51" spans="4:8" x14ac:dyDescent="0.2">
      <c r="D51" s="6" t="s">
        <v>15</v>
      </c>
      <c r="E51" s="61">
        <v>0.20162773009372492</v>
      </c>
      <c r="F51" s="62">
        <v>2.7139838685374937E-7</v>
      </c>
      <c r="G51" s="63">
        <v>0.20162773009371746</v>
      </c>
      <c r="H51">
        <v>1.8109309897421249E-4</v>
      </c>
    </row>
    <row r="52" spans="4:8" ht="17" thickBot="1" x14ac:dyDescent="0.25">
      <c r="D52" s="11" t="s">
        <v>16</v>
      </c>
      <c r="E52" s="64">
        <v>0.45280210391310949</v>
      </c>
      <c r="F52" s="65">
        <v>2.6561958033495335E-2</v>
      </c>
      <c r="G52" s="66">
        <v>0.34453360619317086</v>
      </c>
      <c r="H52">
        <v>2.1123307280852522E-3</v>
      </c>
    </row>
    <row r="53" spans="4:8" ht="17" thickBot="1" x14ac:dyDescent="0.25">
      <c r="D53" s="11" t="s">
        <v>17</v>
      </c>
      <c r="E53" s="11" t="s">
        <v>34</v>
      </c>
      <c r="F53" s="12" t="s">
        <v>34</v>
      </c>
      <c r="G53" s="13" t="s">
        <v>34</v>
      </c>
    </row>
  </sheetData>
  <mergeCells count="33">
    <mergeCell ref="B28:D28"/>
    <mergeCell ref="B1:I1"/>
    <mergeCell ref="J1:Q1"/>
    <mergeCell ref="B2:C2"/>
    <mergeCell ref="D2:E2"/>
    <mergeCell ref="F2:G2"/>
    <mergeCell ref="J2:K2"/>
    <mergeCell ref="L2:M2"/>
    <mergeCell ref="N2:O2"/>
    <mergeCell ref="B15:I15"/>
    <mergeCell ref="J15:Q15"/>
    <mergeCell ref="B16:C16"/>
    <mergeCell ref="D16:E16"/>
    <mergeCell ref="F16:G16"/>
    <mergeCell ref="J16:K16"/>
    <mergeCell ref="L16:M16"/>
    <mergeCell ref="N16:O16"/>
    <mergeCell ref="AC16:AD16"/>
    <mergeCell ref="AE16:AF16"/>
    <mergeCell ref="AG16:AH16"/>
    <mergeCell ref="AG2:AH2"/>
    <mergeCell ref="T3:V3"/>
    <mergeCell ref="T2:Y2"/>
    <mergeCell ref="W3:Y3"/>
    <mergeCell ref="Z2:AE2"/>
    <mergeCell ref="Z3:AB3"/>
    <mergeCell ref="AC3:AE3"/>
    <mergeCell ref="T17:W17"/>
    <mergeCell ref="X17:AA17"/>
    <mergeCell ref="T31:W31"/>
    <mergeCell ref="X31:AA31"/>
    <mergeCell ref="E28:G28"/>
    <mergeCell ref="H28:J28"/>
  </mergeCells>
  <phoneticPr fontId="2" type="noConversion"/>
  <conditionalFormatting sqref="D30:D39 G30:J39">
    <cfRule type="iconSet" priority="2">
      <iconSet reverse="1">
        <cfvo type="percent" val="0"/>
        <cfvo type="num" val="0.05"/>
        <cfvo type="num" val="0.1"/>
      </iconSet>
    </cfRule>
  </conditionalFormatting>
  <conditionalFormatting sqref="E44:G53">
    <cfRule type="iconSet" priority="1">
      <iconSet reverse="1">
        <cfvo type="percent" val="0"/>
        <cfvo type="num" val="0.05"/>
        <cfvo type="num" val="0.1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903BD96-3331-4907-A37B-868B441784CE}">
            <x14:iconSet iconSet="3Symbols" custom="1">
              <x14:cfvo type="percent">
                <xm:f>0</xm:f>
              </x14:cfvo>
              <x14:cfvo type="num">
                <xm:f>0.05</xm:f>
              </x14:cfvo>
              <x14:cfvo type="num">
                <xm:f>0.1</xm:f>
              </x14:cfvo>
              <x14:cfIcon iconSet="3Symbols" iconId="2"/>
              <x14:cfIcon iconSet="3Symbols" iconId="1"/>
              <x14:cfIcon iconSet="3Symbols" iconId="0"/>
            </x14:iconSet>
          </x14:cfRule>
          <xm:sqref>G30:G31 D31 D36:D37 G36:G37 D39 G39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Owen</dc:creator>
  <cp:lastModifiedBy>Microsoft Office User</cp:lastModifiedBy>
  <dcterms:created xsi:type="dcterms:W3CDTF">2021-02-17T09:20:12Z</dcterms:created>
  <dcterms:modified xsi:type="dcterms:W3CDTF">2021-09-24T13:05:54Z</dcterms:modified>
</cp:coreProperties>
</file>