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klh1g13_soton_ac_uk/Documents/PhD/Docs/Docs/Otitis Media/Quantification/Junbo Macrophage Dataset/"/>
    </mc:Choice>
  </mc:AlternateContent>
  <xr:revisionPtr revIDLastSave="196" documentId="8_{5AB875E1-7A19-B642-B050-C624243CAD5F}" xr6:coauthVersionLast="47" xr6:coauthVersionMax="47" xr10:uidLastSave="{46ED9919-9300-044E-B682-77865CFC8D32}"/>
  <bookViews>
    <workbookView xWindow="40" yWindow="460" windowWidth="28800" windowHeight="15780" xr2:uid="{48A89139-358C-FA41-BD78-E13E1009B89C}"/>
  </bookViews>
  <sheets>
    <sheet name="Sheet1" sheetId="1" r:id="rId1"/>
    <sheet name="Sheet2" sheetId="2" r:id="rId2"/>
  </sheets>
  <definedNames>
    <definedName name="_xlchart.v1.0" hidden="1">Sheet1!$L$29</definedName>
    <definedName name="_xlchart.v1.1" hidden="1">Sheet1!$L$30</definedName>
    <definedName name="_xlchart.v1.10" hidden="1">Sheet1!$B$85</definedName>
    <definedName name="_xlchart.v1.11" hidden="1">Sheet1!$C$81:$H$81</definedName>
    <definedName name="_xlchart.v1.12" hidden="1">Sheet1!$C$82:$H$82</definedName>
    <definedName name="_xlchart.v1.13" hidden="1">Sheet1!$C$83:$H$83</definedName>
    <definedName name="_xlchart.v1.14" hidden="1">Sheet1!$C$84:$H$84</definedName>
    <definedName name="_xlchart.v1.15" hidden="1">Sheet1!$C$85:$H$85</definedName>
    <definedName name="_xlchart.v1.16" hidden="1">Sheet1!$L$29</definedName>
    <definedName name="_xlchart.v1.17" hidden="1">Sheet1!$L$30</definedName>
    <definedName name="_xlchart.v1.18" hidden="1">Sheet1!$L$31</definedName>
    <definedName name="_xlchart.v1.19" hidden="1">Sheet1!$M$27:$R$27</definedName>
    <definedName name="_xlchart.v1.2" hidden="1">Sheet1!$L$31</definedName>
    <definedName name="_xlchart.v1.20" hidden="1">Sheet1!$M$29:$R$29</definedName>
    <definedName name="_xlchart.v1.21" hidden="1">Sheet1!$M$30:$R$30</definedName>
    <definedName name="_xlchart.v1.22" hidden="1">Sheet1!$M$31:$R$31</definedName>
    <definedName name="_xlchart.v1.23" hidden="1">Sheet1!$L$29</definedName>
    <definedName name="_xlchart.v1.24" hidden="1">Sheet1!$L$30</definedName>
    <definedName name="_xlchart.v1.25" hidden="1">Sheet1!$L$31</definedName>
    <definedName name="_xlchart.v1.26" hidden="1">Sheet1!$M$27:$R$27</definedName>
    <definedName name="_xlchart.v1.27" hidden="1">Sheet1!$M$29:$R$29</definedName>
    <definedName name="_xlchart.v1.28" hidden="1">Sheet1!$M$30:$R$30</definedName>
    <definedName name="_xlchart.v1.29" hidden="1">Sheet1!$M$31:$R$31</definedName>
    <definedName name="_xlchart.v1.3" hidden="1">Sheet1!$M$27:$R$27</definedName>
    <definedName name="_xlchart.v1.30" hidden="1">Sheet1!$B$33</definedName>
    <definedName name="_xlchart.v1.31" hidden="1">Sheet1!$B$34:$B$37</definedName>
    <definedName name="_xlchart.v1.32" hidden="1">Sheet1!$C$33</definedName>
    <definedName name="_xlchart.v1.33" hidden="1">Sheet1!$C$34:$C$37</definedName>
    <definedName name="_xlchart.v1.34" hidden="1">Sheet1!$D$33</definedName>
    <definedName name="_xlchart.v1.35" hidden="1">Sheet1!$D$34:$D$37</definedName>
    <definedName name="_xlchart.v1.36" hidden="1">Sheet1!$E$33</definedName>
    <definedName name="_xlchart.v1.37" hidden="1">Sheet1!$E$34:$E$35</definedName>
    <definedName name="_xlchart.v1.38" hidden="1">Sheet1!$F$33</definedName>
    <definedName name="_xlchart.v1.39" hidden="1">Sheet1!$F$34:$F$35</definedName>
    <definedName name="_xlchart.v1.4" hidden="1">Sheet1!$M$29:$R$29</definedName>
    <definedName name="_xlchart.v1.40" hidden="1">Sheet1!$B$83</definedName>
    <definedName name="_xlchart.v1.41" hidden="1">Sheet1!$B$84</definedName>
    <definedName name="_xlchart.v1.42" hidden="1">Sheet1!$B$85</definedName>
    <definedName name="_xlchart.v1.43" hidden="1">Sheet1!$C$81:$H$81</definedName>
    <definedName name="_xlchart.v1.44" hidden="1">Sheet1!$C$83:$H$83</definedName>
    <definedName name="_xlchart.v1.45" hidden="1">Sheet1!$C$84:$H$84</definedName>
    <definedName name="_xlchart.v1.46" hidden="1">Sheet1!$C$85:$H$85</definedName>
    <definedName name="_xlchart.v1.47" hidden="1">Sheet1!$L$29</definedName>
    <definedName name="_xlchart.v1.48" hidden="1">Sheet1!$L$30</definedName>
    <definedName name="_xlchart.v1.49" hidden="1">Sheet1!$L$31</definedName>
    <definedName name="_xlchart.v1.5" hidden="1">Sheet1!$M$30:$R$30</definedName>
    <definedName name="_xlchart.v1.50" hidden="1">Sheet1!$M$27:$R$27</definedName>
    <definedName name="_xlchart.v1.51" hidden="1">Sheet1!$M$29:$R$29</definedName>
    <definedName name="_xlchart.v1.52" hidden="1">Sheet1!$M$30:$R$30</definedName>
    <definedName name="_xlchart.v1.53" hidden="1">Sheet1!$M$31:$R$31</definedName>
    <definedName name="_xlchart.v1.54" hidden="1">Sheet1!$B$83</definedName>
    <definedName name="_xlchart.v1.55" hidden="1">Sheet1!$B$84</definedName>
    <definedName name="_xlchart.v1.56" hidden="1">Sheet1!$B$85</definedName>
    <definedName name="_xlchart.v1.57" hidden="1">Sheet1!$C$81:$H$81</definedName>
    <definedName name="_xlchart.v1.58" hidden="1">Sheet1!$C$83:$H$83</definedName>
    <definedName name="_xlchart.v1.59" hidden="1">Sheet1!$C$84:$H$84</definedName>
    <definedName name="_xlchart.v1.6" hidden="1">Sheet1!$M$31:$R$31</definedName>
    <definedName name="_xlchart.v1.60" hidden="1">Sheet1!$C$85:$H$85</definedName>
    <definedName name="_xlchart.v1.61" hidden="1">Sheet1!$B$83</definedName>
    <definedName name="_xlchart.v1.62" hidden="1">Sheet1!$B$84</definedName>
    <definedName name="_xlchart.v1.63" hidden="1">Sheet1!$B$85</definedName>
    <definedName name="_xlchart.v1.64" hidden="1">Sheet1!$C$81:$H$81</definedName>
    <definedName name="_xlchart.v1.65" hidden="1">Sheet1!$C$83:$H$83</definedName>
    <definedName name="_xlchart.v1.66" hidden="1">Sheet1!$C$84:$H$84</definedName>
    <definedName name="_xlchart.v1.67" hidden="1">Sheet1!$C$85:$H$85</definedName>
    <definedName name="_xlchart.v1.68" hidden="1">Sheet1!$L$28</definedName>
    <definedName name="_xlchart.v1.69" hidden="1">Sheet1!$L$29</definedName>
    <definedName name="_xlchart.v1.7" hidden="1">Sheet1!$B$82</definedName>
    <definedName name="_xlchart.v1.70" hidden="1">Sheet1!$L$30</definedName>
    <definedName name="_xlchart.v1.71" hidden="1">Sheet1!$L$31</definedName>
    <definedName name="_xlchart.v1.72" hidden="1">Sheet1!$M$27:$R$27</definedName>
    <definedName name="_xlchart.v1.73" hidden="1">Sheet1!$M$28:$R$28</definedName>
    <definedName name="_xlchart.v1.74" hidden="1">Sheet1!$M$29:$R$29</definedName>
    <definedName name="_xlchart.v1.75" hidden="1">Sheet1!$M$30:$R$30</definedName>
    <definedName name="_xlchart.v1.76" hidden="1">Sheet1!$M$31:$R$31</definedName>
    <definedName name="_xlchart.v1.77" hidden="1">Sheet1!$L$29</definedName>
    <definedName name="_xlchart.v1.78" hidden="1">Sheet1!$L$30</definedName>
    <definedName name="_xlchart.v1.79" hidden="1">Sheet1!$L$31</definedName>
    <definedName name="_xlchart.v1.8" hidden="1">Sheet1!$B$83</definedName>
    <definedName name="_xlchart.v1.80" hidden="1">Sheet1!$M$27:$R$27</definedName>
    <definedName name="_xlchart.v1.81" hidden="1">Sheet1!$M$29:$R$29</definedName>
    <definedName name="_xlchart.v1.82" hidden="1">Sheet1!$M$30:$R$30</definedName>
    <definedName name="_xlchart.v1.83" hidden="1">Sheet1!$M$31:$R$31</definedName>
    <definedName name="_xlchart.v1.84" hidden="1">Sheet1!$D$33</definedName>
    <definedName name="_xlchart.v1.85" hidden="1">Sheet1!$D$34:$D$37</definedName>
    <definedName name="_xlchart.v1.86" hidden="1">Sheet1!$E$33</definedName>
    <definedName name="_xlchart.v1.87" hidden="1">Sheet1!$E$34:$E$37</definedName>
    <definedName name="_xlchart.v1.88" hidden="1">Sheet1!$F$33</definedName>
    <definedName name="_xlchart.v1.89" hidden="1">Sheet1!$F$34:$F$37</definedName>
    <definedName name="_xlchart.v1.9" hidden="1">Sheet1!$B$84</definedName>
    <definedName name="_xlchart.v1.90" hidden="1">Sheet1!$J$6</definedName>
    <definedName name="_xlchart.v1.91" hidden="1">Sheet1!$J$7:$J$10</definedName>
    <definedName name="_xlchart.v1.92" hidden="1">Sheet1!$K$6</definedName>
    <definedName name="_xlchart.v1.93" hidden="1">Sheet1!$K$7:$K$10</definedName>
    <definedName name="_xlchart.v1.94" hidden="1">Sheet1!$L$6</definedName>
    <definedName name="_xlchart.v1.95" hidden="1">Sheet1!$L$7:$L$10</definedName>
    <definedName name="_xlchart.v1.96" hidden="1">Sheet1!$M$6</definedName>
    <definedName name="_xlchart.v1.97" hidden="1">Sheet1!$M$7:$M$8</definedName>
    <definedName name="_xlchart.v1.98" hidden="1">Sheet1!$N$6</definedName>
    <definedName name="_xlchart.v1.99" hidden="1">Sheet1!$N$7:$N$8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N15" i="1" l="1"/>
  <c r="L15" i="1"/>
  <c r="M15" i="1"/>
  <c r="N14" i="1"/>
  <c r="L14" i="1"/>
  <c r="D2" i="1" l="1"/>
  <c r="F2" i="1" s="1"/>
  <c r="I270" i="2"/>
  <c r="I111" i="2"/>
  <c r="I266" i="2"/>
  <c r="D7" i="1"/>
  <c r="F7" i="1" s="1"/>
  <c r="I261" i="2"/>
  <c r="I257" i="2"/>
  <c r="D13" i="1"/>
  <c r="F13" i="1" s="1"/>
  <c r="I236" i="2"/>
  <c r="I232" i="2"/>
  <c r="D12" i="1"/>
  <c r="F12" i="1" s="1"/>
  <c r="I212" i="2"/>
  <c r="I208" i="2"/>
  <c r="D11" i="1"/>
  <c r="F11" i="1" s="1"/>
  <c r="I180" i="2"/>
  <c r="I175" i="2"/>
  <c r="D10" i="1"/>
  <c r="F10" i="1" s="1"/>
  <c r="D9" i="1"/>
  <c r="F9" i="1" s="1"/>
  <c r="I124" i="2"/>
  <c r="D8" i="1" l="1"/>
  <c r="F8" i="1" s="1"/>
  <c r="I119" i="2"/>
  <c r="I115" i="2"/>
  <c r="D6" i="1"/>
  <c r="F6" i="1" s="1"/>
  <c r="I81" i="2"/>
  <c r="I76" i="2"/>
  <c r="D5" i="1"/>
  <c r="F5" i="1" s="1"/>
  <c r="I41" i="2"/>
  <c r="I36" i="2"/>
  <c r="D4" i="1"/>
  <c r="F4" i="1" s="1"/>
  <c r="I17" i="2" l="1"/>
  <c r="I18" i="2" s="1"/>
  <c r="D3" i="1"/>
  <c r="F3" i="1" s="1"/>
  <c r="I5" i="2"/>
  <c r="I6" i="2" s="1"/>
</calcChain>
</file>

<file path=xl/sharedStrings.xml><?xml version="1.0" encoding="utf-8"?>
<sst xmlns="http://schemas.openxmlformats.org/spreadsheetml/2006/main" count="333" uniqueCount="305">
  <si>
    <t xml:space="preserve">area of mucosa  </t>
  </si>
  <si>
    <t>area of blood vessels to subtract from total</t>
  </si>
  <si>
    <t xml:space="preserve">actual area of mucosa </t>
  </si>
  <si>
    <t>number of cells per um2</t>
  </si>
  <si>
    <t>number of Iba1+ cells</t>
  </si>
  <si>
    <t>Samples</t>
  </si>
  <si>
    <t>1053_18_A31_Iba1_40x_ME_1.tif:1053_whole</t>
  </si>
  <si>
    <t>1053_18_A31_Iba1_40x_ME_1.tif:1053_Iba1_1</t>
  </si>
  <si>
    <t>1053_18_A31_Iba1_40x_ME_1.tif:1053_Iba1_2</t>
  </si>
  <si>
    <t>1053_18_A31_Iba1_40x_ME_1.tif:1053_Iba1_3</t>
  </si>
  <si>
    <t>1053_18_A31_Iba1_40x_ME_1.tif:1053_width1</t>
  </si>
  <si>
    <t>1053_18_A31_Iba1_40x_ME_1.tif:1053_width2</t>
  </si>
  <si>
    <t>1053_18_A31_Iba1_40x_ME_1.tif:1053_Iba1_4</t>
  </si>
  <si>
    <t>1053_18_A31_Iba1_40x_ME_1.tif:1053_width3</t>
  </si>
  <si>
    <t>1054_18_A24_Iba1_40x_ME_2-1.tif:1054_whole</t>
  </si>
  <si>
    <t>1054_18_A24_Iba1_40x_ME_2-1.tif:1054_bloodves1</t>
  </si>
  <si>
    <t>1054_18_A24_Iba1_40x_ME_2-1.tif:1054_Iba1_1</t>
  </si>
  <si>
    <t>1054_18_A24_Iba1_40x_ME_2-1.tif:1054_Iba1_2</t>
  </si>
  <si>
    <t>1054_18_A24_Iba1_40x_ME_2-1.tif:1054_Iba1_3</t>
  </si>
  <si>
    <t>1054_18_A24_Iba1_40x_ME_2-1.tif:1054_Iba1_4</t>
  </si>
  <si>
    <t>1054_18_A24_Iba1_40x_ME_2-1.tif:1054_Iba1_5</t>
  </si>
  <si>
    <t>1054_18_A24_Iba1_40x_ME_2-1.tif:1054_width1</t>
  </si>
  <si>
    <t>1054_18_A24_Iba1_40x_ME_2-1.tif:1054_width3</t>
  </si>
  <si>
    <t>1054_18_A24_Iba1_40x_ME_2.tif:1054_width2</t>
  </si>
  <si>
    <t>1055_18_A24_Iba1_40x_ME_2-1.tif:1055_whole</t>
  </si>
  <si>
    <t>1055_18_A24_Iba1_40x_ME_2-1.tif:1055_iba1_1</t>
  </si>
  <si>
    <t>1055_18_A24_Iba1_40x_ME_2-1.tif:1055_iba1_2</t>
  </si>
  <si>
    <t>1055_18_A24_Iba1_40x_ME_2-1.tif:1055_iba1_3</t>
  </si>
  <si>
    <t>1055_18_A24_Iba1_40x_ME_2-1.tif:1055_iba1_4</t>
  </si>
  <si>
    <t>1055_18_A24_Iba1_40x_ME_2-1.tif:1055_iba1_5</t>
  </si>
  <si>
    <t>1055_18_A24_Iba1_40x_ME_2-1.tif:1055_iba1_6</t>
  </si>
  <si>
    <t>1055_18_A24_Iba1_40x_ME_2-1.tif:1055_iba1_7</t>
  </si>
  <si>
    <t>1055_18_A24_Iba1_40x_ME_2-1.tif:1055_iba1_8</t>
  </si>
  <si>
    <t>1055_18_A24_Iba1_40x_ME_2-1.tif:1055_iba1_9</t>
  </si>
  <si>
    <t>1055_18_A24_Iba1_40x_ME_2-1.tif:1055_iba1_10</t>
  </si>
  <si>
    <t>1055_18_A24_Iba1_40x_ME_2-1.tif:1055_iba1_11</t>
  </si>
  <si>
    <t>1055_18_A24_Iba1_40x_ME_2-1.tif:1055_iba1_12</t>
  </si>
  <si>
    <t>1055_18_A24_Iba1_40x_ME_2-1.tif:1055_iba1_13</t>
  </si>
  <si>
    <t>1055_18_A24_Iba1_40x_ME_2-1.tif:1055_bloodves1</t>
  </si>
  <si>
    <t>1055_18_A24_Iba1_40x_ME_2-1.tif:1055_width1</t>
  </si>
  <si>
    <t>1055_18_A24_Iba1_40x_ME_2-1.tif:1055_width2</t>
  </si>
  <si>
    <t>1055_18_A24_Iba1_40x_ME_2-1.tif:1055_width3</t>
  </si>
  <si>
    <t>1056_18_A31_Iba1_40x_ME_3-1.tif:1056_all</t>
  </si>
  <si>
    <t>1056_18_A31_Iba1_40x_ME_3-1.tif:1056_bloodves1</t>
  </si>
  <si>
    <t>1056_18_A31_Iba1_40x_ME_3-1.tif:1056_bloodves2</t>
  </si>
  <si>
    <t>1056_18_A31_Iba1_40x_ME_3-1.tif:1056_bloodves3</t>
  </si>
  <si>
    <t>1056_18_A31_Iba1_40x_ME_3-1.tif:1056_bloodves4</t>
  </si>
  <si>
    <t>1056_18_A31_Iba1_40x_ME_3-1.tif:1056_bloodves5</t>
  </si>
  <si>
    <t>1056_18_A31_Iba1_40x_ME_3-1.tif:1056_bloodves6</t>
  </si>
  <si>
    <t>1056_18_A31_Iba1_40x_ME_3-1.tif:1056_iba1_1</t>
  </si>
  <si>
    <t>1056_18_A31_Iba1_40x_ME_3-1.tif:1066-0263</t>
  </si>
  <si>
    <t>1056_18_A31_Iba1_40x_ME_3-1.tif:0713-0372</t>
  </si>
  <si>
    <t>1056_18_A31_Iba1_40x_ME_3-1.tif:0802-0274</t>
  </si>
  <si>
    <t>1056_18_A31_Iba1_40x_ME_3-1.tif:0263-0425</t>
  </si>
  <si>
    <t>1056_18_A31_Iba1_40x_ME_3-1.tif:0370-0191</t>
  </si>
  <si>
    <t>1056_18_A31_Iba1_40x_ME_3-1.tif:0985-0284</t>
  </si>
  <si>
    <t>1056_18_A31_Iba1_40x_ME_3-1.tif:0975-0989</t>
  </si>
  <si>
    <t>1056_18_A31_Iba1_40x_ME_3-1.tif:0745-1176</t>
  </si>
  <si>
    <t>1056_18_A31_Iba1_40x_ME_3-1.tif:0440-1167</t>
  </si>
  <si>
    <t>1056_18_A31_Iba1_40x_ME_3-1.tif:0704-1569</t>
  </si>
  <si>
    <t>1056_18_A31_Iba1_40x_ME_3-1.tif:0577-0533</t>
  </si>
  <si>
    <t>1056_18_A31_Iba1_40x_ME_3-1.tif:0575-0600</t>
  </si>
  <si>
    <t>1056_18_A31_Iba1_40x_ME_3-1.tif:0492-0759</t>
  </si>
  <si>
    <t>1056_18_A31_Iba1_40x_ME_3-1.tif:0176-0549</t>
  </si>
  <si>
    <t>1056_18_A31_Iba1_40x_ME_3-1.tif:0064-0616</t>
  </si>
  <si>
    <t>1056_18_A31_Iba1_40x_ME_3-1.tif:0983-1088</t>
  </si>
  <si>
    <t>1056_18_A31_Iba1_40x_ME_3-1.tif:0193-1252</t>
  </si>
  <si>
    <t>1056_18_A31_Iba1_40x_ME_3-1.tif:0703-0657</t>
  </si>
  <si>
    <t>1056_18_A31_Iba1_40x_ME_3-1.tif:0021-0859</t>
  </si>
  <si>
    <t>1056_18_A31_Iba1_40x_ME_3-1.tif:0248-0278</t>
  </si>
  <si>
    <t>1056_18_A31_Iba1_40x_ME_3-1.tif:0701-1358</t>
  </si>
  <si>
    <t>1056_18_A31_Iba1_40x_ME_3-1.tif:0576-1223</t>
  </si>
  <si>
    <t>1056_18_A31_Iba1_40x_ME_3-1.tif:0904-0839</t>
  </si>
  <si>
    <t>1056_18_A31_Iba1_40x_ME_3-1.tif:0024-1235</t>
  </si>
  <si>
    <t>1056_18_A31_Iba1_40x_ME_3-1.tif:0101-1163</t>
  </si>
  <si>
    <t>1056_18_A31_Iba1_40x_ME_3-1.tif:0109-1366</t>
  </si>
  <si>
    <t>1056_18_A31_Iba1_40x_ME_3-1.tif:0331-1288</t>
  </si>
  <si>
    <t>1056_18_A31_Iba1_40x_ME_3-1.tif:1056_iba1_36</t>
  </si>
  <si>
    <t>1056_18_A31_Iba1_40x_ME_3-1.tif:1056_width1</t>
  </si>
  <si>
    <t>1056_18_A31_Iba1_40x_ME_3-1.tif:1056_width2</t>
  </si>
  <si>
    <t>1056_18_A31_Iba1_40x_ME_3-1.tif:1056_width3</t>
  </si>
  <si>
    <t>87_19_A37_Iba1_x40_ME_3_quan.tif:87_whole</t>
  </si>
  <si>
    <t>87_19_A37_Iba1_x40_ME_3_quan.tif:87_bloodves1</t>
  </si>
  <si>
    <t>87_19_A37_Iba1_x40_ME_3_quan.tif:87_bloodves2</t>
  </si>
  <si>
    <t>87_19_A37_Iba1_x40_ME_3_quan.tif:87_iba1_1</t>
  </si>
  <si>
    <t>87_19_A37_Iba1_x40_ME_3_quan.tif:1082-1144</t>
  </si>
  <si>
    <t>87_19_A37_Iba1_x40_ME_3_quan.tif:0804-0871</t>
  </si>
  <si>
    <t>87_19_A37_Iba1_x40_ME_3_quan.tif:0540-0891</t>
  </si>
  <si>
    <t>87_19_A37_Iba1_x40_ME_3_quan.tif:0647-0891</t>
  </si>
  <si>
    <t>87_19_A37_Iba1_x40_ME_3_quan.tif:0406-1043</t>
  </si>
  <si>
    <t>87_19_A37_Iba1_x40_ME_3_quan.tif:0306-0921</t>
  </si>
  <si>
    <t>87_19_A37_Iba1_x40_ME_3_quan.tif:0103-0950</t>
  </si>
  <si>
    <t>87_19_A37_Iba1_x40_ME_3_quan.tif:0064-1078</t>
  </si>
  <si>
    <t>87_19_A37_Iba1_x40_ME_3_quan.tif:0079-0813</t>
  </si>
  <si>
    <t>87_19_A37_Iba1_x40_ME_3_quan.tif:0119-0875</t>
  </si>
  <si>
    <t>87_19_A37_Iba1_x40_ME_3_quan.tif:1042-1134</t>
  </si>
  <si>
    <t>87_19_A37_Iba1_x40_ME_3_quan.tif:0518-1327</t>
  </si>
  <si>
    <t>87_19_A37_Iba1_x40_ME_3_quan.tif:0169-1461</t>
  </si>
  <si>
    <t>87_19_A37_Iba1_x40_ME_3_quan.tif:0874-0868</t>
  </si>
  <si>
    <t>87_19_A37_Iba1_x40_ME_3_quan.tif:0962-0827</t>
  </si>
  <si>
    <t>87_19_A37_Iba1_x40_ME_3_quan.tif:0611-1292</t>
  </si>
  <si>
    <t>87_19_A37_Iba1_x40_ME_3_quan.tif:0028-1571</t>
  </si>
  <si>
    <t>87_19_A37_Iba1_x40_ME_3_quan.tif:0486-1100</t>
  </si>
  <si>
    <t>87_19_A37_Iba1_x40_ME_3_quan.tif:0641-1111</t>
  </si>
  <si>
    <t>87_19_A37_Iba1_x40_ME_3_quan.tif:1162-1021</t>
  </si>
  <si>
    <t>87_19_A37_Iba1_x40_ME_3_quan.tif:0485-0946</t>
  </si>
  <si>
    <t>87_19_A37_Iba1_x40_ME_3_quan.tif:0490-0915</t>
  </si>
  <si>
    <t>87_19_A37_Iba1_x40_ME_3_quan.tif:0206-0934</t>
  </si>
  <si>
    <t>87_19_A37_Iba1_x40_ME_3_quan.tif:0023-0853</t>
  </si>
  <si>
    <t>87_19_A37_Iba1_x40_ME_3_quan.tif:1085-1272</t>
  </si>
  <si>
    <t>87_19_A37_Iba1_x40_ME_3_quan.tif:87_iba1_30</t>
  </si>
  <si>
    <t>87_19_A37_Iba1_x40_ME_3_quan.tif:8_width1</t>
  </si>
  <si>
    <t>87_19_A37_Iba1_x40_ME_3_quan.tif:87_width2</t>
  </si>
  <si>
    <t>87_19_A37_Iba1_x40_ME_3_quan.tif:87_width3</t>
  </si>
  <si>
    <t>89_19_A37_Iba1_x40_Me_1-1.tif:89_whole</t>
  </si>
  <si>
    <t>89_19_A37_Iba1_x40_Me_1-1.tif:89_bloodves1</t>
  </si>
  <si>
    <t>89_19_A37_Iba1_x40_Me_1-1.tif:89_iba1_1</t>
  </si>
  <si>
    <t>89_19_A37_Iba1_x40_Me_1-1.tif:89_iba1_2</t>
  </si>
  <si>
    <t>89_19_A37_Iba1_x40_Me_1-1.tif:89_bloodves2</t>
  </si>
  <si>
    <t>89_19_A37_Iba1_x40_Me_1-1.tif:89_width1</t>
  </si>
  <si>
    <t>89_19_A37_Iba1_x40_Me_1-1.tif:89_width2</t>
  </si>
  <si>
    <t>89_19_A37_Iba1_x40_Me_1-1.tif:89_width3</t>
  </si>
  <si>
    <t>90_18_A27_Iba1_x40_ME_1-1.tif:90_whole</t>
  </si>
  <si>
    <t>90_18_A27_Iba1_x40_ME_1-1.tif:90_bloodves1</t>
  </si>
  <si>
    <t>90_18_A27_Iba1_x40_ME_1-1.tif:90_bloodves2</t>
  </si>
  <si>
    <t>90_18_A27_Iba1_x40_ME_1-1.tif:90_iba1_1</t>
  </si>
  <si>
    <t>90_18_A27_Iba1_x40_ME_1-1.tif:90_iba1_2</t>
  </si>
  <si>
    <t>90_18_A27_Iba1_x40_ME_1-1.tif:0094-0783</t>
  </si>
  <si>
    <t>90_18_A27_Iba1_x40_ME_1-1.tif:0079-0919</t>
  </si>
  <si>
    <t>90_18_A27_Iba1_x40_ME_1-1.tif:0331-0868</t>
  </si>
  <si>
    <t>90_18_A27_Iba1_x40_ME_1-1.tif:0116-1270</t>
  </si>
  <si>
    <t>90_18_A27_Iba1_x40_ME_1-1.tif:0322-1363</t>
  </si>
  <si>
    <t>90_18_A27_Iba1_x40_ME_1-1.tif:0237-1329</t>
  </si>
  <si>
    <t>90_18_A27_Iba1_x40_ME_1-1.tif:1092-1110</t>
  </si>
  <si>
    <t>90_18_A27_Iba1_x40_ME_1-1.tif:0574-0898</t>
  </si>
  <si>
    <t>90_18_A27_Iba1_x40_ME_1-1.tif:0739-0968</t>
  </si>
  <si>
    <t>90_18_A27_Iba1_x40_ME_1-1.tif:0555-0649</t>
  </si>
  <si>
    <t>90_18_A27_Iba1_x40_ME_1-1.tif:1081-1563</t>
  </si>
  <si>
    <t>90_18_A27_Iba1_x40_ME_1-1.tif:0514-1565</t>
  </si>
  <si>
    <t>90_18_A27_Iba1_x40_ME_1-1.tif:0240-1568</t>
  </si>
  <si>
    <t>90_18_A27_Iba1_x40_ME_1-1.tif:1070-0265</t>
  </si>
  <si>
    <t>90_18_A27_Iba1_x40_ME_1-1.tif:0809-1331</t>
  </si>
  <si>
    <t>90_18_A27_Iba1_x40_ME_1-1.tif:0642-1486</t>
  </si>
  <si>
    <t>90_18_A27_Iba1_x40_ME_1-1.tif:90_Iba1_22</t>
  </si>
  <si>
    <t>764_19_A23_Iba1_x40_ME_3.tif:764_whole</t>
  </si>
  <si>
    <t>764_19_A23_Iba1_x40_ME_3.tif:764_iba1_1</t>
  </si>
  <si>
    <t>764_19_A23_Iba1_x40_ME_3.tif:0349-0626</t>
  </si>
  <si>
    <t>764_19_A23_Iba1_x40_ME_3.tif:0536-0455</t>
  </si>
  <si>
    <t>764_19_A23_Iba1_x40_ME_3.tif:0706-0644</t>
  </si>
  <si>
    <t>764_19_A23_Iba1_x40_ME_3.tif:0862-0559</t>
  </si>
  <si>
    <t>764_19_A23_Iba1_x40_ME_3.tif:1127-0853</t>
  </si>
  <si>
    <t>764_19_A23_Iba1_x40_ME_3.tif:0759-0383</t>
  </si>
  <si>
    <t>764_19_A23_Iba1_x40_ME_3.tif:0258-0721</t>
  </si>
  <si>
    <t>764_19_A23_Iba1_x40_ME_3.tif:0700-0120</t>
  </si>
  <si>
    <t>764_19_A23_Iba1_x40_ME_3.tif:0626-0114</t>
  </si>
  <si>
    <t>764_19_A23_Iba1_x40_ME_3.tif:0867-0287</t>
  </si>
  <si>
    <t>764_19_A23_Iba1_x40_ME_3.tif:0496-0126</t>
  </si>
  <si>
    <t>764_19_A23_Iba1_x40_ME_3.tif:0541-0318</t>
  </si>
  <si>
    <t>764_19_A23_Iba1_x40_ME_3.tif:0607-0411</t>
  </si>
  <si>
    <t>764_19_A23_Iba1_x40_ME_3.tif:0529-0197</t>
  </si>
  <si>
    <t>764_19_A23_Iba1_x40_ME_3.tif:0388-0226</t>
  </si>
  <si>
    <t>764_19_A23_Iba1_x40_ME_3.tif:0117-0395</t>
  </si>
  <si>
    <t>764_19_A23_Iba1_x40_ME_3.tif:0458-0980</t>
  </si>
  <si>
    <t>764_19_A23_Iba1_x40_ME_3.tif:0609-1004</t>
  </si>
  <si>
    <t>764_19_A23_Iba1_x40_ME_3.tif:0855-1048</t>
  </si>
  <si>
    <t>764_19_A23_Iba1_x40_ME_3.tif:1068-1222</t>
  </si>
  <si>
    <t>764_19_A23_Iba1_x40_ME_3.tif:0322-1438</t>
  </si>
  <si>
    <t>764_19_A23_Iba1_x40_ME_3.tif:0543-1237</t>
  </si>
  <si>
    <t>764_19_A23_Iba1_x40_ME_3.tif:1010-0904</t>
  </si>
  <si>
    <t>764_19_A23_Iba1_x40_ME_3.tif:0181-0848</t>
  </si>
  <si>
    <t>764_19_A23_Iba1_x40_ME_3.tif:0139-0843</t>
  </si>
  <si>
    <t>764_19_A23_Iba1_x40_ME_3.tif:764_iba1_28</t>
  </si>
  <si>
    <t>764_19_A23_Iba1_x40_ME_3.tif:764_bloodves1</t>
  </si>
  <si>
    <t>764_19_A23_Iba1_x40_ME_3.tif:764_width1</t>
  </si>
  <si>
    <t>764_19_A23_Iba1_x40_ME_3.tif:764_width2</t>
  </si>
  <si>
    <t>764_19_A23_Iba1_x40_ME_3.tif:764_width3</t>
  </si>
  <si>
    <t>765_19_A23_Iba1_x40_ME_1-1.tif:765_whole</t>
  </si>
  <si>
    <t>765_19_A23_Iba1_x40_ME_1-1.tif:765_bloodves1</t>
  </si>
  <si>
    <t>765_19_A23_Iba1_x40_ME_1-1.tif:765_bloodves2</t>
  </si>
  <si>
    <t>765_19_A23_Iba1_x40_ME_1-1.tif:765_bloodves3</t>
  </si>
  <si>
    <t>765_19_A23_Iba1_x40_ME_1-1.tif:765_bloodves4</t>
  </si>
  <si>
    <t>765_19_A23_Iba1_x40_ME_1-1.tif:765_iba1_1</t>
  </si>
  <si>
    <t>765_19_A23_Iba1_x40_ME_1-1.tif:0463-0255</t>
  </si>
  <si>
    <t>765_19_A23_Iba1_x40_ME_1-1.tif:0527-0351</t>
  </si>
  <si>
    <t>765_19_A23_Iba1_x40_ME_1-1.tif:0798-0296</t>
  </si>
  <si>
    <t>765_19_A23_Iba1_x40_ME_1-1.tif:0955-0299</t>
  </si>
  <si>
    <t>765_19_A23_Iba1_x40_ME_1-1.tif:0930-0388</t>
  </si>
  <si>
    <t>765_19_A23_Iba1_x40_ME_1-1.tif:0824-0649</t>
  </si>
  <si>
    <t>765_19_A23_Iba1_x40_ME_1-1.tif:0812-0978</t>
  </si>
  <si>
    <t>765_19_A23_Iba1_x40_ME_1-1.tif:0795-0855</t>
  </si>
  <si>
    <t>765_19_A23_Iba1_x40_ME_1-1.tif:0453-0590</t>
  </si>
  <si>
    <t>765_19_A23_Iba1_x40_ME_1-1.tif:0717-0642</t>
  </si>
  <si>
    <t>765_19_A23_Iba1_x40_ME_1-1.tif:0600-1089</t>
  </si>
  <si>
    <t>765_19_A23_Iba1_x40_ME_1-1.tif:1001-0977</t>
  </si>
  <si>
    <t>765_19_A23_Iba1_x40_ME_1-1.tif:0322-1058</t>
  </si>
  <si>
    <t>765_19_A23_Iba1_x40_ME_1-1.tif:0376-1358</t>
  </si>
  <si>
    <t>765_19_A23_Iba1_x40_ME_1-1.tif:0113-1301</t>
  </si>
  <si>
    <t>765_19_A23_Iba1_x40_ME_1-1.tif:0043-0760</t>
  </si>
  <si>
    <t>765_19_A23_Iba1_x40_ME_1-1.tif:0194-0956</t>
  </si>
  <si>
    <t>765_19_A23_Iba1_x40_ME_1-1.tif:0166-0899</t>
  </si>
  <si>
    <t>765_19_A23_Iba1_x40_ME_1-1.tif:0021-1167</t>
  </si>
  <si>
    <t>765_19_A23_Iba1_x40_ME_1-1.tif:0254-1405</t>
  </si>
  <si>
    <t>765_19_A23_Iba1_x40_ME_1-1.tif:0064-1348</t>
  </si>
  <si>
    <t>765_19_A23_Iba1_x40_ME_1-1.tif:765_iba1_23</t>
  </si>
  <si>
    <t>765_19_A23_Iba1_x40_ME_1-1.tif:765_width1</t>
  </si>
  <si>
    <t>765_19_A23_Iba1_x40_ME_1-1.tif:765_width2</t>
  </si>
  <si>
    <t>765_19_A23_Iba1_x40_ME_1-1.tif:765_width3</t>
  </si>
  <si>
    <t>766_19_A23_Iba1_x40_Me_3-1.tif:766_whole</t>
  </si>
  <si>
    <t>766_19_A23_Iba1_x40_Me_3-1.tif:766_bloodves1</t>
  </si>
  <si>
    <t>766_19_A23_Iba1_x40_Me_3-1.tif:766_bloodves2</t>
  </si>
  <si>
    <t>766_19_A23_Iba1_x40_Me_3-1.tif:766_bloodves3</t>
  </si>
  <si>
    <t>766_19_A23_Iba1_x40_Me_3-1.tif:766_iba1_1</t>
  </si>
  <si>
    <t>766_19_A23_Iba1_x40_Me_3-1.tif:0184-0744</t>
  </si>
  <si>
    <t>766_19_A23_Iba1_x40_Me_3-1.tif:0373-0549</t>
  </si>
  <si>
    <t>766_19_A23_Iba1_x40_Me_3-1.tif:0436-0681</t>
  </si>
  <si>
    <t>766_19_A23_Iba1_x40_Me_3-1.tif:0351-0228</t>
  </si>
  <si>
    <t>766_19_A23_Iba1_x40_Me_3-1.tif:0145-0299</t>
  </si>
  <si>
    <t>766_19_A23_Iba1_x40_Me_3-1.tif:0229-1009</t>
  </si>
  <si>
    <t>766_19_A23_Iba1_x40_Me_3-1.tif:0444-1090</t>
  </si>
  <si>
    <t>766_19_A23_Iba1_x40_Me_3-1.tif:0133-0895</t>
  </si>
  <si>
    <t>766_19_A23_Iba1_x40_Me_3-1.tif:0150-1075</t>
  </si>
  <si>
    <t>766_19_A23_Iba1_x40_Me_3-1.tif:0178-1237</t>
  </si>
  <si>
    <t>766_19_A23_Iba1_x40_Me_3-1.tif:0182-1178</t>
  </si>
  <si>
    <t>766_19_A23_Iba1_x40_Me_3-1.tif:0384-0600</t>
  </si>
  <si>
    <t>766_19_A23_Iba1_x40_Me_3-1.tif:0176-0513</t>
  </si>
  <si>
    <t>766_19_A23_Iba1_x40_Me_3-1.tif:0183-0578</t>
  </si>
  <si>
    <t>766_19_A23_Iba1_x40_Me_3-1.tif:766_iba1_16</t>
  </si>
  <si>
    <t>766_19_A23_Iba1_x40_Me_3-1.tif:766_width1</t>
  </si>
  <si>
    <t>766_19_A23_Iba1_x40_Me_3-1.tif:766_width2</t>
  </si>
  <si>
    <t>766_19_A23_Iba1_x40_Me_3-1.tif:766_width3</t>
  </si>
  <si>
    <t>767_19_A23_Iba1_x40_ME_3-1.tif:767_whole</t>
  </si>
  <si>
    <t>767_19_A23_Iba1_x40_ME_3-1.tif:767_bloodves1</t>
  </si>
  <si>
    <t>767_19_A23_Iba1_x40_ME_3-1.tif:767_bloodves2</t>
  </si>
  <si>
    <t>767_19_A23_Iba1_x40_ME_3-1.tif:767_bloodves3</t>
  </si>
  <si>
    <t>767_19_A23_Iba1_x40_ME_3-1.tif:767_bloodves4</t>
  </si>
  <si>
    <t>767_19_A23_Iba1_x40_ME_3-1.tif:767_iba1_1</t>
  </si>
  <si>
    <t>767_19_A23_Iba1_x40_ME_3-1.tif:0423-0468</t>
  </si>
  <si>
    <t>767_19_A23_Iba1_x40_ME_3-1.tif:0516-0427</t>
  </si>
  <si>
    <t>767_19_A23_Iba1_x40_ME_3-1.tif:0594-0539</t>
  </si>
  <si>
    <t>767_19_A23_Iba1_x40_ME_3-1.tif:1056-0451</t>
  </si>
  <si>
    <t>767_19_A23_Iba1_x40_ME_3-1.tif:1124-0821</t>
  </si>
  <si>
    <t>767_19_A23_Iba1_x40_ME_3-1.tif:0891-1009</t>
  </si>
  <si>
    <t>767_19_A23_Iba1_x40_ME_3-1.tif:0588-0837</t>
  </si>
  <si>
    <t>767_19_A23_Iba1_x40_ME_3-1.tif:0177-0655</t>
  </si>
  <si>
    <t>767_19_A23_Iba1_x40_ME_3-1.tif:0557-1001</t>
  </si>
  <si>
    <t>767_19_A23_Iba1_x40_ME_3-1.tif:0571-0888</t>
  </si>
  <si>
    <t>767_19_A23_Iba1_x40_ME_3-1.tif:0779-0986</t>
  </si>
  <si>
    <t>767_19_A23_Iba1_x40_ME_3-1.tif:0684-1366</t>
  </si>
  <si>
    <t>767_19_A23_Iba1_x40_ME_3-1.tif:0758-1387</t>
  </si>
  <si>
    <t>767_19_A23_Iba1_x40_ME_3-1.tif:0400-1537</t>
  </si>
  <si>
    <t>767_19_A23_Iba1_x40_ME_3-1.tif:767_iba1_16</t>
  </si>
  <si>
    <t>767_19_A23_Iba1_x40_ME_3-1.tif:767_width1</t>
  </si>
  <si>
    <t>767_19_A23_Iba1_x40_ME_3-1.tif:767_width2</t>
  </si>
  <si>
    <t>767_19_A23_Iba1_x40_ME_3-1.tif:767_width3</t>
  </si>
  <si>
    <t>88_19_A27_Iba1_x20_ME_2doat20xmag-1.tif:88_20x_whole</t>
  </si>
  <si>
    <t>88_19_A27_Iba1_x20_ME_2doat20xmag-1.tif:88_bloodves1</t>
  </si>
  <si>
    <t>88_19_A27_Iba1_x20_ME_2doat20xmag-1.tif:88_bloodves2</t>
  </si>
  <si>
    <t>88_19_A27_Iba1_x20_ME_2doat20xmag-1.tif:88_iba1_1</t>
  </si>
  <si>
    <t>88_19_A27_Iba1_x20_ME_2doat20xmag-1.tif:88_iba1_2</t>
  </si>
  <si>
    <t>88_19_A27_Iba1_x20_ME_2doat20xmag-1.tif:88_iba1_3</t>
  </si>
  <si>
    <t>88_19_A27_Iba1_x20_ME_2doat20xmag-1.tif:88_width1</t>
  </si>
  <si>
    <t>88_19_A27_Iba1_x20_ME_2doat20xmag-1.tif:88_width2</t>
  </si>
  <si>
    <t>88_19_A27_Iba1_x20_ME_2doat20xmag-1.tif:88_width3</t>
  </si>
  <si>
    <t>used 20x image</t>
  </si>
  <si>
    <t>90_18_A27_Iba1_x20_ME_1doat20x-1.tif:90_width1_20x</t>
  </si>
  <si>
    <t>90_18_A27_Iba1_x20_ME_1doat20x-1.tif:90_width2_20x</t>
  </si>
  <si>
    <t>90_18_A27_Iba1_x20_ME_1doat20x-1.tif:90_width3_20x</t>
  </si>
  <si>
    <t>used 20x image to measure width</t>
  </si>
  <si>
    <t>4 weeks WT plus NTHi (n=2)</t>
  </si>
  <si>
    <t>4 weeks Jbo plus NTHi (n=2)</t>
  </si>
  <si>
    <t>12 weeks Jbo (n=4)</t>
  </si>
  <si>
    <t>12 weeks WT plus NTHi (n=2)</t>
  </si>
  <si>
    <t>12 weeks Jbo plus NTHi (n=2)</t>
  </si>
  <si>
    <t>4 weeks WT plus NTHi (1053)</t>
  </si>
  <si>
    <t>4 weeks WT plus NTHi(1054)</t>
  </si>
  <si>
    <t>4 weeks Jbo plus NTHi (1055)</t>
  </si>
  <si>
    <t>4 weeks Jbo plus NTHi (1056)</t>
  </si>
  <si>
    <t>12 weeks WT plus NTHi (88)</t>
  </si>
  <si>
    <t>12 weeks WT plus NTHi (89)</t>
  </si>
  <si>
    <t>12 weeks Jbo (764)</t>
  </si>
  <si>
    <t>12 weeks Jbo (765)</t>
  </si>
  <si>
    <t>12 weeks Jbo (766)</t>
  </si>
  <si>
    <t>12 weeks Jbo (767)</t>
  </si>
  <si>
    <t>12 weeks Jbo plus NTHi (87)</t>
  </si>
  <si>
    <t>12 weeks Jbo plus NTHi (90)</t>
  </si>
  <si>
    <t>number cells per um2 x10-5</t>
  </si>
  <si>
    <t xml:space="preserve">number cells per um2 </t>
  </si>
  <si>
    <t>WT</t>
  </si>
  <si>
    <t>WT plus NTHi (n=2)</t>
  </si>
  <si>
    <t>Junbo (n=4)</t>
  </si>
  <si>
    <t>Junbo plus NTHi (n=2)</t>
  </si>
  <si>
    <t>4 weeks</t>
  </si>
  <si>
    <t>12 weeks</t>
  </si>
  <si>
    <t xml:space="preserve">12 weeks </t>
  </si>
  <si>
    <t>WT plus NTHi</t>
  </si>
  <si>
    <t>Junbo</t>
  </si>
  <si>
    <t>Junbo plus NTHi</t>
  </si>
  <si>
    <t xml:space="preserve">4 weeks </t>
  </si>
  <si>
    <t>check data labels</t>
  </si>
  <si>
    <t>Av. thickness of mucosa um</t>
  </si>
  <si>
    <t>No. of Iba1+ cells per umn2 x10-5</t>
  </si>
  <si>
    <t>effect size m1-m2</t>
  </si>
  <si>
    <t>Raw data</t>
  </si>
  <si>
    <t>No. of Iba1+ cells per um2 x10-5</t>
  </si>
  <si>
    <t>Average thickness of ME mucosa (um)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</si>
</sst>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_xlchart.v1.85</cx:f>
      </cx:numDim>
    </cx:data>
    <cx:data id="1">
      <cx:numDim type="val">
        <cx:f>_xlchart.v1.87</cx:f>
      </cx:numDim>
    </cx:data>
    <cx:data id="2">
      <cx:numDim type="val">
        <cx:f>_xlchart.v1.89</cx:f>
      </cx:numDim>
    </cx:data>
  </cx:chartData>
  <cx:chart>
    <cx:title pos="t" align="ctr" overlay="0">
      <cx:tx>
        <cx:txData>
          <cx:v>No. of Iba1+ cells/um2 x10-5 in ME mucosa (12 weeks)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No. of Iba1+ cells/um2 x10-5 in ME mucosa (12 weeks)</a:t>
          </a:r>
        </a:p>
      </cx:txPr>
    </cx:title>
    <cx:plotArea>
      <cx:plotAreaRegion>
        <cx:series layoutId="boxWhisker" uniqueId="{2EF5EA67-B60C-8C41-9010-530019EB147E}">
          <cx:tx>
            <cx:txData>
              <cx:f>_xlchart.v1.84</cx:f>
              <cx:v>12 weeks Jbo (n=4)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2771060-8A64-E44A-93C0-41611AF6A291}">
          <cx:tx>
            <cx:txData>
              <cx:f>_xlchart.v1.86</cx:f>
              <cx:v>12 weeks WT plus NTHi (n=2)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0AF8756A-B793-B146-A5FD-40334B87E688}">
          <cx:tx>
            <cx:txData>
              <cx:f>_xlchart.v1.88</cx:f>
              <cx:v>12 weeks Jbo plus NTHi (n=2)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  <cx:legend pos="r" align="ctr" overlay="0"/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_xlchart.v1.64</cx:f>
      </cx:strDim>
      <cx:numDim type="val">
        <cx:f dir="row">_xlchart.v1.65</cx:f>
      </cx:numDim>
    </cx:data>
    <cx:data id="1">
      <cx:strDim type="cat">
        <cx:f dir="row">_xlchart.v1.64</cx:f>
      </cx:strDim>
      <cx:numDim type="val">
        <cx:f dir="row">_xlchart.v1.66</cx:f>
      </cx:numDim>
    </cx:data>
    <cx:data id="2">
      <cx:strDim type="cat">
        <cx:f dir="row">_xlchart.v1.64</cx:f>
      </cx:strDim>
      <cx:numDim type="val">
        <cx:f dir="row">_xlchart.v1.67</cx:f>
      </cx:numDim>
    </cx:data>
  </cx:chartData>
  <cx:chart>
    <cx:plotArea>
      <cx:plotAreaRegion>
        <cx:series layoutId="boxWhisker" uniqueId="{F7675C19-544F-C943-A20A-FD494132D763}" formatIdx="1">
          <cx:tx>
            <cx:txData>
              <cx:f>_xlchart.v1.61</cx:f>
              <cx:v>WT plus NTHi</cx:v>
            </cx:txData>
          </cx:tx>
          <cx:spPr>
            <a:solidFill>
              <a:srgbClr val="FFFF0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A4296317-974D-CA4E-A8C0-60C424D630FE}" formatIdx="2">
          <cx:tx>
            <cx:txData>
              <cx:f>_xlchart.v1.62</cx:f>
              <cx:v>Junbo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2E8A5FBE-812A-3248-9A26-E77102F7B8F4}" formatIdx="3">
          <cx:tx>
            <cx:txData>
              <cx:f>_xlchart.v1.63</cx:f>
              <cx:v>Junbo plus NTHi</cx:v>
            </cx:txData>
          </cx:tx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_xlchart.v1.50</cx:f>
      </cx:strDim>
      <cx:numDim type="val">
        <cx:f dir="row">_xlchart.v1.51</cx:f>
      </cx:numDim>
    </cx:data>
    <cx:data id="1">
      <cx:strDim type="cat">
        <cx:f dir="row">_xlchart.v1.50</cx:f>
      </cx:strDim>
      <cx:numDim type="val">
        <cx:f dir="row">_xlchart.v1.52</cx:f>
      </cx:numDim>
    </cx:data>
    <cx:data id="2">
      <cx:strDim type="cat">
        <cx:f dir="row">_xlchart.v1.50</cx:f>
      </cx:strDim>
      <cx:numDim type="val">
        <cx:f dir="row">_xlchart.v1.53</cx:f>
      </cx:numDim>
    </cx:data>
  </cx:chartData>
  <cx:chart>
    <cx:plotArea>
      <cx:plotAreaRegion>
        <cx:series layoutId="boxWhisker" uniqueId="{CAA1AE32-65DF-0347-9641-23F12BEF8844}" formatIdx="1">
          <cx:tx>
            <cx:txData>
              <cx:f>_xlchart.v1.47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3AC17CA-615F-3D45-B3C0-8640016D2F6C}" formatIdx="2">
          <cx:tx>
            <cx:txData>
              <cx:f>_xlchart.v1.48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5011AEBA-3400-C849-B910-FD160B774CFE}" formatIdx="3">
          <cx:tx>
            <cx:txData>
              <cx:f>_xlchart.v1.49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_xlchart.v1.19</cx:f>
      </cx:strDim>
      <cx:numDim type="val">
        <cx:f dir="row">_xlchart.v1.20</cx:f>
      </cx:numDim>
    </cx:data>
    <cx:data id="1">
      <cx:strDim type="cat">
        <cx:f dir="row">_xlchart.v1.19</cx:f>
      </cx:strDim>
      <cx:numDim type="val">
        <cx:f dir="row">_xlchart.v1.21</cx:f>
      </cx:numDim>
    </cx:data>
    <cx:data id="2">
      <cx:strDim type="cat">
        <cx:f dir="row">_xlchart.v1.19</cx:f>
      </cx:strDim>
      <cx:numDim type="val">
        <cx:f dir="row">_xlchart.v1.22</cx:f>
      </cx:numDim>
    </cx:data>
  </cx:chartData>
  <cx:chart>
    <cx:plotArea>
      <cx:plotAreaRegion>
        <cx:series layoutId="boxWhisker" uniqueId="{CAA1AE32-65DF-0347-9641-23F12BEF8844}" formatIdx="1">
          <cx:tx>
            <cx:txData>
              <cx:f>_xlchart.v1.16</cx:f>
              <cx:v>WT plus NTHi</cx:v>
            </cx:txData>
          </cx:tx>
          <cx:spPr>
            <a:solidFill>
              <a:srgbClr val="FFFF0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3AC17CA-615F-3D45-B3C0-8640016D2F6C}" formatIdx="2">
          <cx:tx>
            <cx:txData>
              <cx:f>_xlchart.v1.17</cx:f>
              <cx:v>Junbo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5011AEBA-3400-C849-B910-FD160B774CFE}" formatIdx="3">
          <cx:tx>
            <cx:txData>
              <cx:f>_xlchart.v1.18</cx:f>
              <cx:v>Junbo plus NTHi</cx:v>
            </cx:txData>
          </cx:tx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_xlchart.v1.31</cx:f>
      </cx:numDim>
    </cx:data>
    <cx:data id="1">
      <cx:numDim type="val">
        <cx:f>_xlchart.v1.33</cx:f>
      </cx:numDim>
    </cx:data>
    <cx:data id="2">
      <cx:numDim type="val">
        <cx:f>_xlchart.v1.35</cx:f>
      </cx:numDim>
    </cx:data>
    <cx:data id="3">
      <cx:numDim type="val">
        <cx:f>_xlchart.v1.37</cx:f>
      </cx:numDim>
    </cx:data>
    <cx:data id="4">
      <cx:numDim type="val">
        <cx:f>_xlchart.v1.39</cx:f>
      </cx:numDim>
    </cx:data>
  </cx:chartData>
  <cx:chart>
    <cx:title pos="t" align="ctr" overlay="0">
      <cx:tx>
        <cx:txData>
          <cx:v>No. of Iba1+ cells per um2 x10-5 in ME mucosa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No. of Iba1+ cells per um2 x10-5 in ME mucosa</a:t>
          </a:r>
        </a:p>
      </cx:txPr>
    </cx:title>
    <cx:plotArea>
      <cx:plotAreaRegion>
        <cx:series layoutId="boxWhisker" uniqueId="{7D687350-9A04-B744-BA73-CAF1315792B8}">
          <cx:tx>
            <cx:txData>
              <cx:f>_xlchart.v1.30</cx:f>
              <cx:v>4 weeks WT plus NTHi (n=2)</cx:v>
            </cx:txData>
          </cx:tx>
          <cx:dataLabels pos="r">
            <cx:visibility seriesName="0" categoryName="0" value="1"/>
            <cx:separator>, </cx:separator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0932CEB-A8A4-6446-99B6-E39E4F9B0E01}">
          <cx:tx>
            <cx:txData>
              <cx:f>_xlchart.v1.32</cx:f>
              <cx:v>4 weeks Jbo plus NTHi (n=2)</cx:v>
            </cx:txData>
          </cx:tx>
          <cx:dataLabels pos="r">
            <cx:visibility seriesName="0" categoryName="0" value="1"/>
            <cx:separator>, </cx:separator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8DC3AB0E-BA61-EB43-973D-C66802EBA7E0}">
          <cx:tx>
            <cx:txData>
              <cx:f>_xlchart.v1.34</cx:f>
              <cx:v>12 weeks Jbo (n=4)</cx:v>
            </cx:txData>
          </cx:tx>
          <cx:dataLabels pos="r">
            <cx:visibility seriesName="0" categoryName="0" value="1"/>
            <cx:separator>, </cx:separator>
          </cx:dataLabels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3-BC3C-A846-9E8F-EB4CE77DD5B9}">
          <cx:tx>
            <cx:txData>
              <cx:f>_xlchart.v1.36</cx:f>
              <cx:v>12 weeks WT plus NTHi (n=2)</cx:v>
            </cx:txData>
          </cx:tx>
          <cx:dataLabels pos="r">
            <cx:visibility seriesName="0" categoryName="0" value="1"/>
            <cx:separator>, </cx:separator>
          </cx:dataLabels>
          <cx:dataId val="3"/>
          <cx:layoutPr>
            <cx:statistics quartileMethod="exclusive"/>
          </cx:layoutPr>
        </cx:series>
        <cx:series layoutId="boxWhisker" uniqueId="{00000004-BC3C-A846-9E8F-EB4CE77DD5B9}">
          <cx:tx>
            <cx:txData>
              <cx:f>_xlchart.v1.38</cx:f>
              <cx:v>12 weeks Jbo plus NTHi (n=2)</cx:v>
            </cx:txData>
          </cx:tx>
          <cx:dataLabels pos="r">
            <cx:visibility seriesName="0" categoryName="0" value="1"/>
            <cx:separator>, </cx:separator>
          </cx:dataLabels>
          <cx:dataId val="4"/>
          <cx:layoutPr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  <cx:axis id="1">
        <cx:valScaling/>
        <cx:title>
          <cx:tx>
            <cx:txData>
              <cx:v>No. of Iba1+ cells/um2 x10-5 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100">
                  <a:solidFill>
                    <a:sysClr val="windowText" lastClr="000000"/>
                  </a:solidFill>
                </a:defRPr>
              </a:pPr>
              <a:r>
                <a:rPr lang="en-GB" sz="11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No. of Iba1+ cells/um2 x10-5 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100">
              <a:solidFill>
                <a:sysClr val="windowText" lastClr="000000"/>
              </a:solidFill>
            </a:defRPr>
          </a:pPr>
          <a:endParaRPr lang="en-GB" sz="11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_xlchart.v1.91</cx:f>
      </cx:numDim>
    </cx:data>
    <cx:data id="1">
      <cx:numDim type="val">
        <cx:f>_xlchart.v1.93</cx:f>
      </cx:numDim>
    </cx:data>
    <cx:data id="2">
      <cx:numDim type="val">
        <cx:f>_xlchart.v1.95</cx:f>
      </cx:numDim>
    </cx:data>
    <cx:data id="3">
      <cx:numDim type="val">
        <cx:f>_xlchart.v1.97</cx:f>
      </cx:numDim>
    </cx:data>
    <cx:data id="4">
      <cx:numDim type="val">
        <cx:f>_xlchart.v1.99</cx:f>
      </cx:numDim>
    </cx:data>
  </cx:chartData>
  <cx:chart>
    <cx:title pos="t" align="ctr" overlay="0">
      <cx:tx>
        <cx:txData>
          <cx:v>Av. thickness of ME mucosa (µm)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r>
            <a:rPr lang="en-GB" sz="1400" b="0" i="0" u="none" strike="noStrike" baseline="0">
              <a:solidFill>
                <a:sysClr val="windowText" lastClr="000000"/>
              </a:solidFill>
              <a:latin typeface="Calibri" panose="020F0502020204030204"/>
            </a:rPr>
            <a:t>Av. thickness of ME mucosa (µm)</a:t>
          </a:r>
        </a:p>
      </cx:txPr>
    </cx:title>
    <cx:plotArea>
      <cx:plotAreaRegion>
        <cx:series layoutId="boxWhisker" uniqueId="{9714EDF4-3917-3746-B16E-5EB6E0F91171}">
          <cx:tx>
            <cx:txData>
              <cx:f>_xlchart.v1.90</cx:f>
              <cx:v>4 weeks WT plus NTHi (n=2)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262B233F-5518-C746-883C-65F633A91C96}">
          <cx:tx>
            <cx:txData>
              <cx:f>_xlchart.v1.92</cx:f>
              <cx:v>4 weeks Jbo plus NTHi (n=2)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98559FFE-01E5-F747-A2D4-872339CDDAC2}">
          <cx:tx>
            <cx:txData>
              <cx:f>_xlchart.v1.94</cx:f>
              <cx:v>12 weeks Jbo (n=4)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6-9378-7B41-8DFC-93B3B0C78BBB}">
          <cx:tx>
            <cx:txData>
              <cx:f>_xlchart.v1.96</cx:f>
              <cx:v>12 weeks WT plus NTHi (n=2)</cx:v>
            </cx:txData>
          </cx:tx>
          <cx:dataId val="3"/>
          <cx:layoutPr>
            <cx:statistics quartileMethod="exclusive"/>
          </cx:layoutPr>
        </cx:series>
        <cx:series layoutId="boxWhisker" uniqueId="{00000007-9378-7B41-8DFC-93B3B0C78BBB}">
          <cx:tx>
            <cx:txData>
              <cx:f>_xlchart.v1.98</cx:f>
              <cx:v>12 weeks Jbo plus NTHi (n=2)</cx:v>
            </cx:txData>
          </cx:tx>
          <cx:dataId val="4"/>
          <cx:layoutPr>
            <cx:statistics quartileMethod="exclusive"/>
          </cx:layoutPr>
        </cx:series>
      </cx:plotAreaRegion>
      <cx:axis id="0" hidden="1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  <cx:axis id="1">
        <cx:valScaling/>
        <cx:title>
          <cx:tx>
            <cx:txData>
              <cx:v>Width of ME mucosa (um)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>
                  <a:solidFill>
                    <a:sysClr val="windowText" lastClr="000000"/>
                  </a:solidFill>
                </a:defRPr>
              </a:pPr>
              <a:r>
                <a:rPr lang="en-GB" sz="9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rPr>
                <a:t>Width of ME mucosa (um)</a:t>
              </a:r>
            </a:p>
          </cx:txPr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GB">
              <a:solidFill>
                <a:sysClr val="windowText" lastClr="000000"/>
              </a:solidFill>
            </a:endParaRPr>
          </a:p>
        </cx:txPr>
      </cx:axis>
    </cx:plotArea>
    <cx:legend pos="r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GB">
            <a:solidFill>
              <a:sysClr val="windowText" lastClr="000000"/>
            </a:solidFill>
          </a:endParaRPr>
        </a:p>
      </cx:txPr>
    </cx:legend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_xlchart.v1.11</cx:f>
      </cx:strDim>
      <cx:numDim type="val">
        <cx:f dir="row">_xlchart.v1.12</cx:f>
      </cx:numDim>
    </cx:data>
    <cx:data id="1">
      <cx:strDim type="cat">
        <cx:f dir="row">_xlchart.v1.11</cx:f>
      </cx:strDim>
      <cx:numDim type="val">
        <cx:f dir="row">_xlchart.v1.13</cx:f>
      </cx:numDim>
    </cx:data>
    <cx:data id="2">
      <cx:strDim type="cat">
        <cx:f dir="row">_xlchart.v1.11</cx:f>
      </cx:strDim>
      <cx:numDim type="val">
        <cx:f dir="row">_xlchart.v1.14</cx:f>
      </cx:numDim>
    </cx:data>
    <cx:data id="3">
      <cx:strDim type="cat">
        <cx:f dir="row">_xlchart.v1.11</cx:f>
      </cx:strDim>
      <cx:numDim type="val">
        <cx:f dir="row"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200" b="0" i="0" u="none" strike="noStrike" baseline="0">
                <a:solidFill>
                  <a:sysClr val="windowText" lastClr="000000"/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No. of Iba1+ cells per um2 x10-5 in ME mucosa</a:t>
            </a:r>
            <a:endParaRPr lang="en-GB" sz="12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boxWhisker" uniqueId="{FFABA6D4-AD1E-B449-84ED-5A9490A6F8CA}">
          <cx:tx>
            <cx:txData>
              <cx:f>_xlchart.v1.7</cx:f>
              <cx:v>WT</cx:v>
            </cx:txData>
          </cx:tx>
          <cx:dataLabels pos="r"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F7675C19-544F-C943-A20A-FD494132D763}">
          <cx:tx>
            <cx:txData>
              <cx:f>_xlchart.v1.8</cx:f>
              <cx:v>WT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  <cx:dataLabelHidden idx="10"/>
            <cx:dataLabelHidden idx="11"/>
            <cx:dataLabelHidden idx="12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A4296317-974D-CA4E-A8C0-60C424D630FE}">
          <cx:tx>
            <cx:txData>
              <cx:f>_xlchart.v1.9</cx:f>
              <cx:v>Junbo</cx:v>
            </cx:txData>
          </cx:tx>
          <cx:dataLabels pos="r">
            <cx:numFmt formatCode="#,##0.0" sourceLinked="0"/>
            <cx:visibility seriesName="0" categoryName="0" value="1"/>
          </cx:dataLabels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2E8A5FBE-812A-3248-9A26-E77102F7B8F4}">
          <cx:tx>
            <cx:txData>
              <cx:f>_xlchart.v1.10</cx:f>
              <cx:v>Junbo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  <cx:dataLabelHidden idx="10"/>
            <cx:dataLabelHidden idx="11"/>
            <cx:dataLabelHidden idx="12"/>
          </cx:dataLabels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</a:defRPr>
            </a:pPr>
            <a:endParaRPr lang="en-GB" sz="12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GB" sz="1200" b="0" i="0" u="none" strike="noStrike" baseline="0">
                    <a:solidFill>
                      <a:sysClr val="windowText" lastClr="000000"/>
                    </a:solidFill>
                    <a:effectLst/>
                    <a:latin typeface="Calibri" panose="020F0502020204030204"/>
                    <a:ea typeface="Calibri" panose="020F0502020204030204" pitchFamily="34" charset="0"/>
                    <a:cs typeface="Calibri" panose="020F0502020204030204" pitchFamily="34" charset="0"/>
                  </a:rPr>
                  <a:t>No. of Iba1+ cells/um2 x10-5 </a:t>
                </a:r>
                <a:endParaRPr lang="en-GB" sz="1200">
                  <a:solidFill>
                    <a:sysClr val="windowText" lastClr="000000"/>
                  </a:solidFill>
                  <a:effectLst/>
                </a:endParaRP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endParaRPr lang="en-GB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200">
              <a:solidFill>
                <a:sysClr val="windowText" lastClr="000000"/>
              </a:solidFill>
            </a:defRPr>
          </a:pPr>
          <a:endParaRPr lang="en-GB" sz="12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_xlchart.v1.72</cx:f>
      </cx:strDim>
      <cx:numDim type="val">
        <cx:f dir="row">_xlchart.v1.73</cx:f>
      </cx:numDim>
    </cx:data>
    <cx:data id="1">
      <cx:strDim type="cat">
        <cx:f dir="row">_xlchart.v1.72</cx:f>
      </cx:strDim>
      <cx:numDim type="val">
        <cx:f dir="row">_xlchart.v1.74</cx:f>
      </cx:numDim>
    </cx:data>
    <cx:data id="2">
      <cx:strDim type="cat">
        <cx:f dir="row">_xlchart.v1.72</cx:f>
      </cx:strDim>
      <cx:numDim type="val">
        <cx:f dir="row">_xlchart.v1.75</cx:f>
      </cx:numDim>
    </cx:data>
    <cx:data id="3">
      <cx:strDim type="cat">
        <cx:f dir="row">_xlchart.v1.72</cx:f>
      </cx:strDim>
      <cx:numDim type="val">
        <cx:f dir="row">_xlchart.v1.76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200" b="0" i="0" baseline="0">
                <a:effectLst/>
                <a:latin typeface="+mn-lt"/>
              </a:rPr>
              <a:t>Average thickness of ME mucosa (µm) - Iba1</a:t>
            </a:r>
            <a:endParaRPr lang="en-GB" sz="1200">
              <a:effectLst/>
              <a:latin typeface="+mn-lt"/>
            </a:endParaRPr>
          </a:p>
        </cx:rich>
      </cx:tx>
    </cx:title>
    <cx:plotArea>
      <cx:plotAreaRegion>
        <cx:series layoutId="boxWhisker" uniqueId="{CF199E56-8863-5C42-882F-5A2691CBA277}">
          <cx:tx>
            <cx:txData>
              <cx:f>_xlchart.v1.68</cx:f>
              <cx:v>WT</cx:v>
            </cx:txData>
          </cx:tx>
          <cx:dataLabels pos="r">
            <cx:visibility seriesName="0" categoryName="0" value="1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CAA1AE32-65DF-0347-9641-23F12BEF8844}">
          <cx:tx>
            <cx:txData>
              <cx:f>_xlchart.v1.69</cx:f>
              <cx:v>WT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  <cx:dataLabelHidden idx="10"/>
            <cx:dataLabelHidden idx="11"/>
            <cx:dataLabelHidden idx="12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B3AC17CA-615F-3D45-B3C0-8640016D2F6C}">
          <cx:tx>
            <cx:txData>
              <cx:f>_xlchart.v1.70</cx:f>
              <cx:v>Junbo</cx:v>
            </cx:txData>
          </cx:tx>
          <cx:dataLabels pos="r">
            <cx:numFmt formatCode="#,##0.0" sourceLinked="0"/>
            <cx:visibility seriesName="0" categoryName="0" value="1"/>
          </cx:dataLabels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5011AEBA-3400-C849-B910-FD160B774CFE}">
          <cx:tx>
            <cx:txData>
              <cx:f>_xlchart.v1.71</cx:f>
              <cx:v>Junbo plus NTHi</cx:v>
            </cx:txData>
          </cx:tx>
          <cx:dataLabels pos="r">
            <cx:numFmt formatCode="#,##0.0" sourceLinked="0"/>
            <cx:visibility seriesName="0" categoryName="0" value="1"/>
            <cx:dataLabelHidden idx="2"/>
            <cx:dataLabelHidden idx="3"/>
            <cx:dataLabelHidden idx="4"/>
            <cx:dataLabelHidden idx="10"/>
            <cx:dataLabelHidden idx="11"/>
            <cx:dataLabelHidden idx="12"/>
          </cx:dataLabels>
          <cx:dataId val="3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>
                <a:solidFill>
                  <a:sysClr val="windowText" lastClr="000000"/>
                </a:solidFill>
              </a:defRPr>
            </a:pPr>
            <a:endParaRPr lang="en-GB" sz="12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GB" sz="1200" b="0" i="0" baseline="0">
                    <a:effectLst/>
                    <a:latin typeface="+mn-lt"/>
                  </a:rPr>
                  <a:t>ME mucosa thickness (µm)</a:t>
                </a:r>
                <a:endParaRPr lang="en-GB" sz="1200">
                  <a:effectLst/>
                  <a:latin typeface="+mn-lt"/>
                </a:endParaRP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ysClr val="windowText" lastClr="000000"/>
                </a:solidFill>
              </a:defRPr>
            </a:pPr>
            <a:endParaRPr lang="en-GB" sz="9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solidFill>
                <a:sysClr val="windowText" lastClr="000000"/>
              </a:solidFill>
            </a:defRPr>
          </a:pPr>
          <a:endParaRPr lang="en-GB" sz="9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_xlchart.v1.43</cx:f>
      </cx:strDim>
      <cx:numDim type="val">
        <cx:f dir="row">_xlchart.v1.44</cx:f>
      </cx:numDim>
    </cx:data>
    <cx:data id="1">
      <cx:strDim type="cat">
        <cx:f dir="row">_xlchart.v1.43</cx:f>
      </cx:strDim>
      <cx:numDim type="val">
        <cx:f dir="row">_xlchart.v1.45</cx:f>
      </cx:numDim>
    </cx:data>
    <cx:data id="2">
      <cx:strDim type="cat">
        <cx:f dir="row">_xlchart.v1.43</cx:f>
      </cx:strDim>
      <cx:numDim type="val">
        <cx:f dir="row">_xlchart.v1.46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/>
            </a:pPr>
            <a:r>
              <a:rPr lang="en-GB" sz="1600" b="0" i="0" u="none" strike="noStrike" baseline="0">
                <a:solidFill>
                  <a:sysClr val="windowText" lastClr="000000"/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No. of Iba1+ cells per µm2 x10-5 in ME mucosa</a:t>
            </a:r>
            <a:endParaRPr lang="en-GB" sz="16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boxWhisker" uniqueId="{F7675C19-544F-C943-A20A-FD494132D763}" formatIdx="1">
          <cx:tx>
            <cx:txData>
              <cx:f>_xlchart.v1.40</cx:f>
              <cx:v>WT plus NTHi</cx:v>
            </cx:txData>
          </cx:tx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A4296317-974D-CA4E-A8C0-60C424D630FE}" formatIdx="2">
          <cx:tx>
            <cx:txData>
              <cx:f>_xlchart.v1.41</cx:f>
              <cx:v>Junbo</cx:v>
            </cx:txData>
          </cx:tx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2E8A5FBE-812A-3248-9A26-E77102F7B8F4}" formatIdx="3">
          <cx:tx>
            <cx:txData>
              <cx:f>_xlchart.v1.42</cx:f>
              <cx:v>Junbo plus NTHi</cx:v>
            </cx:txData>
          </cx:tx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600"/>
                </a:pPr>
                <a:r>
                  <a:rPr lang="en-GB" sz="1600" b="0" i="0" u="none" strike="noStrike" baseline="0">
                    <a:solidFill>
                      <a:sysClr val="windowText" lastClr="000000"/>
                    </a:solidFill>
                    <a:effectLst/>
                    <a:latin typeface="Calibri" panose="020F0502020204030204"/>
                    <a:ea typeface="Calibri" panose="020F0502020204030204" pitchFamily="34" charset="0"/>
                    <a:cs typeface="Calibri" panose="020F0502020204030204" pitchFamily="34" charset="0"/>
                  </a:rPr>
                  <a:t>No. of Iba1+ cells/µm2 x10-5 </a:t>
                </a:r>
                <a:endParaRPr lang="en-GB" sz="1600">
                  <a:solidFill>
                    <a:sysClr val="windowText" lastClr="000000"/>
                  </a:solidFill>
                  <a:effectLst/>
                </a:endParaRP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solidFill>
                <a:sysClr val="windowText" lastClr="000000"/>
              </a:solidFill>
            </a:defRPr>
          </a:pPr>
          <a:endParaRPr lang="en-GB" sz="16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_xlchart.v1.80</cx:f>
      </cx:strDim>
      <cx:numDim type="val">
        <cx:f dir="row">_xlchart.v1.81</cx:f>
      </cx:numDim>
    </cx:data>
    <cx:data id="1">
      <cx:strDim type="cat">
        <cx:f dir="row">_xlchart.v1.80</cx:f>
      </cx:strDim>
      <cx:numDim type="val">
        <cx:f dir="row">_xlchart.v1.82</cx:f>
      </cx:numDim>
    </cx:data>
    <cx:data id="2">
      <cx:strDim type="cat">
        <cx:f dir="row">_xlchart.v1.80</cx:f>
      </cx:strDim>
      <cx:numDim type="val">
        <cx:f dir="row">_xlchart.v1.83</cx:f>
      </cx:numDim>
    </cx:data>
  </cx:chartData>
  <cx:chart>
    <cx:plotArea>
      <cx:plotAreaRegion>
        <cx:series layoutId="boxWhisker" uniqueId="{CAA1AE32-65DF-0347-9641-23F12BEF8844}" formatIdx="1">
          <cx:tx>
            <cx:txData>
              <cx:f>_xlchart.v1.77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B3AC17CA-615F-3D45-B3C0-8640016D2F6C}" formatIdx="2">
          <cx:tx>
            <cx:txData>
              <cx:f>_xlchart.v1.78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5011AEBA-3400-C849-B910-FD160B774CFE}" formatIdx="3">
          <cx:tx>
            <cx:txData>
              <cx:f>_xlchart.v1.79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_xlchart.v1.3</cx:f>
      </cx:strDim>
      <cx:numDim type="val">
        <cx:f dir="row">_xlchart.v1.4</cx:f>
      </cx:numDim>
    </cx:data>
    <cx:data id="1">
      <cx:strDim type="cat">
        <cx:f dir="row">_xlchart.v1.3</cx:f>
      </cx:strDim>
      <cx:numDim type="val">
        <cx:f dir="row">_xlchart.v1.5</cx:f>
      </cx:numDim>
    </cx:data>
    <cx:data id="2">
      <cx:strDim type="cat">
        <cx:f dir="row">_xlchart.v1.3</cx:f>
      </cx:strDim>
      <cx:numDim type="val">
        <cx:f dir="row"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600">
                <a:solidFill>
                  <a:sysClr val="windowText" lastClr="000000"/>
                </a:solidFill>
              </a:defRPr>
            </a:pPr>
            <a:r>
              <a:rPr lang="en-GB" sz="1600" b="0" i="0" baseline="0">
                <a:solidFill>
                  <a:sysClr val="windowText" lastClr="000000"/>
                </a:solidFill>
                <a:effectLst/>
                <a:latin typeface="+mn-lt"/>
              </a:rPr>
              <a:t>Average thickness of ME mucosa (µm) - Iba1</a:t>
            </a:r>
            <a:endParaRPr lang="en-GB" sz="16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boxWhisker" uniqueId="{CAA1AE32-65DF-0347-9641-23F12BEF8844}" formatIdx="1">
          <cx:tx>
            <cx:txData>
              <cx:f>_xlchart.v1.0</cx:f>
              <cx:v>WT plus NTHi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B3AC17CA-615F-3D45-B3C0-8640016D2F6C}" formatIdx="2">
          <cx:tx>
            <cx:txData>
              <cx:f>_xlchart.v1.1</cx:f>
              <cx:v>Junbo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5011AEBA-3400-C849-B910-FD160B774CFE}" formatIdx="3">
          <cx:tx>
            <cx:txData>
              <cx:f>_xlchart.v1.2</cx:f>
              <cx:v>Junbo plus NTHi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>
                  <a:defRPr sz="1600">
                    <a:solidFill>
                      <a:sysClr val="windowText" lastClr="000000"/>
                    </a:solidFill>
                  </a:defRPr>
                </a:pPr>
                <a:r>
                  <a:rPr lang="en-GB" sz="1600" b="0" i="0" baseline="0">
                    <a:solidFill>
                      <a:sysClr val="windowText" lastClr="000000"/>
                    </a:solidFill>
                    <a:effectLst/>
                    <a:latin typeface="+mn-lt"/>
                  </a:rPr>
                  <a:t>ME mucosa thickness (µm)</a:t>
                </a:r>
                <a:endParaRPr lang="en-GB" sz="1600">
                  <a:solidFill>
                    <a:sysClr val="windowText" lastClr="000000"/>
                  </a:solidFill>
                  <a:effectLst/>
                  <a:latin typeface="+mn-lt"/>
                </a:endParaRPr>
              </a:p>
            </cx:rich>
          </cx:tx>
        </cx:title>
        <cx:majorGridlines/>
        <cx:min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solidFill>
                <a:sysClr val="windowText" lastClr="000000"/>
              </a:solidFill>
            </a:defRPr>
          </a:pPr>
          <a:endParaRPr lang="en-GB" sz="1600" b="0" i="0" u="none" strike="noStrike" baseline="0">
            <a:solidFill>
              <a:sysClr val="windowText" lastClr="000000"/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_xlchart.v1.57</cx:f>
      </cx:strDim>
      <cx:numDim type="val">
        <cx:f dir="row">_xlchart.v1.58</cx:f>
      </cx:numDim>
    </cx:data>
    <cx:data id="1">
      <cx:strDim type="cat">
        <cx:f dir="row">_xlchart.v1.57</cx:f>
      </cx:strDim>
      <cx:numDim type="val">
        <cx:f dir="row">_xlchart.v1.59</cx:f>
      </cx:numDim>
    </cx:data>
    <cx:data id="2">
      <cx:strDim type="cat">
        <cx:f dir="row">_xlchart.v1.57</cx:f>
      </cx:strDim>
      <cx:numDim type="val">
        <cx:f dir="row">_xlchart.v1.60</cx:f>
      </cx:numDim>
    </cx:data>
  </cx:chartData>
  <cx:chart>
    <cx:plotArea>
      <cx:plotAreaRegion>
        <cx:series layoutId="boxWhisker" uniqueId="{F7675C19-544F-C943-A20A-FD494132D763}" formatIdx="1">
          <cx:tx>
            <cx:txData>
              <cx:f>_xlchart.v1.54</cx:f>
              <cx:v>WT plus NTHi</cx:v>
            </cx:txData>
          </cx:tx>
          <cx:spPr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A4296317-974D-CA4E-A8C0-60C424D630FE}" formatIdx="2">
          <cx:tx>
            <cx:txData>
              <cx:f>_xlchart.v1.55</cx:f>
              <cx:v>Junbo</cx:v>
            </cx:txData>
          </cx:tx>
          <cx:spPr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2E8A5FBE-812A-3248-9A26-E77102F7B8F4}" formatIdx="3">
          <cx:tx>
            <cx:txData>
              <cx:f>_xlchart.v1.56</cx:f>
              <cx:v>Junbo plus NTHi</cx:v>
            </cx:txData>
          </cx:tx>
          <cx:spPr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1" outliers="1"/>
            <cx:statistics quartileMethod="exclusive"/>
          </cx:layoutPr>
        </cx:series>
      </cx:plotAreaRegion>
      <cx:axis id="0" hidden="1">
        <cx:catScaling gapWidth="0.400000006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>
                <a:solidFill>
                  <a:sysClr val="windowText" lastClr="000000"/>
                </a:solidFill>
              </a:defRPr>
            </a:pPr>
            <a:endParaRPr lang="en-GB" sz="16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200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GB" sz="20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12" Type="http://schemas.microsoft.com/office/2014/relationships/chartEx" Target="../charts/chartEx12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11" Type="http://schemas.microsoft.com/office/2014/relationships/chartEx" Target="../charts/chartEx11.xml"/><Relationship Id="rId5" Type="http://schemas.microsoft.com/office/2014/relationships/chartEx" Target="../charts/chartEx5.xml"/><Relationship Id="rId10" Type="http://schemas.microsoft.com/office/2014/relationships/chartEx" Target="../charts/chartEx10.xml"/><Relationship Id="rId4" Type="http://schemas.microsoft.com/office/2014/relationships/chartEx" Target="../charts/chartEx4.xml"/><Relationship Id="rId9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654303</xdr:colOff>
      <xdr:row>22</xdr:row>
      <xdr:rowOff>138303</xdr:rowOff>
    </xdr:from>
    <xdr:to>
      <xdr:col>10</xdr:col>
      <xdr:colOff>809038</xdr:colOff>
      <xdr:row>35</xdr:row>
      <xdr:rowOff>200391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ACE1B52-97E1-0646-B703-2CBF50757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80003" y="5599303"/>
              <a:ext cx="7292135" cy="30084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514890</xdr:colOff>
      <xdr:row>37</xdr:row>
      <xdr:rowOff>104667</xdr:rowOff>
    </xdr:from>
    <xdr:to>
      <xdr:col>3</xdr:col>
      <xdr:colOff>783727</xdr:colOff>
      <xdr:row>61</xdr:row>
      <xdr:rowOff>22187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DD70647-A02D-744B-895E-65F33AC01A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4890" y="8918467"/>
              <a:ext cx="7482437" cy="4794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17</xdr:col>
      <xdr:colOff>308728</xdr:colOff>
      <xdr:row>10</xdr:row>
      <xdr:rowOff>14298</xdr:rowOff>
    </xdr:from>
    <xdr:to>
      <xdr:col>22</xdr:col>
      <xdr:colOff>451520</xdr:colOff>
      <xdr:row>22</xdr:row>
      <xdr:rowOff>92272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0AFC313B-6FF6-3745-AA4C-0C715426CA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99928" y="2681298"/>
              <a:ext cx="4270292" cy="28719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2255309</xdr:colOff>
      <xdr:row>86</xdr:row>
      <xdr:rowOff>62468</xdr:rowOff>
    </xdr:from>
    <xdr:to>
      <xdr:col>5</xdr:col>
      <xdr:colOff>1998133</xdr:colOff>
      <xdr:row>122</xdr:row>
      <xdr:rowOff>56621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068210BB-3411-EE49-8E37-15AF03EC29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80809" y="19366468"/>
              <a:ext cx="11604624" cy="730935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1653953</xdr:colOff>
      <xdr:row>34</xdr:row>
      <xdr:rowOff>119912</xdr:rowOff>
    </xdr:from>
    <xdr:to>
      <xdr:col>15</xdr:col>
      <xdr:colOff>443023</xdr:colOff>
      <xdr:row>56</xdr:row>
      <xdr:rowOff>147674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AF373AFB-12A2-324A-836F-A67FDC2AD4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17053" y="8324112"/>
              <a:ext cx="6066170" cy="44981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1526386</xdr:colOff>
      <xdr:row>88</xdr:row>
      <xdr:rowOff>143692</xdr:rowOff>
    </xdr:from>
    <xdr:to>
      <xdr:col>11</xdr:col>
      <xdr:colOff>879668</xdr:colOff>
      <xdr:row>119</xdr:row>
      <xdr:rowOff>135199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1F84EF1D-10C2-3A43-8A3B-4F122C7B19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652086" y="19854092"/>
              <a:ext cx="8852882" cy="62907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763580</xdr:colOff>
      <xdr:row>55</xdr:row>
      <xdr:rowOff>164627</xdr:rowOff>
    </xdr:from>
    <xdr:to>
      <xdr:col>27</xdr:col>
      <xdr:colOff>566984</xdr:colOff>
      <xdr:row>85</xdr:row>
      <xdr:rowOff>10873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1F7FA072-02D3-B84B-8D7C-750DDF21B3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129280" y="12636027"/>
              <a:ext cx="8883904" cy="64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1628553</xdr:colOff>
      <xdr:row>59</xdr:row>
      <xdr:rowOff>170092</xdr:rowOff>
    </xdr:from>
    <xdr:to>
      <xdr:col>15</xdr:col>
      <xdr:colOff>417623</xdr:colOff>
      <xdr:row>79</xdr:row>
      <xdr:rowOff>147054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FFC2A1F3-8C12-A14C-A0DE-C546A21B98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91653" y="13454292"/>
              <a:ext cx="6066170" cy="44219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453974</xdr:colOff>
      <xdr:row>122</xdr:row>
      <xdr:rowOff>157869</xdr:rowOff>
    </xdr:from>
    <xdr:to>
      <xdr:col>10</xdr:col>
      <xdr:colOff>2164731</xdr:colOff>
      <xdr:row>153</xdr:row>
      <xdr:rowOff>149376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B26D4E34-E15B-6F45-A96E-580502709D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79674" y="26777069"/>
              <a:ext cx="8848157" cy="62907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250774</xdr:colOff>
      <xdr:row>120</xdr:row>
      <xdr:rowOff>157869</xdr:rowOff>
    </xdr:from>
    <xdr:to>
      <xdr:col>20</xdr:col>
      <xdr:colOff>5731</xdr:colOff>
      <xdr:row>151</xdr:row>
      <xdr:rowOff>149376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D6D818BF-B22F-034C-9D0C-E2614A7701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0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76074" y="26370669"/>
              <a:ext cx="8797357" cy="62907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65080</xdr:colOff>
      <xdr:row>40</xdr:row>
      <xdr:rowOff>101127</xdr:rowOff>
    </xdr:from>
    <xdr:to>
      <xdr:col>38</xdr:col>
      <xdr:colOff>706684</xdr:colOff>
      <xdr:row>71</xdr:row>
      <xdr:rowOff>137873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5" name="Chart 14">
              <a:extLst>
                <a:ext uri="{FF2B5EF4-FFF2-40B4-BE49-F238E27FC236}">
                  <a16:creationId xmlns:a16="http://schemas.microsoft.com/office/drawing/2014/main" id="{209736FC-4408-A84B-B6E8-47097C07FD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336780" y="9524527"/>
              <a:ext cx="8896604" cy="65645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28</xdr:col>
      <xdr:colOff>133342</xdr:colOff>
      <xdr:row>75</xdr:row>
      <xdr:rowOff>191614</xdr:rowOff>
    </xdr:from>
    <xdr:to>
      <xdr:col>38</xdr:col>
      <xdr:colOff>779709</xdr:colOff>
      <xdr:row>106</xdr:row>
      <xdr:rowOff>177560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6" name="Chart 15">
              <a:extLst>
                <a:ext uri="{FF2B5EF4-FFF2-40B4-BE49-F238E27FC236}">
                  <a16:creationId xmlns:a16="http://schemas.microsoft.com/office/drawing/2014/main" id="{658128B1-918A-4A4E-9D47-80DB7A0005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46342" y="17387414"/>
              <a:ext cx="9028367" cy="66407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3AF0-6410-8E41-B13F-944581EF15E2}">
  <dimension ref="A1:R105"/>
  <sheetViews>
    <sheetView tabSelected="1" topLeftCell="M47" zoomScale="50" zoomScaleNormal="50" workbookViewId="0">
      <selection activeCell="AQ95" sqref="AQ95"/>
    </sheetView>
  </sheetViews>
  <sheetFormatPr baseColWidth="10" defaultRowHeight="16" x14ac:dyDescent="0.2"/>
  <cols>
    <col min="2" max="2" width="30.5" customWidth="1"/>
    <col min="3" max="3" width="53.33203125" customWidth="1"/>
    <col min="4" max="4" width="37.83203125" customWidth="1"/>
    <col min="5" max="5" width="34" customWidth="1"/>
    <col min="6" max="6" width="32" customWidth="1"/>
    <col min="7" max="7" width="37" customWidth="1"/>
    <col min="10" max="10" width="35" customWidth="1"/>
    <col min="11" max="11" width="31" customWidth="1"/>
    <col min="12" max="12" width="18.33203125" customWidth="1"/>
    <col min="13" max="13" width="19.33203125" customWidth="1"/>
    <col min="14" max="14" width="16" customWidth="1"/>
  </cols>
  <sheetData>
    <row r="1" spans="1:14" ht="21" x14ac:dyDescent="0.25">
      <c r="A1" t="s">
        <v>5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 t="s">
        <v>299</v>
      </c>
    </row>
    <row r="2" spans="1:14" ht="21" x14ac:dyDescent="0.25">
      <c r="A2" s="1">
        <v>1053</v>
      </c>
      <c r="B2">
        <v>4255.4960000000001</v>
      </c>
      <c r="C2">
        <v>0</v>
      </c>
      <c r="D2">
        <f>B2-C2</f>
        <v>4255.4960000000001</v>
      </c>
      <c r="E2">
        <v>4</v>
      </c>
      <c r="F2">
        <f>E2/D2</f>
        <v>9.3996093522353207E-4</v>
      </c>
      <c r="G2">
        <v>22.768999999999998</v>
      </c>
    </row>
    <row r="3" spans="1:14" ht="21" x14ac:dyDescent="0.25">
      <c r="A3" s="1">
        <v>1054</v>
      </c>
      <c r="B3">
        <v>13126.757</v>
      </c>
      <c r="C3">
        <v>775.87900000000002</v>
      </c>
      <c r="D3">
        <f t="shared" ref="D3:D13" si="0">B3-C3</f>
        <v>12350.877999999999</v>
      </c>
      <c r="E3">
        <v>5</v>
      </c>
      <c r="F3">
        <f>E3/D3</f>
        <v>4.048295190026167E-4</v>
      </c>
      <c r="G3">
        <v>36.072000000000003</v>
      </c>
    </row>
    <row r="4" spans="1:14" ht="21" x14ac:dyDescent="0.25">
      <c r="A4" s="1">
        <v>1055</v>
      </c>
      <c r="B4">
        <v>14519.321</v>
      </c>
      <c r="C4">
        <v>823.17100000000005</v>
      </c>
      <c r="D4">
        <f t="shared" si="0"/>
        <v>13696.15</v>
      </c>
      <c r="E4">
        <v>13</v>
      </c>
      <c r="F4">
        <f>E4/D4</f>
        <v>9.4917184756300129E-4</v>
      </c>
      <c r="G4">
        <v>61.485999999999997</v>
      </c>
      <c r="J4" s="5" t="s">
        <v>304</v>
      </c>
    </row>
    <row r="5" spans="1:14" ht="21" x14ac:dyDescent="0.25">
      <c r="A5" s="1">
        <v>1056</v>
      </c>
      <c r="B5">
        <v>55754.855000000003</v>
      </c>
      <c r="C5">
        <v>4080.0639999999999</v>
      </c>
      <c r="D5">
        <f t="shared" si="0"/>
        <v>51674.791000000005</v>
      </c>
      <c r="E5">
        <v>29</v>
      </c>
      <c r="F5">
        <f t="shared" ref="F5:F13" si="1">E5/D5</f>
        <v>5.6120207626964567E-4</v>
      </c>
      <c r="G5">
        <v>202.17400000000001</v>
      </c>
    </row>
    <row r="6" spans="1:14" ht="21" x14ac:dyDescent="0.25">
      <c r="A6" s="1">
        <v>87</v>
      </c>
      <c r="B6">
        <v>27734.944</v>
      </c>
      <c r="C6">
        <v>7032.6409999999996</v>
      </c>
      <c r="D6">
        <f t="shared" si="0"/>
        <v>20702.303</v>
      </c>
      <c r="E6">
        <v>27</v>
      </c>
      <c r="F6">
        <f t="shared" si="1"/>
        <v>1.3042027256581067E-3</v>
      </c>
      <c r="G6">
        <v>115.21299999999999</v>
      </c>
      <c r="J6" s="2" t="s">
        <v>268</v>
      </c>
      <c r="K6" s="2" t="s">
        <v>269</v>
      </c>
      <c r="L6" s="3" t="s">
        <v>270</v>
      </c>
      <c r="M6" s="2" t="s">
        <v>271</v>
      </c>
      <c r="N6" s="2" t="s">
        <v>272</v>
      </c>
    </row>
    <row r="7" spans="1:14" ht="21" x14ac:dyDescent="0.25">
      <c r="A7" s="1">
        <v>88</v>
      </c>
      <c r="B7">
        <v>8116.393</v>
      </c>
      <c r="C7">
        <v>2287.2660000000001</v>
      </c>
      <c r="D7">
        <f t="shared" si="0"/>
        <v>5829.1270000000004</v>
      </c>
      <c r="E7">
        <v>3</v>
      </c>
      <c r="F7">
        <f t="shared" si="1"/>
        <v>5.1465682597068134E-4</v>
      </c>
      <c r="G7">
        <v>5.9210000000000003</v>
      </c>
      <c r="J7">
        <v>22.768999999999998</v>
      </c>
      <c r="K7">
        <v>61.485999999999997</v>
      </c>
      <c r="L7">
        <v>260.99900000000002</v>
      </c>
      <c r="M7">
        <v>5.9210000000000003</v>
      </c>
      <c r="N7">
        <v>115.21299999999999</v>
      </c>
    </row>
    <row r="8" spans="1:14" ht="21" x14ac:dyDescent="0.25">
      <c r="A8" s="1">
        <v>89</v>
      </c>
      <c r="B8">
        <v>6637.0219999999999</v>
      </c>
      <c r="C8">
        <v>2636.7919999999999</v>
      </c>
      <c r="D8">
        <f t="shared" si="0"/>
        <v>4000.23</v>
      </c>
      <c r="E8">
        <v>2</v>
      </c>
      <c r="F8">
        <f t="shared" si="1"/>
        <v>4.9997125165303E-4</v>
      </c>
      <c r="G8">
        <v>8.8420000000000005</v>
      </c>
      <c r="J8">
        <v>36.072000000000003</v>
      </c>
      <c r="K8">
        <v>202.17400000000001</v>
      </c>
      <c r="L8">
        <v>199.65700000000001</v>
      </c>
      <c r="M8">
        <v>8.8420000000000005</v>
      </c>
      <c r="N8">
        <v>177.524</v>
      </c>
    </row>
    <row r="9" spans="1:14" ht="21" x14ac:dyDescent="0.25">
      <c r="A9" s="1">
        <v>90</v>
      </c>
      <c r="B9">
        <v>52696.362999999998</v>
      </c>
      <c r="C9">
        <v>4443.1400000000003</v>
      </c>
      <c r="D9">
        <f t="shared" si="0"/>
        <v>48253.222999999998</v>
      </c>
      <c r="E9">
        <v>19</v>
      </c>
      <c r="F9">
        <f t="shared" si="1"/>
        <v>3.937560813295311E-4</v>
      </c>
      <c r="G9">
        <v>177.524</v>
      </c>
      <c r="L9">
        <v>132.10900000000001</v>
      </c>
    </row>
    <row r="10" spans="1:14" ht="21" x14ac:dyDescent="0.25">
      <c r="A10" s="1">
        <v>764</v>
      </c>
      <c r="B10">
        <v>58604.527000000002</v>
      </c>
      <c r="C10">
        <v>962.27200000000005</v>
      </c>
      <c r="D10">
        <f t="shared" si="0"/>
        <v>57642.255000000005</v>
      </c>
      <c r="E10">
        <v>27</v>
      </c>
      <c r="F10">
        <f t="shared" si="1"/>
        <v>4.6840638000716656E-4</v>
      </c>
      <c r="G10">
        <v>260.99900000000002</v>
      </c>
      <c r="L10">
        <v>126.723</v>
      </c>
    </row>
    <row r="11" spans="1:14" ht="21" x14ac:dyDescent="0.25">
      <c r="A11" s="1">
        <v>765</v>
      </c>
      <c r="B11">
        <v>49432.603000000003</v>
      </c>
      <c r="C11">
        <v>6596.1229999999996</v>
      </c>
      <c r="D11">
        <f t="shared" si="0"/>
        <v>42836.480000000003</v>
      </c>
      <c r="E11">
        <v>23</v>
      </c>
      <c r="F11">
        <f t="shared" si="1"/>
        <v>5.3692553636526617E-4</v>
      </c>
      <c r="G11">
        <v>199.65700000000001</v>
      </c>
    </row>
    <row r="12" spans="1:14" ht="21" x14ac:dyDescent="0.25">
      <c r="A12" s="1">
        <v>766</v>
      </c>
      <c r="B12">
        <v>39602.385999999999</v>
      </c>
      <c r="C12">
        <v>852.49900000000002</v>
      </c>
      <c r="D12">
        <f t="shared" si="0"/>
        <v>38749.886999999995</v>
      </c>
      <c r="E12">
        <v>16</v>
      </c>
      <c r="F12">
        <f t="shared" si="1"/>
        <v>4.1290442988904723E-4</v>
      </c>
      <c r="G12">
        <v>132.10900000000001</v>
      </c>
    </row>
    <row r="13" spans="1:14" ht="21" x14ac:dyDescent="0.25">
      <c r="A13" s="1">
        <v>767</v>
      </c>
      <c r="B13">
        <v>46013.572</v>
      </c>
      <c r="C13">
        <v>1929.6949999999999</v>
      </c>
      <c r="D13">
        <f t="shared" si="0"/>
        <v>44083.877</v>
      </c>
      <c r="E13">
        <v>16</v>
      </c>
      <c r="F13">
        <f t="shared" si="1"/>
        <v>3.629444842158506E-4</v>
      </c>
      <c r="G13">
        <v>126.723</v>
      </c>
      <c r="K13" s="2" t="s">
        <v>287</v>
      </c>
      <c r="L13" s="2" t="s">
        <v>288</v>
      </c>
      <c r="M13" s="2" t="s">
        <v>289</v>
      </c>
      <c r="N13" s="3" t="s">
        <v>290</v>
      </c>
    </row>
    <row r="14" spans="1:14" x14ac:dyDescent="0.2">
      <c r="J14" t="s">
        <v>291</v>
      </c>
      <c r="L14">
        <f>AVERAGE(J7,J8)</f>
        <v>29.420500000000001</v>
      </c>
      <c r="N14">
        <f>AVERAGE(K7,K8)</f>
        <v>131.83000000000001</v>
      </c>
    </row>
    <row r="15" spans="1:14" x14ac:dyDescent="0.2">
      <c r="J15" t="s">
        <v>292</v>
      </c>
      <c r="L15">
        <f>AVERAGE(M7,M8)</f>
        <v>7.3815000000000008</v>
      </c>
      <c r="M15">
        <f>AVERAGE(L7,L8,L9,L10)</f>
        <v>179.87200000000001</v>
      </c>
      <c r="N15">
        <f>AVERAGE(N7,N8)</f>
        <v>146.36849999999998</v>
      </c>
    </row>
    <row r="16" spans="1:14" ht="21" x14ac:dyDescent="0.25">
      <c r="E16" s="1" t="s">
        <v>301</v>
      </c>
      <c r="F16" s="1">
        <f>F6-F2</f>
        <v>3.6424179043457463E-4</v>
      </c>
    </row>
    <row r="17" spans="2:18" ht="19" x14ac:dyDescent="0.25">
      <c r="B17" s="2"/>
      <c r="C17" s="2"/>
      <c r="D17" s="3"/>
      <c r="E17" s="2"/>
      <c r="F17" s="2"/>
    </row>
    <row r="19" spans="2:18" ht="21" x14ac:dyDescent="0.25">
      <c r="C19" s="1" t="s">
        <v>286</v>
      </c>
      <c r="D19" s="1" t="s">
        <v>285</v>
      </c>
    </row>
    <row r="20" spans="2:18" x14ac:dyDescent="0.2">
      <c r="B20" t="s">
        <v>273</v>
      </c>
      <c r="C20">
        <v>9.3996093522353207E-4</v>
      </c>
      <c r="D20">
        <v>93.995999999999995</v>
      </c>
    </row>
    <row r="21" spans="2:18" x14ac:dyDescent="0.2">
      <c r="B21" t="s">
        <v>274</v>
      </c>
      <c r="C21">
        <v>4.048295190026167E-4</v>
      </c>
      <c r="D21">
        <v>40.482999999999997</v>
      </c>
    </row>
    <row r="22" spans="2:18" x14ac:dyDescent="0.2">
      <c r="B22" t="s">
        <v>275</v>
      </c>
      <c r="C22">
        <v>9.4917184756300129E-4</v>
      </c>
      <c r="D22">
        <v>94.917000000000002</v>
      </c>
    </row>
    <row r="23" spans="2:18" x14ac:dyDescent="0.2">
      <c r="B23" t="s">
        <v>276</v>
      </c>
      <c r="C23">
        <v>5.6120207626964567E-4</v>
      </c>
      <c r="D23">
        <v>56.12</v>
      </c>
    </row>
    <row r="24" spans="2:18" ht="19" x14ac:dyDescent="0.25">
      <c r="B24" t="s">
        <v>277</v>
      </c>
      <c r="C24">
        <v>5.1465682597068134E-4</v>
      </c>
      <c r="D24">
        <v>51.466000000000001</v>
      </c>
      <c r="L24" s="5" t="s">
        <v>304</v>
      </c>
    </row>
    <row r="25" spans="2:18" x14ac:dyDescent="0.2">
      <c r="B25" t="s">
        <v>278</v>
      </c>
      <c r="C25">
        <v>4.9997125165303E-4</v>
      </c>
      <c r="D25">
        <v>49.997</v>
      </c>
    </row>
    <row r="26" spans="2:18" x14ac:dyDescent="0.2">
      <c r="B26" t="s">
        <v>279</v>
      </c>
      <c r="C26">
        <v>4.6840638000716656E-4</v>
      </c>
      <c r="D26">
        <v>46.84</v>
      </c>
    </row>
    <row r="27" spans="2:18" ht="19" x14ac:dyDescent="0.25">
      <c r="B27" t="s">
        <v>280</v>
      </c>
      <c r="C27">
        <v>5.3692553636526617E-4</v>
      </c>
      <c r="D27">
        <v>53.692</v>
      </c>
      <c r="M27" s="2" t="s">
        <v>297</v>
      </c>
      <c r="N27" s="2" t="s">
        <v>297</v>
      </c>
      <c r="O27" s="2" t="s">
        <v>292</v>
      </c>
      <c r="P27" s="2" t="s">
        <v>292</v>
      </c>
      <c r="Q27" s="2" t="s">
        <v>292</v>
      </c>
      <c r="R27" s="2" t="s">
        <v>292</v>
      </c>
    </row>
    <row r="28" spans="2:18" ht="19" x14ac:dyDescent="0.25">
      <c r="B28" t="s">
        <v>281</v>
      </c>
      <c r="C28">
        <v>4.1290442988904723E-4</v>
      </c>
      <c r="D28">
        <v>41.29</v>
      </c>
      <c r="L28" s="2" t="s">
        <v>287</v>
      </c>
    </row>
    <row r="29" spans="2:18" ht="19" x14ac:dyDescent="0.25">
      <c r="B29" t="s">
        <v>282</v>
      </c>
      <c r="C29">
        <v>3.629444842158506E-4</v>
      </c>
      <c r="D29">
        <v>36.293999999999997</v>
      </c>
      <c r="L29" s="2" t="s">
        <v>294</v>
      </c>
      <c r="M29">
        <v>22.768999999999998</v>
      </c>
      <c r="N29">
        <v>36.072000000000003</v>
      </c>
      <c r="O29">
        <v>5.9210000000000003</v>
      </c>
      <c r="P29">
        <v>8.8420000000000005</v>
      </c>
    </row>
    <row r="30" spans="2:18" ht="19" x14ac:dyDescent="0.25">
      <c r="B30" t="s">
        <v>283</v>
      </c>
      <c r="C30">
        <v>1.3042027256581067E-3</v>
      </c>
      <c r="D30">
        <v>130.41999999999999</v>
      </c>
      <c r="L30" s="2" t="s">
        <v>295</v>
      </c>
      <c r="O30">
        <v>260.99900000000002</v>
      </c>
      <c r="P30">
        <v>199.65700000000001</v>
      </c>
      <c r="Q30">
        <v>132.10900000000001</v>
      </c>
      <c r="R30">
        <v>126.723</v>
      </c>
    </row>
    <row r="31" spans="2:18" ht="19" x14ac:dyDescent="0.25">
      <c r="B31" t="s">
        <v>284</v>
      </c>
      <c r="C31">
        <v>3.937560813295311E-4</v>
      </c>
      <c r="D31">
        <v>39.375</v>
      </c>
      <c r="L31" s="2" t="s">
        <v>296</v>
      </c>
      <c r="M31">
        <v>61.485999999999997</v>
      </c>
      <c r="N31">
        <v>202.17400000000001</v>
      </c>
      <c r="O31">
        <v>115.21299999999999</v>
      </c>
      <c r="P31">
        <v>177.524</v>
      </c>
    </row>
    <row r="32" spans="2:18" ht="19" x14ac:dyDescent="0.25">
      <c r="B32" s="5" t="s">
        <v>300</v>
      </c>
    </row>
    <row r="33" spans="2:6" ht="19" x14ac:dyDescent="0.25">
      <c r="B33" s="2" t="s">
        <v>268</v>
      </c>
      <c r="C33" s="2" t="s">
        <v>269</v>
      </c>
      <c r="D33" s="3" t="s">
        <v>270</v>
      </c>
      <c r="E33" s="2" t="s">
        <v>271</v>
      </c>
      <c r="F33" s="2" t="s">
        <v>272</v>
      </c>
    </row>
    <row r="34" spans="2:6" x14ac:dyDescent="0.2">
      <c r="B34">
        <v>93.995999999999995</v>
      </c>
      <c r="C34">
        <v>94.917000000000002</v>
      </c>
      <c r="D34">
        <v>46.84</v>
      </c>
      <c r="E34">
        <v>51.466000000000001</v>
      </c>
      <c r="F34">
        <v>130.41999999999999</v>
      </c>
    </row>
    <row r="35" spans="2:6" x14ac:dyDescent="0.2">
      <c r="B35">
        <v>40.482999999999997</v>
      </c>
      <c r="C35">
        <v>56.12</v>
      </c>
      <c r="D35">
        <v>53.692</v>
      </c>
      <c r="E35">
        <v>49.997</v>
      </c>
      <c r="F35">
        <v>39.375</v>
      </c>
    </row>
    <row r="36" spans="2:6" x14ac:dyDescent="0.2">
      <c r="D36">
        <v>41.29</v>
      </c>
    </row>
    <row r="37" spans="2:6" x14ac:dyDescent="0.2">
      <c r="D37">
        <v>36.293999999999997</v>
      </c>
    </row>
    <row r="64" spans="2:6" ht="19" x14ac:dyDescent="0.25">
      <c r="B64" s="2"/>
      <c r="C64" s="2"/>
      <c r="D64" s="3"/>
      <c r="E64" s="2"/>
      <c r="F64" s="2"/>
    </row>
    <row r="66" spans="2:6" ht="19" x14ac:dyDescent="0.25">
      <c r="C66" s="5" t="s">
        <v>303</v>
      </c>
    </row>
    <row r="68" spans="2:6" ht="19" x14ac:dyDescent="0.25">
      <c r="C68" s="2" t="s">
        <v>287</v>
      </c>
      <c r="D68" s="2" t="s">
        <v>294</v>
      </c>
      <c r="E68" s="2" t="s">
        <v>295</v>
      </c>
      <c r="F68" s="2" t="s">
        <v>296</v>
      </c>
    </row>
    <row r="69" spans="2:6" ht="19" x14ac:dyDescent="0.25">
      <c r="B69" s="2" t="s">
        <v>291</v>
      </c>
      <c r="D69">
        <v>93.995999999999995</v>
      </c>
      <c r="F69">
        <v>94.917000000000002</v>
      </c>
    </row>
    <row r="70" spans="2:6" ht="19" x14ac:dyDescent="0.25">
      <c r="B70" s="2"/>
      <c r="D70">
        <v>40.482999999999997</v>
      </c>
      <c r="F70">
        <v>56.12</v>
      </c>
    </row>
    <row r="71" spans="2:6" ht="19" x14ac:dyDescent="0.25">
      <c r="B71" s="2" t="s">
        <v>293</v>
      </c>
      <c r="D71">
        <v>51.466000000000001</v>
      </c>
      <c r="E71">
        <v>46.84</v>
      </c>
      <c r="F71">
        <v>130.41999999999999</v>
      </c>
    </row>
    <row r="72" spans="2:6" x14ac:dyDescent="0.2">
      <c r="D72">
        <v>49.997</v>
      </c>
      <c r="E72">
        <v>53.692</v>
      </c>
      <c r="F72">
        <v>39.375</v>
      </c>
    </row>
    <row r="73" spans="2:6" x14ac:dyDescent="0.2">
      <c r="E73">
        <v>41.29</v>
      </c>
    </row>
    <row r="74" spans="2:6" x14ac:dyDescent="0.2">
      <c r="E74">
        <v>36.293999999999997</v>
      </c>
    </row>
    <row r="75" spans="2:6" ht="19" x14ac:dyDescent="0.25">
      <c r="B75" s="2"/>
    </row>
    <row r="76" spans="2:6" ht="19" x14ac:dyDescent="0.25">
      <c r="B76" s="2"/>
    </row>
    <row r="77" spans="2:6" ht="19" x14ac:dyDescent="0.25">
      <c r="B77" s="2"/>
    </row>
    <row r="78" spans="2:6" ht="19" x14ac:dyDescent="0.25">
      <c r="B78" s="2"/>
      <c r="C78" s="5" t="s">
        <v>303</v>
      </c>
    </row>
    <row r="81" spans="2:8" x14ac:dyDescent="0.2">
      <c r="C81" s="4" t="s">
        <v>297</v>
      </c>
      <c r="D81" s="4" t="s">
        <v>297</v>
      </c>
      <c r="E81" s="4" t="s">
        <v>292</v>
      </c>
      <c r="F81" s="4" t="s">
        <v>292</v>
      </c>
      <c r="G81" s="4" t="s">
        <v>292</v>
      </c>
      <c r="H81" s="4" t="s">
        <v>292</v>
      </c>
    </row>
    <row r="82" spans="2:8" ht="19" x14ac:dyDescent="0.25">
      <c r="B82" s="2" t="s">
        <v>287</v>
      </c>
    </row>
    <row r="83" spans="2:8" ht="19" x14ac:dyDescent="0.25">
      <c r="B83" s="2" t="s">
        <v>294</v>
      </c>
      <c r="C83">
        <v>93.995999999999995</v>
      </c>
      <c r="D83">
        <v>40.482999999999997</v>
      </c>
      <c r="E83">
        <v>51.466000000000001</v>
      </c>
      <c r="F83">
        <v>49.997</v>
      </c>
    </row>
    <row r="84" spans="2:8" ht="19" x14ac:dyDescent="0.25">
      <c r="B84" s="2" t="s">
        <v>295</v>
      </c>
      <c r="E84">
        <v>46.84</v>
      </c>
      <c r="F84">
        <v>53.692</v>
      </c>
      <c r="G84">
        <v>41.29</v>
      </c>
      <c r="H84">
        <v>36.293999999999997</v>
      </c>
    </row>
    <row r="85" spans="2:8" ht="19" x14ac:dyDescent="0.25">
      <c r="B85" s="2" t="s">
        <v>296</v>
      </c>
      <c r="C85">
        <v>94.917000000000002</v>
      </c>
      <c r="D85">
        <v>56.12</v>
      </c>
      <c r="E85">
        <v>130.41999999999999</v>
      </c>
      <c r="F85">
        <v>39.375</v>
      </c>
    </row>
    <row r="105" spans="7:7" x14ac:dyDescent="0.2">
      <c r="G105" t="s">
        <v>298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AF2A-9E7F-DC49-929A-14BD8F169652}">
  <dimension ref="A1:K272"/>
  <sheetViews>
    <sheetView workbookViewId="0">
      <selection activeCell="J16" sqref="J16"/>
    </sheetView>
  </sheetViews>
  <sheetFormatPr baseColWidth="10" defaultRowHeight="16" x14ac:dyDescent="0.2"/>
  <cols>
    <col min="2" max="2" width="49.5" customWidth="1"/>
  </cols>
  <sheetData>
    <row r="1" spans="1:11" x14ac:dyDescent="0.2">
      <c r="A1">
        <v>1</v>
      </c>
      <c r="B1" t="s">
        <v>6</v>
      </c>
      <c r="C1">
        <v>4255.4960000000001</v>
      </c>
      <c r="D1">
        <v>197.78200000000001</v>
      </c>
      <c r="E1">
        <v>42</v>
      </c>
      <c r="F1">
        <v>254</v>
      </c>
      <c r="G1">
        <v>0</v>
      </c>
      <c r="H1">
        <v>0</v>
      </c>
    </row>
    <row r="2" spans="1:11" x14ac:dyDescent="0.2">
      <c r="A2">
        <v>2</v>
      </c>
      <c r="B2" t="s">
        <v>7</v>
      </c>
      <c r="C2">
        <v>21.954000000000001</v>
      </c>
      <c r="D2">
        <v>135.018</v>
      </c>
      <c r="E2">
        <v>52</v>
      </c>
      <c r="F2">
        <v>253</v>
      </c>
      <c r="G2">
        <v>0</v>
      </c>
      <c r="H2">
        <v>0</v>
      </c>
    </row>
    <row r="3" spans="1:11" x14ac:dyDescent="0.2">
      <c r="A3">
        <v>3</v>
      </c>
      <c r="B3" t="s">
        <v>8</v>
      </c>
      <c r="C3">
        <v>86.260999999999996</v>
      </c>
      <c r="D3">
        <v>173.94300000000001</v>
      </c>
      <c r="E3">
        <v>70</v>
      </c>
      <c r="F3">
        <v>254</v>
      </c>
      <c r="G3">
        <v>0</v>
      </c>
      <c r="H3">
        <v>0</v>
      </c>
      <c r="K3" t="s">
        <v>302</v>
      </c>
    </row>
    <row r="4" spans="1:11" x14ac:dyDescent="0.2">
      <c r="A4">
        <v>4</v>
      </c>
      <c r="B4" t="s">
        <v>9</v>
      </c>
      <c r="C4">
        <v>35.35</v>
      </c>
      <c r="D4">
        <v>147.68</v>
      </c>
      <c r="E4">
        <v>68</v>
      </c>
      <c r="F4">
        <v>224</v>
      </c>
      <c r="G4">
        <v>0</v>
      </c>
      <c r="H4">
        <v>0</v>
      </c>
    </row>
    <row r="5" spans="1:11" x14ac:dyDescent="0.2">
      <c r="A5">
        <v>5</v>
      </c>
      <c r="B5" t="s">
        <v>10</v>
      </c>
      <c r="C5">
        <v>2.5369999999999999</v>
      </c>
      <c r="D5">
        <v>183.334</v>
      </c>
      <c r="E5">
        <v>93.835999999999999</v>
      </c>
      <c r="F5">
        <v>238.999</v>
      </c>
      <c r="G5">
        <v>-7.6959999999999997</v>
      </c>
      <c r="H5">
        <v>13.597</v>
      </c>
      <c r="I5">
        <f>H5+H6</f>
        <v>45.537999999999997</v>
      </c>
    </row>
    <row r="6" spans="1:11" x14ac:dyDescent="0.2">
      <c r="A6">
        <v>6</v>
      </c>
      <c r="B6" t="s">
        <v>11</v>
      </c>
      <c r="C6">
        <v>5.92</v>
      </c>
      <c r="D6">
        <v>218.31899999999999</v>
      </c>
      <c r="E6">
        <v>63.454000000000001</v>
      </c>
      <c r="F6">
        <v>253.41499999999999</v>
      </c>
      <c r="G6">
        <v>-7.9429999999999996</v>
      </c>
      <c r="H6">
        <v>31.940999999999999</v>
      </c>
      <c r="I6">
        <f>I5/2</f>
        <v>22.768999999999998</v>
      </c>
    </row>
    <row r="7" spans="1:11" x14ac:dyDescent="0.2">
      <c r="A7">
        <v>7</v>
      </c>
      <c r="B7" t="s">
        <v>12</v>
      </c>
      <c r="C7">
        <v>32.271999999999998</v>
      </c>
      <c r="D7">
        <v>96.537999999999997</v>
      </c>
      <c r="E7">
        <v>42</v>
      </c>
      <c r="F7">
        <v>213</v>
      </c>
      <c r="G7">
        <v>0</v>
      </c>
      <c r="H7">
        <v>0</v>
      </c>
    </row>
    <row r="8" spans="1:11" x14ac:dyDescent="0.2">
      <c r="A8">
        <v>8</v>
      </c>
      <c r="B8" t="s">
        <v>13</v>
      </c>
      <c r="C8">
        <v>3.4169999999999998</v>
      </c>
      <c r="D8">
        <v>217.80199999999999</v>
      </c>
      <c r="E8">
        <v>112</v>
      </c>
      <c r="F8">
        <v>254</v>
      </c>
      <c r="G8">
        <v>0</v>
      </c>
      <c r="H8">
        <v>0</v>
      </c>
    </row>
    <row r="10" spans="1:11" x14ac:dyDescent="0.2">
      <c r="A10">
        <v>9</v>
      </c>
      <c r="B10" t="s">
        <v>14</v>
      </c>
      <c r="C10">
        <v>13126.757</v>
      </c>
      <c r="D10">
        <v>224.27500000000001</v>
      </c>
      <c r="E10">
        <v>0</v>
      </c>
      <c r="F10">
        <v>255</v>
      </c>
      <c r="G10">
        <v>0</v>
      </c>
      <c r="H10">
        <v>0</v>
      </c>
    </row>
    <row r="11" spans="1:11" x14ac:dyDescent="0.2">
      <c r="A11">
        <v>10</v>
      </c>
      <c r="B11" t="s">
        <v>15</v>
      </c>
      <c r="C11">
        <v>775.87900000000002</v>
      </c>
      <c r="D11">
        <v>228.91499999999999</v>
      </c>
      <c r="E11">
        <v>0</v>
      </c>
      <c r="F11">
        <v>255</v>
      </c>
      <c r="G11">
        <v>0</v>
      </c>
      <c r="H11">
        <v>0</v>
      </c>
    </row>
    <row r="12" spans="1:11" x14ac:dyDescent="0.2">
      <c r="A12">
        <v>11</v>
      </c>
      <c r="B12" t="s">
        <v>16</v>
      </c>
      <c r="C12">
        <v>44.89</v>
      </c>
      <c r="D12">
        <v>140.245</v>
      </c>
      <c r="E12">
        <v>0</v>
      </c>
      <c r="F12">
        <v>255</v>
      </c>
      <c r="G12">
        <v>0</v>
      </c>
      <c r="H12">
        <v>0</v>
      </c>
    </row>
    <row r="13" spans="1:11" x14ac:dyDescent="0.2">
      <c r="A13">
        <v>12</v>
      </c>
      <c r="B13" t="s">
        <v>17</v>
      </c>
      <c r="C13">
        <v>24.254999999999999</v>
      </c>
      <c r="D13">
        <v>114.464</v>
      </c>
      <c r="E13">
        <v>0</v>
      </c>
      <c r="F13">
        <v>255</v>
      </c>
      <c r="G13">
        <v>0</v>
      </c>
      <c r="H13">
        <v>0</v>
      </c>
    </row>
    <row r="14" spans="1:11" x14ac:dyDescent="0.2">
      <c r="A14">
        <v>13</v>
      </c>
      <c r="B14" t="s">
        <v>18</v>
      </c>
      <c r="C14">
        <v>51.350999999999999</v>
      </c>
      <c r="D14">
        <v>137.36000000000001</v>
      </c>
      <c r="E14">
        <v>0</v>
      </c>
      <c r="F14">
        <v>255</v>
      </c>
      <c r="G14">
        <v>0</v>
      </c>
      <c r="H14">
        <v>0</v>
      </c>
    </row>
    <row r="15" spans="1:11" x14ac:dyDescent="0.2">
      <c r="A15">
        <v>14</v>
      </c>
      <c r="B15" t="s">
        <v>19</v>
      </c>
      <c r="C15">
        <v>56.762999999999998</v>
      </c>
      <c r="D15">
        <v>150.423</v>
      </c>
      <c r="E15">
        <v>0</v>
      </c>
      <c r="F15">
        <v>255</v>
      </c>
      <c r="G15">
        <v>0</v>
      </c>
      <c r="H15">
        <v>0</v>
      </c>
    </row>
    <row r="16" spans="1:11" x14ac:dyDescent="0.2">
      <c r="A16">
        <v>15</v>
      </c>
      <c r="B16" t="s">
        <v>20</v>
      </c>
      <c r="C16">
        <v>13.227</v>
      </c>
      <c r="D16">
        <v>93.197000000000003</v>
      </c>
      <c r="E16">
        <v>0</v>
      </c>
      <c r="F16">
        <v>238</v>
      </c>
      <c r="G16">
        <v>0</v>
      </c>
      <c r="H16">
        <v>0</v>
      </c>
    </row>
    <row r="17" spans="1:9" x14ac:dyDescent="0.2">
      <c r="A17">
        <v>16</v>
      </c>
      <c r="B17" t="s">
        <v>21</v>
      </c>
      <c r="C17">
        <v>4.3639999999999999</v>
      </c>
      <c r="D17">
        <v>164.411</v>
      </c>
      <c r="E17">
        <v>0</v>
      </c>
      <c r="F17">
        <v>243</v>
      </c>
      <c r="G17">
        <v>0</v>
      </c>
      <c r="H17">
        <v>23.542000000000002</v>
      </c>
      <c r="I17">
        <f>H17+H18+H19</f>
        <v>108.215</v>
      </c>
    </row>
    <row r="18" spans="1:9" x14ac:dyDescent="0.2">
      <c r="A18">
        <v>19</v>
      </c>
      <c r="B18" t="s">
        <v>23</v>
      </c>
      <c r="C18">
        <v>9.9120000000000008</v>
      </c>
      <c r="D18">
        <v>243.23400000000001</v>
      </c>
      <c r="E18">
        <v>65.332999999999998</v>
      </c>
      <c r="F18">
        <v>254</v>
      </c>
      <c r="G18">
        <v>-1.177</v>
      </c>
      <c r="H18">
        <v>53.716999999999999</v>
      </c>
      <c r="I18">
        <f>I17/3</f>
        <v>36.071666666666665</v>
      </c>
    </row>
    <row r="19" spans="1:9" x14ac:dyDescent="0.2">
      <c r="A19">
        <v>18</v>
      </c>
      <c r="B19" t="s">
        <v>22</v>
      </c>
      <c r="C19">
        <v>5.7169999999999996</v>
      </c>
      <c r="D19">
        <v>170.809</v>
      </c>
      <c r="E19">
        <v>0</v>
      </c>
      <c r="F19">
        <v>239.767</v>
      </c>
      <c r="G19">
        <v>-20.158000000000001</v>
      </c>
      <c r="H19">
        <v>30.956</v>
      </c>
    </row>
    <row r="21" spans="1:9" x14ac:dyDescent="0.2">
      <c r="A21">
        <v>20</v>
      </c>
      <c r="B21" t="s">
        <v>24</v>
      </c>
      <c r="C21">
        <v>14519.321</v>
      </c>
      <c r="D21">
        <v>215.26900000000001</v>
      </c>
      <c r="E21">
        <v>0</v>
      </c>
      <c r="F21">
        <v>255</v>
      </c>
      <c r="G21">
        <v>0</v>
      </c>
      <c r="H21">
        <v>0</v>
      </c>
    </row>
    <row r="22" spans="1:9" x14ac:dyDescent="0.2">
      <c r="A22">
        <v>21</v>
      </c>
      <c r="B22" t="s">
        <v>25</v>
      </c>
      <c r="C22">
        <v>51.113999999999997</v>
      </c>
      <c r="D22">
        <v>145.577</v>
      </c>
      <c r="E22">
        <v>0</v>
      </c>
      <c r="F22">
        <v>255</v>
      </c>
      <c r="G22">
        <v>0</v>
      </c>
      <c r="H22">
        <v>0</v>
      </c>
    </row>
    <row r="23" spans="1:9" x14ac:dyDescent="0.2">
      <c r="A23">
        <v>22</v>
      </c>
      <c r="B23" t="s">
        <v>26</v>
      </c>
      <c r="C23">
        <v>55.106000000000002</v>
      </c>
      <c r="D23">
        <v>140.33799999999999</v>
      </c>
      <c r="E23">
        <v>0</v>
      </c>
      <c r="F23">
        <v>255</v>
      </c>
      <c r="G23">
        <v>0</v>
      </c>
      <c r="H23">
        <v>0</v>
      </c>
    </row>
    <row r="24" spans="1:9" x14ac:dyDescent="0.2">
      <c r="A24">
        <v>23</v>
      </c>
      <c r="B24" t="s">
        <v>27</v>
      </c>
      <c r="C24">
        <v>31.696999999999999</v>
      </c>
      <c r="D24">
        <v>123.282</v>
      </c>
      <c r="E24">
        <v>0</v>
      </c>
      <c r="F24">
        <v>255</v>
      </c>
      <c r="G24">
        <v>0</v>
      </c>
      <c r="H24">
        <v>0</v>
      </c>
    </row>
    <row r="25" spans="1:9" x14ac:dyDescent="0.2">
      <c r="A25">
        <v>24</v>
      </c>
      <c r="B25" t="s">
        <v>28</v>
      </c>
      <c r="C25">
        <v>43.198</v>
      </c>
      <c r="D25">
        <v>95.486999999999995</v>
      </c>
      <c r="E25">
        <v>0</v>
      </c>
      <c r="F25">
        <v>255</v>
      </c>
      <c r="G25">
        <v>0</v>
      </c>
      <c r="H25">
        <v>0</v>
      </c>
    </row>
    <row r="26" spans="1:9" x14ac:dyDescent="0.2">
      <c r="A26">
        <v>25</v>
      </c>
      <c r="B26" t="s">
        <v>29</v>
      </c>
      <c r="C26">
        <v>38.326999999999998</v>
      </c>
      <c r="D26">
        <v>92.698999999999998</v>
      </c>
      <c r="E26">
        <v>0</v>
      </c>
      <c r="F26">
        <v>255</v>
      </c>
      <c r="G26">
        <v>0</v>
      </c>
      <c r="H26">
        <v>0</v>
      </c>
    </row>
    <row r="27" spans="1:9" x14ac:dyDescent="0.2">
      <c r="A27">
        <v>26</v>
      </c>
      <c r="B27" t="s">
        <v>30</v>
      </c>
      <c r="C27">
        <v>39.747999999999998</v>
      </c>
      <c r="D27">
        <v>108.655</v>
      </c>
      <c r="E27">
        <v>0</v>
      </c>
      <c r="F27">
        <v>255</v>
      </c>
      <c r="G27">
        <v>0</v>
      </c>
      <c r="H27">
        <v>0</v>
      </c>
    </row>
    <row r="28" spans="1:9" x14ac:dyDescent="0.2">
      <c r="A28">
        <v>27</v>
      </c>
      <c r="B28" t="s">
        <v>31</v>
      </c>
      <c r="C28">
        <v>64.712999999999994</v>
      </c>
      <c r="D28">
        <v>119.123</v>
      </c>
      <c r="E28">
        <v>0</v>
      </c>
      <c r="F28">
        <v>255</v>
      </c>
      <c r="G28">
        <v>0</v>
      </c>
      <c r="H28">
        <v>0</v>
      </c>
    </row>
    <row r="29" spans="1:9" x14ac:dyDescent="0.2">
      <c r="A29">
        <v>28</v>
      </c>
      <c r="B29" t="s">
        <v>32</v>
      </c>
      <c r="C29">
        <v>31.934000000000001</v>
      </c>
      <c r="D29">
        <v>117.753</v>
      </c>
      <c r="E29">
        <v>0</v>
      </c>
      <c r="F29">
        <v>255</v>
      </c>
      <c r="G29">
        <v>0</v>
      </c>
      <c r="H29">
        <v>0</v>
      </c>
    </row>
    <row r="30" spans="1:9" x14ac:dyDescent="0.2">
      <c r="A30">
        <v>29</v>
      </c>
      <c r="B30" t="s">
        <v>33</v>
      </c>
      <c r="C30">
        <v>30.850999999999999</v>
      </c>
      <c r="D30">
        <v>125.43</v>
      </c>
      <c r="E30">
        <v>0</v>
      </c>
      <c r="F30">
        <v>247</v>
      </c>
      <c r="G30">
        <v>0</v>
      </c>
      <c r="H30">
        <v>0</v>
      </c>
    </row>
    <row r="31" spans="1:9" x14ac:dyDescent="0.2">
      <c r="A31">
        <v>30</v>
      </c>
      <c r="B31" t="s">
        <v>34</v>
      </c>
      <c r="C31">
        <v>40.390999999999998</v>
      </c>
      <c r="D31">
        <v>146.91499999999999</v>
      </c>
      <c r="E31">
        <v>0</v>
      </c>
      <c r="F31">
        <v>255</v>
      </c>
      <c r="G31">
        <v>0</v>
      </c>
      <c r="H31">
        <v>0</v>
      </c>
    </row>
    <row r="32" spans="1:9" x14ac:dyDescent="0.2">
      <c r="A32">
        <v>31</v>
      </c>
      <c r="B32" t="s">
        <v>35</v>
      </c>
      <c r="C32">
        <v>58.927999999999997</v>
      </c>
      <c r="D32">
        <v>91.545000000000002</v>
      </c>
      <c r="E32">
        <v>0</v>
      </c>
      <c r="F32">
        <v>255</v>
      </c>
      <c r="G32">
        <v>0</v>
      </c>
      <c r="H32">
        <v>0</v>
      </c>
    </row>
    <row r="33" spans="1:9" x14ac:dyDescent="0.2">
      <c r="A33">
        <v>32</v>
      </c>
      <c r="B33" t="s">
        <v>36</v>
      </c>
      <c r="C33">
        <v>39.104999999999997</v>
      </c>
      <c r="D33">
        <v>118.648</v>
      </c>
      <c r="E33">
        <v>0</v>
      </c>
      <c r="F33">
        <v>255</v>
      </c>
      <c r="G33">
        <v>0</v>
      </c>
      <c r="H33">
        <v>0</v>
      </c>
    </row>
    <row r="34" spans="1:9" x14ac:dyDescent="0.2">
      <c r="A34">
        <v>33</v>
      </c>
      <c r="B34" t="s">
        <v>37</v>
      </c>
      <c r="C34">
        <v>32.948</v>
      </c>
      <c r="D34">
        <v>80.242999999999995</v>
      </c>
      <c r="E34">
        <v>0</v>
      </c>
      <c r="F34">
        <v>255</v>
      </c>
      <c r="G34">
        <v>0</v>
      </c>
      <c r="H34">
        <v>0</v>
      </c>
    </row>
    <row r="35" spans="1:9" x14ac:dyDescent="0.2">
      <c r="A35">
        <v>34</v>
      </c>
      <c r="B35" t="s">
        <v>38</v>
      </c>
      <c r="C35">
        <v>823.17100000000005</v>
      </c>
      <c r="D35">
        <v>224.36199999999999</v>
      </c>
      <c r="E35">
        <v>0</v>
      </c>
      <c r="F35">
        <v>255</v>
      </c>
      <c r="G35">
        <v>0</v>
      </c>
      <c r="H35">
        <v>0</v>
      </c>
    </row>
    <row r="36" spans="1:9" x14ac:dyDescent="0.2">
      <c r="A36">
        <v>35</v>
      </c>
      <c r="B36" t="s">
        <v>39</v>
      </c>
      <c r="C36">
        <v>8.423</v>
      </c>
      <c r="D36">
        <v>170.41800000000001</v>
      </c>
      <c r="E36">
        <v>0</v>
      </c>
      <c r="F36">
        <v>219.024</v>
      </c>
      <c r="G36">
        <v>-32.152000000000001</v>
      </c>
      <c r="H36">
        <v>45.621000000000002</v>
      </c>
      <c r="I36">
        <f>AVERAGE(H36,H37,H380)</f>
        <v>61.485500000000002</v>
      </c>
    </row>
    <row r="37" spans="1:9" x14ac:dyDescent="0.2">
      <c r="A37">
        <v>36</v>
      </c>
      <c r="B37" t="s">
        <v>40</v>
      </c>
      <c r="C37">
        <v>14.275</v>
      </c>
      <c r="D37">
        <v>183.42699999999999</v>
      </c>
      <c r="E37">
        <v>0</v>
      </c>
      <c r="F37">
        <v>210.982</v>
      </c>
      <c r="G37">
        <v>-14.036</v>
      </c>
      <c r="H37">
        <v>77.349999999999994</v>
      </c>
    </row>
    <row r="38" spans="1:9" x14ac:dyDescent="0.2">
      <c r="A38">
        <v>37</v>
      </c>
      <c r="B38" t="s">
        <v>41</v>
      </c>
      <c r="C38">
        <v>5.0739999999999998</v>
      </c>
      <c r="D38">
        <v>157.30000000000001</v>
      </c>
      <c r="E38">
        <v>0</v>
      </c>
      <c r="F38">
        <v>208.08199999999999</v>
      </c>
      <c r="G38">
        <v>-11.611000000000001</v>
      </c>
      <c r="H38">
        <v>27.414000000000001</v>
      </c>
    </row>
    <row r="40" spans="1:9" x14ac:dyDescent="0.2">
      <c r="A40">
        <v>38</v>
      </c>
      <c r="B40" t="s">
        <v>42</v>
      </c>
      <c r="C40">
        <v>55754.855000000003</v>
      </c>
      <c r="D40">
        <v>210.22200000000001</v>
      </c>
      <c r="E40">
        <v>0</v>
      </c>
      <c r="F40">
        <v>255</v>
      </c>
      <c r="G40">
        <v>0</v>
      </c>
      <c r="H40">
        <v>0</v>
      </c>
    </row>
    <row r="41" spans="1:9" x14ac:dyDescent="0.2">
      <c r="A41">
        <v>39</v>
      </c>
      <c r="B41" t="s">
        <v>43</v>
      </c>
      <c r="C41">
        <v>1123.462</v>
      </c>
      <c r="D41">
        <v>237.964</v>
      </c>
      <c r="E41">
        <v>0</v>
      </c>
      <c r="F41">
        <v>255</v>
      </c>
      <c r="G41">
        <v>0</v>
      </c>
      <c r="H41">
        <v>0</v>
      </c>
      <c r="I41">
        <f>C41+C42+C43+C44+C45+C46</f>
        <v>4080.0639999999999</v>
      </c>
    </row>
    <row r="42" spans="1:9" x14ac:dyDescent="0.2">
      <c r="A42">
        <v>40</v>
      </c>
      <c r="B42" t="s">
        <v>44</v>
      </c>
      <c r="C42">
        <v>940.68899999999996</v>
      </c>
      <c r="D42">
        <v>240.55199999999999</v>
      </c>
      <c r="E42">
        <v>0</v>
      </c>
      <c r="F42">
        <v>255</v>
      </c>
      <c r="G42">
        <v>0</v>
      </c>
      <c r="H42">
        <v>0</v>
      </c>
    </row>
    <row r="43" spans="1:9" x14ac:dyDescent="0.2">
      <c r="A43">
        <v>41</v>
      </c>
      <c r="B43" t="s">
        <v>45</v>
      </c>
      <c r="C43">
        <v>317.54399999999998</v>
      </c>
      <c r="D43">
        <v>234.46700000000001</v>
      </c>
      <c r="E43">
        <v>0</v>
      </c>
      <c r="F43">
        <v>255</v>
      </c>
      <c r="G43">
        <v>0</v>
      </c>
      <c r="H43">
        <v>0</v>
      </c>
    </row>
    <row r="44" spans="1:9" x14ac:dyDescent="0.2">
      <c r="A44">
        <v>42</v>
      </c>
      <c r="B44" t="s">
        <v>46</v>
      </c>
      <c r="C44">
        <v>259.596</v>
      </c>
      <c r="D44">
        <v>232.37200000000001</v>
      </c>
      <c r="E44">
        <v>0</v>
      </c>
      <c r="F44">
        <v>255</v>
      </c>
      <c r="G44">
        <v>0</v>
      </c>
      <c r="H44">
        <v>0</v>
      </c>
    </row>
    <row r="45" spans="1:9" x14ac:dyDescent="0.2">
      <c r="A45">
        <v>43</v>
      </c>
      <c r="B45" t="s">
        <v>47</v>
      </c>
      <c r="C45">
        <v>654.53800000000001</v>
      </c>
      <c r="D45">
        <v>234.37100000000001</v>
      </c>
      <c r="E45">
        <v>0</v>
      </c>
      <c r="F45">
        <v>255</v>
      </c>
      <c r="G45">
        <v>0</v>
      </c>
      <c r="H45">
        <v>0</v>
      </c>
    </row>
    <row r="46" spans="1:9" x14ac:dyDescent="0.2">
      <c r="A46">
        <v>44</v>
      </c>
      <c r="B46" t="s">
        <v>48</v>
      </c>
      <c r="C46">
        <v>784.23500000000001</v>
      </c>
      <c r="D46">
        <v>235.85300000000001</v>
      </c>
      <c r="E46">
        <v>0</v>
      </c>
      <c r="F46">
        <v>255</v>
      </c>
      <c r="G46">
        <v>0</v>
      </c>
      <c r="H46">
        <v>0</v>
      </c>
    </row>
    <row r="47" spans="1:9" x14ac:dyDescent="0.2">
      <c r="A47">
        <v>45</v>
      </c>
      <c r="B47" t="s">
        <v>49</v>
      </c>
      <c r="C47">
        <v>51.588000000000001</v>
      </c>
      <c r="D47">
        <v>102.295</v>
      </c>
      <c r="E47">
        <v>0</v>
      </c>
      <c r="F47">
        <v>255</v>
      </c>
      <c r="G47">
        <v>0</v>
      </c>
      <c r="H47">
        <v>0</v>
      </c>
    </row>
    <row r="48" spans="1:9" x14ac:dyDescent="0.2">
      <c r="A48">
        <v>46</v>
      </c>
      <c r="B48" t="s">
        <v>50</v>
      </c>
      <c r="C48">
        <v>42.622999999999998</v>
      </c>
      <c r="D48">
        <v>115.54600000000001</v>
      </c>
      <c r="E48">
        <v>0</v>
      </c>
      <c r="F48">
        <v>255</v>
      </c>
      <c r="G48">
        <v>0</v>
      </c>
      <c r="H48">
        <v>0</v>
      </c>
    </row>
    <row r="49" spans="1:8" x14ac:dyDescent="0.2">
      <c r="A49">
        <v>47</v>
      </c>
      <c r="B49" t="s">
        <v>51</v>
      </c>
      <c r="C49">
        <v>31.46</v>
      </c>
      <c r="D49">
        <v>105.444</v>
      </c>
      <c r="E49">
        <v>0</v>
      </c>
      <c r="F49">
        <v>240</v>
      </c>
      <c r="G49">
        <v>0</v>
      </c>
      <c r="H49">
        <v>0</v>
      </c>
    </row>
    <row r="50" spans="1:8" x14ac:dyDescent="0.2">
      <c r="A50">
        <v>48</v>
      </c>
      <c r="B50" t="s">
        <v>52</v>
      </c>
      <c r="C50">
        <v>22.056000000000001</v>
      </c>
      <c r="D50">
        <v>97.506</v>
      </c>
      <c r="E50">
        <v>0</v>
      </c>
      <c r="F50">
        <v>255</v>
      </c>
      <c r="G50">
        <v>0</v>
      </c>
      <c r="H50">
        <v>0</v>
      </c>
    </row>
    <row r="51" spans="1:8" x14ac:dyDescent="0.2">
      <c r="A51">
        <v>49</v>
      </c>
      <c r="B51" t="s">
        <v>53</v>
      </c>
      <c r="C51">
        <v>40.762999999999998</v>
      </c>
      <c r="D51">
        <v>110.577</v>
      </c>
      <c r="E51">
        <v>0</v>
      </c>
      <c r="F51">
        <v>255</v>
      </c>
      <c r="G51">
        <v>0</v>
      </c>
      <c r="H51">
        <v>0</v>
      </c>
    </row>
    <row r="52" spans="1:8" x14ac:dyDescent="0.2">
      <c r="A52">
        <v>50</v>
      </c>
      <c r="B52" t="s">
        <v>54</v>
      </c>
      <c r="C52">
        <v>21.582000000000001</v>
      </c>
      <c r="D52">
        <v>118.339</v>
      </c>
      <c r="E52">
        <v>0</v>
      </c>
      <c r="F52">
        <v>244</v>
      </c>
      <c r="G52">
        <v>0</v>
      </c>
      <c r="H52">
        <v>0</v>
      </c>
    </row>
    <row r="53" spans="1:8" x14ac:dyDescent="0.2">
      <c r="A53">
        <v>51</v>
      </c>
      <c r="B53" t="s">
        <v>55</v>
      </c>
      <c r="C53">
        <v>43.3</v>
      </c>
      <c r="D53">
        <v>123.02500000000001</v>
      </c>
      <c r="E53">
        <v>0</v>
      </c>
      <c r="F53">
        <v>255</v>
      </c>
      <c r="G53">
        <v>0</v>
      </c>
      <c r="H53">
        <v>0</v>
      </c>
    </row>
    <row r="54" spans="1:8" x14ac:dyDescent="0.2">
      <c r="A54">
        <v>52</v>
      </c>
      <c r="B54" t="s">
        <v>56</v>
      </c>
      <c r="C54">
        <v>34.030999999999999</v>
      </c>
      <c r="D54">
        <v>126.416</v>
      </c>
      <c r="E54">
        <v>0</v>
      </c>
      <c r="F54">
        <v>255</v>
      </c>
      <c r="G54">
        <v>0</v>
      </c>
      <c r="H54">
        <v>0</v>
      </c>
    </row>
    <row r="55" spans="1:8" x14ac:dyDescent="0.2">
      <c r="A55">
        <v>53</v>
      </c>
      <c r="B55" t="s">
        <v>57</v>
      </c>
      <c r="C55">
        <v>52.941000000000003</v>
      </c>
      <c r="D55">
        <v>162.31899999999999</v>
      </c>
      <c r="E55">
        <v>0</v>
      </c>
      <c r="F55">
        <v>255</v>
      </c>
      <c r="G55">
        <v>0</v>
      </c>
      <c r="H55">
        <v>0</v>
      </c>
    </row>
    <row r="56" spans="1:8" x14ac:dyDescent="0.2">
      <c r="A56">
        <v>54</v>
      </c>
      <c r="B56" t="s">
        <v>58</v>
      </c>
      <c r="C56">
        <v>61.567</v>
      </c>
      <c r="D56">
        <v>156.05000000000001</v>
      </c>
      <c r="E56">
        <v>0</v>
      </c>
      <c r="F56">
        <v>255</v>
      </c>
      <c r="G56">
        <v>0</v>
      </c>
      <c r="H56">
        <v>0</v>
      </c>
    </row>
    <row r="57" spans="1:8" x14ac:dyDescent="0.2">
      <c r="A57">
        <v>55</v>
      </c>
      <c r="B57" t="s">
        <v>59</v>
      </c>
      <c r="C57">
        <v>98.540999999999997</v>
      </c>
      <c r="D57">
        <v>125.91500000000001</v>
      </c>
      <c r="E57">
        <v>0</v>
      </c>
      <c r="F57">
        <v>255</v>
      </c>
      <c r="G57">
        <v>0</v>
      </c>
      <c r="H57">
        <v>0</v>
      </c>
    </row>
    <row r="58" spans="1:8" x14ac:dyDescent="0.2">
      <c r="A58">
        <v>56</v>
      </c>
      <c r="B58" t="s">
        <v>60</v>
      </c>
      <c r="C58">
        <v>42.319000000000003</v>
      </c>
      <c r="D58">
        <v>135.13800000000001</v>
      </c>
      <c r="E58">
        <v>0</v>
      </c>
      <c r="F58">
        <v>255</v>
      </c>
      <c r="G58">
        <v>0</v>
      </c>
      <c r="H58">
        <v>0</v>
      </c>
    </row>
    <row r="59" spans="1:8" x14ac:dyDescent="0.2">
      <c r="A59">
        <v>57</v>
      </c>
      <c r="B59" t="s">
        <v>61</v>
      </c>
      <c r="C59">
        <v>74.319999999999993</v>
      </c>
      <c r="D59">
        <v>144.58500000000001</v>
      </c>
      <c r="E59">
        <v>0</v>
      </c>
      <c r="F59">
        <v>255</v>
      </c>
      <c r="G59">
        <v>0</v>
      </c>
      <c r="H59">
        <v>0</v>
      </c>
    </row>
    <row r="60" spans="1:8" x14ac:dyDescent="0.2">
      <c r="A60">
        <v>58</v>
      </c>
      <c r="B60" t="s">
        <v>62</v>
      </c>
      <c r="C60">
        <v>72.323999999999998</v>
      </c>
      <c r="D60">
        <v>122.322</v>
      </c>
      <c r="E60">
        <v>0</v>
      </c>
      <c r="F60">
        <v>255</v>
      </c>
      <c r="G60">
        <v>0</v>
      </c>
      <c r="H60">
        <v>0</v>
      </c>
    </row>
    <row r="61" spans="1:8" x14ac:dyDescent="0.2">
      <c r="A61">
        <v>59</v>
      </c>
      <c r="B61" t="s">
        <v>63</v>
      </c>
      <c r="C61">
        <v>50.133000000000003</v>
      </c>
      <c r="D61">
        <v>108.07899999999999</v>
      </c>
      <c r="E61">
        <v>0</v>
      </c>
      <c r="F61">
        <v>255</v>
      </c>
      <c r="G61">
        <v>0</v>
      </c>
      <c r="H61">
        <v>0</v>
      </c>
    </row>
    <row r="62" spans="1:8" x14ac:dyDescent="0.2">
      <c r="A62">
        <v>60</v>
      </c>
      <c r="B62" t="s">
        <v>64</v>
      </c>
      <c r="C62">
        <v>37.548999999999999</v>
      </c>
      <c r="D62">
        <v>123.55200000000001</v>
      </c>
      <c r="E62">
        <v>0</v>
      </c>
      <c r="F62">
        <v>255</v>
      </c>
      <c r="G62">
        <v>0</v>
      </c>
      <c r="H62">
        <v>0</v>
      </c>
    </row>
    <row r="63" spans="1:8" x14ac:dyDescent="0.2">
      <c r="A63">
        <v>61</v>
      </c>
      <c r="B63" t="s">
        <v>65</v>
      </c>
      <c r="C63">
        <v>81.221000000000004</v>
      </c>
      <c r="D63">
        <v>136.779</v>
      </c>
      <c r="E63">
        <v>0</v>
      </c>
      <c r="F63">
        <v>255</v>
      </c>
      <c r="G63">
        <v>0</v>
      </c>
      <c r="H63">
        <v>0</v>
      </c>
    </row>
    <row r="64" spans="1:8" x14ac:dyDescent="0.2">
      <c r="A64">
        <v>62</v>
      </c>
      <c r="B64" t="s">
        <v>66</v>
      </c>
      <c r="C64">
        <v>60.789000000000001</v>
      </c>
      <c r="D64">
        <v>143.273</v>
      </c>
      <c r="E64">
        <v>0</v>
      </c>
      <c r="F64">
        <v>255</v>
      </c>
      <c r="G64">
        <v>0</v>
      </c>
      <c r="H64">
        <v>0</v>
      </c>
    </row>
    <row r="65" spans="1:9" x14ac:dyDescent="0.2">
      <c r="A65">
        <v>63</v>
      </c>
      <c r="B65" t="s">
        <v>67</v>
      </c>
      <c r="C65">
        <v>115.117</v>
      </c>
      <c r="D65">
        <v>165.37200000000001</v>
      </c>
      <c r="E65">
        <v>0</v>
      </c>
      <c r="F65">
        <v>255</v>
      </c>
      <c r="G65">
        <v>0</v>
      </c>
      <c r="H65">
        <v>0</v>
      </c>
    </row>
    <row r="66" spans="1:9" x14ac:dyDescent="0.2">
      <c r="A66">
        <v>64</v>
      </c>
      <c r="B66" t="s">
        <v>68</v>
      </c>
      <c r="C66">
        <v>53.853999999999999</v>
      </c>
      <c r="D66">
        <v>146.768</v>
      </c>
      <c r="E66">
        <v>0</v>
      </c>
      <c r="F66">
        <v>255</v>
      </c>
      <c r="G66">
        <v>0</v>
      </c>
      <c r="H66">
        <v>0</v>
      </c>
    </row>
    <row r="67" spans="1:9" x14ac:dyDescent="0.2">
      <c r="A67">
        <v>65</v>
      </c>
      <c r="B67" t="s">
        <v>69</v>
      </c>
      <c r="C67">
        <v>37.683999999999997</v>
      </c>
      <c r="D67">
        <v>128.40700000000001</v>
      </c>
      <c r="E67">
        <v>0</v>
      </c>
      <c r="F67">
        <v>255</v>
      </c>
      <c r="G67">
        <v>0</v>
      </c>
      <c r="H67">
        <v>0</v>
      </c>
    </row>
    <row r="68" spans="1:9" x14ac:dyDescent="0.2">
      <c r="A68">
        <v>66</v>
      </c>
      <c r="B68" t="s">
        <v>70</v>
      </c>
      <c r="C68">
        <v>89.576999999999998</v>
      </c>
      <c r="D68">
        <v>142.893</v>
      </c>
      <c r="E68">
        <v>0</v>
      </c>
      <c r="F68">
        <v>255</v>
      </c>
      <c r="G68">
        <v>0</v>
      </c>
      <c r="H68">
        <v>0</v>
      </c>
    </row>
    <row r="69" spans="1:9" x14ac:dyDescent="0.2">
      <c r="A69">
        <v>67</v>
      </c>
      <c r="B69" t="s">
        <v>71</v>
      </c>
      <c r="C69">
        <v>118.297</v>
      </c>
      <c r="D69">
        <v>186.49199999999999</v>
      </c>
      <c r="E69">
        <v>0</v>
      </c>
      <c r="F69">
        <v>255</v>
      </c>
      <c r="G69">
        <v>0</v>
      </c>
      <c r="H69">
        <v>0</v>
      </c>
    </row>
    <row r="70" spans="1:9" x14ac:dyDescent="0.2">
      <c r="A70">
        <v>68</v>
      </c>
      <c r="B70" t="s">
        <v>72</v>
      </c>
      <c r="C70">
        <v>59.436</v>
      </c>
      <c r="D70">
        <v>140.261</v>
      </c>
      <c r="E70">
        <v>0</v>
      </c>
      <c r="F70">
        <v>255</v>
      </c>
      <c r="G70">
        <v>0</v>
      </c>
      <c r="H70">
        <v>0</v>
      </c>
    </row>
    <row r="71" spans="1:9" x14ac:dyDescent="0.2">
      <c r="A71">
        <v>69</v>
      </c>
      <c r="B71" t="s">
        <v>73</v>
      </c>
      <c r="C71">
        <v>65.016999999999996</v>
      </c>
      <c r="D71">
        <v>132.98599999999999</v>
      </c>
      <c r="E71">
        <v>0</v>
      </c>
      <c r="F71">
        <v>255</v>
      </c>
      <c r="G71">
        <v>0</v>
      </c>
      <c r="H71">
        <v>0</v>
      </c>
    </row>
    <row r="72" spans="1:9" x14ac:dyDescent="0.2">
      <c r="A72">
        <v>70</v>
      </c>
      <c r="B72" t="s">
        <v>74</v>
      </c>
      <c r="C72">
        <v>126.821</v>
      </c>
      <c r="D72">
        <v>132.107</v>
      </c>
      <c r="E72">
        <v>0</v>
      </c>
      <c r="F72">
        <v>255</v>
      </c>
      <c r="G72">
        <v>0</v>
      </c>
      <c r="H72">
        <v>0</v>
      </c>
    </row>
    <row r="73" spans="1:9" x14ac:dyDescent="0.2">
      <c r="A73">
        <v>71</v>
      </c>
      <c r="B73" t="s">
        <v>75</v>
      </c>
      <c r="C73">
        <v>65.084999999999994</v>
      </c>
      <c r="D73">
        <v>151.11000000000001</v>
      </c>
      <c r="E73">
        <v>0</v>
      </c>
      <c r="F73">
        <v>255</v>
      </c>
      <c r="G73">
        <v>0</v>
      </c>
      <c r="H73">
        <v>0</v>
      </c>
    </row>
    <row r="74" spans="1:9" x14ac:dyDescent="0.2">
      <c r="A74">
        <v>72</v>
      </c>
      <c r="B74" t="s">
        <v>76</v>
      </c>
      <c r="C74">
        <v>76.790000000000006</v>
      </c>
      <c r="D74">
        <v>144.48500000000001</v>
      </c>
      <c r="E74">
        <v>0</v>
      </c>
      <c r="F74">
        <v>255</v>
      </c>
      <c r="G74">
        <v>0</v>
      </c>
      <c r="H74">
        <v>0</v>
      </c>
    </row>
    <row r="75" spans="1:9" x14ac:dyDescent="0.2">
      <c r="A75">
        <v>73</v>
      </c>
      <c r="B75" t="s">
        <v>77</v>
      </c>
      <c r="C75">
        <v>72.527000000000001</v>
      </c>
      <c r="D75">
        <v>141.04900000000001</v>
      </c>
      <c r="E75">
        <v>0</v>
      </c>
      <c r="F75">
        <v>255</v>
      </c>
      <c r="G75">
        <v>0</v>
      </c>
      <c r="H75">
        <v>0</v>
      </c>
    </row>
    <row r="76" spans="1:9" x14ac:dyDescent="0.2">
      <c r="A76">
        <v>74</v>
      </c>
      <c r="B76" t="s">
        <v>78</v>
      </c>
      <c r="C76">
        <v>29.498000000000001</v>
      </c>
      <c r="D76">
        <v>181.244</v>
      </c>
      <c r="E76">
        <v>0</v>
      </c>
      <c r="F76">
        <v>230.946</v>
      </c>
      <c r="G76">
        <v>-52.366999999999997</v>
      </c>
      <c r="H76">
        <v>160.249</v>
      </c>
      <c r="I76">
        <f>AVERAGE(H76,H77,H78)</f>
        <v>202.17366666666666</v>
      </c>
    </row>
    <row r="77" spans="1:9" x14ac:dyDescent="0.2">
      <c r="A77">
        <v>75</v>
      </c>
      <c r="B77" t="s">
        <v>79</v>
      </c>
      <c r="C77">
        <v>45.194000000000003</v>
      </c>
      <c r="D77">
        <v>179.20699999999999</v>
      </c>
      <c r="E77">
        <v>0</v>
      </c>
      <c r="F77">
        <v>226.26900000000001</v>
      </c>
      <c r="G77">
        <v>-50.898000000000003</v>
      </c>
      <c r="H77">
        <v>245.541</v>
      </c>
    </row>
    <row r="78" spans="1:9" x14ac:dyDescent="0.2">
      <c r="A78">
        <v>76</v>
      </c>
      <c r="B78" t="s">
        <v>80</v>
      </c>
      <c r="C78">
        <v>36.94</v>
      </c>
      <c r="D78">
        <v>178.084</v>
      </c>
      <c r="E78">
        <v>0</v>
      </c>
      <c r="F78">
        <v>220.35300000000001</v>
      </c>
      <c r="G78">
        <v>-12.381</v>
      </c>
      <c r="H78">
        <v>200.73099999999999</v>
      </c>
    </row>
    <row r="80" spans="1:9" x14ac:dyDescent="0.2">
      <c r="A80">
        <v>77</v>
      </c>
      <c r="B80" t="s">
        <v>81</v>
      </c>
      <c r="C80">
        <v>27734.944</v>
      </c>
      <c r="D80">
        <v>194.75700000000001</v>
      </c>
      <c r="E80">
        <v>0</v>
      </c>
      <c r="F80">
        <v>255</v>
      </c>
      <c r="G80">
        <v>0</v>
      </c>
      <c r="H80">
        <v>0</v>
      </c>
    </row>
    <row r="81" spans="1:9" x14ac:dyDescent="0.2">
      <c r="A81">
        <v>78</v>
      </c>
      <c r="B81" t="s">
        <v>82</v>
      </c>
      <c r="C81">
        <v>2586.0839999999998</v>
      </c>
      <c r="D81">
        <v>245.578</v>
      </c>
      <c r="E81">
        <v>0</v>
      </c>
      <c r="F81">
        <v>255</v>
      </c>
      <c r="G81">
        <v>0</v>
      </c>
      <c r="H81">
        <v>0</v>
      </c>
      <c r="I81">
        <f>C81+C82</f>
        <v>7032.6409999999996</v>
      </c>
    </row>
    <row r="82" spans="1:9" x14ac:dyDescent="0.2">
      <c r="A82">
        <v>79</v>
      </c>
      <c r="B82" t="s">
        <v>83</v>
      </c>
      <c r="C82">
        <v>4446.5569999999998</v>
      </c>
      <c r="D82">
        <v>239.83</v>
      </c>
      <c r="E82">
        <v>0</v>
      </c>
      <c r="F82">
        <v>255</v>
      </c>
      <c r="G82">
        <v>0</v>
      </c>
      <c r="H82">
        <v>0</v>
      </c>
    </row>
    <row r="83" spans="1:9" x14ac:dyDescent="0.2">
      <c r="A83">
        <v>80</v>
      </c>
      <c r="B83" t="s">
        <v>84</v>
      </c>
      <c r="C83">
        <v>63.427999999999997</v>
      </c>
      <c r="D83">
        <v>118.78100000000001</v>
      </c>
      <c r="E83">
        <v>0</v>
      </c>
      <c r="F83">
        <v>255</v>
      </c>
      <c r="G83">
        <v>0</v>
      </c>
      <c r="H83">
        <v>0</v>
      </c>
    </row>
    <row r="84" spans="1:9" x14ac:dyDescent="0.2">
      <c r="A84">
        <v>81</v>
      </c>
      <c r="B84" t="s">
        <v>85</v>
      </c>
      <c r="C84">
        <v>56.695999999999998</v>
      </c>
      <c r="D84">
        <v>101.916</v>
      </c>
      <c r="E84">
        <v>0</v>
      </c>
      <c r="F84">
        <v>255</v>
      </c>
      <c r="G84">
        <v>0</v>
      </c>
      <c r="H84">
        <v>0</v>
      </c>
    </row>
    <row r="85" spans="1:9" x14ac:dyDescent="0.2">
      <c r="A85">
        <v>82</v>
      </c>
      <c r="B85" t="s">
        <v>86</v>
      </c>
      <c r="C85">
        <v>47.798999999999999</v>
      </c>
      <c r="D85">
        <v>118.623</v>
      </c>
      <c r="E85">
        <v>0</v>
      </c>
      <c r="F85">
        <v>255</v>
      </c>
      <c r="G85">
        <v>0</v>
      </c>
      <c r="H85">
        <v>0</v>
      </c>
    </row>
    <row r="86" spans="1:9" x14ac:dyDescent="0.2">
      <c r="A86">
        <v>83</v>
      </c>
      <c r="B86" t="s">
        <v>87</v>
      </c>
      <c r="C86">
        <v>41.033000000000001</v>
      </c>
      <c r="D86">
        <v>103.43600000000001</v>
      </c>
      <c r="E86">
        <v>0</v>
      </c>
      <c r="F86">
        <v>255</v>
      </c>
      <c r="G86">
        <v>0</v>
      </c>
      <c r="H86">
        <v>0</v>
      </c>
    </row>
    <row r="87" spans="1:9" x14ac:dyDescent="0.2">
      <c r="A87">
        <v>84</v>
      </c>
      <c r="B87" t="s">
        <v>88</v>
      </c>
      <c r="C87">
        <v>62.649000000000001</v>
      </c>
      <c r="D87">
        <v>107.895</v>
      </c>
      <c r="E87">
        <v>0</v>
      </c>
      <c r="F87">
        <v>255</v>
      </c>
      <c r="G87">
        <v>0</v>
      </c>
      <c r="H87">
        <v>0</v>
      </c>
    </row>
    <row r="88" spans="1:9" x14ac:dyDescent="0.2">
      <c r="A88">
        <v>85</v>
      </c>
      <c r="B88" t="s">
        <v>89</v>
      </c>
      <c r="C88">
        <v>41.607999999999997</v>
      </c>
      <c r="D88">
        <v>102.96</v>
      </c>
      <c r="E88">
        <v>0</v>
      </c>
      <c r="F88">
        <v>255</v>
      </c>
      <c r="G88">
        <v>0</v>
      </c>
      <c r="H88">
        <v>0</v>
      </c>
    </row>
    <row r="89" spans="1:9" x14ac:dyDescent="0.2">
      <c r="A89">
        <v>86</v>
      </c>
      <c r="B89" t="s">
        <v>90</v>
      </c>
      <c r="C89">
        <v>70.632999999999996</v>
      </c>
      <c r="D89">
        <v>102.999</v>
      </c>
      <c r="E89">
        <v>0</v>
      </c>
      <c r="F89">
        <v>255</v>
      </c>
      <c r="G89">
        <v>0</v>
      </c>
      <c r="H89">
        <v>0</v>
      </c>
    </row>
    <row r="90" spans="1:9" x14ac:dyDescent="0.2">
      <c r="A90">
        <v>87</v>
      </c>
      <c r="B90" t="s">
        <v>91</v>
      </c>
      <c r="C90">
        <v>39.646000000000001</v>
      </c>
      <c r="D90">
        <v>98.825000000000003</v>
      </c>
      <c r="E90">
        <v>0</v>
      </c>
      <c r="F90">
        <v>255</v>
      </c>
      <c r="G90">
        <v>0</v>
      </c>
      <c r="H90">
        <v>0</v>
      </c>
    </row>
    <row r="91" spans="1:9" x14ac:dyDescent="0.2">
      <c r="A91">
        <v>88</v>
      </c>
      <c r="B91" t="s">
        <v>92</v>
      </c>
      <c r="C91">
        <v>15.358000000000001</v>
      </c>
      <c r="D91">
        <v>93.338999999999999</v>
      </c>
      <c r="E91">
        <v>0</v>
      </c>
      <c r="F91">
        <v>254</v>
      </c>
      <c r="G91">
        <v>0</v>
      </c>
      <c r="H91">
        <v>0</v>
      </c>
    </row>
    <row r="92" spans="1:9" x14ac:dyDescent="0.2">
      <c r="A92">
        <v>89</v>
      </c>
      <c r="B92" t="s">
        <v>93</v>
      </c>
      <c r="C92">
        <v>39.646000000000001</v>
      </c>
      <c r="D92">
        <v>119.753</v>
      </c>
      <c r="E92">
        <v>0</v>
      </c>
      <c r="F92">
        <v>255</v>
      </c>
      <c r="G92">
        <v>0</v>
      </c>
      <c r="H92">
        <v>0</v>
      </c>
    </row>
    <row r="93" spans="1:9" x14ac:dyDescent="0.2">
      <c r="A93">
        <v>90</v>
      </c>
      <c r="B93" t="s">
        <v>94</v>
      </c>
      <c r="C93">
        <v>70.430000000000007</v>
      </c>
      <c r="D93">
        <v>102.90300000000001</v>
      </c>
      <c r="E93">
        <v>0</v>
      </c>
      <c r="F93">
        <v>255</v>
      </c>
      <c r="G93">
        <v>0</v>
      </c>
      <c r="H93">
        <v>0</v>
      </c>
    </row>
    <row r="94" spans="1:9" x14ac:dyDescent="0.2">
      <c r="A94">
        <v>91</v>
      </c>
      <c r="B94" t="s">
        <v>95</v>
      </c>
      <c r="C94">
        <v>24.187000000000001</v>
      </c>
      <c r="D94">
        <v>112.306</v>
      </c>
      <c r="E94">
        <v>0</v>
      </c>
      <c r="F94">
        <v>229</v>
      </c>
      <c r="G94">
        <v>0</v>
      </c>
      <c r="H94">
        <v>0</v>
      </c>
    </row>
    <row r="95" spans="1:9" x14ac:dyDescent="0.2">
      <c r="A95">
        <v>92</v>
      </c>
      <c r="B95" t="s">
        <v>96</v>
      </c>
      <c r="C95">
        <v>91.064999999999998</v>
      </c>
      <c r="D95">
        <v>96.393000000000001</v>
      </c>
      <c r="E95">
        <v>0</v>
      </c>
      <c r="F95">
        <v>255</v>
      </c>
      <c r="G95">
        <v>0</v>
      </c>
      <c r="H95">
        <v>0</v>
      </c>
    </row>
    <row r="96" spans="1:9" x14ac:dyDescent="0.2">
      <c r="A96">
        <v>93</v>
      </c>
      <c r="B96" t="s">
        <v>97</v>
      </c>
      <c r="C96">
        <v>56.56</v>
      </c>
      <c r="D96">
        <v>114.298</v>
      </c>
      <c r="E96">
        <v>0</v>
      </c>
      <c r="F96">
        <v>255</v>
      </c>
      <c r="G96">
        <v>0</v>
      </c>
      <c r="H96">
        <v>0</v>
      </c>
    </row>
    <row r="97" spans="1:9" x14ac:dyDescent="0.2">
      <c r="A97">
        <v>94</v>
      </c>
      <c r="B97" t="s">
        <v>98</v>
      </c>
      <c r="C97">
        <v>35.959000000000003</v>
      </c>
      <c r="D97">
        <v>124.78700000000001</v>
      </c>
      <c r="E97">
        <v>0</v>
      </c>
      <c r="F97">
        <v>248</v>
      </c>
      <c r="G97">
        <v>0</v>
      </c>
      <c r="H97">
        <v>0</v>
      </c>
    </row>
    <row r="98" spans="1:9" x14ac:dyDescent="0.2">
      <c r="A98">
        <v>95</v>
      </c>
      <c r="B98" t="s">
        <v>99</v>
      </c>
      <c r="C98">
        <v>28.042999999999999</v>
      </c>
      <c r="D98">
        <v>122.02800000000001</v>
      </c>
      <c r="E98">
        <v>0</v>
      </c>
      <c r="F98">
        <v>255</v>
      </c>
      <c r="G98">
        <v>0</v>
      </c>
      <c r="H98">
        <v>0</v>
      </c>
    </row>
    <row r="99" spans="1:9" x14ac:dyDescent="0.2">
      <c r="A99">
        <v>96</v>
      </c>
      <c r="B99" t="s">
        <v>100</v>
      </c>
      <c r="C99">
        <v>86.634</v>
      </c>
      <c r="D99">
        <v>127.002</v>
      </c>
      <c r="E99">
        <v>0</v>
      </c>
      <c r="F99">
        <v>255</v>
      </c>
      <c r="G99">
        <v>0</v>
      </c>
      <c r="H99">
        <v>0</v>
      </c>
    </row>
    <row r="100" spans="1:9" x14ac:dyDescent="0.2">
      <c r="A100">
        <v>97</v>
      </c>
      <c r="B100" t="s">
        <v>101</v>
      </c>
      <c r="C100">
        <v>59.74</v>
      </c>
      <c r="D100">
        <v>110.998</v>
      </c>
      <c r="E100">
        <v>0</v>
      </c>
      <c r="F100">
        <v>255</v>
      </c>
      <c r="G100">
        <v>0</v>
      </c>
      <c r="H100">
        <v>0</v>
      </c>
    </row>
    <row r="101" spans="1:9" x14ac:dyDescent="0.2">
      <c r="A101">
        <v>98</v>
      </c>
      <c r="B101" t="s">
        <v>102</v>
      </c>
      <c r="C101">
        <v>90.421999999999997</v>
      </c>
      <c r="D101">
        <v>123.628</v>
      </c>
      <c r="E101">
        <v>0</v>
      </c>
      <c r="F101">
        <v>255</v>
      </c>
      <c r="G101">
        <v>0</v>
      </c>
      <c r="H101">
        <v>0</v>
      </c>
    </row>
    <row r="102" spans="1:9" x14ac:dyDescent="0.2">
      <c r="A102">
        <v>99</v>
      </c>
      <c r="B102" t="s">
        <v>103</v>
      </c>
      <c r="C102">
        <v>81.626999999999995</v>
      </c>
      <c r="D102">
        <v>157.91300000000001</v>
      </c>
      <c r="E102">
        <v>0</v>
      </c>
      <c r="F102">
        <v>255</v>
      </c>
      <c r="G102">
        <v>0</v>
      </c>
      <c r="H102">
        <v>0</v>
      </c>
    </row>
    <row r="103" spans="1:9" x14ac:dyDescent="0.2">
      <c r="A103">
        <v>100</v>
      </c>
      <c r="B103" t="s">
        <v>104</v>
      </c>
      <c r="C103">
        <v>22.495999999999999</v>
      </c>
      <c r="D103">
        <v>98.911000000000001</v>
      </c>
      <c r="E103">
        <v>0</v>
      </c>
      <c r="F103">
        <v>254</v>
      </c>
      <c r="G103">
        <v>0</v>
      </c>
      <c r="H103">
        <v>0</v>
      </c>
    </row>
    <row r="104" spans="1:9" x14ac:dyDescent="0.2">
      <c r="A104">
        <v>101</v>
      </c>
      <c r="B104" t="s">
        <v>105</v>
      </c>
      <c r="C104">
        <v>46.546999999999997</v>
      </c>
      <c r="D104">
        <v>102.678</v>
      </c>
      <c r="E104">
        <v>0</v>
      </c>
      <c r="F104">
        <v>255</v>
      </c>
      <c r="G104">
        <v>0</v>
      </c>
      <c r="H104">
        <v>0</v>
      </c>
    </row>
    <row r="105" spans="1:9" x14ac:dyDescent="0.2">
      <c r="A105">
        <v>102</v>
      </c>
      <c r="B105" t="s">
        <v>106</v>
      </c>
      <c r="C105">
        <v>44.991</v>
      </c>
      <c r="D105">
        <v>123.827</v>
      </c>
      <c r="E105">
        <v>0</v>
      </c>
      <c r="F105">
        <v>255</v>
      </c>
      <c r="G105">
        <v>0</v>
      </c>
      <c r="H105">
        <v>0</v>
      </c>
    </row>
    <row r="106" spans="1:9" x14ac:dyDescent="0.2">
      <c r="A106">
        <v>103</v>
      </c>
      <c r="B106" t="s">
        <v>107</v>
      </c>
      <c r="C106">
        <v>43.603999999999999</v>
      </c>
      <c r="D106">
        <v>118.78100000000001</v>
      </c>
      <c r="E106">
        <v>0</v>
      </c>
      <c r="F106">
        <v>255</v>
      </c>
      <c r="G106">
        <v>0</v>
      </c>
      <c r="H106">
        <v>0</v>
      </c>
    </row>
    <row r="107" spans="1:9" x14ac:dyDescent="0.2">
      <c r="A107">
        <v>104</v>
      </c>
      <c r="B107" t="s">
        <v>108</v>
      </c>
      <c r="C107">
        <v>62.447000000000003</v>
      </c>
      <c r="D107">
        <v>104.35599999999999</v>
      </c>
      <c r="E107">
        <v>0</v>
      </c>
      <c r="F107">
        <v>255</v>
      </c>
      <c r="G107">
        <v>0</v>
      </c>
      <c r="H107">
        <v>0</v>
      </c>
    </row>
    <row r="108" spans="1:9" x14ac:dyDescent="0.2">
      <c r="A108">
        <v>105</v>
      </c>
      <c r="B108" t="s">
        <v>109</v>
      </c>
      <c r="C108">
        <v>62.447000000000003</v>
      </c>
      <c r="D108">
        <v>119.33199999999999</v>
      </c>
      <c r="E108">
        <v>0</v>
      </c>
      <c r="F108">
        <v>255</v>
      </c>
      <c r="G108">
        <v>0</v>
      </c>
      <c r="H108">
        <v>0</v>
      </c>
    </row>
    <row r="109" spans="1:9" x14ac:dyDescent="0.2">
      <c r="A109">
        <v>106</v>
      </c>
      <c r="B109" t="s">
        <v>110</v>
      </c>
      <c r="C109">
        <v>31.189</v>
      </c>
      <c r="D109">
        <v>136.13800000000001</v>
      </c>
      <c r="E109">
        <v>0</v>
      </c>
      <c r="F109">
        <v>255</v>
      </c>
      <c r="G109">
        <v>0</v>
      </c>
      <c r="H109">
        <v>0</v>
      </c>
    </row>
    <row r="110" spans="1:9" x14ac:dyDescent="0.2">
      <c r="A110">
        <v>107</v>
      </c>
      <c r="B110" t="s">
        <v>111</v>
      </c>
      <c r="C110">
        <v>16.948</v>
      </c>
      <c r="D110">
        <v>174.41499999999999</v>
      </c>
      <c r="E110">
        <v>0</v>
      </c>
      <c r="F110">
        <v>211.99700000000001</v>
      </c>
      <c r="G110">
        <v>-7.3520000000000003</v>
      </c>
      <c r="H110">
        <v>91.983000000000004</v>
      </c>
    </row>
    <row r="111" spans="1:9" x14ac:dyDescent="0.2">
      <c r="A111">
        <v>108</v>
      </c>
      <c r="B111" t="s">
        <v>112</v>
      </c>
      <c r="C111">
        <v>23.003</v>
      </c>
      <c r="D111">
        <v>166.50399999999999</v>
      </c>
      <c r="E111">
        <v>0</v>
      </c>
      <c r="F111">
        <v>210.84700000000001</v>
      </c>
      <c r="G111">
        <v>-5.0720000000000001</v>
      </c>
      <c r="H111">
        <v>124.821</v>
      </c>
      <c r="I111">
        <f>AVERAGE(H110,H111,H112)</f>
        <v>115.21333333333332</v>
      </c>
    </row>
    <row r="112" spans="1:9" x14ac:dyDescent="0.2">
      <c r="A112">
        <v>109</v>
      </c>
      <c r="B112" t="s">
        <v>113</v>
      </c>
      <c r="C112">
        <v>23.713000000000001</v>
      </c>
      <c r="D112">
        <v>172.322</v>
      </c>
      <c r="E112">
        <v>0</v>
      </c>
      <c r="F112">
        <v>251.74299999999999</v>
      </c>
      <c r="G112">
        <v>-2.1269999999999998</v>
      </c>
      <c r="H112">
        <v>128.83600000000001</v>
      </c>
    </row>
    <row r="114" spans="1:9" x14ac:dyDescent="0.2">
      <c r="A114">
        <v>110</v>
      </c>
      <c r="B114" t="s">
        <v>114</v>
      </c>
      <c r="C114">
        <v>6637.0219999999999</v>
      </c>
      <c r="D114">
        <v>225.56</v>
      </c>
      <c r="E114">
        <v>0</v>
      </c>
      <c r="F114">
        <v>255</v>
      </c>
      <c r="G114">
        <v>0</v>
      </c>
      <c r="H114">
        <v>0</v>
      </c>
    </row>
    <row r="115" spans="1:9" x14ac:dyDescent="0.2">
      <c r="A115">
        <v>111</v>
      </c>
      <c r="B115" t="s">
        <v>115</v>
      </c>
      <c r="C115">
        <v>1874.6469999999999</v>
      </c>
      <c r="D115">
        <v>249.8</v>
      </c>
      <c r="E115">
        <v>0</v>
      </c>
      <c r="F115">
        <v>255</v>
      </c>
      <c r="G115">
        <v>0</v>
      </c>
      <c r="H115">
        <v>0</v>
      </c>
      <c r="I115">
        <f>C115+C118</f>
        <v>2636.7919999999999</v>
      </c>
    </row>
    <row r="116" spans="1:9" x14ac:dyDescent="0.2">
      <c r="A116">
        <v>112</v>
      </c>
      <c r="B116" t="s">
        <v>116</v>
      </c>
      <c r="C116">
        <v>46.546999999999997</v>
      </c>
      <c r="D116">
        <v>149.006</v>
      </c>
      <c r="E116">
        <v>0</v>
      </c>
      <c r="F116">
        <v>255</v>
      </c>
      <c r="G116">
        <v>0</v>
      </c>
      <c r="H116">
        <v>0</v>
      </c>
    </row>
    <row r="117" spans="1:9" x14ac:dyDescent="0.2">
      <c r="A117">
        <v>113</v>
      </c>
      <c r="B117" t="s">
        <v>117</v>
      </c>
      <c r="C117">
        <v>38.090000000000003</v>
      </c>
      <c r="D117">
        <v>161.65</v>
      </c>
      <c r="E117">
        <v>0</v>
      </c>
      <c r="F117">
        <v>255</v>
      </c>
      <c r="G117">
        <v>0</v>
      </c>
      <c r="H117">
        <v>0</v>
      </c>
    </row>
    <row r="118" spans="1:9" x14ac:dyDescent="0.2">
      <c r="A118">
        <v>114</v>
      </c>
      <c r="B118" t="s">
        <v>118</v>
      </c>
      <c r="C118">
        <v>762.14499999999998</v>
      </c>
      <c r="D118">
        <v>246.55699999999999</v>
      </c>
      <c r="E118">
        <v>0</v>
      </c>
      <c r="F118">
        <v>255</v>
      </c>
      <c r="G118">
        <v>0</v>
      </c>
      <c r="H118">
        <v>0</v>
      </c>
    </row>
    <row r="119" spans="1:9" x14ac:dyDescent="0.2">
      <c r="A119">
        <v>115</v>
      </c>
      <c r="B119" t="s">
        <v>119</v>
      </c>
      <c r="C119">
        <v>0.77800000000000002</v>
      </c>
      <c r="D119">
        <v>137.464</v>
      </c>
      <c r="E119">
        <v>2.6669999999999998</v>
      </c>
      <c r="F119">
        <v>227.5</v>
      </c>
      <c r="G119">
        <v>0</v>
      </c>
      <c r="H119">
        <v>4.0460000000000003</v>
      </c>
      <c r="I119">
        <f>AVERAGE(H119,H120,H121)</f>
        <v>8.8423333333333343</v>
      </c>
    </row>
    <row r="120" spans="1:9" x14ac:dyDescent="0.2">
      <c r="A120">
        <v>116</v>
      </c>
      <c r="B120" t="s">
        <v>120</v>
      </c>
      <c r="C120">
        <v>2.0299999999999998</v>
      </c>
      <c r="D120">
        <v>170.65299999999999</v>
      </c>
      <c r="E120">
        <v>0</v>
      </c>
      <c r="F120">
        <v>211.69200000000001</v>
      </c>
      <c r="G120">
        <v>10.739000000000001</v>
      </c>
      <c r="H120">
        <v>10.840999999999999</v>
      </c>
    </row>
    <row r="121" spans="1:9" x14ac:dyDescent="0.2">
      <c r="A121">
        <v>117</v>
      </c>
      <c r="B121" t="s">
        <v>121</v>
      </c>
      <c r="C121">
        <v>2.165</v>
      </c>
      <c r="D121">
        <v>163.05500000000001</v>
      </c>
      <c r="E121">
        <v>0</v>
      </c>
      <c r="F121">
        <v>207.239</v>
      </c>
      <c r="G121">
        <v>-31.43</v>
      </c>
      <c r="H121">
        <v>11.64</v>
      </c>
    </row>
    <row r="123" spans="1:9" x14ac:dyDescent="0.2">
      <c r="A123">
        <v>118</v>
      </c>
      <c r="B123" t="s">
        <v>122</v>
      </c>
      <c r="C123">
        <v>52696.362999999998</v>
      </c>
      <c r="D123">
        <v>217.8</v>
      </c>
      <c r="E123">
        <v>0</v>
      </c>
      <c r="F123">
        <v>255</v>
      </c>
      <c r="G123">
        <v>0</v>
      </c>
      <c r="H123">
        <v>0</v>
      </c>
    </row>
    <row r="124" spans="1:9" x14ac:dyDescent="0.2">
      <c r="A124">
        <v>119</v>
      </c>
      <c r="B124" t="s">
        <v>123</v>
      </c>
      <c r="C124">
        <v>4125.1229999999996</v>
      </c>
      <c r="D124">
        <v>230.565</v>
      </c>
      <c r="E124">
        <v>0</v>
      </c>
      <c r="F124">
        <v>255</v>
      </c>
      <c r="G124">
        <v>0</v>
      </c>
      <c r="H124">
        <v>0</v>
      </c>
      <c r="I124">
        <f>C124+C125</f>
        <v>4443.1399999999994</v>
      </c>
    </row>
    <row r="125" spans="1:9" x14ac:dyDescent="0.2">
      <c r="A125">
        <v>120</v>
      </c>
      <c r="B125" t="s">
        <v>124</v>
      </c>
      <c r="C125">
        <v>318.017</v>
      </c>
      <c r="D125">
        <v>229.00299999999999</v>
      </c>
      <c r="E125">
        <v>0</v>
      </c>
      <c r="F125">
        <v>255</v>
      </c>
      <c r="G125">
        <v>0</v>
      </c>
      <c r="H125">
        <v>0</v>
      </c>
    </row>
    <row r="126" spans="1:9" x14ac:dyDescent="0.2">
      <c r="A126">
        <v>121</v>
      </c>
      <c r="B126" t="s">
        <v>125</v>
      </c>
      <c r="C126">
        <v>78.075000000000003</v>
      </c>
      <c r="D126">
        <v>136.059</v>
      </c>
      <c r="E126">
        <v>0</v>
      </c>
      <c r="F126">
        <v>255</v>
      </c>
      <c r="G126">
        <v>0</v>
      </c>
      <c r="H126">
        <v>0</v>
      </c>
    </row>
    <row r="127" spans="1:9" x14ac:dyDescent="0.2">
      <c r="A127">
        <v>122</v>
      </c>
      <c r="B127" t="s">
        <v>126</v>
      </c>
      <c r="C127">
        <v>31.46</v>
      </c>
      <c r="D127">
        <v>110.40300000000001</v>
      </c>
      <c r="E127">
        <v>0</v>
      </c>
      <c r="F127">
        <v>255</v>
      </c>
      <c r="G127">
        <v>0</v>
      </c>
      <c r="H127">
        <v>0</v>
      </c>
    </row>
    <row r="128" spans="1:9" x14ac:dyDescent="0.2">
      <c r="A128">
        <v>123</v>
      </c>
      <c r="B128" t="s">
        <v>127</v>
      </c>
      <c r="C128">
        <v>41.844999999999999</v>
      </c>
      <c r="D128">
        <v>115.601</v>
      </c>
      <c r="E128">
        <v>0</v>
      </c>
      <c r="F128">
        <v>252</v>
      </c>
      <c r="G128">
        <v>0</v>
      </c>
      <c r="H128">
        <v>0</v>
      </c>
    </row>
    <row r="129" spans="1:8" x14ac:dyDescent="0.2">
      <c r="A129">
        <v>124</v>
      </c>
      <c r="B129" t="s">
        <v>128</v>
      </c>
      <c r="C129">
        <v>29.972000000000001</v>
      </c>
      <c r="D129">
        <v>112.77800000000001</v>
      </c>
      <c r="E129">
        <v>0</v>
      </c>
      <c r="F129">
        <v>255</v>
      </c>
      <c r="G129">
        <v>0</v>
      </c>
      <c r="H129">
        <v>0</v>
      </c>
    </row>
    <row r="130" spans="1:8" x14ac:dyDescent="0.2">
      <c r="A130">
        <v>125</v>
      </c>
      <c r="B130" t="s">
        <v>129</v>
      </c>
      <c r="C130">
        <v>42.927999999999997</v>
      </c>
      <c r="D130">
        <v>117.176</v>
      </c>
      <c r="E130">
        <v>0</v>
      </c>
      <c r="F130">
        <v>255</v>
      </c>
      <c r="G130">
        <v>0</v>
      </c>
      <c r="H130">
        <v>0</v>
      </c>
    </row>
    <row r="131" spans="1:8" x14ac:dyDescent="0.2">
      <c r="A131">
        <v>126</v>
      </c>
      <c r="B131" t="s">
        <v>130</v>
      </c>
      <c r="C131">
        <v>28.617999999999999</v>
      </c>
      <c r="D131">
        <v>138.60499999999999</v>
      </c>
      <c r="E131">
        <v>0</v>
      </c>
      <c r="F131">
        <v>255</v>
      </c>
      <c r="G131">
        <v>0</v>
      </c>
      <c r="H131">
        <v>0</v>
      </c>
    </row>
    <row r="132" spans="1:8" x14ac:dyDescent="0.2">
      <c r="A132">
        <v>127</v>
      </c>
      <c r="B132" t="s">
        <v>131</v>
      </c>
      <c r="C132">
        <v>39.848999999999997</v>
      </c>
      <c r="D132">
        <v>104.25</v>
      </c>
      <c r="E132">
        <v>0</v>
      </c>
      <c r="F132">
        <v>255</v>
      </c>
      <c r="G132">
        <v>0</v>
      </c>
      <c r="H132">
        <v>0</v>
      </c>
    </row>
    <row r="133" spans="1:8" x14ac:dyDescent="0.2">
      <c r="A133">
        <v>128</v>
      </c>
      <c r="B133" t="s">
        <v>132</v>
      </c>
      <c r="C133">
        <v>55.646999999999998</v>
      </c>
      <c r="D133">
        <v>123.93899999999999</v>
      </c>
      <c r="E133">
        <v>0</v>
      </c>
      <c r="F133">
        <v>255</v>
      </c>
      <c r="G133">
        <v>0</v>
      </c>
      <c r="H133">
        <v>0</v>
      </c>
    </row>
    <row r="134" spans="1:8" x14ac:dyDescent="0.2">
      <c r="A134">
        <v>129</v>
      </c>
      <c r="B134" t="s">
        <v>133</v>
      </c>
      <c r="C134">
        <v>38.597999999999999</v>
      </c>
      <c r="D134">
        <v>111.01</v>
      </c>
      <c r="E134">
        <v>0</v>
      </c>
      <c r="F134">
        <v>255</v>
      </c>
      <c r="G134">
        <v>0</v>
      </c>
      <c r="H134">
        <v>0</v>
      </c>
    </row>
    <row r="135" spans="1:8" x14ac:dyDescent="0.2">
      <c r="A135">
        <v>130</v>
      </c>
      <c r="B135" t="s">
        <v>134</v>
      </c>
      <c r="C135">
        <v>35.012</v>
      </c>
      <c r="D135">
        <v>101.19799999999999</v>
      </c>
      <c r="E135">
        <v>0</v>
      </c>
      <c r="F135">
        <v>255</v>
      </c>
      <c r="G135">
        <v>0</v>
      </c>
      <c r="H135">
        <v>0</v>
      </c>
    </row>
    <row r="136" spans="1:8" x14ac:dyDescent="0.2">
      <c r="A136">
        <v>131</v>
      </c>
      <c r="B136" t="s">
        <v>135</v>
      </c>
      <c r="C136">
        <v>108.892</v>
      </c>
      <c r="D136">
        <v>107.89</v>
      </c>
      <c r="E136">
        <v>0</v>
      </c>
      <c r="F136">
        <v>255</v>
      </c>
      <c r="G136">
        <v>0</v>
      </c>
      <c r="H136">
        <v>0</v>
      </c>
    </row>
    <row r="137" spans="1:8" x14ac:dyDescent="0.2">
      <c r="A137">
        <v>132</v>
      </c>
      <c r="B137" t="s">
        <v>136</v>
      </c>
      <c r="C137">
        <v>78.108999999999995</v>
      </c>
      <c r="D137">
        <v>125.2</v>
      </c>
      <c r="E137">
        <v>0</v>
      </c>
      <c r="F137">
        <v>255</v>
      </c>
      <c r="G137">
        <v>0</v>
      </c>
      <c r="H137">
        <v>0</v>
      </c>
    </row>
    <row r="138" spans="1:8" x14ac:dyDescent="0.2">
      <c r="A138">
        <v>133</v>
      </c>
      <c r="B138" t="s">
        <v>137</v>
      </c>
      <c r="C138">
        <v>70.700999999999993</v>
      </c>
      <c r="D138">
        <v>143.70400000000001</v>
      </c>
      <c r="E138">
        <v>0</v>
      </c>
      <c r="F138">
        <v>255</v>
      </c>
      <c r="G138">
        <v>0</v>
      </c>
      <c r="H138">
        <v>0</v>
      </c>
    </row>
    <row r="139" spans="1:8" x14ac:dyDescent="0.2">
      <c r="A139">
        <v>134</v>
      </c>
      <c r="B139" t="s">
        <v>138</v>
      </c>
      <c r="C139">
        <v>35.485999999999997</v>
      </c>
      <c r="D139">
        <v>124.602</v>
      </c>
      <c r="E139">
        <v>0</v>
      </c>
      <c r="F139">
        <v>255</v>
      </c>
      <c r="G139">
        <v>0</v>
      </c>
      <c r="H139">
        <v>0</v>
      </c>
    </row>
    <row r="140" spans="1:8" x14ac:dyDescent="0.2">
      <c r="A140">
        <v>135</v>
      </c>
      <c r="B140" t="s">
        <v>139</v>
      </c>
      <c r="C140">
        <v>42.656999999999996</v>
      </c>
      <c r="D140">
        <v>132.97499999999999</v>
      </c>
      <c r="E140">
        <v>0</v>
      </c>
      <c r="F140">
        <v>255</v>
      </c>
      <c r="G140">
        <v>0</v>
      </c>
      <c r="H140">
        <v>0</v>
      </c>
    </row>
    <row r="141" spans="1:8" x14ac:dyDescent="0.2">
      <c r="A141">
        <v>136</v>
      </c>
      <c r="B141" t="s">
        <v>140</v>
      </c>
      <c r="C141">
        <v>44.381999999999998</v>
      </c>
      <c r="D141">
        <v>79.411000000000001</v>
      </c>
      <c r="E141">
        <v>0</v>
      </c>
      <c r="F141">
        <v>255</v>
      </c>
      <c r="G141">
        <v>0</v>
      </c>
      <c r="H141">
        <v>0</v>
      </c>
    </row>
    <row r="142" spans="1:8" x14ac:dyDescent="0.2">
      <c r="A142">
        <v>137</v>
      </c>
      <c r="B142" t="s">
        <v>141</v>
      </c>
      <c r="C142">
        <v>70.091999999999999</v>
      </c>
      <c r="D142">
        <v>119.577</v>
      </c>
      <c r="E142">
        <v>0</v>
      </c>
      <c r="F142">
        <v>255</v>
      </c>
      <c r="G142">
        <v>0</v>
      </c>
      <c r="H142">
        <v>0</v>
      </c>
    </row>
    <row r="143" spans="1:8" x14ac:dyDescent="0.2">
      <c r="A143">
        <v>138</v>
      </c>
      <c r="B143" t="s">
        <v>142</v>
      </c>
      <c r="C143">
        <v>89.137</v>
      </c>
      <c r="D143">
        <v>144.04599999999999</v>
      </c>
      <c r="E143">
        <v>0</v>
      </c>
      <c r="F143">
        <v>255</v>
      </c>
      <c r="G143">
        <v>0</v>
      </c>
      <c r="H143">
        <v>0</v>
      </c>
    </row>
    <row r="144" spans="1:8" x14ac:dyDescent="0.2">
      <c r="A144">
        <v>139</v>
      </c>
      <c r="B144" t="s">
        <v>143</v>
      </c>
      <c r="C144">
        <v>59.097999999999999</v>
      </c>
      <c r="D144">
        <v>135.16</v>
      </c>
      <c r="E144">
        <v>0</v>
      </c>
      <c r="F144">
        <v>255</v>
      </c>
      <c r="G144">
        <v>0</v>
      </c>
      <c r="H144">
        <v>0</v>
      </c>
    </row>
    <row r="146" spans="1:8" x14ac:dyDescent="0.2">
      <c r="A146">
        <v>140</v>
      </c>
      <c r="B146" t="s">
        <v>144</v>
      </c>
      <c r="C146">
        <v>58604.527000000002</v>
      </c>
      <c r="D146">
        <v>189.69399999999999</v>
      </c>
      <c r="E146">
        <v>25</v>
      </c>
      <c r="F146">
        <v>255</v>
      </c>
      <c r="G146">
        <v>0</v>
      </c>
      <c r="H146">
        <v>0</v>
      </c>
    </row>
    <row r="147" spans="1:8" x14ac:dyDescent="0.2">
      <c r="A147">
        <v>141</v>
      </c>
      <c r="B147" t="s">
        <v>145</v>
      </c>
      <c r="C147">
        <v>61.228999999999999</v>
      </c>
      <c r="D147">
        <v>92.370999999999995</v>
      </c>
      <c r="E147">
        <v>30</v>
      </c>
      <c r="F147">
        <v>254</v>
      </c>
      <c r="G147">
        <v>0</v>
      </c>
      <c r="H147">
        <v>0</v>
      </c>
    </row>
    <row r="148" spans="1:8" x14ac:dyDescent="0.2">
      <c r="A148">
        <v>142</v>
      </c>
      <c r="B148" t="s">
        <v>146</v>
      </c>
      <c r="C148">
        <v>153.44399999999999</v>
      </c>
      <c r="D148">
        <v>129.559</v>
      </c>
      <c r="E148">
        <v>33</v>
      </c>
      <c r="F148">
        <v>255</v>
      </c>
      <c r="G148">
        <v>0</v>
      </c>
      <c r="H148">
        <v>0</v>
      </c>
    </row>
    <row r="149" spans="1:8" x14ac:dyDescent="0.2">
      <c r="A149">
        <v>143</v>
      </c>
      <c r="B149" t="s">
        <v>147</v>
      </c>
      <c r="C149">
        <v>49.457000000000001</v>
      </c>
      <c r="D149">
        <v>99.981999999999999</v>
      </c>
      <c r="E149">
        <v>41</v>
      </c>
      <c r="F149">
        <v>238</v>
      </c>
      <c r="G149">
        <v>0</v>
      </c>
      <c r="H149">
        <v>0</v>
      </c>
    </row>
    <row r="150" spans="1:8" x14ac:dyDescent="0.2">
      <c r="A150">
        <v>144</v>
      </c>
      <c r="B150" t="s">
        <v>148</v>
      </c>
      <c r="C150">
        <v>56.73</v>
      </c>
      <c r="D150">
        <v>90.744</v>
      </c>
      <c r="E150">
        <v>26</v>
      </c>
      <c r="F150">
        <v>240</v>
      </c>
      <c r="G150">
        <v>0</v>
      </c>
      <c r="H150">
        <v>0</v>
      </c>
    </row>
    <row r="151" spans="1:8" x14ac:dyDescent="0.2">
      <c r="A151">
        <v>145</v>
      </c>
      <c r="B151" t="s">
        <v>149</v>
      </c>
      <c r="C151">
        <v>88.325000000000003</v>
      </c>
      <c r="D151">
        <v>99.983999999999995</v>
      </c>
      <c r="E151">
        <v>42</v>
      </c>
      <c r="F151">
        <v>216</v>
      </c>
      <c r="G151">
        <v>0</v>
      </c>
      <c r="H151">
        <v>0</v>
      </c>
    </row>
    <row r="152" spans="1:8" x14ac:dyDescent="0.2">
      <c r="A152">
        <v>146</v>
      </c>
      <c r="B152" t="s">
        <v>150</v>
      </c>
      <c r="C152">
        <v>59.064</v>
      </c>
      <c r="D152">
        <v>111.95399999999999</v>
      </c>
      <c r="E152">
        <v>26</v>
      </c>
      <c r="F152">
        <v>239</v>
      </c>
      <c r="G152">
        <v>0</v>
      </c>
      <c r="H152">
        <v>0</v>
      </c>
    </row>
    <row r="153" spans="1:8" x14ac:dyDescent="0.2">
      <c r="A153">
        <v>147</v>
      </c>
      <c r="B153" t="s">
        <v>151</v>
      </c>
      <c r="C153">
        <v>37.210999999999999</v>
      </c>
      <c r="D153">
        <v>118.45699999999999</v>
      </c>
      <c r="E153">
        <v>51</v>
      </c>
      <c r="F153">
        <v>231</v>
      </c>
      <c r="G153">
        <v>0</v>
      </c>
      <c r="H153">
        <v>0</v>
      </c>
    </row>
    <row r="154" spans="1:8" x14ac:dyDescent="0.2">
      <c r="A154">
        <v>148</v>
      </c>
      <c r="B154" t="s">
        <v>152</v>
      </c>
      <c r="C154">
        <v>54.936999999999998</v>
      </c>
      <c r="D154">
        <v>147.15600000000001</v>
      </c>
      <c r="E154">
        <v>39</v>
      </c>
      <c r="F154">
        <v>251</v>
      </c>
      <c r="G154">
        <v>0</v>
      </c>
      <c r="H154">
        <v>0</v>
      </c>
    </row>
    <row r="155" spans="1:8" x14ac:dyDescent="0.2">
      <c r="A155">
        <v>149</v>
      </c>
      <c r="B155" t="s">
        <v>153</v>
      </c>
      <c r="C155">
        <v>80.308000000000007</v>
      </c>
      <c r="D155">
        <v>106.51300000000001</v>
      </c>
      <c r="E155">
        <v>40</v>
      </c>
      <c r="F155">
        <v>228</v>
      </c>
      <c r="G155">
        <v>0</v>
      </c>
      <c r="H155">
        <v>0</v>
      </c>
    </row>
    <row r="156" spans="1:8" x14ac:dyDescent="0.2">
      <c r="A156">
        <v>150</v>
      </c>
      <c r="B156" t="s">
        <v>154</v>
      </c>
      <c r="C156">
        <v>60.383000000000003</v>
      </c>
      <c r="D156">
        <v>123.896</v>
      </c>
      <c r="E156">
        <v>33</v>
      </c>
      <c r="F156">
        <v>246</v>
      </c>
      <c r="G156">
        <v>0</v>
      </c>
      <c r="H156">
        <v>0</v>
      </c>
    </row>
    <row r="157" spans="1:8" x14ac:dyDescent="0.2">
      <c r="A157">
        <v>151</v>
      </c>
      <c r="B157" t="s">
        <v>155</v>
      </c>
      <c r="C157">
        <v>48.204999999999998</v>
      </c>
      <c r="D157">
        <v>107.565</v>
      </c>
      <c r="E157">
        <v>43</v>
      </c>
      <c r="F157">
        <v>218</v>
      </c>
      <c r="G157">
        <v>0</v>
      </c>
      <c r="H157">
        <v>0</v>
      </c>
    </row>
    <row r="158" spans="1:8" x14ac:dyDescent="0.2">
      <c r="A158">
        <v>152</v>
      </c>
      <c r="B158" t="s">
        <v>156</v>
      </c>
      <c r="C158">
        <v>96.950999999999993</v>
      </c>
      <c r="D158">
        <v>130.15899999999999</v>
      </c>
      <c r="E158">
        <v>52</v>
      </c>
      <c r="F158">
        <v>236</v>
      </c>
      <c r="G158">
        <v>0</v>
      </c>
      <c r="H158">
        <v>0</v>
      </c>
    </row>
    <row r="159" spans="1:8" x14ac:dyDescent="0.2">
      <c r="A159">
        <v>153</v>
      </c>
      <c r="B159" t="s">
        <v>157</v>
      </c>
      <c r="C159">
        <v>50.776000000000003</v>
      </c>
      <c r="D159">
        <v>126.819</v>
      </c>
      <c r="E159">
        <v>50</v>
      </c>
      <c r="F159">
        <v>227</v>
      </c>
      <c r="G159">
        <v>0</v>
      </c>
      <c r="H159">
        <v>0</v>
      </c>
    </row>
    <row r="160" spans="1:8" x14ac:dyDescent="0.2">
      <c r="A160">
        <v>154</v>
      </c>
      <c r="B160" t="s">
        <v>158</v>
      </c>
      <c r="C160">
        <v>43.131</v>
      </c>
      <c r="D160">
        <v>112.70399999999999</v>
      </c>
      <c r="E160">
        <v>51</v>
      </c>
      <c r="F160">
        <v>228</v>
      </c>
      <c r="G160">
        <v>0</v>
      </c>
      <c r="H160">
        <v>0</v>
      </c>
    </row>
    <row r="161" spans="1:9" x14ac:dyDescent="0.2">
      <c r="A161">
        <v>155</v>
      </c>
      <c r="B161" t="s">
        <v>159</v>
      </c>
      <c r="C161">
        <v>39.511000000000003</v>
      </c>
      <c r="D161">
        <v>121.08199999999999</v>
      </c>
      <c r="E161">
        <v>49</v>
      </c>
      <c r="F161">
        <v>230</v>
      </c>
      <c r="G161">
        <v>0</v>
      </c>
      <c r="H161">
        <v>0</v>
      </c>
    </row>
    <row r="162" spans="1:9" x14ac:dyDescent="0.2">
      <c r="A162">
        <v>156</v>
      </c>
      <c r="B162" t="s">
        <v>160</v>
      </c>
      <c r="C162">
        <v>58.319000000000003</v>
      </c>
      <c r="D162">
        <v>131.774</v>
      </c>
      <c r="E162">
        <v>31</v>
      </c>
      <c r="F162">
        <v>239</v>
      </c>
      <c r="G162">
        <v>0</v>
      </c>
      <c r="H162">
        <v>0</v>
      </c>
    </row>
    <row r="163" spans="1:9" x14ac:dyDescent="0.2">
      <c r="A163">
        <v>157</v>
      </c>
      <c r="B163" t="s">
        <v>161</v>
      </c>
      <c r="C163">
        <v>40.289000000000001</v>
      </c>
      <c r="D163">
        <v>149.625</v>
      </c>
      <c r="E163">
        <v>34</v>
      </c>
      <c r="F163">
        <v>243</v>
      </c>
      <c r="G163">
        <v>0</v>
      </c>
      <c r="H163">
        <v>0</v>
      </c>
    </row>
    <row r="164" spans="1:9" x14ac:dyDescent="0.2">
      <c r="A164">
        <v>158</v>
      </c>
      <c r="B164" t="s">
        <v>162</v>
      </c>
      <c r="C164">
        <v>65.930999999999997</v>
      </c>
      <c r="D164">
        <v>110.036</v>
      </c>
      <c r="E164">
        <v>25</v>
      </c>
      <c r="F164">
        <v>226</v>
      </c>
      <c r="G164">
        <v>0</v>
      </c>
      <c r="H164">
        <v>0</v>
      </c>
    </row>
    <row r="165" spans="1:9" x14ac:dyDescent="0.2">
      <c r="A165">
        <v>159</v>
      </c>
      <c r="B165" t="s">
        <v>163</v>
      </c>
      <c r="C165">
        <v>120.96899999999999</v>
      </c>
      <c r="D165">
        <v>115.82299999999999</v>
      </c>
      <c r="E165">
        <v>42</v>
      </c>
      <c r="F165">
        <v>236</v>
      </c>
      <c r="G165">
        <v>0</v>
      </c>
      <c r="H165">
        <v>0</v>
      </c>
    </row>
    <row r="166" spans="1:9" x14ac:dyDescent="0.2">
      <c r="A166">
        <v>160</v>
      </c>
      <c r="B166" t="s">
        <v>164</v>
      </c>
      <c r="C166">
        <v>85.28</v>
      </c>
      <c r="D166">
        <v>118.79900000000001</v>
      </c>
      <c r="E166">
        <v>40</v>
      </c>
      <c r="F166">
        <v>234</v>
      </c>
      <c r="G166">
        <v>0</v>
      </c>
      <c r="H166">
        <v>0</v>
      </c>
    </row>
    <row r="167" spans="1:9" x14ac:dyDescent="0.2">
      <c r="A167">
        <v>161</v>
      </c>
      <c r="B167" t="s">
        <v>165</v>
      </c>
      <c r="C167">
        <v>81.39</v>
      </c>
      <c r="D167">
        <v>135.23599999999999</v>
      </c>
      <c r="E167">
        <v>31</v>
      </c>
      <c r="F167">
        <v>242</v>
      </c>
      <c r="G167">
        <v>0</v>
      </c>
      <c r="H167">
        <v>0</v>
      </c>
    </row>
    <row r="168" spans="1:9" x14ac:dyDescent="0.2">
      <c r="A168">
        <v>162</v>
      </c>
      <c r="B168" t="s">
        <v>166</v>
      </c>
      <c r="C168">
        <v>119.886</v>
      </c>
      <c r="D168">
        <v>133.69800000000001</v>
      </c>
      <c r="E168">
        <v>34</v>
      </c>
      <c r="F168">
        <v>255</v>
      </c>
      <c r="G168">
        <v>0</v>
      </c>
      <c r="H168">
        <v>0</v>
      </c>
    </row>
    <row r="169" spans="1:9" x14ac:dyDescent="0.2">
      <c r="A169">
        <v>163</v>
      </c>
      <c r="B169" t="s">
        <v>167</v>
      </c>
      <c r="C169">
        <v>103.98699999999999</v>
      </c>
      <c r="D169">
        <v>117.985</v>
      </c>
      <c r="E169">
        <v>29</v>
      </c>
      <c r="F169">
        <v>245</v>
      </c>
      <c r="G169">
        <v>0</v>
      </c>
      <c r="H169">
        <v>0</v>
      </c>
    </row>
    <row r="170" spans="1:9" x14ac:dyDescent="0.2">
      <c r="A170">
        <v>164</v>
      </c>
      <c r="B170" t="s">
        <v>168</v>
      </c>
      <c r="C170">
        <v>80.375</v>
      </c>
      <c r="D170">
        <v>117.437</v>
      </c>
      <c r="E170">
        <v>42</v>
      </c>
      <c r="F170">
        <v>224</v>
      </c>
      <c r="G170">
        <v>0</v>
      </c>
      <c r="H170">
        <v>0</v>
      </c>
    </row>
    <row r="171" spans="1:9" x14ac:dyDescent="0.2">
      <c r="A171">
        <v>165</v>
      </c>
      <c r="B171" t="s">
        <v>169</v>
      </c>
      <c r="C171">
        <v>49.625999999999998</v>
      </c>
      <c r="D171">
        <v>78.72</v>
      </c>
      <c r="E171">
        <v>32</v>
      </c>
      <c r="F171">
        <v>248</v>
      </c>
      <c r="G171">
        <v>0</v>
      </c>
      <c r="H171">
        <v>0</v>
      </c>
    </row>
    <row r="172" spans="1:9" x14ac:dyDescent="0.2">
      <c r="A172">
        <v>166</v>
      </c>
      <c r="B172" t="s">
        <v>170</v>
      </c>
      <c r="C172">
        <v>63.122999999999998</v>
      </c>
      <c r="D172">
        <v>107.816</v>
      </c>
      <c r="E172">
        <v>32</v>
      </c>
      <c r="F172">
        <v>238</v>
      </c>
      <c r="G172">
        <v>0</v>
      </c>
      <c r="H172">
        <v>0</v>
      </c>
    </row>
    <row r="173" spans="1:9" x14ac:dyDescent="0.2">
      <c r="A173">
        <v>167</v>
      </c>
      <c r="B173" t="s">
        <v>171</v>
      </c>
      <c r="C173">
        <v>85.551000000000002</v>
      </c>
      <c r="D173">
        <v>108.166</v>
      </c>
      <c r="E173">
        <v>37</v>
      </c>
      <c r="F173">
        <v>237</v>
      </c>
      <c r="G173">
        <v>0</v>
      </c>
      <c r="H173">
        <v>0</v>
      </c>
    </row>
    <row r="174" spans="1:9" x14ac:dyDescent="0.2">
      <c r="A174">
        <v>168</v>
      </c>
      <c r="B174" t="s">
        <v>172</v>
      </c>
      <c r="C174">
        <v>962.27200000000005</v>
      </c>
      <c r="D174">
        <v>240.73400000000001</v>
      </c>
      <c r="E174">
        <v>51</v>
      </c>
      <c r="F174">
        <v>255</v>
      </c>
      <c r="G174">
        <v>0</v>
      </c>
      <c r="H174">
        <v>0</v>
      </c>
    </row>
    <row r="175" spans="1:9" x14ac:dyDescent="0.2">
      <c r="A175">
        <v>169</v>
      </c>
      <c r="B175" t="s">
        <v>173</v>
      </c>
      <c r="C175">
        <v>45.667999999999999</v>
      </c>
      <c r="D175">
        <v>171.661</v>
      </c>
      <c r="E175">
        <v>47.454999999999998</v>
      </c>
      <c r="F175">
        <v>254.26900000000001</v>
      </c>
      <c r="G175">
        <v>-17.065000000000001</v>
      </c>
      <c r="H175">
        <v>248.18899999999999</v>
      </c>
      <c r="I175">
        <f>AVERAGE(H175,H176,H177)</f>
        <v>260.99966666666666</v>
      </c>
    </row>
    <row r="176" spans="1:9" x14ac:dyDescent="0.2">
      <c r="A176">
        <v>170</v>
      </c>
      <c r="B176" t="s">
        <v>174</v>
      </c>
      <c r="C176">
        <v>47.223999999999997</v>
      </c>
      <c r="D176">
        <v>180.215</v>
      </c>
      <c r="E176">
        <v>38.362000000000002</v>
      </c>
      <c r="F176">
        <v>249.57599999999999</v>
      </c>
      <c r="G176">
        <v>-23.22</v>
      </c>
      <c r="H176">
        <v>256.57400000000001</v>
      </c>
    </row>
    <row r="177" spans="1:9" x14ac:dyDescent="0.2">
      <c r="A177">
        <v>171</v>
      </c>
      <c r="B177" t="s">
        <v>175</v>
      </c>
      <c r="C177">
        <v>51.216000000000001</v>
      </c>
      <c r="D177">
        <v>181.45599999999999</v>
      </c>
      <c r="E177">
        <v>36.783000000000001</v>
      </c>
      <c r="F177">
        <v>252.667</v>
      </c>
      <c r="G177">
        <v>-22.463000000000001</v>
      </c>
      <c r="H177">
        <v>278.23599999999999</v>
      </c>
    </row>
    <row r="179" spans="1:9" x14ac:dyDescent="0.2">
      <c r="A179">
        <v>172</v>
      </c>
      <c r="B179" t="s">
        <v>176</v>
      </c>
      <c r="C179">
        <v>49432.603000000003</v>
      </c>
      <c r="D179">
        <v>202.23099999999999</v>
      </c>
      <c r="E179">
        <v>0</v>
      </c>
      <c r="F179">
        <v>255</v>
      </c>
      <c r="G179">
        <v>0</v>
      </c>
      <c r="H179">
        <v>0</v>
      </c>
    </row>
    <row r="180" spans="1:9" x14ac:dyDescent="0.2">
      <c r="A180">
        <v>173</v>
      </c>
      <c r="B180" t="s">
        <v>177</v>
      </c>
      <c r="C180">
        <v>4235.6390000000001</v>
      </c>
      <c r="D180">
        <v>244.59399999999999</v>
      </c>
      <c r="E180">
        <v>0</v>
      </c>
      <c r="F180">
        <v>255</v>
      </c>
      <c r="G180">
        <v>0</v>
      </c>
      <c r="H180">
        <v>0</v>
      </c>
      <c r="I180">
        <f>C180+C181+C182+C183</f>
        <v>6596.1230000000005</v>
      </c>
    </row>
    <row r="181" spans="1:9" x14ac:dyDescent="0.2">
      <c r="A181">
        <v>174</v>
      </c>
      <c r="B181" t="s">
        <v>178</v>
      </c>
      <c r="C181">
        <v>1328.9670000000001</v>
      </c>
      <c r="D181">
        <v>242.03100000000001</v>
      </c>
      <c r="E181">
        <v>0</v>
      </c>
      <c r="F181">
        <v>255</v>
      </c>
      <c r="G181">
        <v>0</v>
      </c>
      <c r="H181">
        <v>0</v>
      </c>
    </row>
    <row r="182" spans="1:9" x14ac:dyDescent="0.2">
      <c r="A182">
        <v>175</v>
      </c>
      <c r="B182" t="s">
        <v>179</v>
      </c>
      <c r="C182">
        <v>636.44000000000005</v>
      </c>
      <c r="D182">
        <v>244.31100000000001</v>
      </c>
      <c r="E182">
        <v>0</v>
      </c>
      <c r="F182">
        <v>255</v>
      </c>
      <c r="G182">
        <v>0</v>
      </c>
      <c r="H182">
        <v>0</v>
      </c>
    </row>
    <row r="183" spans="1:9" x14ac:dyDescent="0.2">
      <c r="A183">
        <v>176</v>
      </c>
      <c r="B183" t="s">
        <v>180</v>
      </c>
      <c r="C183">
        <v>395.077</v>
      </c>
      <c r="D183">
        <v>241.542</v>
      </c>
      <c r="E183">
        <v>0</v>
      </c>
      <c r="F183">
        <v>255</v>
      </c>
      <c r="G183">
        <v>0</v>
      </c>
      <c r="H183">
        <v>0</v>
      </c>
    </row>
    <row r="184" spans="1:9" x14ac:dyDescent="0.2">
      <c r="A184">
        <v>177</v>
      </c>
      <c r="B184" t="s">
        <v>181</v>
      </c>
      <c r="C184">
        <v>60.585999999999999</v>
      </c>
      <c r="D184">
        <v>100.081</v>
      </c>
      <c r="E184">
        <v>0</v>
      </c>
      <c r="F184">
        <v>255</v>
      </c>
      <c r="G184">
        <v>0</v>
      </c>
      <c r="H184">
        <v>0</v>
      </c>
    </row>
    <row r="185" spans="1:9" x14ac:dyDescent="0.2">
      <c r="A185">
        <v>178</v>
      </c>
      <c r="B185" t="s">
        <v>182</v>
      </c>
      <c r="C185">
        <v>44.01</v>
      </c>
      <c r="D185">
        <v>101.352</v>
      </c>
      <c r="E185">
        <v>0</v>
      </c>
      <c r="F185">
        <v>255</v>
      </c>
      <c r="G185">
        <v>0</v>
      </c>
      <c r="H185">
        <v>0</v>
      </c>
    </row>
    <row r="186" spans="1:9" x14ac:dyDescent="0.2">
      <c r="A186">
        <v>179</v>
      </c>
      <c r="B186" t="s">
        <v>183</v>
      </c>
      <c r="C186">
        <v>41.540999999999997</v>
      </c>
      <c r="D186">
        <v>106.702</v>
      </c>
      <c r="E186">
        <v>0</v>
      </c>
      <c r="F186">
        <v>255</v>
      </c>
      <c r="G186">
        <v>0</v>
      </c>
      <c r="H186">
        <v>0</v>
      </c>
    </row>
    <row r="187" spans="1:9" x14ac:dyDescent="0.2">
      <c r="A187">
        <v>180</v>
      </c>
      <c r="B187" t="s">
        <v>184</v>
      </c>
      <c r="C187">
        <v>50.844000000000001</v>
      </c>
      <c r="D187">
        <v>93.878</v>
      </c>
      <c r="E187">
        <v>0</v>
      </c>
      <c r="F187">
        <v>255</v>
      </c>
      <c r="G187">
        <v>0</v>
      </c>
      <c r="H187">
        <v>0</v>
      </c>
    </row>
    <row r="188" spans="1:9" x14ac:dyDescent="0.2">
      <c r="A188">
        <v>181</v>
      </c>
      <c r="B188" t="s">
        <v>185</v>
      </c>
      <c r="C188">
        <v>118.026</v>
      </c>
      <c r="D188">
        <v>106.423</v>
      </c>
      <c r="E188">
        <v>0</v>
      </c>
      <c r="F188">
        <v>255</v>
      </c>
      <c r="G188">
        <v>0</v>
      </c>
      <c r="H188">
        <v>0</v>
      </c>
    </row>
    <row r="189" spans="1:9" x14ac:dyDescent="0.2">
      <c r="A189">
        <v>182</v>
      </c>
      <c r="B189" t="s">
        <v>186</v>
      </c>
      <c r="C189">
        <v>57.981000000000002</v>
      </c>
      <c r="D189">
        <v>113.547</v>
      </c>
      <c r="E189">
        <v>0</v>
      </c>
      <c r="F189">
        <v>255</v>
      </c>
      <c r="G189">
        <v>0</v>
      </c>
      <c r="H189">
        <v>0</v>
      </c>
    </row>
    <row r="190" spans="1:9" x14ac:dyDescent="0.2">
      <c r="A190">
        <v>183</v>
      </c>
      <c r="B190" t="s">
        <v>187</v>
      </c>
      <c r="C190">
        <v>40.898000000000003</v>
      </c>
      <c r="D190">
        <v>121.675</v>
      </c>
      <c r="E190">
        <v>0</v>
      </c>
      <c r="F190">
        <v>255</v>
      </c>
      <c r="G190">
        <v>0</v>
      </c>
      <c r="H190">
        <v>0</v>
      </c>
    </row>
    <row r="191" spans="1:9" x14ac:dyDescent="0.2">
      <c r="A191">
        <v>184</v>
      </c>
      <c r="B191" t="s">
        <v>188</v>
      </c>
      <c r="C191">
        <v>42.656999999999996</v>
      </c>
      <c r="D191">
        <v>109.56399999999999</v>
      </c>
      <c r="E191">
        <v>0</v>
      </c>
      <c r="F191">
        <v>255</v>
      </c>
      <c r="G191">
        <v>0</v>
      </c>
      <c r="H191">
        <v>0</v>
      </c>
    </row>
    <row r="192" spans="1:9" x14ac:dyDescent="0.2">
      <c r="A192">
        <v>185</v>
      </c>
      <c r="B192" t="s">
        <v>189</v>
      </c>
      <c r="C192">
        <v>56.052999999999997</v>
      </c>
      <c r="D192">
        <v>167.88300000000001</v>
      </c>
      <c r="E192">
        <v>0</v>
      </c>
      <c r="F192">
        <v>255</v>
      </c>
      <c r="G192">
        <v>0</v>
      </c>
      <c r="H192">
        <v>0</v>
      </c>
    </row>
    <row r="193" spans="1:9" x14ac:dyDescent="0.2">
      <c r="A193">
        <v>186</v>
      </c>
      <c r="B193" t="s">
        <v>190</v>
      </c>
      <c r="C193">
        <v>53.008000000000003</v>
      </c>
      <c r="D193">
        <v>19.675999999999998</v>
      </c>
      <c r="E193">
        <v>0</v>
      </c>
      <c r="F193">
        <v>255</v>
      </c>
      <c r="G193">
        <v>0</v>
      </c>
      <c r="H193">
        <v>0</v>
      </c>
    </row>
    <row r="194" spans="1:9" x14ac:dyDescent="0.2">
      <c r="A194">
        <v>187</v>
      </c>
      <c r="B194" t="s">
        <v>191</v>
      </c>
      <c r="C194">
        <v>97.289000000000001</v>
      </c>
      <c r="D194">
        <v>167.03899999999999</v>
      </c>
      <c r="E194">
        <v>0</v>
      </c>
      <c r="F194">
        <v>255</v>
      </c>
      <c r="G194">
        <v>0</v>
      </c>
      <c r="H194">
        <v>0</v>
      </c>
    </row>
    <row r="195" spans="1:9" x14ac:dyDescent="0.2">
      <c r="A195">
        <v>188</v>
      </c>
      <c r="B195" t="s">
        <v>192</v>
      </c>
      <c r="C195">
        <v>44.619</v>
      </c>
      <c r="D195">
        <v>105.65</v>
      </c>
      <c r="E195">
        <v>0</v>
      </c>
      <c r="F195">
        <v>255</v>
      </c>
      <c r="G195">
        <v>0</v>
      </c>
      <c r="H195">
        <v>0</v>
      </c>
    </row>
    <row r="196" spans="1:9" x14ac:dyDescent="0.2">
      <c r="A196">
        <v>189</v>
      </c>
      <c r="B196" t="s">
        <v>193</v>
      </c>
      <c r="C196">
        <v>41.235999999999997</v>
      </c>
      <c r="D196">
        <v>93.34</v>
      </c>
      <c r="E196">
        <v>0</v>
      </c>
      <c r="F196">
        <v>255</v>
      </c>
      <c r="G196">
        <v>0</v>
      </c>
      <c r="H196">
        <v>0</v>
      </c>
    </row>
    <row r="197" spans="1:9" x14ac:dyDescent="0.2">
      <c r="A197">
        <v>190</v>
      </c>
      <c r="B197" t="s">
        <v>194</v>
      </c>
      <c r="C197">
        <v>56.865000000000002</v>
      </c>
      <c r="D197">
        <v>115.16500000000001</v>
      </c>
      <c r="E197">
        <v>0</v>
      </c>
      <c r="F197">
        <v>255</v>
      </c>
      <c r="G197">
        <v>0</v>
      </c>
      <c r="H197">
        <v>0</v>
      </c>
    </row>
    <row r="198" spans="1:9" x14ac:dyDescent="0.2">
      <c r="A198">
        <v>191</v>
      </c>
      <c r="B198" t="s">
        <v>195</v>
      </c>
      <c r="C198">
        <v>35.552999999999997</v>
      </c>
      <c r="D198">
        <v>131.88</v>
      </c>
      <c r="E198">
        <v>0</v>
      </c>
      <c r="F198">
        <v>255</v>
      </c>
      <c r="G198">
        <v>0</v>
      </c>
      <c r="H198">
        <v>0</v>
      </c>
    </row>
    <row r="199" spans="1:9" x14ac:dyDescent="0.2">
      <c r="A199">
        <v>192</v>
      </c>
      <c r="B199" t="s">
        <v>196</v>
      </c>
      <c r="C199">
        <v>45.667999999999999</v>
      </c>
      <c r="D199">
        <v>109.559</v>
      </c>
      <c r="E199">
        <v>0</v>
      </c>
      <c r="F199">
        <v>255</v>
      </c>
      <c r="G199">
        <v>0</v>
      </c>
      <c r="H199">
        <v>0</v>
      </c>
    </row>
    <row r="200" spans="1:9" x14ac:dyDescent="0.2">
      <c r="A200">
        <v>193</v>
      </c>
      <c r="B200" t="s">
        <v>197</v>
      </c>
      <c r="C200">
        <v>98.879000000000005</v>
      </c>
      <c r="D200">
        <v>117.917</v>
      </c>
      <c r="E200">
        <v>0</v>
      </c>
      <c r="F200">
        <v>255</v>
      </c>
      <c r="G200">
        <v>0</v>
      </c>
      <c r="H200">
        <v>0</v>
      </c>
    </row>
    <row r="201" spans="1:9" x14ac:dyDescent="0.2">
      <c r="A201">
        <v>194</v>
      </c>
      <c r="B201" t="s">
        <v>198</v>
      </c>
      <c r="C201">
        <v>83.927000000000007</v>
      </c>
      <c r="D201">
        <v>81.040000000000006</v>
      </c>
      <c r="E201">
        <v>0</v>
      </c>
      <c r="F201">
        <v>255</v>
      </c>
      <c r="G201">
        <v>0</v>
      </c>
      <c r="H201">
        <v>0</v>
      </c>
    </row>
    <row r="202" spans="1:9" x14ac:dyDescent="0.2">
      <c r="A202">
        <v>195</v>
      </c>
      <c r="B202" t="s">
        <v>199</v>
      </c>
      <c r="C202">
        <v>93.501000000000005</v>
      </c>
      <c r="D202">
        <v>138.654</v>
      </c>
      <c r="E202">
        <v>0</v>
      </c>
      <c r="F202">
        <v>255</v>
      </c>
      <c r="G202">
        <v>0</v>
      </c>
      <c r="H202">
        <v>0</v>
      </c>
    </row>
    <row r="203" spans="1:9" x14ac:dyDescent="0.2">
      <c r="A203">
        <v>196</v>
      </c>
      <c r="B203" t="s">
        <v>200</v>
      </c>
      <c r="C203">
        <v>61.262999999999998</v>
      </c>
      <c r="D203">
        <v>101.032</v>
      </c>
      <c r="E203">
        <v>0</v>
      </c>
      <c r="F203">
        <v>255</v>
      </c>
      <c r="G203">
        <v>0</v>
      </c>
      <c r="H203">
        <v>0</v>
      </c>
    </row>
    <row r="204" spans="1:9" x14ac:dyDescent="0.2">
      <c r="A204">
        <v>197</v>
      </c>
      <c r="B204" t="s">
        <v>201</v>
      </c>
      <c r="C204">
        <v>67.790999999999997</v>
      </c>
      <c r="D204">
        <v>142.66399999999999</v>
      </c>
      <c r="E204">
        <v>0</v>
      </c>
      <c r="F204">
        <v>255</v>
      </c>
      <c r="G204">
        <v>0</v>
      </c>
      <c r="H204">
        <v>0</v>
      </c>
    </row>
    <row r="205" spans="1:9" x14ac:dyDescent="0.2">
      <c r="A205">
        <v>198</v>
      </c>
      <c r="B205" t="s">
        <v>202</v>
      </c>
      <c r="C205">
        <v>52.636000000000003</v>
      </c>
      <c r="D205">
        <v>144.95500000000001</v>
      </c>
      <c r="E205">
        <v>0</v>
      </c>
      <c r="F205">
        <v>255</v>
      </c>
      <c r="G205">
        <v>0</v>
      </c>
      <c r="H205">
        <v>0</v>
      </c>
    </row>
    <row r="206" spans="1:9" x14ac:dyDescent="0.2">
      <c r="A206">
        <v>199</v>
      </c>
      <c r="B206" t="s">
        <v>203</v>
      </c>
      <c r="C206">
        <v>120.462</v>
      </c>
      <c r="D206">
        <v>91.238</v>
      </c>
      <c r="E206">
        <v>0</v>
      </c>
      <c r="F206">
        <v>255</v>
      </c>
      <c r="G206">
        <v>0</v>
      </c>
      <c r="H206">
        <v>0</v>
      </c>
    </row>
    <row r="207" spans="1:9" x14ac:dyDescent="0.2">
      <c r="A207">
        <v>200</v>
      </c>
      <c r="B207" t="s">
        <v>204</v>
      </c>
      <c r="C207">
        <v>43.368000000000002</v>
      </c>
      <c r="D207">
        <v>182.39699999999999</v>
      </c>
      <c r="E207">
        <v>0</v>
      </c>
      <c r="F207">
        <v>217.035</v>
      </c>
      <c r="G207">
        <v>-21.436</v>
      </c>
      <c r="H207">
        <v>235.53</v>
      </c>
    </row>
    <row r="208" spans="1:9" x14ac:dyDescent="0.2">
      <c r="A208">
        <v>201</v>
      </c>
      <c r="B208" t="s">
        <v>205</v>
      </c>
      <c r="C208">
        <v>38.023000000000003</v>
      </c>
      <c r="D208">
        <v>176.00399999999999</v>
      </c>
      <c r="E208">
        <v>0</v>
      </c>
      <c r="F208">
        <v>210.672</v>
      </c>
      <c r="G208">
        <v>-9.8480000000000008</v>
      </c>
      <c r="H208">
        <v>206.46199999999999</v>
      </c>
      <c r="I208">
        <f>AVERAGE(H207,H208,H209)</f>
        <v>199.65766666666664</v>
      </c>
    </row>
    <row r="209" spans="1:9" x14ac:dyDescent="0.2">
      <c r="A209">
        <v>202</v>
      </c>
      <c r="B209" t="s">
        <v>206</v>
      </c>
      <c r="C209">
        <v>28.922999999999998</v>
      </c>
      <c r="D209">
        <v>172.17699999999999</v>
      </c>
      <c r="E209">
        <v>0</v>
      </c>
      <c r="F209">
        <v>240.83500000000001</v>
      </c>
      <c r="G209">
        <v>11.625999999999999</v>
      </c>
      <c r="H209">
        <v>156.98099999999999</v>
      </c>
    </row>
    <row r="211" spans="1:9" x14ac:dyDescent="0.2">
      <c r="A211">
        <v>203</v>
      </c>
      <c r="B211" t="s">
        <v>207</v>
      </c>
      <c r="C211">
        <v>39602.385999999999</v>
      </c>
      <c r="D211">
        <v>113.753</v>
      </c>
      <c r="E211">
        <v>0</v>
      </c>
      <c r="F211">
        <v>255</v>
      </c>
      <c r="G211">
        <v>0</v>
      </c>
      <c r="H211">
        <v>0</v>
      </c>
    </row>
    <row r="212" spans="1:9" x14ac:dyDescent="0.2">
      <c r="A212">
        <v>204</v>
      </c>
      <c r="B212" t="s">
        <v>208</v>
      </c>
      <c r="C212">
        <v>391.762</v>
      </c>
      <c r="D212">
        <v>217.709</v>
      </c>
      <c r="E212">
        <v>0</v>
      </c>
      <c r="F212">
        <v>255</v>
      </c>
      <c r="G212">
        <v>0</v>
      </c>
      <c r="H212">
        <v>0</v>
      </c>
      <c r="I212">
        <f>C212+C213+C214</f>
        <v>852.49900000000002</v>
      </c>
    </row>
    <row r="213" spans="1:9" x14ac:dyDescent="0.2">
      <c r="A213">
        <v>205</v>
      </c>
      <c r="B213" t="s">
        <v>209</v>
      </c>
      <c r="C213">
        <v>143.16</v>
      </c>
      <c r="D213">
        <v>216.50800000000001</v>
      </c>
      <c r="E213">
        <v>0</v>
      </c>
      <c r="F213">
        <v>255</v>
      </c>
      <c r="G213">
        <v>0</v>
      </c>
      <c r="H213">
        <v>0</v>
      </c>
    </row>
    <row r="214" spans="1:9" x14ac:dyDescent="0.2">
      <c r="A214">
        <v>206</v>
      </c>
      <c r="B214" t="s">
        <v>210</v>
      </c>
      <c r="C214">
        <v>317.577</v>
      </c>
      <c r="D214">
        <v>199.815</v>
      </c>
      <c r="E214">
        <v>0</v>
      </c>
      <c r="F214">
        <v>255</v>
      </c>
      <c r="G214">
        <v>0</v>
      </c>
      <c r="H214">
        <v>0</v>
      </c>
    </row>
    <row r="215" spans="1:9" x14ac:dyDescent="0.2">
      <c r="A215">
        <v>207</v>
      </c>
      <c r="B215" t="s">
        <v>211</v>
      </c>
      <c r="C215">
        <v>53.685000000000002</v>
      </c>
      <c r="D215">
        <v>83.534000000000006</v>
      </c>
      <c r="E215">
        <v>0</v>
      </c>
      <c r="F215">
        <v>255</v>
      </c>
      <c r="G215">
        <v>0</v>
      </c>
      <c r="H215">
        <v>0</v>
      </c>
    </row>
    <row r="216" spans="1:9" x14ac:dyDescent="0.2">
      <c r="A216">
        <v>208</v>
      </c>
      <c r="B216" t="s">
        <v>212</v>
      </c>
      <c r="C216">
        <v>65.119</v>
      </c>
      <c r="D216">
        <v>55.433</v>
      </c>
      <c r="E216">
        <v>0</v>
      </c>
      <c r="F216">
        <v>255</v>
      </c>
      <c r="G216">
        <v>0</v>
      </c>
      <c r="H216">
        <v>0</v>
      </c>
    </row>
    <row r="217" spans="1:9" x14ac:dyDescent="0.2">
      <c r="A217">
        <v>209</v>
      </c>
      <c r="B217" t="s">
        <v>213</v>
      </c>
      <c r="C217">
        <v>34.606000000000002</v>
      </c>
      <c r="D217">
        <v>77.418999999999997</v>
      </c>
      <c r="E217">
        <v>0</v>
      </c>
      <c r="F217">
        <v>255</v>
      </c>
      <c r="G217">
        <v>0</v>
      </c>
      <c r="H217">
        <v>0</v>
      </c>
    </row>
    <row r="218" spans="1:9" x14ac:dyDescent="0.2">
      <c r="A218">
        <v>210</v>
      </c>
      <c r="B218" t="s">
        <v>214</v>
      </c>
      <c r="C218">
        <v>41.811</v>
      </c>
      <c r="D218">
        <v>84.578999999999994</v>
      </c>
      <c r="E218">
        <v>0</v>
      </c>
      <c r="F218">
        <v>255</v>
      </c>
      <c r="G218">
        <v>0</v>
      </c>
      <c r="H218">
        <v>0</v>
      </c>
    </row>
    <row r="219" spans="1:9" x14ac:dyDescent="0.2">
      <c r="A219">
        <v>211</v>
      </c>
      <c r="B219" t="s">
        <v>215</v>
      </c>
      <c r="C219">
        <v>95.090999999999994</v>
      </c>
      <c r="D219">
        <v>50.612000000000002</v>
      </c>
      <c r="E219">
        <v>0</v>
      </c>
      <c r="F219">
        <v>255</v>
      </c>
      <c r="G219">
        <v>0</v>
      </c>
      <c r="H219">
        <v>0</v>
      </c>
    </row>
    <row r="220" spans="1:9" x14ac:dyDescent="0.2">
      <c r="A220">
        <v>212</v>
      </c>
      <c r="B220" t="s">
        <v>216</v>
      </c>
      <c r="C220">
        <v>42.555999999999997</v>
      </c>
      <c r="D220">
        <v>77.772999999999996</v>
      </c>
      <c r="E220">
        <v>0</v>
      </c>
      <c r="F220">
        <v>255</v>
      </c>
      <c r="G220">
        <v>0</v>
      </c>
      <c r="H220">
        <v>0</v>
      </c>
    </row>
    <row r="221" spans="1:9" x14ac:dyDescent="0.2">
      <c r="A221">
        <v>213</v>
      </c>
      <c r="B221" t="s">
        <v>217</v>
      </c>
      <c r="C221">
        <v>49.524000000000001</v>
      </c>
      <c r="D221">
        <v>49.104999999999997</v>
      </c>
      <c r="E221">
        <v>0</v>
      </c>
      <c r="F221">
        <v>255</v>
      </c>
      <c r="G221">
        <v>0</v>
      </c>
      <c r="H221">
        <v>0</v>
      </c>
    </row>
    <row r="222" spans="1:9" x14ac:dyDescent="0.2">
      <c r="A222">
        <v>214</v>
      </c>
      <c r="B222" t="s">
        <v>218</v>
      </c>
      <c r="C222">
        <v>96.41</v>
      </c>
      <c r="D222">
        <v>70.117000000000004</v>
      </c>
      <c r="E222">
        <v>0</v>
      </c>
      <c r="F222">
        <v>255</v>
      </c>
      <c r="G222">
        <v>0</v>
      </c>
      <c r="H222">
        <v>0</v>
      </c>
    </row>
    <row r="223" spans="1:9" x14ac:dyDescent="0.2">
      <c r="A223">
        <v>215</v>
      </c>
      <c r="B223" t="s">
        <v>219</v>
      </c>
      <c r="C223">
        <v>72.933000000000007</v>
      </c>
      <c r="D223">
        <v>39.698999999999998</v>
      </c>
      <c r="E223">
        <v>0</v>
      </c>
      <c r="F223">
        <v>255</v>
      </c>
      <c r="G223">
        <v>0</v>
      </c>
      <c r="H223">
        <v>0</v>
      </c>
    </row>
    <row r="224" spans="1:9" x14ac:dyDescent="0.2">
      <c r="A224">
        <v>216</v>
      </c>
      <c r="B224" t="s">
        <v>220</v>
      </c>
      <c r="C224">
        <v>62.716999999999999</v>
      </c>
      <c r="D224">
        <v>59.546999999999997</v>
      </c>
      <c r="E224">
        <v>0</v>
      </c>
      <c r="F224">
        <v>255</v>
      </c>
      <c r="G224">
        <v>0</v>
      </c>
      <c r="H224">
        <v>0</v>
      </c>
    </row>
    <row r="225" spans="1:9" x14ac:dyDescent="0.2">
      <c r="A225">
        <v>217</v>
      </c>
      <c r="B225" t="s">
        <v>221</v>
      </c>
      <c r="C225">
        <v>43.536999999999999</v>
      </c>
      <c r="D225">
        <v>50.075000000000003</v>
      </c>
      <c r="E225">
        <v>0</v>
      </c>
      <c r="F225">
        <v>255</v>
      </c>
      <c r="G225">
        <v>0</v>
      </c>
      <c r="H225">
        <v>0</v>
      </c>
    </row>
    <row r="226" spans="1:9" x14ac:dyDescent="0.2">
      <c r="A226">
        <v>218</v>
      </c>
      <c r="B226" t="s">
        <v>222</v>
      </c>
      <c r="C226">
        <v>34.774999999999999</v>
      </c>
      <c r="D226">
        <v>55.179000000000002</v>
      </c>
      <c r="E226">
        <v>0</v>
      </c>
      <c r="F226">
        <v>242</v>
      </c>
      <c r="G226">
        <v>0</v>
      </c>
      <c r="H226">
        <v>0</v>
      </c>
    </row>
    <row r="227" spans="1:9" x14ac:dyDescent="0.2">
      <c r="A227">
        <v>219</v>
      </c>
      <c r="B227" t="s">
        <v>223</v>
      </c>
      <c r="C227">
        <v>44.280999999999999</v>
      </c>
      <c r="D227">
        <v>68.356999999999999</v>
      </c>
      <c r="E227">
        <v>0</v>
      </c>
      <c r="F227">
        <v>255</v>
      </c>
      <c r="G227">
        <v>0</v>
      </c>
      <c r="H227">
        <v>0</v>
      </c>
    </row>
    <row r="228" spans="1:9" x14ac:dyDescent="0.2">
      <c r="A228">
        <v>220</v>
      </c>
      <c r="B228" t="s">
        <v>224</v>
      </c>
      <c r="C228">
        <v>52.466999999999999</v>
      </c>
      <c r="D228">
        <v>53.222999999999999</v>
      </c>
      <c r="E228">
        <v>0</v>
      </c>
      <c r="F228">
        <v>255</v>
      </c>
      <c r="G228">
        <v>0</v>
      </c>
      <c r="H228">
        <v>0</v>
      </c>
    </row>
    <row r="229" spans="1:9" x14ac:dyDescent="0.2">
      <c r="A229">
        <v>221</v>
      </c>
      <c r="B229" t="s">
        <v>225</v>
      </c>
      <c r="C229">
        <v>59.232999999999997</v>
      </c>
      <c r="D229">
        <v>54.981999999999999</v>
      </c>
      <c r="E229">
        <v>0</v>
      </c>
      <c r="F229">
        <v>255</v>
      </c>
      <c r="G229">
        <v>0</v>
      </c>
      <c r="H229">
        <v>0</v>
      </c>
    </row>
    <row r="230" spans="1:9" x14ac:dyDescent="0.2">
      <c r="A230">
        <v>222</v>
      </c>
      <c r="B230" t="s">
        <v>226</v>
      </c>
      <c r="C230">
        <v>29.972000000000001</v>
      </c>
      <c r="D230">
        <v>54.826000000000001</v>
      </c>
      <c r="E230">
        <v>0</v>
      </c>
      <c r="F230">
        <v>254</v>
      </c>
      <c r="G230">
        <v>0</v>
      </c>
      <c r="H230">
        <v>0</v>
      </c>
    </row>
    <row r="231" spans="1:9" x14ac:dyDescent="0.2">
      <c r="A231">
        <v>223</v>
      </c>
      <c r="B231" t="s">
        <v>227</v>
      </c>
      <c r="C231">
        <v>20.059999999999999</v>
      </c>
      <c r="D231">
        <v>150.63800000000001</v>
      </c>
      <c r="E231">
        <v>0</v>
      </c>
      <c r="F231">
        <v>199.934</v>
      </c>
      <c r="G231">
        <v>81.650999999999996</v>
      </c>
      <c r="H231">
        <v>108.934</v>
      </c>
    </row>
    <row r="232" spans="1:9" x14ac:dyDescent="0.2">
      <c r="A232">
        <v>224</v>
      </c>
      <c r="B232" t="s">
        <v>228</v>
      </c>
      <c r="C232">
        <v>26.352</v>
      </c>
      <c r="D232">
        <v>148.029</v>
      </c>
      <c r="E232">
        <v>0</v>
      </c>
      <c r="F232">
        <v>200.83</v>
      </c>
      <c r="G232">
        <v>81.724000000000004</v>
      </c>
      <c r="H232">
        <v>143.11199999999999</v>
      </c>
      <c r="I232">
        <f>AVERAGE(H231,H232,H233)</f>
        <v>132.10866666666666</v>
      </c>
    </row>
    <row r="233" spans="1:9" x14ac:dyDescent="0.2">
      <c r="A233">
        <v>225</v>
      </c>
      <c r="B233" t="s">
        <v>229</v>
      </c>
      <c r="C233">
        <v>26.555</v>
      </c>
      <c r="D233">
        <v>154.81200000000001</v>
      </c>
      <c r="E233">
        <v>0</v>
      </c>
      <c r="F233">
        <v>202.95599999999999</v>
      </c>
      <c r="G233">
        <v>75.078000000000003</v>
      </c>
      <c r="H233">
        <v>144.28</v>
      </c>
    </row>
    <row r="235" spans="1:9" x14ac:dyDescent="0.2">
      <c r="A235">
        <v>226</v>
      </c>
      <c r="B235" t="s">
        <v>230</v>
      </c>
      <c r="C235">
        <v>46013.572</v>
      </c>
      <c r="D235">
        <v>183.00299999999999</v>
      </c>
      <c r="E235">
        <v>0</v>
      </c>
      <c r="F235">
        <v>255</v>
      </c>
      <c r="G235">
        <v>0</v>
      </c>
      <c r="H235">
        <v>0</v>
      </c>
    </row>
    <row r="236" spans="1:9" x14ac:dyDescent="0.2">
      <c r="A236">
        <v>227</v>
      </c>
      <c r="B236" t="s">
        <v>231</v>
      </c>
      <c r="C236">
        <v>501.56799999999998</v>
      </c>
      <c r="D236">
        <v>236.21199999999999</v>
      </c>
      <c r="E236">
        <v>0</v>
      </c>
      <c r="F236">
        <v>255</v>
      </c>
      <c r="G236">
        <v>0</v>
      </c>
      <c r="H236">
        <v>0</v>
      </c>
      <c r="I236">
        <f>C236+C237+C239+C238</f>
        <v>1929.6849999999999</v>
      </c>
    </row>
    <row r="237" spans="1:9" x14ac:dyDescent="0.2">
      <c r="A237">
        <v>228</v>
      </c>
      <c r="B237" t="s">
        <v>232</v>
      </c>
      <c r="C237">
        <v>693.94799999999998</v>
      </c>
      <c r="D237">
        <v>240.839</v>
      </c>
      <c r="E237">
        <v>0</v>
      </c>
      <c r="F237">
        <v>255</v>
      </c>
      <c r="G237">
        <v>0</v>
      </c>
      <c r="H237">
        <v>0</v>
      </c>
    </row>
    <row r="238" spans="1:9" x14ac:dyDescent="0.2">
      <c r="A238">
        <v>229</v>
      </c>
      <c r="B238" t="s">
        <v>233</v>
      </c>
      <c r="C238">
        <v>470.04</v>
      </c>
      <c r="D238">
        <v>224.03800000000001</v>
      </c>
      <c r="E238">
        <v>0</v>
      </c>
      <c r="F238">
        <v>255</v>
      </c>
      <c r="G238">
        <v>0</v>
      </c>
      <c r="H238">
        <v>0</v>
      </c>
    </row>
    <row r="239" spans="1:9" x14ac:dyDescent="0.2">
      <c r="A239">
        <v>230</v>
      </c>
      <c r="B239" t="s">
        <v>234</v>
      </c>
      <c r="C239">
        <v>264.12900000000002</v>
      </c>
      <c r="D239">
        <v>227.08600000000001</v>
      </c>
      <c r="E239">
        <v>0</v>
      </c>
      <c r="F239">
        <v>255</v>
      </c>
      <c r="G239">
        <v>0</v>
      </c>
      <c r="H239">
        <v>0</v>
      </c>
    </row>
    <row r="240" spans="1:9" x14ac:dyDescent="0.2">
      <c r="A240">
        <v>231</v>
      </c>
      <c r="B240" t="s">
        <v>235</v>
      </c>
      <c r="C240">
        <v>68.299000000000007</v>
      </c>
      <c r="D240">
        <v>134.684</v>
      </c>
      <c r="E240">
        <v>0</v>
      </c>
      <c r="F240">
        <v>255</v>
      </c>
      <c r="G240">
        <v>0</v>
      </c>
      <c r="H240">
        <v>0</v>
      </c>
    </row>
    <row r="241" spans="1:8" x14ac:dyDescent="0.2">
      <c r="A241">
        <v>232</v>
      </c>
      <c r="B241" t="s">
        <v>236</v>
      </c>
      <c r="C241">
        <v>49.524000000000001</v>
      </c>
      <c r="D241">
        <v>125.664</v>
      </c>
      <c r="E241">
        <v>0</v>
      </c>
      <c r="F241">
        <v>255</v>
      </c>
      <c r="G241">
        <v>0</v>
      </c>
      <c r="H241">
        <v>0</v>
      </c>
    </row>
    <row r="242" spans="1:8" x14ac:dyDescent="0.2">
      <c r="A242">
        <v>233</v>
      </c>
      <c r="B242" t="s">
        <v>237</v>
      </c>
      <c r="C242">
        <v>76.147000000000006</v>
      </c>
      <c r="D242">
        <v>123.40600000000001</v>
      </c>
      <c r="E242">
        <v>0</v>
      </c>
      <c r="F242">
        <v>255</v>
      </c>
      <c r="G242">
        <v>0</v>
      </c>
      <c r="H242">
        <v>0</v>
      </c>
    </row>
    <row r="243" spans="1:8" x14ac:dyDescent="0.2">
      <c r="A243">
        <v>234</v>
      </c>
      <c r="B243" t="s">
        <v>238</v>
      </c>
      <c r="C243">
        <v>144.34399999999999</v>
      </c>
      <c r="D243">
        <v>165.8</v>
      </c>
      <c r="E243">
        <v>0</v>
      </c>
      <c r="F243">
        <v>255</v>
      </c>
      <c r="G243">
        <v>0</v>
      </c>
      <c r="H243">
        <v>0</v>
      </c>
    </row>
    <row r="244" spans="1:8" x14ac:dyDescent="0.2">
      <c r="A244">
        <v>235</v>
      </c>
      <c r="B244" t="s">
        <v>239</v>
      </c>
      <c r="C244">
        <v>42.116</v>
      </c>
      <c r="D244">
        <v>118.48099999999999</v>
      </c>
      <c r="E244">
        <v>0</v>
      </c>
      <c r="F244">
        <v>255</v>
      </c>
      <c r="G244">
        <v>0</v>
      </c>
      <c r="H244">
        <v>0</v>
      </c>
    </row>
    <row r="245" spans="1:8" x14ac:dyDescent="0.2">
      <c r="A245">
        <v>236</v>
      </c>
      <c r="B245" t="s">
        <v>240</v>
      </c>
      <c r="C245">
        <v>72.492999999999995</v>
      </c>
      <c r="D245">
        <v>149.18799999999999</v>
      </c>
      <c r="E245">
        <v>0</v>
      </c>
      <c r="F245">
        <v>255</v>
      </c>
      <c r="G245">
        <v>0</v>
      </c>
      <c r="H245">
        <v>0</v>
      </c>
    </row>
    <row r="246" spans="1:8" x14ac:dyDescent="0.2">
      <c r="A246">
        <v>237</v>
      </c>
      <c r="B246" t="s">
        <v>241</v>
      </c>
      <c r="C246">
        <v>110.11</v>
      </c>
      <c r="D246">
        <v>120.11</v>
      </c>
      <c r="E246">
        <v>0</v>
      </c>
      <c r="F246">
        <v>255</v>
      </c>
      <c r="G246">
        <v>0</v>
      </c>
      <c r="H246">
        <v>0</v>
      </c>
    </row>
    <row r="247" spans="1:8" x14ac:dyDescent="0.2">
      <c r="A247">
        <v>238</v>
      </c>
      <c r="B247" t="s">
        <v>242</v>
      </c>
      <c r="C247">
        <v>40.323</v>
      </c>
      <c r="D247">
        <v>100.194</v>
      </c>
      <c r="E247">
        <v>0</v>
      </c>
      <c r="F247">
        <v>255</v>
      </c>
      <c r="G247">
        <v>0</v>
      </c>
      <c r="H247">
        <v>0</v>
      </c>
    </row>
    <row r="248" spans="1:8" x14ac:dyDescent="0.2">
      <c r="A248">
        <v>239</v>
      </c>
      <c r="B248" t="s">
        <v>243</v>
      </c>
      <c r="C248">
        <v>66.269000000000005</v>
      </c>
      <c r="D248">
        <v>128.44999999999999</v>
      </c>
      <c r="E248">
        <v>0</v>
      </c>
      <c r="F248">
        <v>255</v>
      </c>
      <c r="G248">
        <v>0</v>
      </c>
      <c r="H248">
        <v>0</v>
      </c>
    </row>
    <row r="249" spans="1:8" x14ac:dyDescent="0.2">
      <c r="A249">
        <v>240</v>
      </c>
      <c r="B249" t="s">
        <v>244</v>
      </c>
      <c r="C249">
        <v>48.914999999999999</v>
      </c>
      <c r="D249">
        <v>141.304</v>
      </c>
      <c r="E249">
        <v>0</v>
      </c>
      <c r="F249">
        <v>255</v>
      </c>
      <c r="G249">
        <v>0</v>
      </c>
      <c r="H249">
        <v>0</v>
      </c>
    </row>
    <row r="250" spans="1:8" x14ac:dyDescent="0.2">
      <c r="A250">
        <v>241</v>
      </c>
      <c r="B250" t="s">
        <v>245</v>
      </c>
      <c r="C250">
        <v>33.692999999999998</v>
      </c>
      <c r="D250">
        <v>94.838999999999999</v>
      </c>
      <c r="E250">
        <v>0</v>
      </c>
      <c r="F250">
        <v>255</v>
      </c>
      <c r="G250">
        <v>0</v>
      </c>
      <c r="H250">
        <v>0</v>
      </c>
    </row>
    <row r="251" spans="1:8" x14ac:dyDescent="0.2">
      <c r="A251">
        <v>242</v>
      </c>
      <c r="B251" t="s">
        <v>246</v>
      </c>
      <c r="C251">
        <v>44.991</v>
      </c>
      <c r="D251">
        <v>138.16399999999999</v>
      </c>
      <c r="E251">
        <v>0</v>
      </c>
      <c r="F251">
        <v>255</v>
      </c>
      <c r="G251">
        <v>0</v>
      </c>
      <c r="H251">
        <v>0</v>
      </c>
    </row>
    <row r="252" spans="1:8" x14ac:dyDescent="0.2">
      <c r="A252">
        <v>243</v>
      </c>
      <c r="B252" t="s">
        <v>247</v>
      </c>
      <c r="C252">
        <v>35.722000000000001</v>
      </c>
      <c r="D252">
        <v>141.19</v>
      </c>
      <c r="E252">
        <v>0</v>
      </c>
      <c r="F252">
        <v>255</v>
      </c>
      <c r="G252">
        <v>0</v>
      </c>
      <c r="H252">
        <v>0</v>
      </c>
    </row>
    <row r="253" spans="1:8" x14ac:dyDescent="0.2">
      <c r="A253">
        <v>244</v>
      </c>
      <c r="B253" t="s">
        <v>248</v>
      </c>
      <c r="C253">
        <v>60.079000000000001</v>
      </c>
      <c r="D253">
        <v>104.262</v>
      </c>
      <c r="E253">
        <v>0</v>
      </c>
      <c r="F253">
        <v>255</v>
      </c>
      <c r="G253">
        <v>0</v>
      </c>
      <c r="H253">
        <v>0</v>
      </c>
    </row>
    <row r="254" spans="1:8" x14ac:dyDescent="0.2">
      <c r="A254">
        <v>245</v>
      </c>
      <c r="B254" t="s">
        <v>249</v>
      </c>
      <c r="C254">
        <v>66.031999999999996</v>
      </c>
      <c r="D254">
        <v>150.28899999999999</v>
      </c>
      <c r="E254">
        <v>0</v>
      </c>
      <c r="F254">
        <v>255</v>
      </c>
      <c r="G254">
        <v>0</v>
      </c>
      <c r="H254">
        <v>0</v>
      </c>
    </row>
    <row r="255" spans="1:8" x14ac:dyDescent="0.2">
      <c r="A255">
        <v>246</v>
      </c>
      <c r="B255" t="s">
        <v>250</v>
      </c>
      <c r="C255">
        <v>60.89</v>
      </c>
      <c r="D255">
        <v>89.608000000000004</v>
      </c>
      <c r="E255">
        <v>0</v>
      </c>
      <c r="F255">
        <v>255</v>
      </c>
      <c r="G255">
        <v>0</v>
      </c>
      <c r="H255">
        <v>0</v>
      </c>
    </row>
    <row r="256" spans="1:8" x14ac:dyDescent="0.2">
      <c r="A256">
        <v>247</v>
      </c>
      <c r="B256" t="s">
        <v>251</v>
      </c>
      <c r="C256">
        <v>18.166</v>
      </c>
      <c r="D256">
        <v>175.08699999999999</v>
      </c>
      <c r="E256">
        <v>0</v>
      </c>
      <c r="F256">
        <v>221.41</v>
      </c>
      <c r="G256">
        <v>-2.137</v>
      </c>
      <c r="H256">
        <v>98.652000000000001</v>
      </c>
    </row>
    <row r="257" spans="1:10" x14ac:dyDescent="0.2">
      <c r="A257">
        <v>248</v>
      </c>
      <c r="B257" t="s">
        <v>252</v>
      </c>
      <c r="C257">
        <v>22.969000000000001</v>
      </c>
      <c r="D257">
        <v>169.863</v>
      </c>
      <c r="E257">
        <v>0</v>
      </c>
      <c r="F257">
        <v>202.209</v>
      </c>
      <c r="G257">
        <v>42.728000000000002</v>
      </c>
      <c r="H257">
        <v>124.69</v>
      </c>
      <c r="I257">
        <f>AVERAGE(H256,H257,H258)</f>
        <v>126.72333333333331</v>
      </c>
    </row>
    <row r="258" spans="1:10" x14ac:dyDescent="0.2">
      <c r="A258">
        <v>249</v>
      </c>
      <c r="B258" t="s">
        <v>253</v>
      </c>
      <c r="C258">
        <v>28.888999999999999</v>
      </c>
      <c r="D258">
        <v>170.41399999999999</v>
      </c>
      <c r="E258">
        <v>0</v>
      </c>
      <c r="F258">
        <v>211.215</v>
      </c>
      <c r="G258">
        <v>92.284999999999997</v>
      </c>
      <c r="H258">
        <v>156.828</v>
      </c>
    </row>
    <row r="260" spans="1:10" x14ac:dyDescent="0.2">
      <c r="A260">
        <v>1</v>
      </c>
      <c r="B260" t="s">
        <v>254</v>
      </c>
      <c r="C260">
        <v>8116.393</v>
      </c>
      <c r="D260">
        <v>206.22800000000001</v>
      </c>
      <c r="E260">
        <v>0</v>
      </c>
      <c r="F260">
        <v>255</v>
      </c>
      <c r="G260">
        <v>0</v>
      </c>
      <c r="H260">
        <v>0</v>
      </c>
    </row>
    <row r="261" spans="1:10" x14ac:dyDescent="0.2">
      <c r="A261">
        <v>2</v>
      </c>
      <c r="B261" t="s">
        <v>255</v>
      </c>
      <c r="C261">
        <v>1567.8720000000001</v>
      </c>
      <c r="D261">
        <v>229.39</v>
      </c>
      <c r="E261">
        <v>0</v>
      </c>
      <c r="F261">
        <v>255</v>
      </c>
      <c r="G261">
        <v>0</v>
      </c>
      <c r="H261">
        <v>0</v>
      </c>
      <c r="I261">
        <f>C261+C262</f>
        <v>2287.2660000000001</v>
      </c>
      <c r="J261" t="s">
        <v>263</v>
      </c>
    </row>
    <row r="262" spans="1:10" x14ac:dyDescent="0.2">
      <c r="A262">
        <v>3</v>
      </c>
      <c r="B262" t="s">
        <v>256</v>
      </c>
      <c r="C262">
        <v>719.39400000000001</v>
      </c>
      <c r="D262">
        <v>230.23699999999999</v>
      </c>
      <c r="E262">
        <v>0</v>
      </c>
      <c r="F262">
        <v>255</v>
      </c>
      <c r="G262">
        <v>0</v>
      </c>
      <c r="H262">
        <v>0</v>
      </c>
    </row>
    <row r="263" spans="1:10" x14ac:dyDescent="0.2">
      <c r="A263">
        <v>4</v>
      </c>
      <c r="B263" t="s">
        <v>257</v>
      </c>
      <c r="C263">
        <v>51.715000000000003</v>
      </c>
      <c r="D263">
        <v>129.50399999999999</v>
      </c>
      <c r="E263">
        <v>0</v>
      </c>
      <c r="F263">
        <v>249</v>
      </c>
      <c r="G263">
        <v>0</v>
      </c>
      <c r="H263">
        <v>0</v>
      </c>
    </row>
    <row r="264" spans="1:10" x14ac:dyDescent="0.2">
      <c r="A264">
        <v>5</v>
      </c>
      <c r="B264" t="s">
        <v>258</v>
      </c>
      <c r="C264">
        <v>35.698</v>
      </c>
      <c r="D264">
        <v>130.82900000000001</v>
      </c>
      <c r="E264">
        <v>0</v>
      </c>
      <c r="F264">
        <v>235</v>
      </c>
      <c r="G264">
        <v>0</v>
      </c>
      <c r="H264">
        <v>0</v>
      </c>
    </row>
    <row r="265" spans="1:10" x14ac:dyDescent="0.2">
      <c r="A265">
        <v>6</v>
      </c>
      <c r="B265" t="s">
        <v>259</v>
      </c>
      <c r="C265">
        <v>62.302</v>
      </c>
      <c r="D265">
        <v>151.61199999999999</v>
      </c>
      <c r="E265">
        <v>0</v>
      </c>
      <c r="F265">
        <v>251</v>
      </c>
      <c r="G265">
        <v>0</v>
      </c>
      <c r="H265">
        <v>0</v>
      </c>
    </row>
    <row r="266" spans="1:10" x14ac:dyDescent="0.2">
      <c r="A266">
        <v>7</v>
      </c>
      <c r="B266" t="s">
        <v>260</v>
      </c>
      <c r="C266">
        <v>3.665</v>
      </c>
      <c r="D266">
        <v>147.48500000000001</v>
      </c>
      <c r="E266">
        <v>0</v>
      </c>
      <c r="F266">
        <v>194.17</v>
      </c>
      <c r="G266">
        <v>-62.447000000000003</v>
      </c>
      <c r="H266">
        <v>9.6440000000000001</v>
      </c>
      <c r="I266">
        <f>AVERAGE(H266,H267,H268)</f>
        <v>5.921333333333334</v>
      </c>
    </row>
    <row r="267" spans="1:10" x14ac:dyDescent="0.2">
      <c r="A267">
        <v>8</v>
      </c>
      <c r="B267" t="s">
        <v>261</v>
      </c>
      <c r="C267">
        <v>1.357</v>
      </c>
      <c r="D267">
        <v>118</v>
      </c>
      <c r="E267">
        <v>0</v>
      </c>
      <c r="F267">
        <v>211.333</v>
      </c>
      <c r="G267">
        <v>0</v>
      </c>
      <c r="H267">
        <v>3.3159999999999998</v>
      </c>
    </row>
    <row r="268" spans="1:10" x14ac:dyDescent="0.2">
      <c r="A268">
        <v>9</v>
      </c>
      <c r="B268" t="s">
        <v>262</v>
      </c>
      <c r="C268">
        <v>1.9</v>
      </c>
      <c r="D268">
        <v>124.255</v>
      </c>
      <c r="E268">
        <v>29.606000000000002</v>
      </c>
      <c r="F268">
        <v>222.876</v>
      </c>
      <c r="G268">
        <v>-32.470999999999997</v>
      </c>
      <c r="H268">
        <v>4.8040000000000003</v>
      </c>
    </row>
    <row r="270" spans="1:10" x14ac:dyDescent="0.2">
      <c r="A270">
        <v>1</v>
      </c>
      <c r="B270" t="s">
        <v>264</v>
      </c>
      <c r="C270">
        <v>167.13</v>
      </c>
      <c r="D270">
        <v>178.452</v>
      </c>
      <c r="E270">
        <v>0</v>
      </c>
      <c r="F270">
        <v>196.065</v>
      </c>
      <c r="G270">
        <v>-17.634</v>
      </c>
      <c r="H270">
        <v>451.69600000000003</v>
      </c>
      <c r="I270">
        <f>AVERAGE(C270,C271,C272)</f>
        <v>177.52433333333337</v>
      </c>
    </row>
    <row r="271" spans="1:10" x14ac:dyDescent="0.2">
      <c r="A271">
        <v>2</v>
      </c>
      <c r="B271" t="s">
        <v>265</v>
      </c>
      <c r="C271">
        <v>171.917</v>
      </c>
      <c r="D271">
        <v>180.643</v>
      </c>
      <c r="E271">
        <v>0</v>
      </c>
      <c r="F271">
        <v>196.11699999999999</v>
      </c>
      <c r="G271">
        <v>-29.462</v>
      </c>
      <c r="H271">
        <v>464.67500000000001</v>
      </c>
      <c r="J271" t="s">
        <v>267</v>
      </c>
    </row>
    <row r="272" spans="1:10" x14ac:dyDescent="0.2">
      <c r="A272">
        <v>3</v>
      </c>
      <c r="B272" t="s">
        <v>266</v>
      </c>
      <c r="C272">
        <v>193.52600000000001</v>
      </c>
      <c r="D272">
        <v>178.495</v>
      </c>
      <c r="E272">
        <v>0</v>
      </c>
      <c r="F272">
        <v>214.964</v>
      </c>
      <c r="G272">
        <v>-38.165999999999997</v>
      </c>
      <c r="H272">
        <v>523.06100000000004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 Hough</cp:lastModifiedBy>
  <dcterms:created xsi:type="dcterms:W3CDTF">2021-11-03T14:11:04Z</dcterms:created>
  <dcterms:modified xsi:type="dcterms:W3CDTF">2021-12-06T14:10:52Z</dcterms:modified>
</cp:coreProperties>
</file>