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66925"/>
  <mc:AlternateContent xmlns:mc="http://schemas.openxmlformats.org/markup-compatibility/2006">
    <mc:Choice Requires="x15">
      <x15ac:absPath xmlns:x15ac="http://schemas.microsoft.com/office/spreadsheetml/2010/11/ac" url="https://sotonac-my.sharepoint.com/personal/ahw1u17_soton_ac_uk/Documents/PhD Research Studentship/AHW PhD Project/Study 1 - content analysis/Coding/"/>
    </mc:Choice>
  </mc:AlternateContent>
  <xr:revisionPtr revIDLastSave="6" documentId="11_E8B4D48F9123C235D22224F295572AF9508CD0C0" xr6:coauthVersionLast="46" xr6:coauthVersionMax="46" xr10:uidLastSave="{2D035624-15F7-4C59-BEE0-3367B5548885}"/>
  <bookViews>
    <workbookView xWindow="-108" yWindow="-108" windowWidth="23256" windowHeight="12576" xr2:uid="{00000000-000D-0000-FFFF-FFFF00000000}"/>
  </bookViews>
  <sheets>
    <sheet name="Content Coding" sheetId="1" r:id="rId1"/>
    <sheet name="Analysis" sheetId="4" r:id="rId2"/>
    <sheet name="Graphs" sheetId="3" r:id="rId3"/>
    <sheet name="Table A" sheetId="5" r:id="rId4"/>
    <sheet name="Instructions" sheetId="2" r:id="rId5"/>
  </sheets>
  <definedNames>
    <definedName name="_xlnm._FilterDatabase" localSheetId="0" hidden="1">'Content Coding'!$E$2:$AN$15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4" i="1" l="1"/>
  <c r="AD5" i="1"/>
  <c r="AD6" i="1"/>
  <c r="AD7" i="1"/>
  <c r="AD8" i="1"/>
  <c r="AD9" i="1"/>
  <c r="AD10" i="1"/>
  <c r="AD11" i="1"/>
  <c r="AD12" i="1"/>
  <c r="AD13" i="1"/>
  <c r="AD14" i="1"/>
  <c r="AD15" i="1"/>
  <c r="AC4" i="1"/>
  <c r="AC5" i="1"/>
  <c r="AC6" i="1"/>
  <c r="AC7" i="1"/>
  <c r="AC8" i="1"/>
  <c r="AC9" i="1"/>
  <c r="AC10" i="1"/>
  <c r="AC11" i="1"/>
  <c r="AC12" i="1"/>
  <c r="AC13" i="1"/>
  <c r="AC14" i="1"/>
  <c r="AC15" i="1"/>
  <c r="AC3" i="1"/>
  <c r="AB4" i="1"/>
  <c r="Q4" i="4" s="1"/>
  <c r="AB5" i="1"/>
  <c r="Q5" i="4" s="1"/>
  <c r="AB6" i="1"/>
  <c r="Q6" i="4" s="1"/>
  <c r="AB7" i="1"/>
  <c r="Q7" i="4" s="1"/>
  <c r="AB8" i="1"/>
  <c r="Q8" i="4" s="1"/>
  <c r="AB9" i="1"/>
  <c r="Q9" i="4" s="1"/>
  <c r="AB10" i="1"/>
  <c r="Q10" i="4" s="1"/>
  <c r="AB11" i="1"/>
  <c r="Q11" i="4" s="1"/>
  <c r="AB12" i="1"/>
  <c r="Q12" i="4" s="1"/>
  <c r="AB13" i="1"/>
  <c r="Q13" i="4" s="1"/>
  <c r="AB14" i="1"/>
  <c r="Q14" i="4" s="1"/>
  <c r="AB15" i="1"/>
  <c r="Q15" i="4" s="1"/>
  <c r="AD3" i="1"/>
  <c r="AB3" i="1"/>
  <c r="Q3" i="4" s="1"/>
  <c r="T11" i="4" l="1"/>
  <c r="T3" i="4"/>
  <c r="L7" i="4"/>
  <c r="K7" i="4"/>
  <c r="J7" i="4"/>
  <c r="I7" i="4"/>
  <c r="H7" i="4"/>
  <c r="G7" i="4"/>
  <c r="F7" i="4"/>
  <c r="E7" i="4"/>
  <c r="D7" i="4"/>
  <c r="L6" i="4"/>
  <c r="K6" i="4"/>
  <c r="J6" i="4"/>
  <c r="I6" i="4"/>
  <c r="H6" i="4"/>
  <c r="G6" i="4"/>
  <c r="F6" i="4"/>
  <c r="E6" i="4"/>
  <c r="D6" i="4"/>
  <c r="M6" i="4" s="1"/>
  <c r="L5" i="4"/>
  <c r="K5" i="4"/>
  <c r="J5" i="4"/>
  <c r="I5" i="4"/>
  <c r="H5" i="4"/>
  <c r="G5" i="4"/>
  <c r="F5" i="4"/>
  <c r="E5" i="4"/>
  <c r="D5" i="4"/>
  <c r="M7" i="4" l="1"/>
  <c r="M5" i="4"/>
  <c r="M9" i="4" s="1"/>
  <c r="T5" i="4" l="1"/>
  <c r="T7" i="4"/>
  <c r="T6" i="4"/>
  <c r="T8" i="4"/>
  <c r="T9" i="4"/>
  <c r="T10" i="4"/>
  <c r="T4" i="4"/>
  <c r="S2" i="5"/>
  <c r="B2" i="5"/>
</calcChain>
</file>

<file path=xl/sharedStrings.xml><?xml version="1.0" encoding="utf-8"?>
<sst xmlns="http://schemas.openxmlformats.org/spreadsheetml/2006/main" count="159" uniqueCount="114">
  <si>
    <t>Reviewer 1 - Target Concept Scores</t>
  </si>
  <si>
    <t>Reviewer 2 - Target Concept Scores</t>
  </si>
  <si>
    <t>Target Concepts</t>
  </si>
  <si>
    <t>Code</t>
  </si>
  <si>
    <t>Score</t>
  </si>
  <si>
    <t>URL/ link (if provided)</t>
  </si>
  <si>
    <t>DARWeb</t>
  </si>
  <si>
    <t>Rheumates@Work</t>
  </si>
  <si>
    <t>Teens taking charge: managing arthritis online</t>
  </si>
  <si>
    <t>Aim To Decrease Anxiety and Pain Treatment (ADAPT)</t>
  </si>
  <si>
    <t>Intervention Name</t>
  </si>
  <si>
    <t>Web-MAP (Web-based Management of Adolescent Pain)/ Web-MAP2</t>
  </si>
  <si>
    <t>Year (first mentioned in published work)</t>
  </si>
  <si>
    <t>no, this concept is absent</t>
  </si>
  <si>
    <t>yes, this concept is vaguely represented</t>
  </si>
  <si>
    <t>yes, this concept is clearly represented</t>
  </si>
  <si>
    <t>Armbrust et al. (2015)</t>
  </si>
  <si>
    <t>Nieto et al. (2015)</t>
  </si>
  <si>
    <t>Yeh et al. (2013)</t>
  </si>
  <si>
    <t>McCormick et al. (2010)</t>
  </si>
  <si>
    <t>Stinson et al. (2014)</t>
  </si>
  <si>
    <t>Stinson et al. (2010)</t>
  </si>
  <si>
    <t>Donovan et al. (2013)</t>
  </si>
  <si>
    <t>Country</t>
  </si>
  <si>
    <t>Voerman et al. (2015)</t>
  </si>
  <si>
    <t>Palermo et al. (2009)</t>
  </si>
  <si>
    <t>Flink et al. (2016)</t>
  </si>
  <si>
    <t>Trautmann &amp; Kröner-Herwig (2010)</t>
  </si>
  <si>
    <t>Lalouni et al. (2017)</t>
  </si>
  <si>
    <t>Cunningham et al. (2018)</t>
  </si>
  <si>
    <t>https://webmap2.com</t>
  </si>
  <si>
    <t>https://teens.aboutkidshealth.ca/jiateenhub</t>
  </si>
  <si>
    <t>https://darweb.uoc.es</t>
  </si>
  <si>
    <t>Spain</t>
  </si>
  <si>
    <t>Canada</t>
  </si>
  <si>
    <t>USA</t>
  </si>
  <si>
    <t>Taiwan</t>
  </si>
  <si>
    <t>Netherlands</t>
  </si>
  <si>
    <t>Sweden</t>
  </si>
  <si>
    <t>Germany</t>
  </si>
  <si>
    <t>2. SMART goals or goal-setting</t>
  </si>
  <si>
    <t>3. Sleep hygeine/ routine</t>
  </si>
  <si>
    <t>4. School support: academic or social support for remaining/ or returning to school</t>
  </si>
  <si>
    <t>6. Activity pacing, including e-diaries and symptom tracking</t>
  </si>
  <si>
    <t>9. Medications (evidence -based pharmacological advice or advice from clinicians)</t>
  </si>
  <si>
    <t>8. Non-pharmalogical physical therapies: massage, desensitisation, TENS, or thermal analgesia etc.</t>
  </si>
  <si>
    <t xml:space="preserve">https://adapt.research.cchmc.org/Patient/Login </t>
  </si>
  <si>
    <r>
      <t xml:space="preserve">Instructions
</t>
    </r>
    <r>
      <rPr>
        <sz val="12"/>
        <color theme="1"/>
        <rFont val="Arial"/>
        <family val="2"/>
      </rPr>
      <t xml:space="preserve">Each concept item (1 to 9) can be rated with one of three codes (see above) which refer to how well the concept item is represented by the primary paper, in combination with supplementary materials such as the intervention the website and addittional information, where provided. 
Reviewer 1 is Anna Hurley-Wallace, University of Southampton. The current spreadsheet pilots 2 interventions based on their main descriptive papers. 
The target concepts are listed along the top of the coding sheet, and are as follows; 
1. Pain education (explanation of what chronic pain is or why it occurs) 
2. SMART goals or goal-setting 
3. Sleep hygeine/ routine 
4. School support: academic or social support for remaining/ or returning to school 
5. Multi-component CBT, including psychoeducation, relaxation techniques and coping skills 
6. Activity pacing, including e-diaries and symptom tracking 
7. Physiotherapy guidance, including video/ diagram examples 
8. Non-pharmalogical physical therapies: massage, desensitisation, TENS, or thermal analgesia etc. 
9. Medications (evidence -based pharmacological advice or advice from clinicians)
</t>
    </r>
    <r>
      <rPr>
        <b/>
        <u/>
        <sz val="12"/>
        <color theme="1"/>
        <rFont val="Arial"/>
        <family val="2"/>
      </rPr>
      <t xml:space="preserve">
</t>
    </r>
  </si>
  <si>
    <t>Reference to primary article (main description of content)</t>
  </si>
  <si>
    <t>2009/ 2015</t>
  </si>
  <si>
    <t>The Netherlands</t>
  </si>
  <si>
    <t>iCanCope with Pain™</t>
  </si>
  <si>
    <t>Number of modules (children)</t>
  </si>
  <si>
    <t>7. Physiotherapy guidance, including written examples/ explanations or video/ diagram examples</t>
  </si>
  <si>
    <t>Move It Now - guided interactive internet CBT for adolescents with chronic pain</t>
  </si>
  <si>
    <t>Internet-based self-help for paediatric recurrent headache (no specific name)</t>
  </si>
  <si>
    <t>In-person CBT followed by 6-week online skill review for IBD (no specific name)</t>
  </si>
  <si>
    <t>Prototype website for web-based skills training for adolescents with migraine (no specific name)</t>
  </si>
  <si>
    <t>Internet CBT for children with pain-related gastrointestinal disorders (no specific name)</t>
  </si>
  <si>
    <t>Customized CBT for adolescents with pain and emotional distress (no specific name)</t>
  </si>
  <si>
    <t>Interactive website for dysmenorrhea (no specific name)</t>
  </si>
  <si>
    <t>Number (count)</t>
  </si>
  <si>
    <t>2014 (Bonnert)</t>
  </si>
  <si>
    <t>5. Multi-component CBT (relaxation techniques/ coping skills/ thought restructuring/ behavioural activation)</t>
  </si>
  <si>
    <t>1. Pain education/ psycho-education (explanation of what chronic pain is or why it occurs)</t>
  </si>
  <si>
    <t>yes, this concept is clearly represented (n)</t>
  </si>
  <si>
    <t>yes, this concept is vaguely represented (n)</t>
  </si>
  <si>
    <t>no, this concept is absent (n)</t>
  </si>
  <si>
    <t xml:space="preserve">1. Pain education/ psycho-education </t>
  </si>
  <si>
    <t>4. School support: academic or social support</t>
  </si>
  <si>
    <t>5. Multi-component CBT</t>
  </si>
  <si>
    <t>7. Physiotherapy guidance</t>
  </si>
  <si>
    <t>8. Non-pharmacological physical therapies</t>
  </si>
  <si>
    <t>6. Activity pacing, e-diaries &amp; tracking</t>
  </si>
  <si>
    <t>1 Concept</t>
  </si>
  <si>
    <t>2 Concepts</t>
  </si>
  <si>
    <t>3 Concepts</t>
  </si>
  <si>
    <t>4 Concepts</t>
  </si>
  <si>
    <t>5 Concepts</t>
  </si>
  <si>
    <t>6 Concepts</t>
  </si>
  <si>
    <t>7 Concepts</t>
  </si>
  <si>
    <t>8 Concepts</t>
  </si>
  <si>
    <t>9 Concepts</t>
  </si>
  <si>
    <t>Number of concepts 'clearly' represented (by intervention)</t>
  </si>
  <si>
    <t>Number of concepts 'clearly' represented (whole dataset)</t>
  </si>
  <si>
    <t>Password protected?</t>
  </si>
  <si>
    <t>Y</t>
  </si>
  <si>
    <t>N</t>
  </si>
  <si>
    <t>Representation of pain management concepts by intervention</t>
  </si>
  <si>
    <t>Intervention details</t>
  </si>
  <si>
    <t>9. Medications (evidence-based pharmacological advice)</t>
  </si>
  <si>
    <t xml:space="preserve">Number of possible agreed codes = 117 </t>
  </si>
  <si>
    <t>Concept</t>
  </si>
  <si>
    <t>Web-MAP/ Web-MAP2</t>
  </si>
  <si>
    <t>Self-help for paediatric recurrent headache (no specific name)</t>
  </si>
  <si>
    <t>CBT with 6-week online skill review for IBD (no specific name)</t>
  </si>
  <si>
    <t>Teens Taking Charge</t>
  </si>
  <si>
    <t>Web-based skills training for adolescents with migraine (no specific name)</t>
  </si>
  <si>
    <t>Website for dysmenorrhea (no specific name)</t>
  </si>
  <si>
    <t>Move It Now</t>
  </si>
  <si>
    <t>Customized CBT for adolescents with pain (no specific name)</t>
  </si>
  <si>
    <t>CBT for children with gastrointestinal disorders (no specific name)</t>
  </si>
  <si>
    <t>ADAPT</t>
  </si>
  <si>
    <t>4. School support</t>
  </si>
  <si>
    <t>3. Sleep hygeine</t>
  </si>
  <si>
    <t>2. SMART goals / goal-setting</t>
  </si>
  <si>
    <t>1. Pain education/ psycho-education</t>
  </si>
  <si>
    <t>8. Non-pharmalogical physical therapies</t>
  </si>
  <si>
    <t>9. Medications (evidence -based advice)</t>
  </si>
  <si>
    <t>6. Activity pacing/ tracking</t>
  </si>
  <si>
    <t xml:space="preserve">7. Physiotherapy </t>
  </si>
  <si>
    <t>Yes, this strategy is clearly represented</t>
  </si>
  <si>
    <t>Yes, this strategy is vaguely represented</t>
  </si>
  <si>
    <t>No, this strategy is absent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</si>
</sst>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2"/>
      <color theme="1"/>
      <name val="Calibri"/>
      <family val="2"/>
      <scheme val="minor"/>
    </font>
    <font>
      <sz val="11"/>
      <color theme="1"/>
      <name val="Calibri"/>
      <family val="2"/>
      <scheme val="minor"/>
    </font>
    <font>
      <b/>
      <sz val="12"/>
      <color theme="1"/>
      <name val="Calibri"/>
      <family val="2"/>
      <scheme val="minor"/>
    </font>
    <font>
      <u/>
      <sz val="12"/>
      <color theme="10"/>
      <name val="Calibri"/>
      <family val="2"/>
      <scheme val="minor"/>
    </font>
    <font>
      <sz val="12"/>
      <name val="Calibri"/>
      <family val="2"/>
      <scheme val="minor"/>
    </font>
    <font>
      <sz val="12"/>
      <color theme="0"/>
      <name val="Calibri"/>
      <family val="2"/>
      <scheme val="minor"/>
    </font>
    <font>
      <b/>
      <sz val="16"/>
      <color theme="1"/>
      <name val="Calibri (Body)_x0000_"/>
    </font>
    <font>
      <b/>
      <sz val="16"/>
      <color theme="1"/>
      <name val="Arial"/>
      <family val="2"/>
    </font>
    <font>
      <sz val="12"/>
      <color theme="1"/>
      <name val="Arial"/>
      <family val="2"/>
    </font>
    <font>
      <b/>
      <sz val="12"/>
      <color theme="1"/>
      <name val="Arial"/>
      <family val="2"/>
    </font>
    <font>
      <sz val="11"/>
      <color theme="1"/>
      <name val="Arial"/>
      <family val="2"/>
    </font>
    <font>
      <sz val="12"/>
      <name val="Arial"/>
      <family val="2"/>
    </font>
    <font>
      <sz val="11"/>
      <name val="Arial"/>
      <family val="2"/>
    </font>
    <font>
      <b/>
      <u/>
      <sz val="12"/>
      <color theme="1"/>
      <name val="Arial"/>
      <family val="2"/>
    </font>
    <font>
      <u/>
      <sz val="12"/>
      <color theme="10"/>
      <name val="Arial"/>
      <family val="2"/>
    </font>
    <font>
      <sz val="10"/>
      <name val="Arial"/>
      <family val="2"/>
    </font>
    <font>
      <sz val="11"/>
      <color rgb="FF006100"/>
      <name val="Calibri"/>
      <family val="2"/>
      <scheme val="minor"/>
    </font>
    <font>
      <sz val="11"/>
      <color rgb="FF006100"/>
      <name val="Arial"/>
      <family val="2"/>
    </font>
    <font>
      <sz val="10"/>
      <color theme="1"/>
      <name val="Arial"/>
      <family val="2"/>
    </font>
  </fonts>
  <fills count="8">
    <fill>
      <patternFill patternType="none"/>
    </fill>
    <fill>
      <patternFill patternType="gray125"/>
    </fill>
    <fill>
      <patternFill patternType="solid">
        <fgColor theme="9" tint="0.79998168889431442"/>
        <bgColor indexed="65"/>
      </patternFill>
    </fill>
    <fill>
      <patternFill patternType="solid">
        <fgColor theme="7" tint="0.79998168889431442"/>
        <bgColor indexed="64"/>
      </patternFill>
    </fill>
    <fill>
      <patternFill patternType="solid">
        <fgColor rgb="FFC6EFCE"/>
      </patternFill>
    </fill>
    <fill>
      <patternFill patternType="solid">
        <fgColor theme="4" tint="0.79998168889431442"/>
        <bgColor indexed="64"/>
      </patternFill>
    </fill>
    <fill>
      <patternFill patternType="solid">
        <fgColor theme="8" tint="0.79998168889431442"/>
        <bgColor indexed="64"/>
      </patternFill>
    </fill>
    <fill>
      <patternFill patternType="solid">
        <fgColor theme="9" tint="0.79998168889431442"/>
        <bgColor indexed="64"/>
      </patternFill>
    </fill>
  </fills>
  <borders count="14">
    <border>
      <left/>
      <right/>
      <top/>
      <bottom/>
      <diagonal/>
    </border>
    <border>
      <left style="medium">
        <color rgb="FFDBDBDB"/>
      </left>
      <right style="medium">
        <color rgb="FFDBDBDB"/>
      </right>
      <top/>
      <bottom style="medium">
        <color rgb="FFDBDBDB"/>
      </bottom>
      <diagonal/>
    </border>
    <border>
      <left style="medium">
        <color rgb="FFDBDBDB"/>
      </left>
      <right style="medium">
        <color rgb="FFDBDBDB"/>
      </right>
      <top style="medium">
        <color rgb="FFDBDBDB"/>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s>
  <cellStyleXfs count="4">
    <xf numFmtId="0" fontId="0" fillId="0" borderId="0"/>
    <xf numFmtId="0" fontId="3" fillId="0" borderId="0" applyNumberFormat="0" applyFill="0" applyBorder="0" applyAlignment="0" applyProtection="0"/>
    <xf numFmtId="0" fontId="1" fillId="2" borderId="0" applyNumberFormat="0" applyBorder="0" applyAlignment="0" applyProtection="0"/>
    <xf numFmtId="0" fontId="16" fillId="4" borderId="0" applyNumberFormat="0" applyBorder="0" applyAlignment="0" applyProtection="0"/>
  </cellStyleXfs>
  <cellXfs count="102">
    <xf numFmtId="0" fontId="0" fillId="0" borderId="0" xfId="0"/>
    <xf numFmtId="0" fontId="0" fillId="0" borderId="0" xfId="0" applyBorder="1"/>
    <xf numFmtId="0" fontId="0" fillId="0" borderId="0" xfId="0" applyFill="1" applyBorder="1" applyAlignment="1">
      <alignment horizontal="right"/>
    </xf>
    <xf numFmtId="0" fontId="0" fillId="0" borderId="0" xfId="0" applyFill="1" applyBorder="1"/>
    <xf numFmtId="0" fontId="5" fillId="0" borderId="0" xfId="0" applyFont="1" applyFill="1" applyAlignment="1">
      <alignment horizontal="right"/>
    </xf>
    <xf numFmtId="0" fontId="0" fillId="0" borderId="0" xfId="0" applyFill="1" applyAlignment="1"/>
    <xf numFmtId="0" fontId="5" fillId="0" borderId="0" xfId="0" applyFont="1" applyFill="1" applyBorder="1" applyAlignment="1">
      <alignment horizontal="center"/>
    </xf>
    <xf numFmtId="0" fontId="2" fillId="0" borderId="0" xfId="0" applyFont="1"/>
    <xf numFmtId="0" fontId="6" fillId="0" borderId="0" xfId="0" applyFont="1"/>
    <xf numFmtId="0" fontId="5" fillId="0" borderId="0" xfId="0" applyFont="1" applyFill="1"/>
    <xf numFmtId="0" fontId="0" fillId="0" borderId="0" xfId="0" applyFont="1" applyFill="1"/>
    <xf numFmtId="0" fontId="7" fillId="0" borderId="0" xfId="0" applyFont="1"/>
    <xf numFmtId="0" fontId="8" fillId="0" borderId="0" xfId="0" applyFont="1"/>
    <xf numFmtId="0" fontId="9" fillId="0" borderId="0" xfId="0" applyFont="1"/>
    <xf numFmtId="0" fontId="8" fillId="0" borderId="0" xfId="0" applyFont="1" applyBorder="1"/>
    <xf numFmtId="0" fontId="10" fillId="2" borderId="0" xfId="2" applyFont="1" applyBorder="1" applyAlignment="1">
      <alignment vertical="center"/>
    </xf>
    <xf numFmtId="0" fontId="0" fillId="0" borderId="0" xfId="0" applyBorder="1" applyAlignment="1">
      <alignment horizontal="left" vertical="center"/>
    </xf>
    <xf numFmtId="0" fontId="8" fillId="0" borderId="0" xfId="0" applyFont="1" applyBorder="1" applyAlignment="1">
      <alignment horizontal="left" vertical="center" wrapText="1"/>
    </xf>
    <xf numFmtId="0" fontId="0" fillId="0" borderId="0" xfId="0" applyBorder="1" applyAlignment="1">
      <alignment horizontal="left" wrapText="1"/>
    </xf>
    <xf numFmtId="0" fontId="0" fillId="0" borderId="0" xfId="0" applyBorder="1" applyAlignment="1">
      <alignment horizontal="left" vertical="center" wrapText="1"/>
    </xf>
    <xf numFmtId="0" fontId="0" fillId="0" borderId="0" xfId="0" applyBorder="1" applyAlignment="1">
      <alignment horizontal="center" vertical="center" wrapText="1"/>
    </xf>
    <xf numFmtId="0" fontId="4" fillId="0" borderId="0" xfId="0" applyFont="1" applyFill="1" applyBorder="1"/>
    <xf numFmtId="0" fontId="4" fillId="0" borderId="0" xfId="0" applyFont="1" applyFill="1" applyAlignment="1">
      <alignment horizontal="right"/>
    </xf>
    <xf numFmtId="0" fontId="4" fillId="0" borderId="0" xfId="0" applyFont="1" applyFill="1" applyAlignment="1"/>
    <xf numFmtId="0" fontId="4" fillId="0" borderId="0" xfId="0" applyFont="1" applyBorder="1"/>
    <xf numFmtId="0" fontId="0" fillId="0" borderId="0" xfId="0" applyBorder="1" applyAlignment="1">
      <alignment horizontal="center" vertical="center"/>
    </xf>
    <xf numFmtId="0" fontId="0" fillId="3" borderId="0" xfId="0" applyFill="1" applyBorder="1"/>
    <xf numFmtId="0" fontId="0" fillId="3" borderId="0" xfId="0" applyFont="1" applyFill="1" applyBorder="1"/>
    <xf numFmtId="0" fontId="0" fillId="3" borderId="0" xfId="0" applyFill="1" applyBorder="1" applyAlignment="1">
      <alignment vertical="top"/>
    </xf>
    <xf numFmtId="0" fontId="8" fillId="0" borderId="1" xfId="0" applyFont="1" applyFill="1" applyBorder="1" applyAlignment="1">
      <alignment horizontal="left" vertical="center" wrapText="1"/>
    </xf>
    <xf numFmtId="0" fontId="8" fillId="0" borderId="0"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8" fillId="0" borderId="0" xfId="0" applyFont="1" applyFill="1" applyAlignment="1">
      <alignment horizontal="left" wrapText="1"/>
    </xf>
    <xf numFmtId="0" fontId="8" fillId="0" borderId="2" xfId="0" applyFont="1" applyFill="1" applyBorder="1" applyAlignment="1">
      <alignment horizontal="left" vertical="center" wrapText="1"/>
    </xf>
    <xf numFmtId="0" fontId="11" fillId="0" borderId="0" xfId="0" applyFont="1" applyFill="1" applyBorder="1" applyAlignment="1">
      <alignment horizontal="left" wrapText="1"/>
    </xf>
    <xf numFmtId="0" fontId="15" fillId="0" borderId="0" xfId="0" applyFont="1" applyFill="1" applyBorder="1" applyAlignment="1">
      <alignment horizontal="left" wrapText="1"/>
    </xf>
    <xf numFmtId="0" fontId="8" fillId="0" borderId="0" xfId="0" applyFont="1" applyFill="1" applyAlignment="1">
      <alignment horizontal="left" vertical="center" wrapText="1"/>
    </xf>
    <xf numFmtId="0" fontId="14" fillId="0" borderId="0" xfId="1" applyFont="1" applyFill="1" applyAlignment="1">
      <alignment vertical="center" wrapText="1"/>
    </xf>
    <xf numFmtId="0" fontId="15" fillId="0" borderId="0" xfId="1" applyFont="1" applyFill="1" applyAlignment="1">
      <alignment vertical="center" wrapText="1"/>
    </xf>
    <xf numFmtId="0" fontId="8" fillId="0" borderId="0" xfId="0" applyFont="1" applyFill="1" applyAlignment="1">
      <alignment wrapText="1"/>
    </xf>
    <xf numFmtId="0" fontId="8" fillId="0" borderId="2"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0" xfId="0" applyFont="1" applyFill="1" applyAlignment="1">
      <alignment horizontal="left" vertical="top" wrapText="1"/>
    </xf>
    <xf numFmtId="0" fontId="11" fillId="0" borderId="0" xfId="0" applyFont="1" applyFill="1" applyBorder="1" applyAlignment="1">
      <alignment horizontal="left" vertical="top" wrapText="1"/>
    </xf>
    <xf numFmtId="0" fontId="15" fillId="0" borderId="0" xfId="0" applyFont="1" applyFill="1" applyBorder="1" applyAlignment="1">
      <alignment horizontal="left" vertical="top" wrapText="1"/>
    </xf>
    <xf numFmtId="0" fontId="14" fillId="0" borderId="0" xfId="1" applyFont="1" applyFill="1" applyAlignment="1">
      <alignment horizontal="left" vertical="center" wrapText="1"/>
    </xf>
    <xf numFmtId="0" fontId="15" fillId="0" borderId="0" xfId="1" applyFont="1" applyFill="1" applyAlignment="1">
      <alignment horizontal="left" vertical="center" wrapText="1"/>
    </xf>
    <xf numFmtId="0" fontId="11" fillId="0" borderId="0" xfId="1" applyFont="1" applyFill="1" applyBorder="1" applyAlignment="1">
      <alignment horizontal="left" wrapText="1"/>
    </xf>
    <xf numFmtId="0" fontId="15" fillId="0" borderId="0" xfId="1" applyFont="1" applyFill="1" applyBorder="1" applyAlignment="1">
      <alignment horizontal="left" wrapText="1"/>
    </xf>
    <xf numFmtId="0" fontId="10" fillId="2" borderId="3" xfId="2" applyFont="1" applyBorder="1" applyAlignment="1">
      <alignment horizontal="center" vertical="center" wrapText="1"/>
    </xf>
    <xf numFmtId="0" fontId="10" fillId="2" borderId="4" xfId="2" applyFont="1" applyBorder="1" applyAlignment="1">
      <alignment vertical="center"/>
    </xf>
    <xf numFmtId="0" fontId="10" fillId="2" borderId="4" xfId="2" applyFont="1" applyBorder="1" applyAlignment="1">
      <alignment horizontal="left" vertical="center" wrapText="1"/>
    </xf>
    <xf numFmtId="0" fontId="10" fillId="2" borderId="4" xfId="2" applyFont="1" applyBorder="1" applyAlignment="1">
      <alignment vertical="center" wrapText="1"/>
    </xf>
    <xf numFmtId="0" fontId="12" fillId="2" borderId="4" xfId="2" applyFont="1" applyBorder="1" applyAlignment="1">
      <alignment vertical="center" wrapText="1"/>
    </xf>
    <xf numFmtId="1" fontId="10" fillId="2" borderId="4" xfId="2" applyNumberFormat="1" applyFont="1" applyBorder="1" applyAlignment="1">
      <alignment horizontal="center" vertical="center" wrapText="1"/>
    </xf>
    <xf numFmtId="0" fontId="10" fillId="2" borderId="4" xfId="2" applyFont="1" applyBorder="1" applyAlignment="1">
      <alignment horizontal="center" vertical="center" wrapText="1"/>
    </xf>
    <xf numFmtId="0" fontId="10" fillId="2" borderId="5" xfId="2" applyFont="1" applyBorder="1" applyAlignment="1">
      <alignment horizontal="center" vertical="center" wrapText="1"/>
    </xf>
    <xf numFmtId="0" fontId="8" fillId="0" borderId="0" xfId="0" applyFont="1" applyAlignment="1">
      <alignment wrapText="1"/>
    </xf>
    <xf numFmtId="0" fontId="9" fillId="0" borderId="0" xfId="0" applyFont="1" applyAlignment="1">
      <alignment wrapText="1"/>
    </xf>
    <xf numFmtId="0" fontId="9" fillId="7" borderId="0" xfId="0" applyFont="1" applyFill="1" applyAlignment="1">
      <alignment wrapText="1"/>
    </xf>
    <xf numFmtId="0" fontId="0" fillId="6" borderId="0" xfId="0" applyFill="1"/>
    <xf numFmtId="0" fontId="8" fillId="6" borderId="10" xfId="0" applyFont="1" applyFill="1" applyBorder="1" applyAlignment="1">
      <alignment horizontal="center" vertical="center"/>
    </xf>
    <xf numFmtId="0" fontId="8" fillId="6" borderId="9" xfId="0" applyFont="1" applyFill="1" applyBorder="1" applyAlignment="1">
      <alignment horizontal="center" vertical="center"/>
    </xf>
    <xf numFmtId="0" fontId="8" fillId="6" borderId="11" xfId="0" applyFont="1" applyFill="1" applyBorder="1" applyAlignment="1">
      <alignment horizontal="center" vertical="center"/>
    </xf>
    <xf numFmtId="0" fontId="8" fillId="6" borderId="0" xfId="0" applyFont="1" applyFill="1" applyBorder="1" applyAlignment="1">
      <alignment horizontal="center" vertical="center"/>
    </xf>
    <xf numFmtId="0" fontId="8" fillId="6" borderId="8" xfId="0" applyFont="1" applyFill="1" applyBorder="1" applyAlignment="1">
      <alignment horizontal="center" vertical="center"/>
    </xf>
    <xf numFmtId="0" fontId="8" fillId="0" borderId="0" xfId="0" applyFont="1" applyFill="1" applyBorder="1" applyAlignment="1">
      <alignment horizontal="center" vertical="center"/>
    </xf>
    <xf numFmtId="0" fontId="14" fillId="0" borderId="0" xfId="1" applyFont="1" applyFill="1" applyBorder="1" applyAlignment="1">
      <alignment horizontal="left" vertical="center" wrapText="1"/>
    </xf>
    <xf numFmtId="0" fontId="8" fillId="6" borderId="7" xfId="0" applyFont="1" applyFill="1" applyBorder="1" applyAlignment="1">
      <alignment horizontal="center" vertical="center"/>
    </xf>
    <xf numFmtId="0" fontId="8" fillId="5" borderId="9" xfId="0" applyFont="1" applyFill="1" applyBorder="1" applyAlignment="1">
      <alignment horizontal="center" vertical="center"/>
    </xf>
    <xf numFmtId="0" fontId="8" fillId="5" borderId="7" xfId="0" applyFont="1" applyFill="1" applyBorder="1" applyAlignment="1">
      <alignment horizontal="center" vertical="center"/>
    </xf>
    <xf numFmtId="0" fontId="8" fillId="5" borderId="0" xfId="0" applyFont="1" applyFill="1" applyBorder="1" applyAlignment="1">
      <alignment horizontal="center" vertical="center"/>
    </xf>
    <xf numFmtId="0" fontId="8" fillId="5" borderId="8" xfId="0" applyFont="1" applyFill="1" applyBorder="1" applyAlignment="1">
      <alignment horizontal="center" vertical="center"/>
    </xf>
    <xf numFmtId="0" fontId="11" fillId="0" borderId="0" xfId="0" applyFont="1" applyBorder="1"/>
    <xf numFmtId="0" fontId="8" fillId="0" borderId="0" xfId="0" applyFont="1" applyBorder="1" applyAlignment="1">
      <alignment horizontal="center" vertical="center" wrapText="1"/>
    </xf>
    <xf numFmtId="0" fontId="9" fillId="7" borderId="0" xfId="0" applyFont="1" applyFill="1" applyAlignment="1">
      <alignment horizontal="center" vertical="center" wrapText="1"/>
    </xf>
    <xf numFmtId="0" fontId="8" fillId="7" borderId="0" xfId="0" applyFont="1" applyFill="1" applyBorder="1" applyAlignment="1">
      <alignment horizontal="center" vertical="center"/>
    </xf>
    <xf numFmtId="0" fontId="8" fillId="5" borderId="0" xfId="0" applyFont="1" applyFill="1"/>
    <xf numFmtId="2" fontId="9" fillId="3" borderId="0" xfId="0" applyNumberFormat="1" applyFont="1" applyFill="1"/>
    <xf numFmtId="2" fontId="17" fillId="4" borderId="0" xfId="3" applyNumberFormat="1" applyFont="1"/>
    <xf numFmtId="0" fontId="10" fillId="2" borderId="0" xfId="2" applyFont="1" applyBorder="1" applyAlignment="1">
      <alignment horizontal="center" vertical="center" wrapText="1"/>
    </xf>
    <xf numFmtId="0" fontId="8" fillId="0" borderId="0" xfId="0" applyFont="1" applyBorder="1" applyAlignment="1">
      <alignment wrapText="1"/>
    </xf>
    <xf numFmtId="0" fontId="9" fillId="7" borderId="0" xfId="0" applyFont="1" applyFill="1" applyBorder="1" applyAlignment="1">
      <alignment horizontal="center" vertical="center" wrapText="1"/>
    </xf>
    <xf numFmtId="0" fontId="9" fillId="0" borderId="0" xfId="0" applyFont="1" applyBorder="1" applyAlignment="1">
      <alignment wrapText="1"/>
    </xf>
    <xf numFmtId="0" fontId="0" fillId="0" borderId="0" xfId="0" applyAlignment="1">
      <alignment vertical="center" wrapText="1"/>
    </xf>
    <xf numFmtId="0" fontId="0" fillId="0" borderId="0" xfId="0" applyAlignment="1">
      <alignment textRotation="45" wrapText="1"/>
    </xf>
    <xf numFmtId="0" fontId="18" fillId="0" borderId="0" xfId="0" applyFont="1" applyAlignment="1">
      <alignment vertical="center" textRotation="45" wrapText="1"/>
    </xf>
    <xf numFmtId="0" fontId="18" fillId="0" borderId="0" xfId="0" applyFont="1" applyAlignment="1">
      <alignment textRotation="45" wrapText="1"/>
    </xf>
    <xf numFmtId="0" fontId="18" fillId="0" borderId="0" xfId="0" applyFont="1" applyAlignment="1">
      <alignment vertical="center" wrapText="1"/>
    </xf>
    <xf numFmtId="0" fontId="18" fillId="0" borderId="0" xfId="0" applyFont="1"/>
    <xf numFmtId="0" fontId="7" fillId="0" borderId="13" xfId="0" applyFont="1" applyBorder="1" applyAlignment="1">
      <alignment horizontal="center" vertical="center"/>
    </xf>
    <xf numFmtId="0" fontId="7" fillId="0" borderId="6" xfId="0" applyFont="1" applyBorder="1" applyAlignment="1">
      <alignment horizontal="center" vertical="center"/>
    </xf>
    <xf numFmtId="0" fontId="7" fillId="0" borderId="12" xfId="0" applyFont="1" applyBorder="1" applyAlignment="1">
      <alignment horizontal="center" vertical="center"/>
    </xf>
    <xf numFmtId="0" fontId="0" fillId="0" borderId="0" xfId="0"/>
    <xf numFmtId="0" fontId="7" fillId="0" borderId="0" xfId="0" applyFont="1" applyBorder="1" applyAlignment="1">
      <alignment horizontal="center"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2" fillId="7" borderId="0" xfId="0" applyFont="1" applyFill="1" applyAlignment="1">
      <alignment horizontal="center" vertical="center" wrapText="1"/>
    </xf>
    <xf numFmtId="0" fontId="8" fillId="0" borderId="0" xfId="0" applyFont="1" applyAlignment="1">
      <alignment horizontal="left" vertical="center"/>
    </xf>
    <xf numFmtId="0" fontId="13" fillId="0" borderId="0" xfId="0" applyFont="1" applyAlignment="1">
      <alignment horizontal="left" vertical="top" wrapText="1"/>
    </xf>
  </cellXfs>
  <cellStyles count="4">
    <cellStyle name="20% - Accent6" xfId="2" builtinId="50"/>
    <cellStyle name="Good" xfId="3" builtinId="26"/>
    <cellStyle name="Hyperlink" xfId="1" builtinId="8"/>
    <cellStyle name="Normal" xfId="0" builtinId="0"/>
  </cellStyles>
  <dxfs count="16">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vertAlign val="baseline"/>
        <sz val="10"/>
        <color theme="1"/>
        <name val="Arial"/>
        <scheme val="none"/>
      </font>
      <alignment horizontal="general" vertical="center" textRotation="0" wrapText="1" indent="0" justifyLastLine="0" shrinkToFit="0" readingOrder="0"/>
    </dxf>
    <dxf>
      <font>
        <strike val="0"/>
        <outline val="0"/>
        <shadow val="0"/>
        <u val="none"/>
        <vertAlign val="baseline"/>
        <sz val="10"/>
        <color theme="1"/>
        <name val="Arial"/>
        <scheme val="none"/>
      </font>
    </dxf>
    <dxf>
      <font>
        <strike val="0"/>
        <outline val="0"/>
        <shadow val="0"/>
        <u val="none"/>
        <vertAlign val="baseline"/>
        <sz val="10"/>
        <color theme="1"/>
        <name val="Arial"/>
        <scheme val="none"/>
      </font>
      <alignment horizontal="general" textRotation="45" wrapText="1" indent="0" justifyLastLine="0" shrinkToFit="0" readingOrder="0"/>
    </dxf>
  </dxfs>
  <tableStyles count="0" defaultTableStyle="TableStyleMedium2" defaultPivotStyle="PivotStyleLight16"/>
  <colors>
    <mruColors>
      <color rgb="FF00CC99"/>
      <color rgb="FF5DFFD5"/>
      <color rgb="FFE1FFF7"/>
      <color rgb="FFFF8989"/>
      <color rgb="FFFFA3A3"/>
      <color rgb="FF83A3D7"/>
      <color rgb="FFFF5050"/>
      <color rgb="FFFF9933"/>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Compilation of concept codes across all interventions (n = 13)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bar"/>
        <c:grouping val="percentStacked"/>
        <c:varyColors val="0"/>
        <c:ser>
          <c:idx val="0"/>
          <c:order val="0"/>
          <c:tx>
            <c:strRef>
              <c:f>Analysis!$C$5</c:f>
              <c:strCache>
                <c:ptCount val="1"/>
                <c:pt idx="0">
                  <c:v>Yes, this strategy is clearly represented</c:v>
                </c:pt>
              </c:strCache>
            </c:strRef>
          </c:tx>
          <c:spPr>
            <a:solidFill>
              <a:schemeClr val="accent1">
                <a:lumMod val="75000"/>
              </a:schemeClr>
            </a:solidFill>
            <a:ln>
              <a:noFill/>
            </a:ln>
            <a:effectLst/>
          </c:spPr>
          <c:invertIfNegative val="0"/>
          <c:cat>
            <c:strRef>
              <c:f>Analysis!$D$4:$L$4</c:f>
              <c:strCache>
                <c:ptCount val="9"/>
                <c:pt idx="0">
                  <c:v>1. Pain education/ psycho-education </c:v>
                </c:pt>
                <c:pt idx="1">
                  <c:v>2. SMART goals or goal-setting</c:v>
                </c:pt>
                <c:pt idx="2">
                  <c:v>3. Sleep hygeine/ routine</c:v>
                </c:pt>
                <c:pt idx="3">
                  <c:v>4. School support: academic or social support</c:v>
                </c:pt>
                <c:pt idx="4">
                  <c:v>5. Multi-component CBT</c:v>
                </c:pt>
                <c:pt idx="5">
                  <c:v>6. Activity pacing, e-diaries &amp; tracking</c:v>
                </c:pt>
                <c:pt idx="6">
                  <c:v>7. Physiotherapy </c:v>
                </c:pt>
                <c:pt idx="7">
                  <c:v>8. Non-pharmacological physical therapies</c:v>
                </c:pt>
                <c:pt idx="8">
                  <c:v>9. Medications (evidence-based pharmacological advice)</c:v>
                </c:pt>
              </c:strCache>
            </c:strRef>
          </c:cat>
          <c:val>
            <c:numRef>
              <c:f>Analysis!$D$5:$L$5</c:f>
              <c:numCache>
                <c:formatCode>General</c:formatCode>
                <c:ptCount val="9"/>
                <c:pt idx="0">
                  <c:v>12</c:v>
                </c:pt>
                <c:pt idx="1">
                  <c:v>8</c:v>
                </c:pt>
                <c:pt idx="2">
                  <c:v>4</c:v>
                </c:pt>
                <c:pt idx="3">
                  <c:v>6</c:v>
                </c:pt>
                <c:pt idx="4">
                  <c:v>12</c:v>
                </c:pt>
                <c:pt idx="5">
                  <c:v>6</c:v>
                </c:pt>
                <c:pt idx="6">
                  <c:v>2</c:v>
                </c:pt>
                <c:pt idx="7">
                  <c:v>2</c:v>
                </c:pt>
                <c:pt idx="8">
                  <c:v>3</c:v>
                </c:pt>
              </c:numCache>
            </c:numRef>
          </c:val>
          <c:extLst>
            <c:ext xmlns:c16="http://schemas.microsoft.com/office/drawing/2014/chart" uri="{C3380CC4-5D6E-409C-BE32-E72D297353CC}">
              <c16:uniqueId val="{00000000-D889-4DAF-BFEE-2A25A65CC6AA}"/>
            </c:ext>
          </c:extLst>
        </c:ser>
        <c:ser>
          <c:idx val="1"/>
          <c:order val="1"/>
          <c:tx>
            <c:strRef>
              <c:f>Analysis!$C$6</c:f>
              <c:strCache>
                <c:ptCount val="1"/>
                <c:pt idx="0">
                  <c:v>Yes, this strategy is vaguely represented</c:v>
                </c:pt>
              </c:strCache>
            </c:strRef>
          </c:tx>
          <c:spPr>
            <a:solidFill>
              <a:srgbClr val="83A3D7"/>
            </a:solidFill>
            <a:ln>
              <a:noFill/>
            </a:ln>
            <a:effectLst/>
          </c:spPr>
          <c:invertIfNegative val="0"/>
          <c:cat>
            <c:strRef>
              <c:f>Analysis!$D$4:$L$4</c:f>
              <c:strCache>
                <c:ptCount val="9"/>
                <c:pt idx="0">
                  <c:v>1. Pain education/ psycho-education </c:v>
                </c:pt>
                <c:pt idx="1">
                  <c:v>2. SMART goals or goal-setting</c:v>
                </c:pt>
                <c:pt idx="2">
                  <c:v>3. Sleep hygeine/ routine</c:v>
                </c:pt>
                <c:pt idx="3">
                  <c:v>4. School support: academic or social support</c:v>
                </c:pt>
                <c:pt idx="4">
                  <c:v>5. Multi-component CBT</c:v>
                </c:pt>
                <c:pt idx="5">
                  <c:v>6. Activity pacing, e-diaries &amp; tracking</c:v>
                </c:pt>
                <c:pt idx="6">
                  <c:v>7. Physiotherapy </c:v>
                </c:pt>
                <c:pt idx="7">
                  <c:v>8. Non-pharmacological physical therapies</c:v>
                </c:pt>
                <c:pt idx="8">
                  <c:v>9. Medications (evidence-based pharmacological advice)</c:v>
                </c:pt>
              </c:strCache>
            </c:strRef>
          </c:cat>
          <c:val>
            <c:numRef>
              <c:f>Analysis!$D$6:$L$6</c:f>
              <c:numCache>
                <c:formatCode>General</c:formatCode>
                <c:ptCount val="9"/>
                <c:pt idx="0">
                  <c:v>1</c:v>
                </c:pt>
                <c:pt idx="1">
                  <c:v>2</c:v>
                </c:pt>
                <c:pt idx="2">
                  <c:v>0</c:v>
                </c:pt>
                <c:pt idx="3">
                  <c:v>2</c:v>
                </c:pt>
                <c:pt idx="4">
                  <c:v>0</c:v>
                </c:pt>
                <c:pt idx="5">
                  <c:v>4</c:v>
                </c:pt>
                <c:pt idx="6">
                  <c:v>0</c:v>
                </c:pt>
                <c:pt idx="7">
                  <c:v>1</c:v>
                </c:pt>
                <c:pt idx="8">
                  <c:v>5</c:v>
                </c:pt>
              </c:numCache>
            </c:numRef>
          </c:val>
          <c:extLst>
            <c:ext xmlns:c16="http://schemas.microsoft.com/office/drawing/2014/chart" uri="{C3380CC4-5D6E-409C-BE32-E72D297353CC}">
              <c16:uniqueId val="{00000001-D889-4DAF-BFEE-2A25A65CC6AA}"/>
            </c:ext>
          </c:extLst>
        </c:ser>
        <c:ser>
          <c:idx val="2"/>
          <c:order val="2"/>
          <c:tx>
            <c:strRef>
              <c:f>Analysis!$C$7</c:f>
              <c:strCache>
                <c:ptCount val="1"/>
                <c:pt idx="0">
                  <c:v>No, this strategy is absent</c:v>
                </c:pt>
              </c:strCache>
            </c:strRef>
          </c:tx>
          <c:spPr>
            <a:solidFill>
              <a:srgbClr val="FF8989"/>
            </a:solidFill>
            <a:ln>
              <a:noFill/>
            </a:ln>
            <a:effectLst/>
          </c:spPr>
          <c:invertIfNegative val="0"/>
          <c:dPt>
            <c:idx val="7"/>
            <c:invertIfNegative val="0"/>
            <c:bubble3D val="0"/>
            <c:spPr>
              <a:solidFill>
                <a:srgbClr val="FFA3A3"/>
              </a:solidFill>
              <a:ln>
                <a:noFill/>
              </a:ln>
              <a:effectLst/>
            </c:spPr>
            <c:extLst>
              <c:ext xmlns:c16="http://schemas.microsoft.com/office/drawing/2014/chart" uri="{C3380CC4-5D6E-409C-BE32-E72D297353CC}">
                <c16:uniqueId val="{00000000-B926-48A1-A5D1-1A9A25E806FD}"/>
              </c:ext>
            </c:extLst>
          </c:dPt>
          <c:cat>
            <c:strRef>
              <c:f>Analysis!$D$4:$L$4</c:f>
              <c:strCache>
                <c:ptCount val="9"/>
                <c:pt idx="0">
                  <c:v>1. Pain education/ psycho-education </c:v>
                </c:pt>
                <c:pt idx="1">
                  <c:v>2. SMART goals or goal-setting</c:v>
                </c:pt>
                <c:pt idx="2">
                  <c:v>3. Sleep hygeine/ routine</c:v>
                </c:pt>
                <c:pt idx="3">
                  <c:v>4. School support: academic or social support</c:v>
                </c:pt>
                <c:pt idx="4">
                  <c:v>5. Multi-component CBT</c:v>
                </c:pt>
                <c:pt idx="5">
                  <c:v>6. Activity pacing, e-diaries &amp; tracking</c:v>
                </c:pt>
                <c:pt idx="6">
                  <c:v>7. Physiotherapy </c:v>
                </c:pt>
                <c:pt idx="7">
                  <c:v>8. Non-pharmacological physical therapies</c:v>
                </c:pt>
                <c:pt idx="8">
                  <c:v>9. Medications (evidence-based pharmacological advice)</c:v>
                </c:pt>
              </c:strCache>
            </c:strRef>
          </c:cat>
          <c:val>
            <c:numRef>
              <c:f>Analysis!$D$7:$L$7</c:f>
              <c:numCache>
                <c:formatCode>General</c:formatCode>
                <c:ptCount val="9"/>
                <c:pt idx="0">
                  <c:v>0</c:v>
                </c:pt>
                <c:pt idx="1">
                  <c:v>3</c:v>
                </c:pt>
                <c:pt idx="2">
                  <c:v>9</c:v>
                </c:pt>
                <c:pt idx="3">
                  <c:v>5</c:v>
                </c:pt>
                <c:pt idx="4">
                  <c:v>1</c:v>
                </c:pt>
                <c:pt idx="5">
                  <c:v>3</c:v>
                </c:pt>
                <c:pt idx="6">
                  <c:v>11</c:v>
                </c:pt>
                <c:pt idx="7">
                  <c:v>10</c:v>
                </c:pt>
                <c:pt idx="8">
                  <c:v>5</c:v>
                </c:pt>
              </c:numCache>
            </c:numRef>
          </c:val>
          <c:extLst>
            <c:ext xmlns:c16="http://schemas.microsoft.com/office/drawing/2014/chart" uri="{C3380CC4-5D6E-409C-BE32-E72D297353CC}">
              <c16:uniqueId val="{00000002-D889-4DAF-BFEE-2A25A65CC6AA}"/>
            </c:ext>
          </c:extLst>
        </c:ser>
        <c:dLbls>
          <c:showLegendKey val="0"/>
          <c:showVal val="0"/>
          <c:showCatName val="0"/>
          <c:showSerName val="0"/>
          <c:showPercent val="0"/>
          <c:showBubbleSize val="0"/>
        </c:dLbls>
        <c:gapWidth val="150"/>
        <c:overlap val="100"/>
        <c:axId val="652316936"/>
        <c:axId val="652315624"/>
      </c:barChart>
      <c:catAx>
        <c:axId val="6523169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52315624"/>
        <c:crosses val="autoZero"/>
        <c:auto val="1"/>
        <c:lblAlgn val="ctr"/>
        <c:lblOffset val="100"/>
        <c:noMultiLvlLbl val="0"/>
      </c:catAx>
      <c:valAx>
        <c:axId val="652315624"/>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523169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Number of interventions that 'clearly' represented each target concept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bar"/>
        <c:grouping val="clustered"/>
        <c:varyColors val="0"/>
        <c:ser>
          <c:idx val="0"/>
          <c:order val="0"/>
          <c:spPr>
            <a:solidFill>
              <a:srgbClr val="83A3D7"/>
            </a:solidFill>
            <a:ln>
              <a:noFill/>
            </a:ln>
            <a:effectLst/>
          </c:spPr>
          <c:invertIfNegative val="0"/>
          <c:cat>
            <c:strRef>
              <c:f>Analysis!$D$4:$L$4</c:f>
              <c:strCache>
                <c:ptCount val="9"/>
                <c:pt idx="0">
                  <c:v>1. Pain education/ psycho-education </c:v>
                </c:pt>
                <c:pt idx="1">
                  <c:v>2. SMART goals or goal-setting</c:v>
                </c:pt>
                <c:pt idx="2">
                  <c:v>3. Sleep hygeine/ routine</c:v>
                </c:pt>
                <c:pt idx="3">
                  <c:v>4. School support: academic or social support</c:v>
                </c:pt>
                <c:pt idx="4">
                  <c:v>5. Multi-component CBT</c:v>
                </c:pt>
                <c:pt idx="5">
                  <c:v>6. Activity pacing, e-diaries &amp; tracking</c:v>
                </c:pt>
                <c:pt idx="6">
                  <c:v>7. Physiotherapy </c:v>
                </c:pt>
                <c:pt idx="7">
                  <c:v>8. Non-pharmacological physical therapies</c:v>
                </c:pt>
                <c:pt idx="8">
                  <c:v>9. Medications (evidence-based pharmacological advice)</c:v>
                </c:pt>
              </c:strCache>
            </c:strRef>
          </c:cat>
          <c:val>
            <c:numRef>
              <c:f>Analysis!$D$5:$L$5</c:f>
              <c:numCache>
                <c:formatCode>General</c:formatCode>
                <c:ptCount val="9"/>
                <c:pt idx="0">
                  <c:v>12</c:v>
                </c:pt>
                <c:pt idx="1">
                  <c:v>8</c:v>
                </c:pt>
                <c:pt idx="2">
                  <c:v>4</c:v>
                </c:pt>
                <c:pt idx="3">
                  <c:v>6</c:v>
                </c:pt>
                <c:pt idx="4">
                  <c:v>12</c:v>
                </c:pt>
                <c:pt idx="5">
                  <c:v>6</c:v>
                </c:pt>
                <c:pt idx="6">
                  <c:v>2</c:v>
                </c:pt>
                <c:pt idx="7">
                  <c:v>2</c:v>
                </c:pt>
                <c:pt idx="8">
                  <c:v>3</c:v>
                </c:pt>
              </c:numCache>
            </c:numRef>
          </c:val>
          <c:extLst>
            <c:ext xmlns:c16="http://schemas.microsoft.com/office/drawing/2014/chart" uri="{C3380CC4-5D6E-409C-BE32-E72D297353CC}">
              <c16:uniqueId val="{00000000-C9AE-46E6-8E7E-CD961ACD0872}"/>
            </c:ext>
          </c:extLst>
        </c:ser>
        <c:dLbls>
          <c:showLegendKey val="0"/>
          <c:showVal val="0"/>
          <c:showCatName val="0"/>
          <c:showSerName val="0"/>
          <c:showPercent val="0"/>
          <c:showBubbleSize val="0"/>
        </c:dLbls>
        <c:gapWidth val="182"/>
        <c:axId val="249038576"/>
        <c:axId val="249039232"/>
      </c:barChart>
      <c:catAx>
        <c:axId val="24903857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49039232"/>
        <c:crosses val="autoZero"/>
        <c:auto val="1"/>
        <c:lblAlgn val="ctr"/>
        <c:lblOffset val="100"/>
        <c:noMultiLvlLbl val="0"/>
      </c:catAx>
      <c:valAx>
        <c:axId val="249039232"/>
        <c:scaling>
          <c:orientation val="minMax"/>
        </c:scaling>
        <c:delete val="0"/>
        <c:axPos val="t"/>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49038576"/>
        <c:crosses val="autoZero"/>
        <c:crossBetween val="between"/>
        <c:majorUnit val="1"/>
        <c:min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Number of concepts that were 'clearly' represented across all interventions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bar"/>
        <c:grouping val="clustered"/>
        <c:varyColors val="0"/>
        <c:ser>
          <c:idx val="0"/>
          <c:order val="0"/>
          <c:spPr>
            <a:solidFill>
              <a:schemeClr val="accent1">
                <a:lumMod val="50000"/>
              </a:schemeClr>
            </a:solidFill>
            <a:ln>
              <a:noFill/>
            </a:ln>
            <a:effectLst/>
          </c:spPr>
          <c:invertIfNegative val="0"/>
          <c:cat>
            <c:strRef>
              <c:f>Analysis!$S$3:$S$11</c:f>
              <c:strCache>
                <c:ptCount val="9"/>
                <c:pt idx="0">
                  <c:v>1 Concept</c:v>
                </c:pt>
                <c:pt idx="1">
                  <c:v>2 Concepts</c:v>
                </c:pt>
                <c:pt idx="2">
                  <c:v>3 Concepts</c:v>
                </c:pt>
                <c:pt idx="3">
                  <c:v>4 Concepts</c:v>
                </c:pt>
                <c:pt idx="4">
                  <c:v>5 Concepts</c:v>
                </c:pt>
                <c:pt idx="5">
                  <c:v>6 Concepts</c:v>
                </c:pt>
                <c:pt idx="6">
                  <c:v>7 Concepts</c:v>
                </c:pt>
                <c:pt idx="7">
                  <c:v>8 Concepts</c:v>
                </c:pt>
                <c:pt idx="8">
                  <c:v>9 Concepts</c:v>
                </c:pt>
              </c:strCache>
            </c:strRef>
          </c:cat>
          <c:val>
            <c:numRef>
              <c:f>Analysis!$T$3:$T$11</c:f>
              <c:numCache>
                <c:formatCode>General</c:formatCode>
                <c:ptCount val="9"/>
                <c:pt idx="0">
                  <c:v>0</c:v>
                </c:pt>
                <c:pt idx="1">
                  <c:v>3</c:v>
                </c:pt>
                <c:pt idx="2">
                  <c:v>0</c:v>
                </c:pt>
                <c:pt idx="3">
                  <c:v>5</c:v>
                </c:pt>
                <c:pt idx="4">
                  <c:v>4</c:v>
                </c:pt>
                <c:pt idx="5">
                  <c:v>0</c:v>
                </c:pt>
                <c:pt idx="6">
                  <c:v>0</c:v>
                </c:pt>
                <c:pt idx="7">
                  <c:v>0</c:v>
                </c:pt>
                <c:pt idx="8">
                  <c:v>1</c:v>
                </c:pt>
              </c:numCache>
            </c:numRef>
          </c:val>
          <c:extLst>
            <c:ext xmlns:c16="http://schemas.microsoft.com/office/drawing/2014/chart" uri="{C3380CC4-5D6E-409C-BE32-E72D297353CC}">
              <c16:uniqueId val="{00000000-6382-4D7D-81D2-5177423B4164}"/>
            </c:ext>
          </c:extLst>
        </c:ser>
        <c:dLbls>
          <c:showLegendKey val="0"/>
          <c:showVal val="0"/>
          <c:showCatName val="0"/>
          <c:showSerName val="0"/>
          <c:showPercent val="0"/>
          <c:showBubbleSize val="0"/>
        </c:dLbls>
        <c:gapWidth val="182"/>
        <c:axId val="615440784"/>
        <c:axId val="615441112"/>
      </c:barChart>
      <c:catAx>
        <c:axId val="61544078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15441112"/>
        <c:crosses val="autoZero"/>
        <c:auto val="1"/>
        <c:lblAlgn val="ctr"/>
        <c:lblOffset val="100"/>
        <c:noMultiLvlLbl val="0"/>
      </c:catAx>
      <c:valAx>
        <c:axId val="615441112"/>
        <c:scaling>
          <c:orientation val="minMax"/>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Number</a:t>
                </a:r>
                <a:r>
                  <a:rPr lang="en-GB" baseline="0"/>
                  <a:t> of interventions</a:t>
                </a:r>
                <a:endParaRPr lang="en-GB"/>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15440784"/>
        <c:crosses val="autoZero"/>
        <c:crossBetween val="between"/>
        <c:minorUnit val="0.5"/>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Number of interventions that 'vaguely' represented each target concept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bar"/>
        <c:grouping val="clustered"/>
        <c:varyColors val="0"/>
        <c:ser>
          <c:idx val="0"/>
          <c:order val="0"/>
          <c:spPr>
            <a:solidFill>
              <a:schemeClr val="accent5">
                <a:lumMod val="60000"/>
                <a:lumOff val="40000"/>
              </a:schemeClr>
            </a:solidFill>
            <a:ln>
              <a:noFill/>
            </a:ln>
            <a:effectLst/>
          </c:spPr>
          <c:invertIfNegative val="0"/>
          <c:cat>
            <c:strRef>
              <c:f>Analysis!$D$4:$L$4</c:f>
              <c:strCache>
                <c:ptCount val="9"/>
                <c:pt idx="0">
                  <c:v>1. Pain education/ psycho-education </c:v>
                </c:pt>
                <c:pt idx="1">
                  <c:v>2. SMART goals or goal-setting</c:v>
                </c:pt>
                <c:pt idx="2">
                  <c:v>3. Sleep hygeine/ routine</c:v>
                </c:pt>
                <c:pt idx="3">
                  <c:v>4. School support: academic or social support</c:v>
                </c:pt>
                <c:pt idx="4">
                  <c:v>5. Multi-component CBT</c:v>
                </c:pt>
                <c:pt idx="5">
                  <c:v>6. Activity pacing, e-diaries &amp; tracking</c:v>
                </c:pt>
                <c:pt idx="6">
                  <c:v>7. Physiotherapy </c:v>
                </c:pt>
                <c:pt idx="7">
                  <c:v>8. Non-pharmacological physical therapies</c:v>
                </c:pt>
                <c:pt idx="8">
                  <c:v>9. Medications (evidence-based pharmacological advice)</c:v>
                </c:pt>
              </c:strCache>
            </c:strRef>
          </c:cat>
          <c:val>
            <c:numRef>
              <c:f>Analysis!$D$6:$L$6</c:f>
              <c:numCache>
                <c:formatCode>General</c:formatCode>
                <c:ptCount val="9"/>
                <c:pt idx="0">
                  <c:v>1</c:v>
                </c:pt>
                <c:pt idx="1">
                  <c:v>2</c:v>
                </c:pt>
                <c:pt idx="2">
                  <c:v>0</c:v>
                </c:pt>
                <c:pt idx="3">
                  <c:v>2</c:v>
                </c:pt>
                <c:pt idx="4">
                  <c:v>0</c:v>
                </c:pt>
                <c:pt idx="5">
                  <c:v>4</c:v>
                </c:pt>
                <c:pt idx="6">
                  <c:v>0</c:v>
                </c:pt>
                <c:pt idx="7">
                  <c:v>1</c:v>
                </c:pt>
                <c:pt idx="8">
                  <c:v>5</c:v>
                </c:pt>
              </c:numCache>
            </c:numRef>
          </c:val>
          <c:extLst>
            <c:ext xmlns:c16="http://schemas.microsoft.com/office/drawing/2014/chart" uri="{C3380CC4-5D6E-409C-BE32-E72D297353CC}">
              <c16:uniqueId val="{00000000-94A8-4706-AD01-3E62B8283F7C}"/>
            </c:ext>
          </c:extLst>
        </c:ser>
        <c:dLbls>
          <c:showLegendKey val="0"/>
          <c:showVal val="0"/>
          <c:showCatName val="0"/>
          <c:showSerName val="0"/>
          <c:showPercent val="0"/>
          <c:showBubbleSize val="0"/>
        </c:dLbls>
        <c:gapWidth val="182"/>
        <c:axId val="249038576"/>
        <c:axId val="249039232"/>
      </c:barChart>
      <c:catAx>
        <c:axId val="24903857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49039232"/>
        <c:crosses val="autoZero"/>
        <c:auto val="1"/>
        <c:lblAlgn val="ctr"/>
        <c:lblOffset val="100"/>
        <c:noMultiLvlLbl val="0"/>
      </c:catAx>
      <c:valAx>
        <c:axId val="249039232"/>
        <c:scaling>
          <c:orientation val="minMax"/>
          <c:max val="14"/>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49038576"/>
        <c:crosses val="autoZero"/>
        <c:crossBetween val="between"/>
        <c:majorUnit val="1"/>
        <c:min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Number of interventions</a:t>
            </a:r>
            <a:r>
              <a:rPr lang="en-US" baseline="0"/>
              <a:t> where </a:t>
            </a:r>
            <a:r>
              <a:rPr lang="en-US"/>
              <a:t>each target concept was 'absent'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bar"/>
        <c:grouping val="clustered"/>
        <c:varyColors val="0"/>
        <c:ser>
          <c:idx val="0"/>
          <c:order val="0"/>
          <c:spPr>
            <a:solidFill>
              <a:schemeClr val="accent1">
                <a:lumMod val="75000"/>
              </a:schemeClr>
            </a:solidFill>
            <a:ln>
              <a:noFill/>
            </a:ln>
            <a:effectLst/>
          </c:spPr>
          <c:invertIfNegative val="0"/>
          <c:cat>
            <c:strRef>
              <c:f>Analysis!$D$4:$L$4</c:f>
              <c:strCache>
                <c:ptCount val="9"/>
                <c:pt idx="0">
                  <c:v>1. Pain education/ psycho-education </c:v>
                </c:pt>
                <c:pt idx="1">
                  <c:v>2. SMART goals or goal-setting</c:v>
                </c:pt>
                <c:pt idx="2">
                  <c:v>3. Sleep hygeine/ routine</c:v>
                </c:pt>
                <c:pt idx="3">
                  <c:v>4. School support: academic or social support</c:v>
                </c:pt>
                <c:pt idx="4">
                  <c:v>5. Multi-component CBT</c:v>
                </c:pt>
                <c:pt idx="5">
                  <c:v>6. Activity pacing, e-diaries &amp; tracking</c:v>
                </c:pt>
                <c:pt idx="6">
                  <c:v>7. Physiotherapy </c:v>
                </c:pt>
                <c:pt idx="7">
                  <c:v>8. Non-pharmacological physical therapies</c:v>
                </c:pt>
                <c:pt idx="8">
                  <c:v>9. Medications (evidence-based pharmacological advice)</c:v>
                </c:pt>
              </c:strCache>
            </c:strRef>
          </c:cat>
          <c:val>
            <c:numRef>
              <c:f>Analysis!$D$7:$L$7</c:f>
              <c:numCache>
                <c:formatCode>General</c:formatCode>
                <c:ptCount val="9"/>
                <c:pt idx="0">
                  <c:v>0</c:v>
                </c:pt>
                <c:pt idx="1">
                  <c:v>3</c:v>
                </c:pt>
                <c:pt idx="2">
                  <c:v>9</c:v>
                </c:pt>
                <c:pt idx="3">
                  <c:v>5</c:v>
                </c:pt>
                <c:pt idx="4">
                  <c:v>1</c:v>
                </c:pt>
                <c:pt idx="5">
                  <c:v>3</c:v>
                </c:pt>
                <c:pt idx="6">
                  <c:v>11</c:v>
                </c:pt>
                <c:pt idx="7">
                  <c:v>10</c:v>
                </c:pt>
                <c:pt idx="8">
                  <c:v>5</c:v>
                </c:pt>
              </c:numCache>
            </c:numRef>
          </c:val>
          <c:extLst>
            <c:ext xmlns:c16="http://schemas.microsoft.com/office/drawing/2014/chart" uri="{C3380CC4-5D6E-409C-BE32-E72D297353CC}">
              <c16:uniqueId val="{00000000-B65F-4B84-8128-3BEBFF01A797}"/>
            </c:ext>
          </c:extLst>
        </c:ser>
        <c:dLbls>
          <c:showLegendKey val="0"/>
          <c:showVal val="0"/>
          <c:showCatName val="0"/>
          <c:showSerName val="0"/>
          <c:showPercent val="0"/>
          <c:showBubbleSize val="0"/>
        </c:dLbls>
        <c:gapWidth val="182"/>
        <c:axId val="249038576"/>
        <c:axId val="249039232"/>
      </c:barChart>
      <c:catAx>
        <c:axId val="24903857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49039232"/>
        <c:crosses val="autoZero"/>
        <c:auto val="1"/>
        <c:lblAlgn val="ctr"/>
        <c:lblOffset val="100"/>
        <c:noMultiLvlLbl val="0"/>
      </c:catAx>
      <c:valAx>
        <c:axId val="249039232"/>
        <c:scaling>
          <c:orientation val="minMax"/>
          <c:max val="14"/>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49038576"/>
        <c:crosses val="autoZero"/>
        <c:crossBetween val="between"/>
        <c:majorUnit val="1"/>
        <c:min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281940</xdr:colOff>
      <xdr:row>1</xdr:row>
      <xdr:rowOff>30480</xdr:rowOff>
    </xdr:from>
    <xdr:to>
      <xdr:col>19</xdr:col>
      <xdr:colOff>65662</xdr:colOff>
      <xdr:row>35</xdr:row>
      <xdr:rowOff>137808</xdr:rowOff>
    </xdr:to>
    <xdr:graphicFrame macro="">
      <xdr:nvGraphicFramePr>
        <xdr:cNvPr id="5" name="Chart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251459</xdr:colOff>
      <xdr:row>36</xdr:row>
      <xdr:rowOff>114300</xdr:rowOff>
    </xdr:from>
    <xdr:to>
      <xdr:col>14</xdr:col>
      <xdr:colOff>204106</xdr:colOff>
      <xdr:row>61</xdr:row>
      <xdr:rowOff>27214</xdr:rowOff>
    </xdr:to>
    <xdr:graphicFrame macro="">
      <xdr:nvGraphicFramePr>
        <xdr:cNvPr id="6" name="Chart 5">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290752</xdr:colOff>
      <xdr:row>69</xdr:row>
      <xdr:rowOff>125458</xdr:rowOff>
    </xdr:from>
    <xdr:to>
      <xdr:col>29</xdr:col>
      <xdr:colOff>155394</xdr:colOff>
      <xdr:row>92</xdr:row>
      <xdr:rowOff>1089</xdr:rowOff>
    </xdr:to>
    <xdr:graphicFrame macro="">
      <xdr:nvGraphicFramePr>
        <xdr:cNvPr id="8" name="Chart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64</xdr:row>
      <xdr:rowOff>0</xdr:rowOff>
    </xdr:from>
    <xdr:to>
      <xdr:col>14</xdr:col>
      <xdr:colOff>623207</xdr:colOff>
      <xdr:row>88</xdr:row>
      <xdr:rowOff>111034</xdr:rowOff>
    </xdr:to>
    <xdr:graphicFrame macro="">
      <xdr:nvGraphicFramePr>
        <xdr:cNvPr id="9" name="Chart 8">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91</xdr:row>
      <xdr:rowOff>0</xdr:rowOff>
    </xdr:from>
    <xdr:to>
      <xdr:col>14</xdr:col>
      <xdr:colOff>623207</xdr:colOff>
      <xdr:row>115</xdr:row>
      <xdr:rowOff>111034</xdr:rowOff>
    </xdr:to>
    <xdr:graphicFrame macro="">
      <xdr:nvGraphicFramePr>
        <xdr:cNvPr id="10" name="Chart 9">
          <a:extLst>
            <a:ext uri="{FF2B5EF4-FFF2-40B4-BE49-F238E27FC236}">
              <a16:creationId xmlns:a16="http://schemas.microsoft.com/office/drawing/2014/main"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0000000}" name="Table8" displayName="Table8" ref="A1:N10" totalsRowShown="0" headerRowDxfId="15" dataDxfId="14">
  <autoFilter ref="A1:N10" xr:uid="{00000000-0009-0000-0100-000008000000}"/>
  <tableColumns count="14">
    <tableColumn id="1" xr3:uid="{00000000-0010-0000-0000-000001000000}" name="Concept" dataDxfId="13"/>
    <tableColumn id="2" xr3:uid="{00000000-0010-0000-0000-000002000000}" name="ADAPT" dataDxfId="12"/>
    <tableColumn id="3" xr3:uid="{00000000-0010-0000-0000-000003000000}" name="CBT for children with gastrointestinal disorders (no specific name)" dataDxfId="11"/>
    <tableColumn id="4" xr3:uid="{00000000-0010-0000-0000-000004000000}" name="Customized CBT for adolescents with pain (no specific name)" dataDxfId="10"/>
    <tableColumn id="5" xr3:uid="{00000000-0010-0000-0000-000005000000}" name="DARWeb" dataDxfId="9"/>
    <tableColumn id="6" xr3:uid="{00000000-0010-0000-0000-000006000000}" name="Rheumates@Work" dataDxfId="8"/>
    <tableColumn id="7" xr3:uid="{00000000-0010-0000-0000-000007000000}" name="Move It Now" dataDxfId="7"/>
    <tableColumn id="8" xr3:uid="{00000000-0010-0000-0000-000008000000}" name="iCanCope with Pain™" dataDxfId="6"/>
    <tableColumn id="9" xr3:uid="{00000000-0010-0000-0000-000009000000}" name="Website for dysmenorrhea (no specific name)" dataDxfId="5"/>
    <tableColumn id="10" xr3:uid="{00000000-0010-0000-0000-00000A000000}" name="Web-based skills training for adolescents with migraine (no specific name)" dataDxfId="4"/>
    <tableColumn id="11" xr3:uid="{00000000-0010-0000-0000-00000B000000}" name="Teens Taking Charge" dataDxfId="3"/>
    <tableColumn id="12" xr3:uid="{00000000-0010-0000-0000-00000C000000}" name="CBT with 6-week online skill review for IBD (no specific name)" dataDxfId="2"/>
    <tableColumn id="13" xr3:uid="{00000000-0010-0000-0000-00000D000000}" name="Self-help for paediatric recurrent headache (no specific name)" dataDxfId="1"/>
    <tableColumn id="14" xr3:uid="{00000000-0010-0000-0000-00000E000000}" name="Web-MAP/ Web-MAP2"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ebmap2.com/"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R36"/>
  <sheetViews>
    <sheetView tabSelected="1" zoomScale="46" zoomScaleNormal="46" workbookViewId="0">
      <selection activeCell="X14" sqref="X14"/>
    </sheetView>
  </sheetViews>
  <sheetFormatPr defaultColWidth="11" defaultRowHeight="15.6"/>
  <cols>
    <col min="1" max="1" width="11" style="25"/>
    <col min="2" max="2" width="28.19921875" style="1" customWidth="1"/>
    <col min="3" max="3" width="15.69921875" style="1" customWidth="1"/>
    <col min="4" max="4" width="16.69921875" style="16" customWidth="1"/>
    <col min="5" max="5" width="23.09765625" style="16" customWidth="1"/>
    <col min="6" max="6" width="18" style="1" customWidth="1"/>
    <col min="7" max="7" width="18.5" style="24" customWidth="1"/>
    <col min="8" max="8" width="19.59765625" style="20" customWidth="1"/>
    <col min="9" max="26" width="17.59765625" style="1" customWidth="1"/>
    <col min="27" max="31" width="17.59765625" customWidth="1"/>
    <col min="32" max="37" width="17.59765625" style="1" customWidth="1"/>
    <col min="38" max="41" width="17.59765625" customWidth="1"/>
    <col min="42" max="42" width="21.8984375" customWidth="1"/>
    <col min="43" max="43" width="23.5" customWidth="1"/>
    <col min="44" max="44" width="18.8984375" customWidth="1"/>
    <col min="80" max="16384" width="11" style="1"/>
  </cols>
  <sheetData>
    <row r="1" spans="1:96" s="14" customFormat="1" ht="43.2" customHeight="1">
      <c r="A1" s="96" t="s">
        <v>89</v>
      </c>
      <c r="B1" s="97"/>
      <c r="C1" s="97"/>
      <c r="D1" s="97"/>
      <c r="E1" s="97"/>
      <c r="F1" s="97"/>
      <c r="G1" s="97"/>
      <c r="H1" s="98"/>
      <c r="I1" s="91" t="s">
        <v>0</v>
      </c>
      <c r="J1" s="92"/>
      <c r="K1" s="92"/>
      <c r="L1" s="92"/>
      <c r="M1" s="92"/>
      <c r="N1" s="92"/>
      <c r="O1" s="92"/>
      <c r="P1" s="92"/>
      <c r="Q1" s="93"/>
      <c r="R1" s="91" t="s">
        <v>1</v>
      </c>
      <c r="S1" s="92"/>
      <c r="T1" s="92"/>
      <c r="U1" s="92"/>
      <c r="V1" s="92"/>
      <c r="W1" s="92"/>
      <c r="X1" s="92"/>
      <c r="Y1" s="92"/>
      <c r="Z1" s="93"/>
      <c r="AA1" s="12"/>
      <c r="AB1" s="95" t="s">
        <v>88</v>
      </c>
      <c r="AC1" s="95"/>
      <c r="AD1" s="95"/>
      <c r="AE1" s="12"/>
      <c r="AF1" s="94"/>
      <c r="AG1" s="94"/>
      <c r="AH1" s="94"/>
      <c r="AI1" s="94"/>
      <c r="AJ1" s="94"/>
      <c r="AK1" s="94"/>
      <c r="AL1" s="94"/>
      <c r="AM1" s="94"/>
      <c r="AN1" s="94"/>
      <c r="AO1"/>
      <c r="AP1"/>
      <c r="AQ1"/>
      <c r="AR1"/>
      <c r="AS1"/>
      <c r="AT1"/>
      <c r="AU1"/>
      <c r="AV1"/>
      <c r="AW1"/>
      <c r="AX1"/>
      <c r="AY1"/>
      <c r="AZ1"/>
      <c r="BA1"/>
      <c r="BB1"/>
      <c r="BC1"/>
      <c r="BD1"/>
      <c r="BE1"/>
      <c r="BF1"/>
      <c r="BG1"/>
      <c r="BH1"/>
      <c r="BI1"/>
      <c r="BJ1"/>
      <c r="BK1"/>
      <c r="BL1"/>
      <c r="BM1"/>
      <c r="BN1"/>
      <c r="BO1"/>
      <c r="BP1"/>
      <c r="BQ1"/>
      <c r="BR1"/>
      <c r="BS1"/>
      <c r="BT1"/>
      <c r="BU1"/>
      <c r="BV1"/>
      <c r="BW1"/>
      <c r="BX1"/>
      <c r="BY1"/>
      <c r="BZ1"/>
      <c r="CA1"/>
    </row>
    <row r="2" spans="1:96" s="15" customFormat="1" ht="112.5" customHeight="1">
      <c r="A2" s="50" t="s">
        <v>61</v>
      </c>
      <c r="B2" s="51" t="s">
        <v>10</v>
      </c>
      <c r="C2" s="51" t="s">
        <v>23</v>
      </c>
      <c r="D2" s="52" t="s">
        <v>12</v>
      </c>
      <c r="E2" s="52" t="s">
        <v>48</v>
      </c>
      <c r="F2" s="53" t="s">
        <v>5</v>
      </c>
      <c r="G2" s="54" t="s">
        <v>85</v>
      </c>
      <c r="H2" s="55" t="s">
        <v>52</v>
      </c>
      <c r="I2" s="50" t="s">
        <v>64</v>
      </c>
      <c r="J2" s="56" t="s">
        <v>40</v>
      </c>
      <c r="K2" s="56" t="s">
        <v>41</v>
      </c>
      <c r="L2" s="56" t="s">
        <v>42</v>
      </c>
      <c r="M2" s="56" t="s">
        <v>63</v>
      </c>
      <c r="N2" s="56" t="s">
        <v>43</v>
      </c>
      <c r="O2" s="56" t="s">
        <v>53</v>
      </c>
      <c r="P2" s="56" t="s">
        <v>45</v>
      </c>
      <c r="Q2" s="57" t="s">
        <v>44</v>
      </c>
      <c r="R2" s="56" t="s">
        <v>64</v>
      </c>
      <c r="S2" s="56" t="s">
        <v>40</v>
      </c>
      <c r="T2" s="56" t="s">
        <v>41</v>
      </c>
      <c r="U2" s="56" t="s">
        <v>42</v>
      </c>
      <c r="V2" s="56" t="s">
        <v>63</v>
      </c>
      <c r="W2" s="56" t="s">
        <v>43</v>
      </c>
      <c r="X2" s="56" t="s">
        <v>53</v>
      </c>
      <c r="Y2" s="56" t="s">
        <v>45</v>
      </c>
      <c r="Z2" s="57" t="s">
        <v>44</v>
      </c>
      <c r="AA2" s="12"/>
      <c r="AB2" s="83" t="s">
        <v>65</v>
      </c>
      <c r="AC2" s="83" t="s">
        <v>66</v>
      </c>
      <c r="AD2" s="83" t="s">
        <v>67</v>
      </c>
      <c r="AE2" s="1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row>
    <row r="3" spans="1:96" s="26" customFormat="1" ht="64.5" customHeight="1" thickBot="1">
      <c r="A3" s="67">
        <v>1</v>
      </c>
      <c r="B3" s="29" t="s">
        <v>9</v>
      </c>
      <c r="C3" s="30" t="s">
        <v>35</v>
      </c>
      <c r="D3" s="30">
        <v>2018</v>
      </c>
      <c r="E3" s="31" t="s">
        <v>29</v>
      </c>
      <c r="F3" s="68" t="s">
        <v>46</v>
      </c>
      <c r="G3" s="32" t="s">
        <v>86</v>
      </c>
      <c r="H3" s="33">
        <v>7</v>
      </c>
      <c r="I3" s="62">
        <v>2</v>
      </c>
      <c r="J3" s="63">
        <v>1</v>
      </c>
      <c r="K3" s="63">
        <v>0</v>
      </c>
      <c r="L3" s="63">
        <v>2</v>
      </c>
      <c r="M3" s="63">
        <v>2</v>
      </c>
      <c r="N3" s="63">
        <v>2</v>
      </c>
      <c r="O3" s="63">
        <v>0</v>
      </c>
      <c r="P3" s="63">
        <v>0</v>
      </c>
      <c r="Q3" s="69">
        <v>1</v>
      </c>
      <c r="R3" s="70">
        <v>2</v>
      </c>
      <c r="S3" s="70">
        <v>1</v>
      </c>
      <c r="T3" s="70">
        <v>0</v>
      </c>
      <c r="U3" s="70">
        <v>2</v>
      </c>
      <c r="V3" s="70">
        <v>2</v>
      </c>
      <c r="W3" s="70">
        <v>2</v>
      </c>
      <c r="X3" s="70">
        <v>0</v>
      </c>
      <c r="Y3" s="70">
        <v>0</v>
      </c>
      <c r="Z3" s="71">
        <v>1</v>
      </c>
      <c r="AA3" s="12"/>
      <c r="AB3" s="77">
        <f>COUNTIF(I3:Q3,"2")</f>
        <v>4</v>
      </c>
      <c r="AC3" s="77">
        <f>COUNTIF(I3:Q3, "1")</f>
        <v>2</v>
      </c>
      <c r="AD3" s="77">
        <f>COUNTIF(I3:Q3,"0")</f>
        <v>3</v>
      </c>
      <c r="AE3" s="12"/>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row>
    <row r="4" spans="1:96" s="26" customFormat="1" ht="66.75" customHeight="1" thickBot="1">
      <c r="A4" s="67">
        <v>2</v>
      </c>
      <c r="B4" s="34" t="s">
        <v>58</v>
      </c>
      <c r="C4" s="30" t="s">
        <v>38</v>
      </c>
      <c r="D4" s="30" t="s">
        <v>62</v>
      </c>
      <c r="E4" s="31" t="s">
        <v>28</v>
      </c>
      <c r="F4" s="35"/>
      <c r="G4" s="36"/>
      <c r="H4" s="33">
        <v>10</v>
      </c>
      <c r="I4" s="64">
        <v>2</v>
      </c>
      <c r="J4" s="65">
        <v>2</v>
      </c>
      <c r="K4" s="65">
        <v>0</v>
      </c>
      <c r="L4" s="65">
        <v>2</v>
      </c>
      <c r="M4" s="65">
        <v>2</v>
      </c>
      <c r="N4" s="65">
        <v>1</v>
      </c>
      <c r="O4" s="65">
        <v>0</v>
      </c>
      <c r="P4" s="65">
        <v>0</v>
      </c>
      <c r="Q4" s="66">
        <v>0</v>
      </c>
      <c r="R4" s="72">
        <v>2</v>
      </c>
      <c r="S4" s="72">
        <v>2</v>
      </c>
      <c r="T4" s="72">
        <v>0</v>
      </c>
      <c r="U4" s="72">
        <v>2</v>
      </c>
      <c r="V4" s="72">
        <v>2</v>
      </c>
      <c r="W4" s="72">
        <v>1</v>
      </c>
      <c r="X4" s="72">
        <v>0</v>
      </c>
      <c r="Y4" s="72">
        <v>0</v>
      </c>
      <c r="Z4" s="73">
        <v>0</v>
      </c>
      <c r="AA4" s="12"/>
      <c r="AB4" s="77">
        <f t="shared" ref="AB4:AB15" si="0">COUNTIF(I4:Q4,"2")</f>
        <v>4</v>
      </c>
      <c r="AC4" s="77">
        <f t="shared" ref="AC4:AC15" si="1">COUNTIF(I4:Q4, "1")</f>
        <v>1</v>
      </c>
      <c r="AD4" s="77">
        <f t="shared" ref="AD4:AD15" si="2">COUNTIF(I4:Q4,"0")</f>
        <v>4</v>
      </c>
      <c r="AE4" s="12"/>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row>
    <row r="5" spans="1:96" s="26" customFormat="1" ht="77.25" customHeight="1">
      <c r="A5" s="67">
        <v>3</v>
      </c>
      <c r="B5" s="34" t="s">
        <v>59</v>
      </c>
      <c r="C5" s="30" t="s">
        <v>38</v>
      </c>
      <c r="D5" s="30">
        <v>2016</v>
      </c>
      <c r="E5" s="37" t="s">
        <v>26</v>
      </c>
      <c r="F5" s="35"/>
      <c r="G5" s="36"/>
      <c r="H5" s="33">
        <v>9</v>
      </c>
      <c r="I5" s="64">
        <v>2</v>
      </c>
      <c r="J5" s="65">
        <v>2</v>
      </c>
      <c r="K5" s="65">
        <v>2</v>
      </c>
      <c r="L5" s="65">
        <v>0</v>
      </c>
      <c r="M5" s="65">
        <v>2</v>
      </c>
      <c r="N5" s="65">
        <v>1</v>
      </c>
      <c r="O5" s="65">
        <v>0</v>
      </c>
      <c r="P5" s="65">
        <v>0</v>
      </c>
      <c r="Q5" s="66">
        <v>0</v>
      </c>
      <c r="R5" s="72">
        <v>2</v>
      </c>
      <c r="S5" s="72">
        <v>2</v>
      </c>
      <c r="T5" s="72">
        <v>2</v>
      </c>
      <c r="U5" s="72">
        <v>0</v>
      </c>
      <c r="V5" s="72">
        <v>2</v>
      </c>
      <c r="W5" s="72">
        <v>1</v>
      </c>
      <c r="X5" s="72">
        <v>0</v>
      </c>
      <c r="Y5" s="72">
        <v>0</v>
      </c>
      <c r="Z5" s="73">
        <v>0</v>
      </c>
      <c r="AA5" s="12"/>
      <c r="AB5" s="77">
        <f t="shared" si="0"/>
        <v>4</v>
      </c>
      <c r="AC5" s="77">
        <f t="shared" si="1"/>
        <v>1</v>
      </c>
      <c r="AD5" s="77">
        <f t="shared" si="2"/>
        <v>4</v>
      </c>
      <c r="AE5" s="12"/>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row>
    <row r="6" spans="1:96" s="27" customFormat="1" ht="88.5" customHeight="1" thickBot="1">
      <c r="A6" s="67">
        <v>4</v>
      </c>
      <c r="B6" s="29" t="s">
        <v>6</v>
      </c>
      <c r="C6" s="30" t="s">
        <v>33</v>
      </c>
      <c r="D6" s="30">
        <v>2015</v>
      </c>
      <c r="E6" s="37" t="s">
        <v>17</v>
      </c>
      <c r="F6" s="38" t="s">
        <v>32</v>
      </c>
      <c r="G6" s="39" t="s">
        <v>86</v>
      </c>
      <c r="H6" s="33">
        <v>7</v>
      </c>
      <c r="I6" s="64">
        <v>2</v>
      </c>
      <c r="J6" s="65">
        <v>2</v>
      </c>
      <c r="K6" s="65">
        <v>0</v>
      </c>
      <c r="L6" s="65">
        <v>2</v>
      </c>
      <c r="M6" s="65">
        <v>2</v>
      </c>
      <c r="N6" s="65">
        <v>0</v>
      </c>
      <c r="O6" s="65">
        <v>0</v>
      </c>
      <c r="P6" s="65">
        <v>0</v>
      </c>
      <c r="Q6" s="66">
        <v>0</v>
      </c>
      <c r="R6" s="72">
        <v>2</v>
      </c>
      <c r="S6" s="72">
        <v>2</v>
      </c>
      <c r="T6" s="72">
        <v>0</v>
      </c>
      <c r="U6" s="72">
        <v>2</v>
      </c>
      <c r="V6" s="72">
        <v>2</v>
      </c>
      <c r="W6" s="72">
        <v>0</v>
      </c>
      <c r="X6" s="72">
        <v>0</v>
      </c>
      <c r="Y6" s="72">
        <v>0</v>
      </c>
      <c r="Z6" s="73">
        <v>0</v>
      </c>
      <c r="AA6" s="12"/>
      <c r="AB6" s="77">
        <f t="shared" si="0"/>
        <v>4</v>
      </c>
      <c r="AC6" s="77">
        <f t="shared" si="1"/>
        <v>0</v>
      </c>
      <c r="AD6" s="77">
        <f t="shared" si="2"/>
        <v>5</v>
      </c>
      <c r="AE6" s="12"/>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row>
    <row r="7" spans="1:96" s="26" customFormat="1" ht="41.25" customHeight="1" thickBot="1">
      <c r="A7" s="67">
        <v>5</v>
      </c>
      <c r="B7" s="40" t="s">
        <v>7</v>
      </c>
      <c r="C7" s="30" t="s">
        <v>50</v>
      </c>
      <c r="D7" s="30">
        <v>2010</v>
      </c>
      <c r="E7" s="37" t="s">
        <v>16</v>
      </c>
      <c r="F7" s="35"/>
      <c r="G7" s="36"/>
      <c r="H7" s="33">
        <v>14</v>
      </c>
      <c r="I7" s="64">
        <v>2</v>
      </c>
      <c r="J7" s="65">
        <v>2</v>
      </c>
      <c r="K7" s="65">
        <v>0</v>
      </c>
      <c r="L7" s="65">
        <v>0</v>
      </c>
      <c r="M7" s="65">
        <v>2</v>
      </c>
      <c r="N7" s="65">
        <v>2</v>
      </c>
      <c r="O7" s="65">
        <v>2</v>
      </c>
      <c r="P7" s="65">
        <v>0</v>
      </c>
      <c r="Q7" s="66">
        <v>1</v>
      </c>
      <c r="R7" s="72">
        <v>2</v>
      </c>
      <c r="S7" s="72">
        <v>2</v>
      </c>
      <c r="T7" s="72">
        <v>0</v>
      </c>
      <c r="U7" s="72">
        <v>0</v>
      </c>
      <c r="V7" s="72">
        <v>2</v>
      </c>
      <c r="W7" s="72">
        <v>2</v>
      </c>
      <c r="X7" s="72">
        <v>2</v>
      </c>
      <c r="Y7" s="72">
        <v>0</v>
      </c>
      <c r="Z7" s="73">
        <v>1</v>
      </c>
      <c r="AA7" s="12"/>
      <c r="AB7" s="77">
        <f t="shared" si="0"/>
        <v>5</v>
      </c>
      <c r="AC7" s="77">
        <f t="shared" si="1"/>
        <v>1</v>
      </c>
      <c r="AD7" s="77">
        <f t="shared" si="2"/>
        <v>3</v>
      </c>
      <c r="AE7" s="12"/>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row>
    <row r="8" spans="1:96" s="26" customFormat="1" ht="60" customHeight="1">
      <c r="A8" s="67">
        <v>6</v>
      </c>
      <c r="B8" s="34" t="s">
        <v>54</v>
      </c>
      <c r="C8" s="30" t="s">
        <v>37</v>
      </c>
      <c r="D8" s="30">
        <v>2015</v>
      </c>
      <c r="E8" s="37" t="s">
        <v>24</v>
      </c>
      <c r="F8" s="35"/>
      <c r="G8" s="36"/>
      <c r="H8" s="33">
        <v>7</v>
      </c>
      <c r="I8" s="64">
        <v>2</v>
      </c>
      <c r="J8" s="65">
        <v>2</v>
      </c>
      <c r="K8" s="65">
        <v>0</v>
      </c>
      <c r="L8" s="65">
        <v>0</v>
      </c>
      <c r="M8" s="65">
        <v>2</v>
      </c>
      <c r="N8" s="65">
        <v>0</v>
      </c>
      <c r="O8" s="65">
        <v>0</v>
      </c>
      <c r="P8" s="65">
        <v>0</v>
      </c>
      <c r="Q8" s="66">
        <v>2</v>
      </c>
      <c r="R8" s="72">
        <v>2</v>
      </c>
      <c r="S8" s="72">
        <v>2</v>
      </c>
      <c r="T8" s="72">
        <v>0</v>
      </c>
      <c r="U8" s="72">
        <v>0</v>
      </c>
      <c r="V8" s="72">
        <v>2</v>
      </c>
      <c r="W8" s="72">
        <v>0</v>
      </c>
      <c r="X8" s="72">
        <v>0</v>
      </c>
      <c r="Y8" s="72">
        <v>0</v>
      </c>
      <c r="Z8" s="73">
        <v>2</v>
      </c>
      <c r="AA8" s="12"/>
      <c r="AB8" s="77">
        <f t="shared" si="0"/>
        <v>4</v>
      </c>
      <c r="AC8" s="77">
        <f t="shared" si="1"/>
        <v>0</v>
      </c>
      <c r="AD8" s="77">
        <f t="shared" si="2"/>
        <v>5</v>
      </c>
      <c r="AE8" s="12"/>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row>
    <row r="9" spans="1:96" s="26" customFormat="1" ht="60" customHeight="1" thickBot="1">
      <c r="A9" s="67">
        <v>7</v>
      </c>
      <c r="B9" s="29" t="s">
        <v>51</v>
      </c>
      <c r="C9" s="30" t="s">
        <v>34</v>
      </c>
      <c r="D9" s="30">
        <v>2014</v>
      </c>
      <c r="E9" s="37" t="s">
        <v>20</v>
      </c>
      <c r="F9" s="35"/>
      <c r="G9" s="36"/>
      <c r="H9" s="33">
        <v>11</v>
      </c>
      <c r="I9" s="64">
        <v>2</v>
      </c>
      <c r="J9" s="65">
        <v>2</v>
      </c>
      <c r="K9" s="65">
        <v>2</v>
      </c>
      <c r="L9" s="65">
        <v>1</v>
      </c>
      <c r="M9" s="65">
        <v>2</v>
      </c>
      <c r="N9" s="65">
        <v>2</v>
      </c>
      <c r="O9" s="65">
        <v>0</v>
      </c>
      <c r="P9" s="65">
        <v>0</v>
      </c>
      <c r="Q9" s="66">
        <v>1</v>
      </c>
      <c r="R9" s="72">
        <v>2</v>
      </c>
      <c r="S9" s="72">
        <v>2</v>
      </c>
      <c r="T9" s="72">
        <v>2</v>
      </c>
      <c r="U9" s="72">
        <v>1</v>
      </c>
      <c r="V9" s="72">
        <v>2</v>
      </c>
      <c r="W9" s="72">
        <v>2</v>
      </c>
      <c r="X9" s="72">
        <v>0</v>
      </c>
      <c r="Y9" s="72">
        <v>0</v>
      </c>
      <c r="Z9" s="73">
        <v>1</v>
      </c>
      <c r="AA9" s="12"/>
      <c r="AB9" s="77">
        <f t="shared" si="0"/>
        <v>5</v>
      </c>
      <c r="AC9" s="77">
        <f t="shared" si="1"/>
        <v>2</v>
      </c>
      <c r="AD9" s="77">
        <f t="shared" si="2"/>
        <v>2</v>
      </c>
      <c r="AE9" s="12"/>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row>
    <row r="10" spans="1:96" s="28" customFormat="1" ht="48.75" customHeight="1" thickBot="1">
      <c r="A10" s="67">
        <v>8</v>
      </c>
      <c r="B10" s="41" t="s">
        <v>60</v>
      </c>
      <c r="C10" s="42" t="s">
        <v>36</v>
      </c>
      <c r="D10" s="42">
        <v>2013</v>
      </c>
      <c r="E10" s="43" t="s">
        <v>18</v>
      </c>
      <c r="F10" s="44"/>
      <c r="G10" s="45"/>
      <c r="H10" s="33">
        <v>9</v>
      </c>
      <c r="I10" s="64">
        <v>2</v>
      </c>
      <c r="J10" s="65">
        <v>0</v>
      </c>
      <c r="K10" s="65">
        <v>0</v>
      </c>
      <c r="L10" s="65">
        <v>0</v>
      </c>
      <c r="M10" s="65">
        <v>0</v>
      </c>
      <c r="N10" s="65">
        <v>1</v>
      </c>
      <c r="O10" s="65">
        <v>0</v>
      </c>
      <c r="P10" s="65">
        <v>2</v>
      </c>
      <c r="Q10" s="66">
        <v>1</v>
      </c>
      <c r="R10" s="72">
        <v>2</v>
      </c>
      <c r="S10" s="72">
        <v>0</v>
      </c>
      <c r="T10" s="72">
        <v>0</v>
      </c>
      <c r="U10" s="72">
        <v>0</v>
      </c>
      <c r="V10" s="72">
        <v>0</v>
      </c>
      <c r="W10" s="72">
        <v>1</v>
      </c>
      <c r="X10" s="72">
        <v>0</v>
      </c>
      <c r="Y10" s="72">
        <v>2</v>
      </c>
      <c r="Z10" s="73">
        <v>1</v>
      </c>
      <c r="AA10" s="12"/>
      <c r="AB10" s="77">
        <f t="shared" si="0"/>
        <v>2</v>
      </c>
      <c r="AC10" s="77">
        <f t="shared" si="1"/>
        <v>2</v>
      </c>
      <c r="AD10" s="77">
        <f t="shared" si="2"/>
        <v>5</v>
      </c>
      <c r="AE10" s="12"/>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row>
    <row r="11" spans="1:96" s="26" customFormat="1" ht="70.5" customHeight="1">
      <c r="A11" s="67">
        <v>9</v>
      </c>
      <c r="B11" s="34" t="s">
        <v>57</v>
      </c>
      <c r="C11" s="30" t="s">
        <v>35</v>
      </c>
      <c r="D11" s="30">
        <v>2013</v>
      </c>
      <c r="E11" s="37" t="s">
        <v>22</v>
      </c>
      <c r="F11" s="31"/>
      <c r="G11" s="32"/>
      <c r="H11" s="33">
        <v>6</v>
      </c>
      <c r="I11" s="64">
        <v>2</v>
      </c>
      <c r="J11" s="65">
        <v>0</v>
      </c>
      <c r="K11" s="65">
        <v>0</v>
      </c>
      <c r="L11" s="65">
        <v>2</v>
      </c>
      <c r="M11" s="65">
        <v>2</v>
      </c>
      <c r="N11" s="65">
        <v>2</v>
      </c>
      <c r="O11" s="65">
        <v>0</v>
      </c>
      <c r="P11" s="65">
        <v>1</v>
      </c>
      <c r="Q11" s="66">
        <v>2</v>
      </c>
      <c r="R11" s="72">
        <v>2</v>
      </c>
      <c r="S11" s="72">
        <v>0</v>
      </c>
      <c r="T11" s="72">
        <v>0</v>
      </c>
      <c r="U11" s="72">
        <v>2</v>
      </c>
      <c r="V11" s="72">
        <v>2</v>
      </c>
      <c r="W11" s="72">
        <v>2</v>
      </c>
      <c r="X11" s="72">
        <v>0</v>
      </c>
      <c r="Y11" s="72">
        <v>1</v>
      </c>
      <c r="Z11" s="73">
        <v>2</v>
      </c>
      <c r="AA11" s="12"/>
      <c r="AB11" s="77">
        <f t="shared" si="0"/>
        <v>5</v>
      </c>
      <c r="AC11" s="77">
        <f t="shared" si="1"/>
        <v>1</v>
      </c>
      <c r="AD11" s="77">
        <f t="shared" si="2"/>
        <v>3</v>
      </c>
      <c r="AE11" s="12"/>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row>
    <row r="12" spans="1:96" s="26" customFormat="1" ht="66.75" customHeight="1" thickBot="1">
      <c r="A12" s="67">
        <v>10</v>
      </c>
      <c r="B12" s="29" t="s">
        <v>8</v>
      </c>
      <c r="C12" s="30" t="s">
        <v>34</v>
      </c>
      <c r="D12" s="30">
        <v>2010</v>
      </c>
      <c r="E12" s="31" t="s">
        <v>21</v>
      </c>
      <c r="F12" s="46" t="s">
        <v>31</v>
      </c>
      <c r="G12" s="47" t="s">
        <v>87</v>
      </c>
      <c r="H12" s="33">
        <v>10</v>
      </c>
      <c r="I12" s="64">
        <v>2</v>
      </c>
      <c r="J12" s="65">
        <v>2</v>
      </c>
      <c r="K12" s="65">
        <v>2</v>
      </c>
      <c r="L12" s="65">
        <v>2</v>
      </c>
      <c r="M12" s="65">
        <v>2</v>
      </c>
      <c r="N12" s="65">
        <v>2</v>
      </c>
      <c r="O12" s="65">
        <v>2</v>
      </c>
      <c r="P12" s="65">
        <v>2</v>
      </c>
      <c r="Q12" s="66">
        <v>2</v>
      </c>
      <c r="R12" s="72">
        <v>2</v>
      </c>
      <c r="S12" s="72">
        <v>2</v>
      </c>
      <c r="T12" s="72">
        <v>2</v>
      </c>
      <c r="U12" s="72">
        <v>2</v>
      </c>
      <c r="V12" s="72">
        <v>2</v>
      </c>
      <c r="W12" s="72">
        <v>2</v>
      </c>
      <c r="X12" s="72">
        <v>2</v>
      </c>
      <c r="Y12" s="72">
        <v>2</v>
      </c>
      <c r="Z12" s="73">
        <v>2</v>
      </c>
      <c r="AA12" s="12"/>
      <c r="AB12" s="77">
        <f t="shared" si="0"/>
        <v>9</v>
      </c>
      <c r="AC12" s="77">
        <f t="shared" si="1"/>
        <v>0</v>
      </c>
      <c r="AD12" s="77">
        <f t="shared" si="2"/>
        <v>0</v>
      </c>
      <c r="AE12" s="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row>
    <row r="13" spans="1:96" s="26" customFormat="1" ht="66.75" customHeight="1">
      <c r="A13" s="67">
        <v>11</v>
      </c>
      <c r="B13" s="34" t="s">
        <v>56</v>
      </c>
      <c r="C13" s="30" t="s">
        <v>35</v>
      </c>
      <c r="D13" s="30">
        <v>2010</v>
      </c>
      <c r="E13" s="37" t="s">
        <v>19</v>
      </c>
      <c r="F13" s="48"/>
      <c r="G13" s="49"/>
      <c r="H13" s="33">
        <v>7</v>
      </c>
      <c r="I13" s="64">
        <v>1</v>
      </c>
      <c r="J13" s="65">
        <v>2</v>
      </c>
      <c r="K13" s="65">
        <v>0</v>
      </c>
      <c r="L13" s="65">
        <v>1</v>
      </c>
      <c r="M13" s="65">
        <v>2</v>
      </c>
      <c r="N13" s="65">
        <v>0</v>
      </c>
      <c r="O13" s="65">
        <v>0</v>
      </c>
      <c r="P13" s="65">
        <v>0</v>
      </c>
      <c r="Q13" s="66">
        <v>0</v>
      </c>
      <c r="R13" s="72">
        <v>1</v>
      </c>
      <c r="S13" s="72">
        <v>2</v>
      </c>
      <c r="T13" s="72">
        <v>0</v>
      </c>
      <c r="U13" s="72">
        <v>1</v>
      </c>
      <c r="V13" s="72">
        <v>2</v>
      </c>
      <c r="W13" s="72">
        <v>0</v>
      </c>
      <c r="X13" s="72">
        <v>0</v>
      </c>
      <c r="Y13" s="72">
        <v>0</v>
      </c>
      <c r="Z13" s="73">
        <v>0</v>
      </c>
      <c r="AA13" s="12"/>
      <c r="AB13" s="77">
        <f t="shared" si="0"/>
        <v>2</v>
      </c>
      <c r="AC13" s="77">
        <f t="shared" si="1"/>
        <v>2</v>
      </c>
      <c r="AD13" s="77">
        <f t="shared" si="2"/>
        <v>5</v>
      </c>
      <c r="AE13" s="12"/>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row>
    <row r="14" spans="1:96" s="26" customFormat="1" ht="55.5" customHeight="1" thickBot="1">
      <c r="A14" s="67">
        <v>12</v>
      </c>
      <c r="B14" s="29" t="s">
        <v>55</v>
      </c>
      <c r="C14" s="30" t="s">
        <v>39</v>
      </c>
      <c r="D14" s="30">
        <v>2008</v>
      </c>
      <c r="E14" s="31" t="s">
        <v>27</v>
      </c>
      <c r="F14" s="35"/>
      <c r="G14" s="36"/>
      <c r="H14" s="33">
        <v>6</v>
      </c>
      <c r="I14" s="64">
        <v>2</v>
      </c>
      <c r="J14" s="65">
        <v>0</v>
      </c>
      <c r="K14" s="65">
        <v>0</v>
      </c>
      <c r="L14" s="65">
        <v>0</v>
      </c>
      <c r="M14" s="65">
        <v>2</v>
      </c>
      <c r="N14" s="65">
        <v>1</v>
      </c>
      <c r="O14" s="65">
        <v>0</v>
      </c>
      <c r="P14" s="65">
        <v>0</v>
      </c>
      <c r="Q14" s="66">
        <v>0</v>
      </c>
      <c r="R14" s="72">
        <v>2</v>
      </c>
      <c r="S14" s="72">
        <v>0</v>
      </c>
      <c r="T14" s="72">
        <v>0</v>
      </c>
      <c r="U14" s="72">
        <v>0</v>
      </c>
      <c r="V14" s="72">
        <v>2</v>
      </c>
      <c r="W14" s="72">
        <v>1</v>
      </c>
      <c r="X14" s="72">
        <v>0</v>
      </c>
      <c r="Y14" s="72">
        <v>0</v>
      </c>
      <c r="Z14" s="73">
        <v>0</v>
      </c>
      <c r="AA14" s="12"/>
      <c r="AB14" s="77">
        <f t="shared" si="0"/>
        <v>2</v>
      </c>
      <c r="AC14" s="77">
        <f t="shared" si="1"/>
        <v>1</v>
      </c>
      <c r="AD14" s="77">
        <f t="shared" si="2"/>
        <v>6</v>
      </c>
      <c r="AE14" s="12"/>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row>
    <row r="15" spans="1:96" s="26" customFormat="1" ht="90" customHeight="1" thickBot="1">
      <c r="A15" s="67">
        <v>13</v>
      </c>
      <c r="B15" s="29" t="s">
        <v>11</v>
      </c>
      <c r="C15" s="30" t="s">
        <v>35</v>
      </c>
      <c r="D15" s="30" t="s">
        <v>49</v>
      </c>
      <c r="E15" s="37" t="s">
        <v>25</v>
      </c>
      <c r="F15" s="46" t="s">
        <v>30</v>
      </c>
      <c r="G15" s="47" t="s">
        <v>86</v>
      </c>
      <c r="H15" s="33">
        <v>8</v>
      </c>
      <c r="I15" s="64">
        <v>2</v>
      </c>
      <c r="J15" s="65">
        <v>1</v>
      </c>
      <c r="K15" s="65">
        <v>2</v>
      </c>
      <c r="L15" s="65">
        <v>2</v>
      </c>
      <c r="M15" s="65">
        <v>2</v>
      </c>
      <c r="N15" s="65">
        <v>2</v>
      </c>
      <c r="O15" s="65">
        <v>0</v>
      </c>
      <c r="P15" s="65">
        <v>0</v>
      </c>
      <c r="Q15" s="66">
        <v>1</v>
      </c>
      <c r="R15" s="72">
        <v>2</v>
      </c>
      <c r="S15" s="72">
        <v>1</v>
      </c>
      <c r="T15" s="72">
        <v>2</v>
      </c>
      <c r="U15" s="72">
        <v>2</v>
      </c>
      <c r="V15" s="72">
        <v>2</v>
      </c>
      <c r="W15" s="72">
        <v>2</v>
      </c>
      <c r="X15" s="72">
        <v>0</v>
      </c>
      <c r="Y15" s="72">
        <v>0</v>
      </c>
      <c r="Z15" s="73">
        <v>1</v>
      </c>
      <c r="AA15" s="12"/>
      <c r="AB15" s="77">
        <f t="shared" si="0"/>
        <v>5</v>
      </c>
      <c r="AC15" s="77">
        <f t="shared" si="1"/>
        <v>2</v>
      </c>
      <c r="AD15" s="77">
        <f t="shared" si="2"/>
        <v>2</v>
      </c>
      <c r="AE15" s="12"/>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row>
    <row r="16" spans="1:96" customFormat="1" ht="92.25" customHeight="1">
      <c r="A16" s="12"/>
      <c r="B16" s="12"/>
      <c r="C16" s="12"/>
      <c r="D16" s="12"/>
      <c r="E16" s="12"/>
      <c r="F16" s="12"/>
      <c r="G16" s="74"/>
      <c r="H16" s="75"/>
      <c r="I16" s="14"/>
      <c r="J16" s="14"/>
      <c r="K16" s="14"/>
      <c r="L16" s="14"/>
      <c r="M16" s="14"/>
      <c r="N16" s="14"/>
      <c r="O16" s="14"/>
      <c r="P16" s="14"/>
      <c r="Q16" s="14"/>
      <c r="R16" s="14"/>
      <c r="S16" s="14"/>
      <c r="T16" s="14"/>
      <c r="U16" s="14"/>
      <c r="V16" s="14"/>
      <c r="W16" s="14"/>
      <c r="X16" s="14"/>
      <c r="Y16" s="14"/>
      <c r="Z16" s="14"/>
      <c r="AA16" s="12"/>
      <c r="AB16" s="14"/>
      <c r="AC16" s="14"/>
      <c r="AD16" s="14"/>
      <c r="AE16" s="12"/>
      <c r="AF16" s="1"/>
      <c r="AG16" s="1"/>
      <c r="AH16" s="1"/>
      <c r="AI16" s="1"/>
      <c r="AJ16" s="1"/>
      <c r="AK16" s="1"/>
    </row>
    <row r="17" spans="2:37" customFormat="1" ht="115.2" customHeight="1">
      <c r="G17" s="24"/>
      <c r="H17" s="84"/>
      <c r="I17" s="82"/>
      <c r="J17" s="1"/>
      <c r="K17" s="1"/>
      <c r="L17" s="1"/>
      <c r="M17" s="1"/>
      <c r="N17" s="1"/>
      <c r="O17" s="1"/>
      <c r="P17" s="1"/>
      <c r="Q17" s="1"/>
      <c r="R17" s="1"/>
      <c r="S17" s="1"/>
      <c r="T17" s="1"/>
      <c r="U17" s="1"/>
      <c r="V17" s="1"/>
      <c r="W17" s="1"/>
      <c r="X17" s="1"/>
      <c r="Y17" s="1"/>
      <c r="Z17" s="1"/>
      <c r="AB17" s="1"/>
      <c r="AC17" s="1"/>
      <c r="AD17" s="1"/>
      <c r="AF17" s="1"/>
      <c r="AG17" s="1"/>
      <c r="AH17" s="1"/>
      <c r="AI17" s="1"/>
      <c r="AJ17" s="1"/>
      <c r="AK17" s="1"/>
    </row>
    <row r="18" spans="2:37" customFormat="1" ht="121.2" customHeight="1">
      <c r="G18" s="24"/>
      <c r="H18" s="20"/>
      <c r="I18" s="1"/>
      <c r="J18" s="1"/>
      <c r="K18" s="1"/>
      <c r="L18" s="1"/>
      <c r="M18" s="1"/>
      <c r="N18" s="1"/>
      <c r="O18" s="1"/>
      <c r="P18" s="1"/>
      <c r="Q18" s="1"/>
      <c r="R18" s="1"/>
      <c r="S18" s="1"/>
      <c r="T18" s="1"/>
      <c r="U18" s="1"/>
      <c r="V18" s="1"/>
      <c r="W18" s="1"/>
      <c r="X18" s="1"/>
      <c r="Y18" s="1"/>
      <c r="Z18" s="1"/>
      <c r="AF18" s="1"/>
      <c r="AG18" s="1"/>
      <c r="AH18" s="1"/>
      <c r="AI18" s="1"/>
      <c r="AJ18" s="1"/>
      <c r="AK18" s="1"/>
    </row>
    <row r="19" spans="2:37" customFormat="1" ht="92.25" customHeight="1">
      <c r="B19" s="58"/>
      <c r="C19" s="58"/>
      <c r="G19" s="24"/>
      <c r="H19" s="20"/>
      <c r="I19" s="1"/>
      <c r="J19" s="1"/>
      <c r="K19" s="1"/>
      <c r="L19" s="1"/>
      <c r="M19" s="1"/>
      <c r="N19" s="1"/>
      <c r="O19" s="1"/>
      <c r="P19" s="1"/>
      <c r="Q19" s="1"/>
      <c r="R19" s="1"/>
      <c r="S19" s="1"/>
      <c r="T19" s="1"/>
      <c r="U19" s="1"/>
      <c r="V19" s="1"/>
      <c r="W19" s="1"/>
      <c r="X19" s="1"/>
      <c r="Y19" s="1"/>
      <c r="Z19" s="1"/>
      <c r="AF19" s="1"/>
      <c r="AG19" s="1"/>
      <c r="AH19" s="1"/>
      <c r="AI19" s="1"/>
      <c r="AJ19" s="1"/>
      <c r="AK19" s="1"/>
    </row>
    <row r="20" spans="2:37" ht="109.2" customHeight="1">
      <c r="B20" s="58"/>
      <c r="C20" s="58"/>
      <c r="D20" s="19"/>
      <c r="E20" s="17"/>
      <c r="F20" s="18"/>
    </row>
    <row r="21" spans="2:37" ht="75.599999999999994" customHeight="1">
      <c r="B21" s="58"/>
      <c r="C21" s="58"/>
    </row>
    <row r="22" spans="2:37" customFormat="1" ht="75.599999999999994" customHeight="1">
      <c r="G22" s="24"/>
      <c r="H22" s="20"/>
      <c r="I22" s="1"/>
      <c r="J22" s="1"/>
      <c r="K22" s="1"/>
      <c r="L22" s="1"/>
      <c r="M22" s="1"/>
      <c r="N22" s="1"/>
      <c r="O22" s="1"/>
      <c r="P22" s="1"/>
      <c r="Q22" s="1"/>
      <c r="R22" s="1"/>
      <c r="S22" s="1"/>
      <c r="T22" s="1"/>
      <c r="U22" s="1"/>
      <c r="V22" s="1"/>
      <c r="W22" s="1"/>
      <c r="X22" s="1"/>
      <c r="Y22" s="1"/>
      <c r="Z22" s="1"/>
      <c r="AF22" s="1"/>
      <c r="AG22" s="1"/>
      <c r="AH22" s="1"/>
      <c r="AI22" s="1"/>
      <c r="AJ22" s="1"/>
      <c r="AK22" s="1"/>
    </row>
    <row r="23" spans="2:37" customFormat="1" ht="75.599999999999994" customHeight="1">
      <c r="G23" s="24"/>
      <c r="H23" s="20"/>
      <c r="I23" s="1"/>
      <c r="J23" s="1"/>
      <c r="K23" s="1"/>
      <c r="L23" s="1"/>
      <c r="M23" s="1"/>
      <c r="N23" s="1"/>
      <c r="O23" s="1"/>
      <c r="P23" s="1"/>
      <c r="Q23" s="1"/>
      <c r="R23" s="1"/>
      <c r="S23" s="1"/>
      <c r="T23" s="1"/>
      <c r="U23" s="1"/>
      <c r="V23" s="1"/>
      <c r="W23" s="1"/>
      <c r="X23" s="1"/>
      <c r="Y23" s="1"/>
      <c r="Z23" s="1"/>
      <c r="AF23" s="1"/>
      <c r="AG23" s="1"/>
      <c r="AH23" s="1"/>
      <c r="AI23" s="1"/>
      <c r="AJ23" s="1"/>
      <c r="AK23" s="1"/>
    </row>
    <row r="24" spans="2:37" ht="138" customHeight="1">
      <c r="F24" s="3"/>
    </row>
    <row r="25" spans="2:37" ht="112.2" customHeight="1">
      <c r="F25" s="3"/>
    </row>
    <row r="26" spans="2:37" ht="91.2" customHeight="1">
      <c r="F26" s="3"/>
    </row>
    <row r="27" spans="2:37" ht="117.6" customHeight="1">
      <c r="F27" s="3"/>
      <c r="G27" s="21"/>
      <c r="I27" s="3"/>
      <c r="AJ27" s="3"/>
      <c r="AK27" s="3"/>
    </row>
    <row r="28" spans="2:37">
      <c r="F28" s="4"/>
      <c r="G28" s="22"/>
      <c r="I28" s="6"/>
      <c r="AJ28" s="2"/>
      <c r="AK28" s="9"/>
    </row>
    <row r="29" spans="2:37">
      <c r="F29" s="4"/>
      <c r="G29" s="22"/>
      <c r="I29" s="6"/>
      <c r="AJ29" s="3"/>
      <c r="AK29" s="9"/>
    </row>
    <row r="30" spans="2:37">
      <c r="F30" s="4"/>
      <c r="G30" s="22"/>
      <c r="I30" s="6"/>
      <c r="AJ30" s="3"/>
      <c r="AK30" s="9"/>
    </row>
    <row r="31" spans="2:37">
      <c r="F31" s="4"/>
      <c r="G31" s="22"/>
      <c r="I31" s="6"/>
      <c r="AJ31" s="3"/>
      <c r="AK31" s="9"/>
    </row>
    <row r="32" spans="2:37">
      <c r="F32" s="3"/>
      <c r="G32" s="21"/>
      <c r="I32" s="3"/>
      <c r="AJ32" s="3"/>
      <c r="AK32" s="3"/>
    </row>
    <row r="33" spans="6:9">
      <c r="F33" s="5"/>
      <c r="G33" s="23"/>
      <c r="I33" s="3"/>
    </row>
    <row r="34" spans="6:9">
      <c r="F34" s="3"/>
      <c r="G34" s="21"/>
      <c r="I34" s="3"/>
    </row>
    <row r="35" spans="6:9">
      <c r="F35" s="5"/>
      <c r="G35" s="23"/>
      <c r="I35" s="3"/>
    </row>
    <row r="36" spans="6:9">
      <c r="I36" s="3"/>
    </row>
  </sheetData>
  <mergeCells count="5">
    <mergeCell ref="R1:Z1"/>
    <mergeCell ref="AF1:AN1"/>
    <mergeCell ref="I1:Q1"/>
    <mergeCell ref="AB1:AD1"/>
    <mergeCell ref="A1:H1"/>
  </mergeCells>
  <dataValidations count="1">
    <dataValidation type="whole" allowBlank="1" showInputMessage="1" showErrorMessage="1" sqref="H3:H15" xr:uid="{00000000-0002-0000-0000-000000000000}">
      <formula1>0</formula1>
      <formula2>100</formula2>
    </dataValidation>
  </dataValidations>
  <hyperlinks>
    <hyperlink ref="F15" r:id="rId1" xr:uid="{00000000-0004-0000-0000-000000000000}"/>
  </hyperlinks>
  <pageMargins left="0.25" right="0.25" top="0.75" bottom="0.75" header="0.3" footer="0.3"/>
  <pageSetup paperSize="9" orientation="landscape"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T16"/>
  <sheetViews>
    <sheetView topLeftCell="G3" zoomScale="93" zoomScaleNormal="93" workbookViewId="0">
      <selection activeCell="C7" sqref="C7"/>
    </sheetView>
  </sheetViews>
  <sheetFormatPr defaultRowHeight="15.6"/>
  <cols>
    <col min="3" max="3" width="32.3984375" customWidth="1"/>
    <col min="4" max="4" width="12.69921875" customWidth="1"/>
    <col min="5" max="5" width="17.09765625" customWidth="1"/>
    <col min="6" max="6" width="20.19921875" customWidth="1"/>
    <col min="7" max="7" width="20.69921875" customWidth="1"/>
    <col min="8" max="8" width="15.69921875" customWidth="1"/>
    <col min="9" max="9" width="14.19921875" customWidth="1"/>
    <col min="10" max="10" width="15.19921875" customWidth="1"/>
    <col min="11" max="11" width="18.69921875" customWidth="1"/>
    <col min="12" max="12" width="15.19921875" customWidth="1"/>
    <col min="13" max="13" width="13.59765625" customWidth="1"/>
    <col min="17" max="17" width="18.59765625" customWidth="1"/>
    <col min="19" max="19" width="14.8984375" customWidth="1"/>
    <col min="20" max="20" width="16.69921875" customWidth="1"/>
  </cols>
  <sheetData>
    <row r="1" spans="2:20" ht="55.95" customHeight="1">
      <c r="B1" s="12"/>
      <c r="C1" s="12"/>
      <c r="D1" s="12"/>
      <c r="E1" s="12"/>
      <c r="F1" s="12"/>
      <c r="G1" s="12"/>
      <c r="H1" s="12"/>
      <c r="I1" s="12"/>
      <c r="J1" s="12"/>
      <c r="K1" s="12"/>
      <c r="L1" s="12"/>
      <c r="M1" s="12"/>
      <c r="N1" s="12"/>
      <c r="O1" s="14"/>
      <c r="P1" s="14"/>
      <c r="Q1" s="12"/>
      <c r="R1" s="12"/>
    </row>
    <row r="2" spans="2:20" ht="95.4" customHeight="1">
      <c r="B2" s="12"/>
      <c r="C2" s="12"/>
      <c r="D2" s="12"/>
      <c r="E2" s="12"/>
      <c r="F2" s="12"/>
      <c r="G2" s="12"/>
      <c r="H2" s="12"/>
      <c r="I2" s="12"/>
      <c r="J2" s="12"/>
      <c r="K2" s="12"/>
      <c r="L2" s="12"/>
      <c r="M2" s="12"/>
      <c r="N2" s="12"/>
      <c r="O2" s="14"/>
      <c r="P2" s="14"/>
      <c r="Q2" s="76" t="s">
        <v>83</v>
      </c>
      <c r="R2" s="12"/>
      <c r="S2" s="99" t="s">
        <v>84</v>
      </c>
      <c r="T2" s="99"/>
    </row>
    <row r="3" spans="2:20" ht="57.6" customHeight="1">
      <c r="B3" s="12"/>
      <c r="C3" s="12"/>
      <c r="D3" s="12"/>
      <c r="E3" s="12"/>
      <c r="F3" s="12"/>
      <c r="G3" s="12"/>
      <c r="H3" s="12"/>
      <c r="I3" s="12"/>
      <c r="J3" s="12"/>
      <c r="K3" s="12"/>
      <c r="L3" s="12"/>
      <c r="M3" s="12"/>
      <c r="N3" s="12"/>
      <c r="O3" s="14"/>
      <c r="P3" s="14"/>
      <c r="Q3" s="77">
        <f>'Content Coding'!AB3</f>
        <v>4</v>
      </c>
      <c r="R3" s="12"/>
      <c r="S3" s="61" t="s">
        <v>74</v>
      </c>
      <c r="T3" s="61">
        <f>COUNTIF(Q3:Q16, "1")</f>
        <v>0</v>
      </c>
    </row>
    <row r="4" spans="2:20" ht="55.2">
      <c r="B4" s="12"/>
      <c r="C4" s="12"/>
      <c r="D4" s="81" t="s">
        <v>68</v>
      </c>
      <c r="E4" s="81" t="s">
        <v>40</v>
      </c>
      <c r="F4" s="81" t="s">
        <v>41</v>
      </c>
      <c r="G4" s="81" t="s">
        <v>69</v>
      </c>
      <c r="H4" s="81" t="s">
        <v>70</v>
      </c>
      <c r="I4" s="81" t="s">
        <v>73</v>
      </c>
      <c r="J4" s="81" t="s">
        <v>110</v>
      </c>
      <c r="K4" s="81" t="s">
        <v>72</v>
      </c>
      <c r="L4" s="81" t="s">
        <v>90</v>
      </c>
      <c r="M4" s="12"/>
      <c r="N4" s="12"/>
      <c r="O4" s="14"/>
      <c r="P4" s="14"/>
      <c r="Q4" s="77">
        <f>'Content Coding'!AB4</f>
        <v>4</v>
      </c>
      <c r="R4" s="12"/>
      <c r="S4" s="61" t="s">
        <v>75</v>
      </c>
      <c r="T4" s="61">
        <f>COUNTIF(Q3:Q16, "2")</f>
        <v>3</v>
      </c>
    </row>
    <row r="5" spans="2:20" ht="31.2">
      <c r="B5" s="59"/>
      <c r="C5" s="60" t="s">
        <v>111</v>
      </c>
      <c r="D5" s="78">
        <f>COUNTIF('Content Coding'!I3:I15, "2")</f>
        <v>12</v>
      </c>
      <c r="E5" s="78">
        <f>COUNTIF('Content Coding'!J3:J15, "2")</f>
        <v>8</v>
      </c>
      <c r="F5" s="78">
        <f>COUNTIF('Content Coding'!K3:K15, "2")</f>
        <v>4</v>
      </c>
      <c r="G5" s="78">
        <f>COUNTIF('Content Coding'!L3:L15, "2")</f>
        <v>6</v>
      </c>
      <c r="H5" s="78">
        <f>COUNTIF('Content Coding'!M3:M15, "2")</f>
        <v>12</v>
      </c>
      <c r="I5" s="78">
        <f>COUNTIF('Content Coding'!N3:N15, "2")</f>
        <v>6</v>
      </c>
      <c r="J5" s="78">
        <f>COUNTIF('Content Coding'!O3:O15, "2")</f>
        <v>2</v>
      </c>
      <c r="K5" s="78">
        <f>COUNTIF('Content Coding'!P3:P15, "2")</f>
        <v>2</v>
      </c>
      <c r="L5" s="78">
        <f>COUNTIF('Content Coding'!Q3:Q15, "2")</f>
        <v>3</v>
      </c>
      <c r="M5" s="79">
        <f>(SUM(D5:L5)/117)*100</f>
        <v>47.008547008547005</v>
      </c>
      <c r="N5" s="12"/>
      <c r="P5" s="14"/>
      <c r="Q5" s="77">
        <f>'Content Coding'!AB5</f>
        <v>4</v>
      </c>
      <c r="R5" s="12"/>
      <c r="S5" s="61" t="s">
        <v>76</v>
      </c>
      <c r="T5" s="61">
        <f>COUNTIF(Q3:Q16, "3")</f>
        <v>0</v>
      </c>
    </row>
    <row r="6" spans="2:20" ht="55.2" customHeight="1">
      <c r="B6" s="59"/>
      <c r="C6" s="60" t="s">
        <v>112</v>
      </c>
      <c r="D6" s="78">
        <f>COUNTIF('Content Coding'!I3:I15, "1")</f>
        <v>1</v>
      </c>
      <c r="E6" s="78">
        <f>COUNTIF('Content Coding'!J3:J15, "1")</f>
        <v>2</v>
      </c>
      <c r="F6" s="78">
        <f>COUNTIF('Content Coding'!K3:K15, "1")</f>
        <v>0</v>
      </c>
      <c r="G6" s="78">
        <f>COUNTIF('Content Coding'!L3:L15, "1")</f>
        <v>2</v>
      </c>
      <c r="H6" s="78">
        <f>COUNTIF('Content Coding'!M3:M15, "1")</f>
        <v>0</v>
      </c>
      <c r="I6" s="78">
        <f>COUNTIF('Content Coding'!N3:N15, "1")</f>
        <v>4</v>
      </c>
      <c r="J6" s="78">
        <f>COUNTIF('Content Coding'!O3:O15, "1")</f>
        <v>0</v>
      </c>
      <c r="K6" s="78">
        <f>COUNTIF('Content Coding'!P3:P15, "1")</f>
        <v>1</v>
      </c>
      <c r="L6" s="78">
        <f>COUNTIF('Content Coding'!Q3:Q15, "1")</f>
        <v>5</v>
      </c>
      <c r="M6" s="79">
        <f>(SUM(D6:L6)/117)*100</f>
        <v>12.820512820512819</v>
      </c>
      <c r="N6" s="12"/>
      <c r="P6" s="14"/>
      <c r="Q6" s="77">
        <f>'Content Coding'!AB6</f>
        <v>4</v>
      </c>
      <c r="R6" s="12"/>
      <c r="S6" s="61" t="s">
        <v>77</v>
      </c>
      <c r="T6" s="61">
        <f>COUNTIF(Q3:Q16, "4")</f>
        <v>5</v>
      </c>
    </row>
    <row r="7" spans="2:20" ht="58.95" customHeight="1">
      <c r="B7" s="59"/>
      <c r="C7" s="60" t="s">
        <v>113</v>
      </c>
      <c r="D7" s="78">
        <f>COUNTIF('Content Coding'!I3:I15, "0")</f>
        <v>0</v>
      </c>
      <c r="E7" s="78">
        <f>COUNTIF('Content Coding'!J3:J15, "0")</f>
        <v>3</v>
      </c>
      <c r="F7" s="78">
        <f>COUNTIF('Content Coding'!K3:K15, "0")</f>
        <v>9</v>
      </c>
      <c r="G7" s="78">
        <f>COUNTIF('Content Coding'!L3:L15, "0")</f>
        <v>5</v>
      </c>
      <c r="H7" s="78">
        <f>COUNTIF('Content Coding'!M3:M15, "0")</f>
        <v>1</v>
      </c>
      <c r="I7" s="78">
        <f>COUNTIF('Content Coding'!N3:N15, "0")</f>
        <v>3</v>
      </c>
      <c r="J7" s="78">
        <f>COUNTIF('Content Coding'!O3:O15, "0")</f>
        <v>11</v>
      </c>
      <c r="K7" s="78">
        <f>COUNTIF('Content Coding'!P3:P15, "0")</f>
        <v>10</v>
      </c>
      <c r="L7" s="78">
        <f>COUNTIF('Content Coding'!Q3:Q15, "0")</f>
        <v>5</v>
      </c>
      <c r="M7" s="79">
        <f>(SUM(D7:L7)/117)*100</f>
        <v>40.17094017094017</v>
      </c>
      <c r="N7" s="12"/>
      <c r="P7" s="14"/>
      <c r="Q7" s="77">
        <f>'Content Coding'!AB7</f>
        <v>5</v>
      </c>
      <c r="R7" s="12"/>
      <c r="S7" s="61" t="s">
        <v>78</v>
      </c>
      <c r="T7" s="61">
        <f>COUNTIF(Q3:Q16, "5")</f>
        <v>4</v>
      </c>
    </row>
    <row r="8" spans="2:20" ht="52.95" customHeight="1">
      <c r="B8" s="12"/>
      <c r="C8" s="12"/>
      <c r="D8" s="12"/>
      <c r="E8" s="12"/>
      <c r="F8" s="12"/>
      <c r="G8" s="12"/>
      <c r="H8" s="12"/>
      <c r="I8" s="12"/>
      <c r="J8" s="12"/>
      <c r="K8" s="12"/>
      <c r="L8" s="12"/>
      <c r="M8" s="12"/>
      <c r="N8" s="12"/>
      <c r="P8" s="14"/>
      <c r="Q8" s="77">
        <f>'Content Coding'!AB8</f>
        <v>4</v>
      </c>
      <c r="R8" s="12"/>
      <c r="S8" s="61" t="s">
        <v>79</v>
      </c>
      <c r="T8" s="61">
        <f>COUNTIF(Q3:Q16, "6")</f>
        <v>0</v>
      </c>
    </row>
    <row r="9" spans="2:20" ht="85.95" customHeight="1">
      <c r="B9" s="12"/>
      <c r="C9" s="12"/>
      <c r="D9" s="100" t="s">
        <v>91</v>
      </c>
      <c r="E9" s="100"/>
      <c r="F9" s="100"/>
      <c r="G9" s="100"/>
      <c r="H9" s="100"/>
      <c r="I9" s="100"/>
      <c r="J9" s="100"/>
      <c r="K9" s="100"/>
      <c r="L9" s="12"/>
      <c r="M9" s="80">
        <f>SUM(M5:M7)</f>
        <v>100</v>
      </c>
      <c r="N9" s="12"/>
      <c r="O9" s="14"/>
      <c r="P9" s="14"/>
      <c r="Q9" s="77">
        <f>'Content Coding'!AB9</f>
        <v>5</v>
      </c>
      <c r="R9" s="12"/>
      <c r="S9" s="61" t="s">
        <v>80</v>
      </c>
      <c r="T9" s="61">
        <f>COUNTIF(Q3:Q16, "7")</f>
        <v>0</v>
      </c>
    </row>
    <row r="10" spans="2:20" ht="61.2" customHeight="1">
      <c r="B10" s="12"/>
      <c r="C10" s="12"/>
      <c r="D10" s="12"/>
      <c r="E10" s="12"/>
      <c r="F10" s="12"/>
      <c r="G10" s="12"/>
      <c r="H10" s="12"/>
      <c r="I10" s="12"/>
      <c r="J10" s="12"/>
      <c r="K10" s="12"/>
      <c r="L10" s="12"/>
      <c r="M10" s="12"/>
      <c r="N10" s="12"/>
      <c r="O10" s="14"/>
      <c r="P10" s="14"/>
      <c r="Q10" s="77">
        <f>'Content Coding'!AB10</f>
        <v>2</v>
      </c>
      <c r="R10" s="12"/>
      <c r="S10" s="61" t="s">
        <v>81</v>
      </c>
      <c r="T10" s="61">
        <f>COUNTIF(Q3:Q16, "8")</f>
        <v>0</v>
      </c>
    </row>
    <row r="11" spans="2:20" ht="49.95" customHeight="1">
      <c r="B11" s="12"/>
      <c r="C11" s="12"/>
      <c r="D11" s="12"/>
      <c r="E11" s="12"/>
      <c r="F11" s="12"/>
      <c r="G11" s="12"/>
      <c r="H11" s="12"/>
      <c r="I11" s="12"/>
      <c r="J11" s="12"/>
      <c r="K11" s="12"/>
      <c r="L11" s="12"/>
      <c r="M11" s="12"/>
      <c r="N11" s="12"/>
      <c r="O11" s="14"/>
      <c r="P11" s="14"/>
      <c r="Q11" s="77">
        <f>'Content Coding'!AB11</f>
        <v>5</v>
      </c>
      <c r="R11" s="12"/>
      <c r="S11" s="61" t="s">
        <v>82</v>
      </c>
      <c r="T11" s="61">
        <f>COUNTIF(Q3:Q16, "9")</f>
        <v>1</v>
      </c>
    </row>
    <row r="12" spans="2:20" ht="66.599999999999994" customHeight="1">
      <c r="B12" s="12"/>
      <c r="C12" s="12"/>
      <c r="D12" s="12"/>
      <c r="E12" s="12"/>
      <c r="F12" s="12"/>
      <c r="G12" s="12"/>
      <c r="H12" s="12"/>
      <c r="I12" s="12"/>
      <c r="J12" s="12"/>
      <c r="K12" s="12"/>
      <c r="L12" s="12"/>
      <c r="M12" s="12"/>
      <c r="N12" s="12"/>
      <c r="O12" s="14"/>
      <c r="P12" s="14"/>
      <c r="Q12" s="77">
        <f>'Content Coding'!AB12</f>
        <v>9</v>
      </c>
      <c r="R12" s="12"/>
    </row>
    <row r="13" spans="2:20" ht="82.95" customHeight="1">
      <c r="B13" s="12"/>
      <c r="C13" s="12"/>
      <c r="D13" s="12"/>
      <c r="E13" s="12"/>
      <c r="F13" s="12"/>
      <c r="G13" s="12"/>
      <c r="H13" s="12"/>
      <c r="I13" s="12"/>
      <c r="J13" s="12"/>
      <c r="K13" s="12"/>
      <c r="L13" s="12"/>
      <c r="M13" s="12"/>
      <c r="N13" s="12"/>
      <c r="O13" s="14"/>
      <c r="P13" s="14"/>
      <c r="Q13" s="77">
        <f>'Content Coding'!AB13</f>
        <v>2</v>
      </c>
      <c r="R13" s="12"/>
    </row>
    <row r="14" spans="2:20" ht="52.95" customHeight="1">
      <c r="B14" s="12"/>
      <c r="C14" s="12"/>
      <c r="D14" s="12"/>
      <c r="E14" s="12"/>
      <c r="F14" s="12"/>
      <c r="G14" s="12"/>
      <c r="H14" s="12"/>
      <c r="I14" s="12"/>
      <c r="J14" s="12"/>
      <c r="K14" s="12"/>
      <c r="L14" s="12"/>
      <c r="M14" s="12"/>
      <c r="N14" s="12"/>
      <c r="O14" s="14"/>
      <c r="P14" s="14"/>
      <c r="Q14" s="77">
        <f>'Content Coding'!AB14</f>
        <v>2</v>
      </c>
      <c r="R14" s="12"/>
    </row>
    <row r="15" spans="2:20" ht="84" customHeight="1">
      <c r="B15" s="12"/>
      <c r="C15" s="12"/>
      <c r="D15" s="12"/>
      <c r="E15" s="12"/>
      <c r="F15" s="12"/>
      <c r="G15" s="12"/>
      <c r="H15" s="12"/>
      <c r="I15" s="12"/>
      <c r="J15" s="12"/>
      <c r="K15" s="12"/>
      <c r="L15" s="12"/>
      <c r="M15" s="12"/>
      <c r="N15" s="12"/>
      <c r="O15" s="14"/>
      <c r="P15" s="14"/>
      <c r="Q15" s="77">
        <f>'Content Coding'!AB15</f>
        <v>5</v>
      </c>
      <c r="R15" s="12"/>
    </row>
    <row r="16" spans="2:20" ht="63" customHeight="1">
      <c r="B16" s="12"/>
      <c r="C16" s="12"/>
      <c r="D16" s="12"/>
      <c r="E16" s="12"/>
      <c r="F16" s="12"/>
      <c r="G16" s="12"/>
      <c r="H16" s="12"/>
      <c r="I16" s="12"/>
      <c r="J16" s="12"/>
      <c r="K16" s="12"/>
      <c r="L16" s="12"/>
      <c r="M16" s="12"/>
      <c r="N16" s="12"/>
      <c r="O16" s="14"/>
      <c r="P16" s="14"/>
      <c r="Q16" s="77"/>
      <c r="R16" s="12"/>
    </row>
  </sheetData>
  <mergeCells count="2">
    <mergeCell ref="S2:T2"/>
    <mergeCell ref="D9:K9"/>
  </mergeCells>
  <dataValidations count="1">
    <dataValidation type="whole" allowBlank="1" showInputMessage="1" showErrorMessage="1" sqref="C2:C4" xr:uid="{00000000-0002-0000-0100-000000000000}">
      <formula1>0</formula1>
      <formula2>100</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opLeftCell="A46" zoomScaleNormal="100" workbookViewId="0">
      <selection activeCell="R39" sqref="R39"/>
    </sheetView>
  </sheetViews>
  <sheetFormatPr defaultRowHeight="15.6"/>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14"/>
  <sheetViews>
    <sheetView zoomScale="73" zoomScaleNormal="73" workbookViewId="0">
      <selection activeCell="AD6" sqref="AD6"/>
    </sheetView>
  </sheetViews>
  <sheetFormatPr defaultRowHeight="39.9" customHeight="1"/>
  <cols>
    <col min="1" max="1" width="20.8984375" style="85" customWidth="1"/>
    <col min="2" max="14" width="6.59765625" customWidth="1"/>
    <col min="18" max="18" width="29.3984375" customWidth="1"/>
  </cols>
  <sheetData>
    <row r="1" spans="1:27" s="86" customFormat="1" ht="208.5" customHeight="1">
      <c r="A1" s="87" t="s">
        <v>92</v>
      </c>
      <c r="B1" s="88" t="s">
        <v>102</v>
      </c>
      <c r="C1" s="88" t="s">
        <v>101</v>
      </c>
      <c r="D1" s="88" t="s">
        <v>100</v>
      </c>
      <c r="E1" s="88" t="s">
        <v>6</v>
      </c>
      <c r="F1" s="88" t="s">
        <v>7</v>
      </c>
      <c r="G1" s="88" t="s">
        <v>99</v>
      </c>
      <c r="H1" s="88" t="s">
        <v>51</v>
      </c>
      <c r="I1" s="88" t="s">
        <v>98</v>
      </c>
      <c r="J1" s="88" t="s">
        <v>97</v>
      </c>
      <c r="K1" s="88" t="s">
        <v>96</v>
      </c>
      <c r="L1" s="88" t="s">
        <v>95</v>
      </c>
      <c r="M1" s="88" t="s">
        <v>94</v>
      </c>
      <c r="N1" s="88" t="s">
        <v>93</v>
      </c>
      <c r="R1" s="87" t="s">
        <v>92</v>
      </c>
      <c r="S1" s="89" t="s">
        <v>106</v>
      </c>
      <c r="T1" s="89" t="s">
        <v>105</v>
      </c>
      <c r="U1" s="89" t="s">
        <v>104</v>
      </c>
      <c r="V1" s="89" t="s">
        <v>103</v>
      </c>
      <c r="W1" s="89" t="s">
        <v>70</v>
      </c>
      <c r="X1" s="89" t="s">
        <v>109</v>
      </c>
      <c r="Y1" s="89" t="s">
        <v>71</v>
      </c>
      <c r="Z1" s="89" t="s">
        <v>107</v>
      </c>
      <c r="AA1" s="89" t="s">
        <v>108</v>
      </c>
    </row>
    <row r="2" spans="1:27" ht="39.9" customHeight="1">
      <c r="A2" s="89" t="s">
        <v>106</v>
      </c>
      <c r="B2" s="90">
        <f ca="1">B2:G102</f>
        <v>0</v>
      </c>
      <c r="C2" s="90">
        <v>2</v>
      </c>
      <c r="D2" s="90">
        <v>2</v>
      </c>
      <c r="E2" s="90">
        <v>2</v>
      </c>
      <c r="F2" s="90">
        <v>2</v>
      </c>
      <c r="G2" s="90">
        <v>2</v>
      </c>
      <c r="H2" s="90">
        <v>2</v>
      </c>
      <c r="I2" s="90">
        <v>2</v>
      </c>
      <c r="J2" s="90">
        <v>2</v>
      </c>
      <c r="K2" s="90">
        <v>2</v>
      </c>
      <c r="L2" s="90">
        <v>1</v>
      </c>
      <c r="M2" s="90">
        <v>2</v>
      </c>
      <c r="N2" s="90">
        <v>2</v>
      </c>
      <c r="R2" s="88" t="s">
        <v>102</v>
      </c>
      <c r="S2" s="90">
        <f ca="1">S2:DO7</f>
        <v>0</v>
      </c>
      <c r="T2" s="90">
        <v>1</v>
      </c>
      <c r="U2" s="90">
        <v>0</v>
      </c>
      <c r="V2" s="90">
        <v>2</v>
      </c>
      <c r="W2" s="90">
        <v>2</v>
      </c>
      <c r="X2" s="90">
        <v>2</v>
      </c>
      <c r="Y2" s="90">
        <v>0</v>
      </c>
      <c r="Z2" s="90">
        <v>0</v>
      </c>
      <c r="AA2" s="90">
        <v>1</v>
      </c>
    </row>
    <row r="3" spans="1:27" ht="39.9" customHeight="1">
      <c r="A3" s="89" t="s">
        <v>105</v>
      </c>
      <c r="B3" s="90">
        <v>1</v>
      </c>
      <c r="C3" s="90">
        <v>2</v>
      </c>
      <c r="D3" s="90">
        <v>2</v>
      </c>
      <c r="E3" s="90">
        <v>2</v>
      </c>
      <c r="F3" s="90">
        <v>2</v>
      </c>
      <c r="G3" s="90">
        <v>2</v>
      </c>
      <c r="H3" s="90">
        <v>2</v>
      </c>
      <c r="I3" s="90">
        <v>0</v>
      </c>
      <c r="J3" s="90">
        <v>0</v>
      </c>
      <c r="K3" s="90">
        <v>2</v>
      </c>
      <c r="L3" s="90">
        <v>2</v>
      </c>
      <c r="M3" s="90">
        <v>0</v>
      </c>
      <c r="N3" s="90">
        <v>1</v>
      </c>
      <c r="R3" s="88" t="s">
        <v>101</v>
      </c>
      <c r="S3" s="90">
        <v>2</v>
      </c>
      <c r="T3" s="90">
        <v>2</v>
      </c>
      <c r="U3" s="90">
        <v>0</v>
      </c>
      <c r="V3" s="90">
        <v>2</v>
      </c>
      <c r="W3" s="90">
        <v>2</v>
      </c>
      <c r="X3" s="90">
        <v>1</v>
      </c>
      <c r="Y3" s="90">
        <v>0</v>
      </c>
      <c r="Z3" s="90">
        <v>0</v>
      </c>
      <c r="AA3" s="90">
        <v>0</v>
      </c>
    </row>
    <row r="4" spans="1:27" ht="39.9" customHeight="1">
      <c r="A4" s="89" t="s">
        <v>104</v>
      </c>
      <c r="B4" s="90">
        <v>0</v>
      </c>
      <c r="C4" s="90">
        <v>0</v>
      </c>
      <c r="D4" s="90">
        <v>2</v>
      </c>
      <c r="E4" s="90">
        <v>0</v>
      </c>
      <c r="F4" s="90">
        <v>0</v>
      </c>
      <c r="G4" s="90">
        <v>0</v>
      </c>
      <c r="H4" s="90">
        <v>2</v>
      </c>
      <c r="I4" s="90">
        <v>0</v>
      </c>
      <c r="J4" s="90">
        <v>0</v>
      </c>
      <c r="K4" s="90">
        <v>2</v>
      </c>
      <c r="L4" s="90">
        <v>0</v>
      </c>
      <c r="M4" s="90">
        <v>0</v>
      </c>
      <c r="N4" s="90">
        <v>2</v>
      </c>
      <c r="R4" s="88" t="s">
        <v>100</v>
      </c>
      <c r="S4" s="90">
        <v>2</v>
      </c>
      <c r="T4" s="90">
        <v>2</v>
      </c>
      <c r="U4" s="90">
        <v>2</v>
      </c>
      <c r="V4" s="90">
        <v>0</v>
      </c>
      <c r="W4" s="90">
        <v>2</v>
      </c>
      <c r="X4" s="90">
        <v>1</v>
      </c>
      <c r="Y4" s="90">
        <v>0</v>
      </c>
      <c r="Z4" s="90">
        <v>0</v>
      </c>
      <c r="AA4" s="90">
        <v>0</v>
      </c>
    </row>
    <row r="5" spans="1:27" ht="39.9" customHeight="1">
      <c r="A5" s="89" t="s">
        <v>103</v>
      </c>
      <c r="B5" s="90">
        <v>2</v>
      </c>
      <c r="C5" s="90">
        <v>2</v>
      </c>
      <c r="D5" s="90">
        <v>0</v>
      </c>
      <c r="E5" s="90">
        <v>2</v>
      </c>
      <c r="F5" s="90">
        <v>0</v>
      </c>
      <c r="G5" s="90">
        <v>0</v>
      </c>
      <c r="H5" s="90">
        <v>1</v>
      </c>
      <c r="I5" s="90">
        <v>0</v>
      </c>
      <c r="J5" s="90">
        <v>2</v>
      </c>
      <c r="K5" s="90">
        <v>2</v>
      </c>
      <c r="L5" s="90">
        <v>1</v>
      </c>
      <c r="M5" s="90">
        <v>0</v>
      </c>
      <c r="N5" s="90">
        <v>2</v>
      </c>
      <c r="R5" s="88" t="s">
        <v>6</v>
      </c>
      <c r="S5" s="90">
        <v>2</v>
      </c>
      <c r="T5" s="90">
        <v>2</v>
      </c>
      <c r="U5" s="90">
        <v>0</v>
      </c>
      <c r="V5" s="90">
        <v>2</v>
      </c>
      <c r="W5" s="90">
        <v>2</v>
      </c>
      <c r="X5" s="90">
        <v>0</v>
      </c>
      <c r="Y5" s="90">
        <v>0</v>
      </c>
      <c r="Z5" s="90">
        <v>0</v>
      </c>
      <c r="AA5" s="90">
        <v>0</v>
      </c>
    </row>
    <row r="6" spans="1:27" ht="39.9" customHeight="1">
      <c r="A6" s="89" t="s">
        <v>70</v>
      </c>
      <c r="B6" s="90">
        <v>2</v>
      </c>
      <c r="C6" s="90">
        <v>2</v>
      </c>
      <c r="D6" s="90">
        <v>2</v>
      </c>
      <c r="E6" s="90">
        <v>2</v>
      </c>
      <c r="F6" s="90">
        <v>2</v>
      </c>
      <c r="G6" s="90">
        <v>2</v>
      </c>
      <c r="H6" s="90">
        <v>2</v>
      </c>
      <c r="I6" s="90">
        <v>0</v>
      </c>
      <c r="J6" s="90">
        <v>2</v>
      </c>
      <c r="K6" s="90">
        <v>2</v>
      </c>
      <c r="L6" s="90">
        <v>2</v>
      </c>
      <c r="M6" s="90">
        <v>2</v>
      </c>
      <c r="N6" s="90">
        <v>2</v>
      </c>
      <c r="R6" s="88" t="s">
        <v>7</v>
      </c>
      <c r="S6" s="90">
        <v>2</v>
      </c>
      <c r="T6" s="90">
        <v>2</v>
      </c>
      <c r="U6" s="90">
        <v>0</v>
      </c>
      <c r="V6" s="90">
        <v>0</v>
      </c>
      <c r="W6" s="90">
        <v>2</v>
      </c>
      <c r="X6" s="90">
        <v>2</v>
      </c>
      <c r="Y6" s="90">
        <v>2</v>
      </c>
      <c r="Z6" s="90">
        <v>0</v>
      </c>
      <c r="AA6" s="90">
        <v>1</v>
      </c>
    </row>
    <row r="7" spans="1:27" ht="39.9" customHeight="1">
      <c r="A7" s="89" t="s">
        <v>109</v>
      </c>
      <c r="B7" s="90">
        <v>2</v>
      </c>
      <c r="C7" s="90">
        <v>1</v>
      </c>
      <c r="D7" s="90">
        <v>1</v>
      </c>
      <c r="E7" s="90">
        <v>0</v>
      </c>
      <c r="F7" s="90">
        <v>2</v>
      </c>
      <c r="G7" s="90">
        <v>0</v>
      </c>
      <c r="H7" s="90">
        <v>2</v>
      </c>
      <c r="I7" s="90">
        <v>1</v>
      </c>
      <c r="J7" s="90">
        <v>2</v>
      </c>
      <c r="K7" s="90">
        <v>2</v>
      </c>
      <c r="L7" s="90">
        <v>0</v>
      </c>
      <c r="M7" s="90">
        <v>1</v>
      </c>
      <c r="N7" s="90">
        <v>2</v>
      </c>
      <c r="R7" s="88" t="s">
        <v>99</v>
      </c>
      <c r="S7" s="90">
        <v>2</v>
      </c>
      <c r="T7" s="90">
        <v>2</v>
      </c>
      <c r="U7" s="90">
        <v>0</v>
      </c>
      <c r="V7" s="90">
        <v>0</v>
      </c>
      <c r="W7" s="90">
        <v>2</v>
      </c>
      <c r="X7" s="90">
        <v>0</v>
      </c>
      <c r="Y7" s="90">
        <v>0</v>
      </c>
      <c r="Z7" s="90">
        <v>0</v>
      </c>
      <c r="AA7" s="90">
        <v>2</v>
      </c>
    </row>
    <row r="8" spans="1:27" ht="39.9" customHeight="1">
      <c r="A8" s="89" t="s">
        <v>71</v>
      </c>
      <c r="B8" s="90">
        <v>0</v>
      </c>
      <c r="C8" s="90">
        <v>0</v>
      </c>
      <c r="D8" s="90">
        <v>0</v>
      </c>
      <c r="E8" s="90">
        <v>0</v>
      </c>
      <c r="F8" s="90">
        <v>2</v>
      </c>
      <c r="G8" s="90">
        <v>0</v>
      </c>
      <c r="H8" s="90">
        <v>0</v>
      </c>
      <c r="I8" s="90">
        <v>0</v>
      </c>
      <c r="J8" s="90">
        <v>0</v>
      </c>
      <c r="K8" s="90">
        <v>2</v>
      </c>
      <c r="L8" s="90">
        <v>0</v>
      </c>
      <c r="M8" s="90">
        <v>0</v>
      </c>
      <c r="N8" s="90">
        <v>0</v>
      </c>
      <c r="R8" s="88" t="s">
        <v>51</v>
      </c>
      <c r="S8" s="90">
        <v>2</v>
      </c>
      <c r="T8" s="90">
        <v>2</v>
      </c>
      <c r="U8" s="90">
        <v>2</v>
      </c>
      <c r="V8" s="90">
        <v>1</v>
      </c>
      <c r="W8" s="90">
        <v>2</v>
      </c>
      <c r="X8" s="90">
        <v>2</v>
      </c>
      <c r="Y8" s="90">
        <v>0</v>
      </c>
      <c r="Z8" s="90">
        <v>0</v>
      </c>
      <c r="AA8" s="90">
        <v>1</v>
      </c>
    </row>
    <row r="9" spans="1:27" ht="39.9" customHeight="1">
      <c r="A9" s="89" t="s">
        <v>107</v>
      </c>
      <c r="B9" s="90">
        <v>0</v>
      </c>
      <c r="C9" s="90">
        <v>0</v>
      </c>
      <c r="D9" s="90">
        <v>0</v>
      </c>
      <c r="E9" s="90">
        <v>0</v>
      </c>
      <c r="F9" s="90">
        <v>0</v>
      </c>
      <c r="G9" s="90">
        <v>0</v>
      </c>
      <c r="H9" s="90">
        <v>0</v>
      </c>
      <c r="I9" s="90">
        <v>2</v>
      </c>
      <c r="J9" s="90">
        <v>1</v>
      </c>
      <c r="K9" s="90">
        <v>2</v>
      </c>
      <c r="L9" s="90">
        <v>0</v>
      </c>
      <c r="M9" s="90">
        <v>0</v>
      </c>
      <c r="N9" s="90">
        <v>0</v>
      </c>
      <c r="R9" s="88" t="s">
        <v>98</v>
      </c>
      <c r="S9" s="90">
        <v>2</v>
      </c>
      <c r="T9" s="90">
        <v>0</v>
      </c>
      <c r="U9" s="90">
        <v>0</v>
      </c>
      <c r="V9" s="90">
        <v>0</v>
      </c>
      <c r="W9" s="90">
        <v>0</v>
      </c>
      <c r="X9" s="90">
        <v>1</v>
      </c>
      <c r="Y9" s="90">
        <v>0</v>
      </c>
      <c r="Z9" s="90">
        <v>2</v>
      </c>
      <c r="AA9" s="90">
        <v>1</v>
      </c>
    </row>
    <row r="10" spans="1:27" ht="39.9" customHeight="1">
      <c r="A10" s="89" t="s">
        <v>108</v>
      </c>
      <c r="B10" s="90">
        <v>1</v>
      </c>
      <c r="C10" s="90">
        <v>0</v>
      </c>
      <c r="D10" s="90">
        <v>0</v>
      </c>
      <c r="E10" s="90">
        <v>0</v>
      </c>
      <c r="F10" s="90">
        <v>1</v>
      </c>
      <c r="G10" s="90">
        <v>2</v>
      </c>
      <c r="H10" s="90">
        <v>1</v>
      </c>
      <c r="I10" s="90">
        <v>1</v>
      </c>
      <c r="J10" s="90">
        <v>2</v>
      </c>
      <c r="K10" s="90">
        <v>2</v>
      </c>
      <c r="L10" s="90">
        <v>0</v>
      </c>
      <c r="M10" s="90">
        <v>0</v>
      </c>
      <c r="N10" s="90">
        <v>1</v>
      </c>
      <c r="R10" s="88" t="s">
        <v>97</v>
      </c>
      <c r="S10" s="90">
        <v>2</v>
      </c>
      <c r="T10" s="90">
        <v>0</v>
      </c>
      <c r="U10" s="90">
        <v>0</v>
      </c>
      <c r="V10" s="90">
        <v>2</v>
      </c>
      <c r="W10" s="90">
        <v>2</v>
      </c>
      <c r="X10" s="90">
        <v>2</v>
      </c>
      <c r="Y10" s="90">
        <v>0</v>
      </c>
      <c r="Z10" s="90">
        <v>1</v>
      </c>
      <c r="AA10" s="90">
        <v>2</v>
      </c>
    </row>
    <row r="11" spans="1:27" ht="39.9" customHeight="1">
      <c r="R11" s="88" t="s">
        <v>96</v>
      </c>
      <c r="S11" s="90">
        <v>2</v>
      </c>
      <c r="T11" s="90">
        <v>2</v>
      </c>
      <c r="U11" s="90">
        <v>2</v>
      </c>
      <c r="V11" s="90">
        <v>2</v>
      </c>
      <c r="W11" s="90">
        <v>2</v>
      </c>
      <c r="X11" s="90">
        <v>2</v>
      </c>
      <c r="Y11" s="90">
        <v>2</v>
      </c>
      <c r="Z11" s="90">
        <v>2</v>
      </c>
      <c r="AA11" s="90">
        <v>2</v>
      </c>
    </row>
    <row r="12" spans="1:27" ht="39.9" customHeight="1">
      <c r="K12" s="90">
        <v>0</v>
      </c>
      <c r="L12" s="90">
        <v>1</v>
      </c>
      <c r="M12" s="90">
        <v>2</v>
      </c>
      <c r="R12" s="88" t="s">
        <v>95</v>
      </c>
      <c r="S12" s="90">
        <v>1</v>
      </c>
      <c r="T12" s="90">
        <v>2</v>
      </c>
      <c r="U12" s="90">
        <v>0</v>
      </c>
      <c r="V12" s="90">
        <v>1</v>
      </c>
      <c r="W12" s="90">
        <v>2</v>
      </c>
      <c r="X12" s="90">
        <v>0</v>
      </c>
      <c r="Y12" s="90">
        <v>0</v>
      </c>
      <c r="Z12" s="90">
        <v>0</v>
      </c>
      <c r="AA12" s="90">
        <v>0</v>
      </c>
    </row>
    <row r="13" spans="1:27" ht="39.9" customHeight="1">
      <c r="R13" s="88" t="s">
        <v>94</v>
      </c>
      <c r="S13" s="90">
        <v>2</v>
      </c>
      <c r="T13" s="90">
        <v>0</v>
      </c>
      <c r="U13" s="90">
        <v>0</v>
      </c>
      <c r="V13" s="90">
        <v>0</v>
      </c>
      <c r="W13" s="90">
        <v>2</v>
      </c>
      <c r="X13" s="90">
        <v>1</v>
      </c>
      <c r="Y13" s="90">
        <v>0</v>
      </c>
      <c r="Z13" s="90">
        <v>0</v>
      </c>
      <c r="AA13" s="90">
        <v>0</v>
      </c>
    </row>
    <row r="14" spans="1:27" ht="39.9" customHeight="1">
      <c r="R14" s="88" t="s">
        <v>93</v>
      </c>
      <c r="S14" s="90">
        <v>2</v>
      </c>
      <c r="T14" s="90">
        <v>1</v>
      </c>
      <c r="U14" s="90">
        <v>2</v>
      </c>
      <c r="V14" s="90">
        <v>2</v>
      </c>
      <c r="W14" s="90">
        <v>2</v>
      </c>
      <c r="X14" s="90">
        <v>2</v>
      </c>
      <c r="Y14" s="90">
        <v>0</v>
      </c>
      <c r="Z14" s="90">
        <v>0</v>
      </c>
      <c r="AA14" s="90">
        <v>1</v>
      </c>
    </row>
  </sheetData>
  <conditionalFormatting sqref="B2:N10">
    <cfRule type="colorScale" priority="18">
      <colorScale>
        <cfvo type="min"/>
        <cfvo type="max"/>
        <color rgb="FF63BE7B"/>
        <color rgb="FFFCFCFF"/>
      </colorScale>
    </cfRule>
    <cfRule type="colorScale" priority="20">
      <colorScale>
        <cfvo type="min"/>
        <cfvo type="percentile" val="50"/>
        <cfvo type="max"/>
        <color rgb="FFFFA3A3"/>
        <color rgb="FFFFEB84"/>
        <color rgb="FF63BE7B"/>
      </colorScale>
    </cfRule>
    <cfRule type="colorScale" priority="19">
      <colorScale>
        <cfvo type="min"/>
        <cfvo type="percentile" val="50"/>
        <cfvo type="max"/>
        <color rgb="FFFF8989"/>
        <color theme="7" tint="0.39997558519241921"/>
        <color theme="9"/>
      </colorScale>
    </cfRule>
    <cfRule type="colorScale" priority="17">
      <colorScale>
        <cfvo type="min"/>
        <cfvo type="percentile" val="50"/>
        <cfvo type="max"/>
        <color theme="9" tint="0.79998168889431442"/>
        <color theme="9" tint="0.39997558519241921"/>
        <color theme="9" tint="-0.249977111117893"/>
      </colorScale>
    </cfRule>
    <cfRule type="colorScale" priority="16">
      <colorScale>
        <cfvo type="min"/>
        <cfvo type="percentile" val="50"/>
        <cfvo type="max"/>
        <color rgb="FFE1FFF7"/>
        <color rgb="FF5DFFD5"/>
        <color rgb="FF00CC99"/>
      </colorScale>
    </cfRule>
  </conditionalFormatting>
  <conditionalFormatting sqref="R8">
    <cfRule type="colorScale" priority="11">
      <colorScale>
        <cfvo type="min"/>
        <cfvo type="percentile" val="50"/>
        <cfvo type="max"/>
        <color rgb="FFE1FFF7"/>
        <color rgb="FF5DFFD5"/>
        <color rgb="FF00CC99"/>
      </colorScale>
    </cfRule>
    <cfRule type="colorScale" priority="12">
      <colorScale>
        <cfvo type="min"/>
        <cfvo type="percentile" val="50"/>
        <cfvo type="max"/>
        <color theme="9" tint="0.79998168889431442"/>
        <color theme="9" tint="0.39997558519241921"/>
        <color theme="9" tint="-0.249977111117893"/>
      </colorScale>
    </cfRule>
    <cfRule type="colorScale" priority="13">
      <colorScale>
        <cfvo type="min"/>
        <cfvo type="max"/>
        <color rgb="FF63BE7B"/>
        <color rgb="FFFCFCFF"/>
      </colorScale>
    </cfRule>
    <cfRule type="colorScale" priority="14">
      <colorScale>
        <cfvo type="min"/>
        <cfvo type="percentile" val="50"/>
        <cfvo type="max"/>
        <color rgb="FFFF8989"/>
        <color theme="7" tint="0.39997558519241921"/>
        <color theme="9"/>
      </colorScale>
    </cfRule>
    <cfRule type="colorScale" priority="15">
      <colorScale>
        <cfvo type="min"/>
        <cfvo type="percentile" val="50"/>
        <cfvo type="max"/>
        <color rgb="FFFFA3A3"/>
        <color rgb="FFFFEB84"/>
        <color rgb="FF63BE7B"/>
      </colorScale>
    </cfRule>
  </conditionalFormatting>
  <conditionalFormatting sqref="K12:M12">
    <cfRule type="colorScale" priority="6">
      <colorScale>
        <cfvo type="min"/>
        <cfvo type="percentile" val="50"/>
        <cfvo type="max"/>
        <color rgb="FFE1FFF7"/>
        <color rgb="FF5DFFD5"/>
        <color rgb="FF00CC99"/>
      </colorScale>
    </cfRule>
    <cfRule type="colorScale" priority="7">
      <colorScale>
        <cfvo type="min"/>
        <cfvo type="percentile" val="50"/>
        <cfvo type="max"/>
        <color theme="9" tint="0.79998168889431442"/>
        <color theme="9" tint="0.39997558519241921"/>
        <color theme="9" tint="-0.249977111117893"/>
      </colorScale>
    </cfRule>
    <cfRule type="colorScale" priority="8">
      <colorScale>
        <cfvo type="min"/>
        <cfvo type="max"/>
        <color rgb="FF63BE7B"/>
        <color rgb="FFFCFCFF"/>
      </colorScale>
    </cfRule>
    <cfRule type="colorScale" priority="9">
      <colorScale>
        <cfvo type="min"/>
        <cfvo type="percentile" val="50"/>
        <cfvo type="max"/>
        <color rgb="FFFF8989"/>
        <color theme="7" tint="0.39997558519241921"/>
        <color theme="9"/>
      </colorScale>
    </cfRule>
    <cfRule type="colorScale" priority="10">
      <colorScale>
        <cfvo type="min"/>
        <cfvo type="percentile" val="50"/>
        <cfvo type="max"/>
        <color rgb="FFFFA3A3"/>
        <color rgb="FFFFEB84"/>
        <color rgb="FF63BE7B"/>
      </colorScale>
    </cfRule>
  </conditionalFormatting>
  <conditionalFormatting sqref="S2:AA14">
    <cfRule type="colorScale" priority="1">
      <colorScale>
        <cfvo type="min"/>
        <cfvo type="percentile" val="50"/>
        <cfvo type="max"/>
        <color rgb="FFE1FFF7"/>
        <color rgb="FF5DFFD5"/>
        <color rgb="FF00CC99"/>
      </colorScale>
    </cfRule>
    <cfRule type="colorScale" priority="2">
      <colorScale>
        <cfvo type="min"/>
        <cfvo type="percentile" val="50"/>
        <cfvo type="max"/>
        <color theme="9" tint="0.79998168889431442"/>
        <color theme="9" tint="0.39997558519241921"/>
        <color theme="9" tint="-0.249977111117893"/>
      </colorScale>
    </cfRule>
    <cfRule type="colorScale" priority="3">
      <colorScale>
        <cfvo type="min"/>
        <cfvo type="max"/>
        <color rgb="FF63BE7B"/>
        <color rgb="FFFCFCFF"/>
      </colorScale>
    </cfRule>
    <cfRule type="colorScale" priority="4">
      <colorScale>
        <cfvo type="min"/>
        <cfvo type="percentile" val="50"/>
        <cfvo type="max"/>
        <color rgb="FFFF8989"/>
        <color theme="7" tint="0.39997558519241921"/>
        <color theme="9"/>
      </colorScale>
    </cfRule>
    <cfRule type="colorScale" priority="5">
      <colorScale>
        <cfvo type="min"/>
        <cfvo type="percentile" val="50"/>
        <cfvo type="max"/>
        <color rgb="FFFFA3A3"/>
        <color rgb="FFFFEB84"/>
        <color rgb="FF63BE7B"/>
      </colorScale>
    </cfRule>
  </conditionalFormatting>
  <pageMargins left="0.7" right="0.7" top="0.75" bottom="0.75" header="0.3" footer="0.3"/>
  <pageSetup paperSize="9" orientation="portrait" horizontalDpi="1200" verticalDpi="12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0"/>
  <sheetViews>
    <sheetView workbookViewId="0">
      <selection activeCell="G6" sqref="G6"/>
    </sheetView>
  </sheetViews>
  <sheetFormatPr defaultColWidth="11" defaultRowHeight="15.6"/>
  <cols>
    <col min="1" max="1" width="43" customWidth="1"/>
    <col min="5" max="5" width="18.5" customWidth="1"/>
  </cols>
  <sheetData>
    <row r="1" spans="1:6" ht="21">
      <c r="A1" s="11" t="s">
        <v>2</v>
      </c>
      <c r="B1" s="12"/>
      <c r="C1" s="12"/>
      <c r="D1" s="12"/>
      <c r="E1" s="8"/>
    </row>
    <row r="2" spans="1:6">
      <c r="A2" s="13" t="s">
        <v>3</v>
      </c>
      <c r="B2" s="13" t="s">
        <v>4</v>
      </c>
      <c r="C2" s="12"/>
      <c r="D2" s="12"/>
      <c r="E2" s="7"/>
      <c r="F2" s="7"/>
    </row>
    <row r="3" spans="1:6">
      <c r="A3" s="12" t="s">
        <v>15</v>
      </c>
      <c r="B3" s="12">
        <v>2</v>
      </c>
      <c r="C3" s="12"/>
      <c r="D3" s="12"/>
      <c r="E3" s="10"/>
    </row>
    <row r="4" spans="1:6">
      <c r="A4" s="12" t="s">
        <v>14</v>
      </c>
      <c r="B4" s="12">
        <v>1</v>
      </c>
      <c r="C4" s="12"/>
      <c r="D4" s="12"/>
      <c r="E4" s="10"/>
    </row>
    <row r="5" spans="1:6">
      <c r="A5" s="12" t="s">
        <v>13</v>
      </c>
      <c r="B5" s="12">
        <v>0</v>
      </c>
      <c r="C5" s="12"/>
      <c r="D5" s="12"/>
      <c r="E5" s="10"/>
    </row>
    <row r="6" spans="1:6">
      <c r="A6" s="12"/>
      <c r="B6" s="12"/>
      <c r="C6" s="12"/>
      <c r="D6" s="12"/>
      <c r="E6" s="10"/>
    </row>
    <row r="7" spans="1:6" ht="15.75" customHeight="1">
      <c r="A7" s="101" t="s">
        <v>47</v>
      </c>
      <c r="B7" s="101"/>
      <c r="C7" s="101"/>
      <c r="D7" s="101"/>
    </row>
    <row r="8" spans="1:6">
      <c r="A8" s="101"/>
      <c r="B8" s="101"/>
      <c r="C8" s="101"/>
      <c r="D8" s="101"/>
    </row>
    <row r="9" spans="1:6">
      <c r="A9" s="101"/>
      <c r="B9" s="101"/>
      <c r="C9" s="101"/>
      <c r="D9" s="101"/>
    </row>
    <row r="10" spans="1:6">
      <c r="A10" s="101"/>
      <c r="B10" s="101"/>
      <c r="C10" s="101"/>
      <c r="D10" s="101"/>
    </row>
    <row r="11" spans="1:6">
      <c r="A11" s="101"/>
      <c r="B11" s="101"/>
      <c r="C11" s="101"/>
      <c r="D11" s="101"/>
    </row>
    <row r="12" spans="1:6">
      <c r="A12" s="101"/>
      <c r="B12" s="101"/>
      <c r="C12" s="101"/>
      <c r="D12" s="101"/>
    </row>
    <row r="13" spans="1:6">
      <c r="A13" s="101"/>
      <c r="B13" s="101"/>
      <c r="C13" s="101"/>
      <c r="D13" s="101"/>
    </row>
    <row r="14" spans="1:6">
      <c r="A14" s="101"/>
      <c r="B14" s="101"/>
      <c r="C14" s="101"/>
      <c r="D14" s="101"/>
    </row>
    <row r="15" spans="1:6">
      <c r="A15" s="101"/>
      <c r="B15" s="101"/>
      <c r="C15" s="101"/>
      <c r="D15" s="101"/>
    </row>
    <row r="16" spans="1:6">
      <c r="A16" s="101"/>
      <c r="B16" s="101"/>
      <c r="C16" s="101"/>
      <c r="D16" s="101"/>
    </row>
    <row r="17" spans="1:4">
      <c r="A17" s="101"/>
      <c r="B17" s="101"/>
      <c r="C17" s="101"/>
      <c r="D17" s="101"/>
    </row>
    <row r="18" spans="1:4">
      <c r="A18" s="101"/>
      <c r="B18" s="101"/>
      <c r="C18" s="101"/>
      <c r="D18" s="101"/>
    </row>
    <row r="19" spans="1:4">
      <c r="A19" s="101"/>
      <c r="B19" s="101"/>
      <c r="C19" s="101"/>
      <c r="D19" s="101"/>
    </row>
    <row r="20" spans="1:4">
      <c r="A20" s="101"/>
      <c r="B20" s="101"/>
      <c r="C20" s="101"/>
      <c r="D20" s="101"/>
    </row>
    <row r="21" spans="1:4">
      <c r="A21" s="101"/>
      <c r="B21" s="101"/>
      <c r="C21" s="101"/>
      <c r="D21" s="101"/>
    </row>
    <row r="22" spans="1:4">
      <c r="A22" s="101"/>
      <c r="B22" s="101"/>
      <c r="C22" s="101"/>
      <c r="D22" s="101"/>
    </row>
    <row r="23" spans="1:4">
      <c r="A23" s="101"/>
      <c r="B23" s="101"/>
      <c r="C23" s="101"/>
      <c r="D23" s="101"/>
    </row>
    <row r="24" spans="1:4">
      <c r="A24" s="101"/>
      <c r="B24" s="101"/>
      <c r="C24" s="101"/>
      <c r="D24" s="101"/>
    </row>
    <row r="25" spans="1:4">
      <c r="A25" s="101"/>
      <c r="B25" s="101"/>
      <c r="C25" s="101"/>
      <c r="D25" s="101"/>
    </row>
    <row r="26" spans="1:4">
      <c r="A26" s="101"/>
      <c r="B26" s="101"/>
      <c r="C26" s="101"/>
      <c r="D26" s="101"/>
    </row>
    <row r="27" spans="1:4">
      <c r="A27" s="101"/>
      <c r="B27" s="101"/>
      <c r="C27" s="101"/>
      <c r="D27" s="101"/>
    </row>
    <row r="28" spans="1:4">
      <c r="A28" s="101"/>
      <c r="B28" s="101"/>
      <c r="C28" s="101"/>
      <c r="D28" s="101"/>
    </row>
    <row r="29" spans="1:4">
      <c r="A29" s="101"/>
      <c r="B29" s="101"/>
      <c r="C29" s="101"/>
      <c r="D29" s="101"/>
    </row>
    <row r="30" spans="1:4">
      <c r="A30" s="101"/>
      <c r="B30" s="101"/>
      <c r="C30" s="101"/>
      <c r="D30" s="101"/>
    </row>
  </sheetData>
  <mergeCells count="1">
    <mergeCell ref="A7:D30"/>
  </mergeCells>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1D7738C22222E46A33A2A9E5036E2DA" ma:contentTypeVersion="13" ma:contentTypeDescription="Create a new document." ma:contentTypeScope="" ma:versionID="e836139cb09a5c721cb57a9daccfa28b">
  <xsd:schema xmlns:xsd="http://www.w3.org/2001/XMLSchema" xmlns:xs="http://www.w3.org/2001/XMLSchema" xmlns:p="http://schemas.microsoft.com/office/2006/metadata/properties" xmlns:ns3="befc9cc8-b4f1-4547-94c4-f5825f007969" xmlns:ns4="1a73532d-c3ff-4a70-97d6-3429c325e6de" targetNamespace="http://schemas.microsoft.com/office/2006/metadata/properties" ma:root="true" ma:fieldsID="4b490286ddad094f44c984ddfb85a64e" ns3:_="" ns4:_="">
    <xsd:import namespace="befc9cc8-b4f1-4547-94c4-f5825f007969"/>
    <xsd:import namespace="1a73532d-c3ff-4a70-97d6-3429c325e6de"/>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fc9cc8-b4f1-4547-94c4-f5825f00796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a73532d-c3ff-4a70-97d6-3429c325e6d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B2F2057-690B-451B-ACEC-FEF8DBAFE213}">
  <ds:schemaRefs>
    <ds:schemaRef ds:uri="http://purl.org/dc/elements/1.1/"/>
    <ds:schemaRef ds:uri="http://schemas.microsoft.com/office/2006/metadata/properties"/>
    <ds:schemaRef ds:uri="http://purl.org/dc/terms/"/>
    <ds:schemaRef ds:uri="http://schemas.openxmlformats.org/package/2006/metadata/core-properties"/>
    <ds:schemaRef ds:uri="befc9cc8-b4f1-4547-94c4-f5825f007969"/>
    <ds:schemaRef ds:uri="http://schemas.microsoft.com/office/2006/documentManagement/types"/>
    <ds:schemaRef ds:uri="http://schemas.microsoft.com/office/infopath/2007/PartnerControls"/>
    <ds:schemaRef ds:uri="1a73532d-c3ff-4a70-97d6-3429c325e6de"/>
    <ds:schemaRef ds:uri="http://www.w3.org/XML/1998/namespace"/>
    <ds:schemaRef ds:uri="http://purl.org/dc/dcmitype/"/>
  </ds:schemaRefs>
</ds:datastoreItem>
</file>

<file path=customXml/itemProps2.xml><?xml version="1.0" encoding="utf-8"?>
<ds:datastoreItem xmlns:ds="http://schemas.openxmlformats.org/officeDocument/2006/customXml" ds:itemID="{02CA21DF-EBB7-4C1D-BFCE-5A1A77DA73AF}">
  <ds:schemaRefs>
    <ds:schemaRef ds:uri="http://schemas.microsoft.com/sharepoint/v3/contenttype/forms"/>
  </ds:schemaRefs>
</ds:datastoreItem>
</file>

<file path=customXml/itemProps3.xml><?xml version="1.0" encoding="utf-8"?>
<ds:datastoreItem xmlns:ds="http://schemas.openxmlformats.org/officeDocument/2006/customXml" ds:itemID="{81204FC2-58DC-4EA5-8F4F-327FCA5DCA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fc9cc8-b4f1-4547-94c4-f5825f007969"/>
    <ds:schemaRef ds:uri="1a73532d-c3ff-4a70-97d6-3429c325e6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 Coding</vt:lpstr>
      <vt:lpstr>Analysis</vt:lpstr>
      <vt:lpstr>Graphs</vt:lpstr>
      <vt:lpstr>Table A</vt:lpstr>
      <vt:lpstr>Instructions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Hurley-Wallace A.</dc:creator>
  <cp:lastModifiedBy>Hurley-Wallace, Anna</cp:lastModifiedBy>
  <dcterms:created xsi:type="dcterms:W3CDTF">2018-12-04T02:05:10Z</dcterms:created>
  <dcterms:modified xsi:type="dcterms:W3CDTF">2021-12-13T12:20:18Z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0x010100D1D7738C22222E46A33A2A9E5036E2DA</vt:lpwstr>
  </property>
</Properties>
</file>