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nlm1g10_soton_ac_uk/Documents/Writings/Papers/LCA/DESS/Data/"/>
    </mc:Choice>
  </mc:AlternateContent>
  <xr:revisionPtr revIDLastSave="136" documentId="8_{30F945B8-B1A8-4996-93E5-F5B0DEFFF975}" xr6:coauthVersionLast="47" xr6:coauthVersionMax="47" xr10:uidLastSave="{E0D75E14-F22B-4EF5-A0B6-F7F8F951881C}"/>
  <bookViews>
    <workbookView xWindow="-120" yWindow="-120" windowWidth="29040" windowHeight="15840" activeTab="2" xr2:uid="{3103F255-024F-4A47-AD3C-33CF6C4FA32F}"/>
  </bookViews>
  <sheets>
    <sheet name="EV chart" sheetId="3" r:id="rId1"/>
    <sheet name="bus chart" sheetId="4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O41" i="1" s="1"/>
  <c r="J22" i="1"/>
  <c r="K21" i="1"/>
  <c r="K40" i="1" s="1"/>
  <c r="J21" i="1"/>
  <c r="K20" i="1"/>
  <c r="O39" i="1" s="1"/>
  <c r="J20" i="1"/>
  <c r="K19" i="1"/>
  <c r="K38" i="1" s="1"/>
  <c r="J19" i="1"/>
  <c r="K18" i="1"/>
  <c r="O37" i="1" s="1"/>
  <c r="J18" i="1"/>
  <c r="K17" i="1"/>
  <c r="I36" i="1" s="1"/>
  <c r="J17" i="1"/>
  <c r="K16" i="1"/>
  <c r="O35" i="1" s="1"/>
  <c r="J16" i="1"/>
  <c r="K15" i="1"/>
  <c r="K34" i="1" s="1"/>
  <c r="J15" i="1"/>
  <c r="K14" i="1"/>
  <c r="O33" i="1" s="1"/>
  <c r="J14" i="1"/>
  <c r="K13" i="1"/>
  <c r="K32" i="1" s="1"/>
  <c r="J13" i="1"/>
  <c r="J32" i="1" s="1"/>
  <c r="K12" i="1"/>
  <c r="O31" i="1" s="1"/>
  <c r="J12" i="1"/>
  <c r="K11" i="1"/>
  <c r="K30" i="1" s="1"/>
  <c r="J11" i="1"/>
  <c r="K10" i="1"/>
  <c r="O29" i="1" s="1"/>
  <c r="J10" i="1"/>
  <c r="K9" i="1"/>
  <c r="K28" i="1" s="1"/>
  <c r="J9" i="1"/>
  <c r="K8" i="1"/>
  <c r="J8" i="1"/>
  <c r="K7" i="1"/>
  <c r="J7" i="1"/>
  <c r="K6" i="1"/>
  <c r="J6" i="1"/>
  <c r="K5" i="1"/>
  <c r="I27" i="1" s="1"/>
  <c r="J5" i="1"/>
  <c r="K4" i="1"/>
  <c r="O26" i="1" s="1"/>
  <c r="J4" i="1"/>
  <c r="I34" i="1" l="1"/>
  <c r="I32" i="1"/>
  <c r="I31" i="1"/>
  <c r="I30" i="1"/>
  <c r="I33" i="1"/>
  <c r="I29" i="1"/>
  <c r="I28" i="1"/>
  <c r="I41" i="1"/>
  <c r="I39" i="1"/>
  <c r="I38" i="1"/>
  <c r="I37" i="1"/>
  <c r="I40" i="1"/>
  <c r="I35" i="1"/>
  <c r="I26" i="1"/>
  <c r="J26" i="1"/>
  <c r="J27" i="1"/>
  <c r="J30" i="1"/>
  <c r="J36" i="1"/>
  <c r="K39" i="1"/>
  <c r="L35" i="1"/>
  <c r="J38" i="1"/>
  <c r="L29" i="1"/>
  <c r="J33" i="1"/>
  <c r="J39" i="1"/>
  <c r="J29" i="1"/>
  <c r="J35" i="1"/>
  <c r="J41" i="1"/>
  <c r="K35" i="1"/>
  <c r="N34" i="1"/>
  <c r="K29" i="1"/>
  <c r="J31" i="1"/>
  <c r="J37" i="1"/>
  <c r="L41" i="1"/>
  <c r="K41" i="1"/>
  <c r="N38" i="1"/>
  <c r="J28" i="1"/>
  <c r="J34" i="1"/>
  <c r="L37" i="1"/>
  <c r="N30" i="1"/>
  <c r="N28" i="1"/>
  <c r="N36" i="1"/>
  <c r="L33" i="1"/>
  <c r="J40" i="1"/>
  <c r="N40" i="1"/>
  <c r="K33" i="1"/>
  <c r="L39" i="1"/>
  <c r="L26" i="1"/>
  <c r="N32" i="1"/>
  <c r="L31" i="1"/>
  <c r="N41" i="1"/>
  <c r="N39" i="1"/>
  <c r="N37" i="1"/>
  <c r="N35" i="1"/>
  <c r="N33" i="1"/>
  <c r="N31" i="1"/>
  <c r="N29" i="1"/>
  <c r="N26" i="1"/>
  <c r="M41" i="1"/>
  <c r="M39" i="1"/>
  <c r="M37" i="1"/>
  <c r="M35" i="1"/>
  <c r="M33" i="1"/>
  <c r="M31" i="1"/>
  <c r="M29" i="1"/>
  <c r="M26" i="1"/>
  <c r="K37" i="1"/>
  <c r="K31" i="1"/>
  <c r="K26" i="1"/>
  <c r="O40" i="1"/>
  <c r="O38" i="1"/>
  <c r="O36" i="1"/>
  <c r="O34" i="1"/>
  <c r="O32" i="1"/>
  <c r="O30" i="1"/>
  <c r="O28" i="1"/>
  <c r="O27" i="1"/>
  <c r="N27" i="1"/>
  <c r="M40" i="1"/>
  <c r="M38" i="1"/>
  <c r="M36" i="1"/>
  <c r="M34" i="1"/>
  <c r="M32" i="1"/>
  <c r="M30" i="1"/>
  <c r="M28" i="1"/>
  <c r="M27" i="1"/>
  <c r="L40" i="1"/>
  <c r="L38" i="1"/>
  <c r="L36" i="1"/>
  <c r="L34" i="1"/>
  <c r="L32" i="1"/>
  <c r="L30" i="1"/>
  <c r="L28" i="1"/>
  <c r="L27" i="1"/>
  <c r="K36" i="1"/>
  <c r="K27" i="1"/>
  <c r="E5" i="1" l="1"/>
  <c r="H27" i="1" s="1"/>
  <c r="E6" i="1"/>
  <c r="E7" i="1"/>
  <c r="E8" i="1"/>
  <c r="E9" i="1"/>
  <c r="H28" i="1" s="1"/>
  <c r="E10" i="1"/>
  <c r="H29" i="1" s="1"/>
  <c r="E11" i="1"/>
  <c r="H30" i="1" s="1"/>
  <c r="E12" i="1"/>
  <c r="H31" i="1" s="1"/>
  <c r="E13" i="1"/>
  <c r="H32" i="1" s="1"/>
  <c r="E14" i="1"/>
  <c r="H33" i="1" s="1"/>
  <c r="E15" i="1"/>
  <c r="H34" i="1" s="1"/>
  <c r="E16" i="1"/>
  <c r="H35" i="1" s="1"/>
  <c r="E17" i="1"/>
  <c r="H36" i="1" s="1"/>
  <c r="E18" i="1"/>
  <c r="H37" i="1" s="1"/>
  <c r="E19" i="1"/>
  <c r="H38" i="1" s="1"/>
  <c r="E20" i="1"/>
  <c r="H39" i="1" s="1"/>
  <c r="E21" i="1"/>
  <c r="H40" i="1" s="1"/>
  <c r="E22" i="1"/>
  <c r="H41" i="1" s="1"/>
  <c r="E4" i="1"/>
  <c r="H26" i="1" s="1"/>
  <c r="E33" i="1" l="1"/>
  <c r="D33" i="1"/>
  <c r="F33" i="1"/>
  <c r="G33" i="1"/>
  <c r="G34" i="1"/>
  <c r="E34" i="1"/>
  <c r="F34" i="1"/>
  <c r="D34" i="1"/>
  <c r="F30" i="1"/>
  <c r="G30" i="1"/>
  <c r="D30" i="1"/>
  <c r="E30" i="1"/>
  <c r="E40" i="1"/>
  <c r="G40" i="1"/>
  <c r="F40" i="1"/>
  <c r="D40" i="1"/>
  <c r="D32" i="1"/>
  <c r="E32" i="1"/>
  <c r="F32" i="1"/>
  <c r="G32" i="1"/>
  <c r="G26" i="1"/>
  <c r="F26" i="1"/>
  <c r="E26" i="1"/>
  <c r="D26" i="1"/>
  <c r="D28" i="1"/>
  <c r="E28" i="1"/>
  <c r="F28" i="1"/>
  <c r="G28" i="1"/>
  <c r="E38" i="1"/>
  <c r="F38" i="1"/>
  <c r="G38" i="1"/>
  <c r="D38" i="1"/>
  <c r="G29" i="1"/>
  <c r="E29" i="1"/>
  <c r="F29" i="1"/>
  <c r="D29" i="1"/>
  <c r="F37" i="1"/>
  <c r="E37" i="1"/>
  <c r="G37" i="1"/>
  <c r="D37" i="1"/>
  <c r="D36" i="1"/>
  <c r="F36" i="1"/>
  <c r="G36" i="1"/>
  <c r="E36" i="1"/>
  <c r="D27" i="1"/>
  <c r="F27" i="1"/>
  <c r="G27" i="1"/>
  <c r="E27" i="1"/>
  <c r="F31" i="1"/>
  <c r="D31" i="1"/>
  <c r="G31" i="1"/>
  <c r="E31" i="1"/>
  <c r="F41" i="1"/>
  <c r="E41" i="1"/>
  <c r="G41" i="1"/>
  <c r="D41" i="1"/>
  <c r="G39" i="1"/>
  <c r="E39" i="1"/>
  <c r="F39" i="1"/>
  <c r="D39" i="1"/>
  <c r="F35" i="1"/>
  <c r="D35" i="1"/>
  <c r="E35" i="1"/>
  <c r="G35" i="1"/>
</calcChain>
</file>

<file path=xl/sharedStrings.xml><?xml version="1.0" encoding="utf-8"?>
<sst xmlns="http://schemas.openxmlformats.org/spreadsheetml/2006/main" count="82" uniqueCount="43">
  <si>
    <t>Acidification</t>
  </si>
  <si>
    <t>mol</t>
  </si>
  <si>
    <t>Climate change</t>
  </si>
  <si>
    <t>kg</t>
  </si>
  <si>
    <t>Climate change-Biogenic</t>
  </si>
  <si>
    <t>Climate change-Fossil</t>
  </si>
  <si>
    <t>Climate change-Land use and land use change</t>
  </si>
  <si>
    <t>Ecotoxicity, freshwater</t>
  </si>
  <si>
    <t>Item(s)</t>
  </si>
  <si>
    <t>Eutrophication marine</t>
  </si>
  <si>
    <t>Eutrophication, freshwater</t>
  </si>
  <si>
    <t xml:space="preserve">Eutrophication, terrestrial </t>
  </si>
  <si>
    <t>Human toxicity, cancer</t>
  </si>
  <si>
    <t>Human toxicity, non-cancer</t>
  </si>
  <si>
    <t>Ionising radiation, human health</t>
  </si>
  <si>
    <t>kBq</t>
  </si>
  <si>
    <t>Land use</t>
  </si>
  <si>
    <t>Ozone depletion</t>
  </si>
  <si>
    <t>Particulate Matter</t>
  </si>
  <si>
    <t>Photochemical ozone formation - human health</t>
  </si>
  <si>
    <t>Resource use, fossils</t>
  </si>
  <si>
    <t>MJ</t>
  </si>
  <si>
    <t>Resource use, minerals and metals</t>
  </si>
  <si>
    <t>Water use</t>
  </si>
  <si>
    <t>m3</t>
  </si>
  <si>
    <t>Li-ion only</t>
  </si>
  <si>
    <t>Li-ion only X2</t>
  </si>
  <si>
    <t>SC/Li-ion</t>
  </si>
  <si>
    <t>Al-ion/Li-ion</t>
  </si>
  <si>
    <t>EV</t>
  </si>
  <si>
    <t>CityBus</t>
  </si>
  <si>
    <t>Li-ion X2</t>
  </si>
  <si>
    <t>Li-ion X3</t>
  </si>
  <si>
    <t>Al-ion X2/Li-ion</t>
  </si>
  <si>
    <t>Al-ion X3/Li-ion</t>
  </si>
  <si>
    <t>Li-ion only EOL</t>
  </si>
  <si>
    <t>Li-ion only BOL</t>
  </si>
  <si>
    <t>Al-ion/Li-ion BOL</t>
  </si>
  <si>
    <t>Al-ion/Li-ion EOL</t>
  </si>
  <si>
    <t>Li-ion EOL</t>
  </si>
  <si>
    <t>SC/Li-ion BOL EOL</t>
  </si>
  <si>
    <t>Resource use
minerals and metals</t>
  </si>
  <si>
    <t>Resource use:
energy carriers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</si>
</sst>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/>
    <xf numFmtId="9" fontId="0" fillId="0" borderId="0" xfId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Sheet1!$D$25</c:f>
              <c:strCache>
                <c:ptCount val="1"/>
                <c:pt idx="0">
                  <c:v>Li-ion only BOL</c:v>
                </c:pt>
              </c:strCache>
            </c:strRef>
          </c:tx>
          <c:spPr>
            <a:pattFill prst="dkVert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Sheet1!$C$26:$C$41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Eutrophication marine</c:v>
                </c:pt>
                <c:pt idx="4">
                  <c:v>Eutrophication, freshwater</c:v>
                </c:pt>
                <c:pt idx="5">
                  <c:v>Eutrophication, terrestrial </c:v>
                </c:pt>
                <c:pt idx="6">
                  <c:v>Human toxicity, cancer</c:v>
                </c:pt>
                <c:pt idx="7">
                  <c:v>Human toxicity, non-cancer</c:v>
                </c:pt>
                <c:pt idx="8">
                  <c:v>Ionising radiation, human health</c:v>
                </c:pt>
                <c:pt idx="9">
                  <c:v>Land use</c:v>
                </c:pt>
                <c:pt idx="10">
                  <c:v>Ozone depletion</c:v>
                </c:pt>
                <c:pt idx="11">
                  <c:v>Particulate Matter</c:v>
                </c:pt>
                <c:pt idx="12">
                  <c:v>Photochemical ozone formation - human health</c:v>
                </c:pt>
                <c:pt idx="13">
                  <c:v>Resource use:
energy carriers</c:v>
                </c:pt>
                <c:pt idx="14">
                  <c:v>Resource use
minerals and metals</c:v>
                </c:pt>
                <c:pt idx="15">
                  <c:v>Water use</c:v>
                </c:pt>
              </c:strCache>
            </c:strRef>
          </c:cat>
          <c:val>
            <c:numRef>
              <c:f>Sheet1!$D$26:$D$41</c:f>
              <c:numCache>
                <c:formatCode>0%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1-4597-9A91-57A0609C6CB2}"/>
            </c:ext>
          </c:extLst>
        </c:ser>
        <c:ser>
          <c:idx val="1"/>
          <c:order val="1"/>
          <c:tx>
            <c:strRef>
              <c:f>Sheet1!$E$25</c:f>
              <c:strCache>
                <c:ptCount val="1"/>
                <c:pt idx="0">
                  <c:v>Li-ion only EOL</c:v>
                </c:pt>
              </c:strCache>
            </c:strRef>
          </c:tx>
          <c:spPr>
            <a:pattFill prst="dkUpDiag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Sheet1!$C$26:$C$41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Eutrophication marine</c:v>
                </c:pt>
                <c:pt idx="4">
                  <c:v>Eutrophication, freshwater</c:v>
                </c:pt>
                <c:pt idx="5">
                  <c:v>Eutrophication, terrestrial </c:v>
                </c:pt>
                <c:pt idx="6">
                  <c:v>Human toxicity, cancer</c:v>
                </c:pt>
                <c:pt idx="7">
                  <c:v>Human toxicity, non-cancer</c:v>
                </c:pt>
                <c:pt idx="8">
                  <c:v>Ionising radiation, human health</c:v>
                </c:pt>
                <c:pt idx="9">
                  <c:v>Land use</c:v>
                </c:pt>
                <c:pt idx="10">
                  <c:v>Ozone depletion</c:v>
                </c:pt>
                <c:pt idx="11">
                  <c:v>Particulate Matter</c:v>
                </c:pt>
                <c:pt idx="12">
                  <c:v>Photochemical ozone formation - human health</c:v>
                </c:pt>
                <c:pt idx="13">
                  <c:v>Resource use:
energy carriers</c:v>
                </c:pt>
                <c:pt idx="14">
                  <c:v>Resource use
minerals and metals</c:v>
                </c:pt>
                <c:pt idx="15">
                  <c:v>Water use</c:v>
                </c:pt>
              </c:strCache>
            </c:strRef>
          </c:cat>
          <c:val>
            <c:numRef>
              <c:f>Sheet1!$E$26:$E$41</c:f>
              <c:numCache>
                <c:formatCode>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1-4597-9A91-57A0609C6CB2}"/>
            </c:ext>
          </c:extLst>
        </c:ser>
        <c:ser>
          <c:idx val="2"/>
          <c:order val="2"/>
          <c:tx>
            <c:strRef>
              <c:f>Sheet1!$F$25</c:f>
              <c:strCache>
                <c:ptCount val="1"/>
                <c:pt idx="0">
                  <c:v>SC/Li-ion BOL EOL</c:v>
                </c:pt>
              </c:strCache>
            </c:strRef>
          </c:tx>
          <c:spPr>
            <a:pattFill prst="pct80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Sheet1!$C$26:$C$41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Eutrophication marine</c:v>
                </c:pt>
                <c:pt idx="4">
                  <c:v>Eutrophication, freshwater</c:v>
                </c:pt>
                <c:pt idx="5">
                  <c:v>Eutrophication, terrestrial </c:v>
                </c:pt>
                <c:pt idx="6">
                  <c:v>Human toxicity, cancer</c:v>
                </c:pt>
                <c:pt idx="7">
                  <c:v>Human toxicity, non-cancer</c:v>
                </c:pt>
                <c:pt idx="8">
                  <c:v>Ionising radiation, human health</c:v>
                </c:pt>
                <c:pt idx="9">
                  <c:v>Land use</c:v>
                </c:pt>
                <c:pt idx="10">
                  <c:v>Ozone depletion</c:v>
                </c:pt>
                <c:pt idx="11">
                  <c:v>Particulate Matter</c:v>
                </c:pt>
                <c:pt idx="12">
                  <c:v>Photochemical ozone formation - human health</c:v>
                </c:pt>
                <c:pt idx="13">
                  <c:v>Resource use:
energy carriers</c:v>
                </c:pt>
                <c:pt idx="14">
                  <c:v>Resource use
minerals and metals</c:v>
                </c:pt>
                <c:pt idx="15">
                  <c:v>Water use</c:v>
                </c:pt>
              </c:strCache>
            </c:strRef>
          </c:cat>
          <c:val>
            <c:numRef>
              <c:f>Sheet1!$F$26:$F$41</c:f>
              <c:numCache>
                <c:formatCode>0%</c:formatCode>
                <c:ptCount val="16"/>
                <c:pt idx="0">
                  <c:v>0.50150299176389757</c:v>
                </c:pt>
                <c:pt idx="1">
                  <c:v>0.50129325052076579</c:v>
                </c:pt>
                <c:pt idx="2">
                  <c:v>0.50034568896704179</c:v>
                </c:pt>
                <c:pt idx="3">
                  <c:v>0.501420903744901</c:v>
                </c:pt>
                <c:pt idx="4">
                  <c:v>0.5008509265366492</c:v>
                </c:pt>
                <c:pt idx="5">
                  <c:v>0.50156553686532745</c:v>
                </c:pt>
                <c:pt idx="6">
                  <c:v>0.50219335244035368</c:v>
                </c:pt>
                <c:pt idx="7">
                  <c:v>0.50098572014360088</c:v>
                </c:pt>
                <c:pt idx="8">
                  <c:v>0.50073763282508688</c:v>
                </c:pt>
                <c:pt idx="9">
                  <c:v>0.5016347004440157</c:v>
                </c:pt>
                <c:pt idx="10">
                  <c:v>0.50000020201020623</c:v>
                </c:pt>
                <c:pt idx="11">
                  <c:v>0.50172987593802465</c:v>
                </c:pt>
                <c:pt idx="12">
                  <c:v>0.50178820824932735</c:v>
                </c:pt>
                <c:pt idx="13">
                  <c:v>0.50661361679266859</c:v>
                </c:pt>
                <c:pt idx="14">
                  <c:v>0.50063208801492698</c:v>
                </c:pt>
                <c:pt idx="15">
                  <c:v>0.50015019399318927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B1-4597-9A91-57A0609C6CB2}"/>
            </c:ext>
          </c:extLst>
        </c:ser>
        <c:ser>
          <c:idx val="3"/>
          <c:order val="3"/>
          <c:tx>
            <c:strRef>
              <c:f>Sheet1!$G$25</c:f>
              <c:strCache>
                <c:ptCount val="1"/>
                <c:pt idx="0">
                  <c:v>Al-ion/Li-ion BOL</c:v>
                </c:pt>
              </c:strCache>
            </c:strRef>
          </c:tx>
          <c:spPr>
            <a:pattFill prst="lgCheck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Sheet1!$C$26:$C$41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Eutrophication marine</c:v>
                </c:pt>
                <c:pt idx="4">
                  <c:v>Eutrophication, freshwater</c:v>
                </c:pt>
                <c:pt idx="5">
                  <c:v>Eutrophication, terrestrial </c:v>
                </c:pt>
                <c:pt idx="6">
                  <c:v>Human toxicity, cancer</c:v>
                </c:pt>
                <c:pt idx="7">
                  <c:v>Human toxicity, non-cancer</c:v>
                </c:pt>
                <c:pt idx="8">
                  <c:v>Ionising radiation, human health</c:v>
                </c:pt>
                <c:pt idx="9">
                  <c:v>Land use</c:v>
                </c:pt>
                <c:pt idx="10">
                  <c:v>Ozone depletion</c:v>
                </c:pt>
                <c:pt idx="11">
                  <c:v>Particulate Matter</c:v>
                </c:pt>
                <c:pt idx="12">
                  <c:v>Photochemical ozone formation - human health</c:v>
                </c:pt>
                <c:pt idx="13">
                  <c:v>Resource use:
energy carriers</c:v>
                </c:pt>
                <c:pt idx="14">
                  <c:v>Resource use
minerals and metals</c:v>
                </c:pt>
                <c:pt idx="15">
                  <c:v>Water use</c:v>
                </c:pt>
              </c:strCache>
            </c:strRef>
          </c:cat>
          <c:val>
            <c:numRef>
              <c:f>Sheet1!$G$26:$G$41</c:f>
              <c:numCache>
                <c:formatCode>0%</c:formatCode>
                <c:ptCount val="16"/>
                <c:pt idx="0">
                  <c:v>0.69464343602283407</c:v>
                </c:pt>
                <c:pt idx="1">
                  <c:v>0.60669800527557138</c:v>
                </c:pt>
                <c:pt idx="2">
                  <c:v>0.56335180738140544</c:v>
                </c:pt>
                <c:pt idx="3">
                  <c:v>0.68316493680765411</c:v>
                </c:pt>
                <c:pt idx="4">
                  <c:v>0.69304935662304268</c:v>
                </c:pt>
                <c:pt idx="5">
                  <c:v>0.70195774828060531</c:v>
                </c:pt>
                <c:pt idx="6">
                  <c:v>0.7240429338937765</c:v>
                </c:pt>
                <c:pt idx="7">
                  <c:v>0.65693732829228191</c:v>
                </c:pt>
                <c:pt idx="8">
                  <c:v>0.60749197461326399</c:v>
                </c:pt>
                <c:pt idx="9">
                  <c:v>0.64427893725972107</c:v>
                </c:pt>
                <c:pt idx="10">
                  <c:v>0.5062175583123778</c:v>
                </c:pt>
                <c:pt idx="11">
                  <c:v>0.81394454455021858</c:v>
                </c:pt>
                <c:pt idx="12">
                  <c:v>0.71158116458595699</c:v>
                </c:pt>
                <c:pt idx="13">
                  <c:v>0.6414637645313146</c:v>
                </c:pt>
                <c:pt idx="14">
                  <c:v>0.54225459165201562</c:v>
                </c:pt>
                <c:pt idx="15">
                  <c:v>0.5537721396780263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B1-4597-9A91-57A0609C6CB2}"/>
            </c:ext>
          </c:extLst>
        </c:ser>
        <c:ser>
          <c:idx val="5"/>
          <c:order val="5"/>
          <c:tx>
            <c:strRef>
              <c:f>Sheet1!$H$25</c:f>
              <c:strCache>
                <c:ptCount val="1"/>
                <c:pt idx="0">
                  <c:v>Al-ion/Li-ion EOL</c:v>
                </c:pt>
              </c:strCache>
            </c:strRef>
          </c:tx>
          <c:spPr>
            <a:pattFill prst="narHorz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val>
            <c:numRef>
              <c:f>Sheet1!$H$26:$H$40</c:f>
              <c:numCache>
                <c:formatCode>0%</c:formatCode>
                <c:ptCount val="15"/>
                <c:pt idx="0">
                  <c:v>0.89881434612359135</c:v>
                </c:pt>
                <c:pt idx="1">
                  <c:v>0.72114230062845486</c:v>
                </c:pt>
                <c:pt idx="2">
                  <c:v>0.63357808582188202</c:v>
                </c:pt>
                <c:pt idx="3">
                  <c:v>0.87562753780591418</c:v>
                </c:pt>
                <c:pt idx="4">
                  <c:v>0.89561051122107738</c:v>
                </c:pt>
                <c:pt idx="5">
                  <c:v>0.91359209760079407</c:v>
                </c:pt>
                <c:pt idx="6">
                  <c:v>0.95816104184712891</c:v>
                </c:pt>
                <c:pt idx="7">
                  <c:v>0.8226453689747778</c:v>
                </c:pt>
                <c:pt idx="8">
                  <c:v>0.72276760723648037</c:v>
                </c:pt>
                <c:pt idx="9">
                  <c:v>0.79707538881990758</c:v>
                </c:pt>
                <c:pt idx="10">
                  <c:v>0.5181532863072148</c:v>
                </c:pt>
                <c:pt idx="11">
                  <c:v>1.1397377300838791</c:v>
                </c:pt>
                <c:pt idx="12">
                  <c:v>0.93303252883442722</c:v>
                </c:pt>
                <c:pt idx="13">
                  <c:v>0.79138495774537332</c:v>
                </c:pt>
                <c:pt idx="14">
                  <c:v>1.6349583489922235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B1-4597-9A91-57A0609C6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1449782159"/>
        <c:axId val="1449757199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Sheet1!$I$25</c15:sqref>
                        </c15:formulaRef>
                      </c:ext>
                    </c:extLst>
                    <c:strCache>
                      <c:ptCount val="1"/>
                      <c:pt idx="0">
                        <c:v>Li-ion only BOL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Sheet1!$C$26:$C$41</c15:sqref>
                        </c15:formulaRef>
                      </c:ext>
                    </c:extLst>
                    <c:strCache>
                      <c:ptCount val="16"/>
                      <c:pt idx="0">
                        <c:v>Acidification</c:v>
                      </c:pt>
                      <c:pt idx="1">
                        <c:v>Climate change</c:v>
                      </c:pt>
                      <c:pt idx="2">
                        <c:v>Ecotoxicity, freshwater</c:v>
                      </c:pt>
                      <c:pt idx="3">
                        <c:v>Eutrophication marine</c:v>
                      </c:pt>
                      <c:pt idx="4">
                        <c:v>Eutrophication, freshwater</c:v>
                      </c:pt>
                      <c:pt idx="5">
                        <c:v>Eutrophication, terrestrial </c:v>
                      </c:pt>
                      <c:pt idx="6">
                        <c:v>Human toxicity, cancer</c:v>
                      </c:pt>
                      <c:pt idx="7">
                        <c:v>Human toxicity, non-cancer</c:v>
                      </c:pt>
                      <c:pt idx="8">
                        <c:v>Ionising radiation, human health</c:v>
                      </c:pt>
                      <c:pt idx="9">
                        <c:v>Land use</c:v>
                      </c:pt>
                      <c:pt idx="10">
                        <c:v>Ozone depletion</c:v>
                      </c:pt>
                      <c:pt idx="11">
                        <c:v>Particulate Matter</c:v>
                      </c:pt>
                      <c:pt idx="12">
                        <c:v>Photochemical ozone formation - human health</c:v>
                      </c:pt>
                      <c:pt idx="13">
                        <c:v>Resource use:
energy carriers</c:v>
                      </c:pt>
                      <c:pt idx="14">
                        <c:v>Resource use
minerals and metals</c:v>
                      </c:pt>
                      <c:pt idx="15">
                        <c:v>Water use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Sheet1!$I$26:$I$41</c15:sqref>
                        </c15:formulaRef>
                      </c:ext>
                    </c:extLst>
                    <c:numCache>
                      <c:formatCode>0%</c:formatCode>
                      <c:ptCount val="16"/>
                      <c:pt idx="0">
                        <c:v>0.33333333333333337</c:v>
                      </c:pt>
                      <c:pt idx="1">
                        <c:v>0.33333333333333337</c:v>
                      </c:pt>
                      <c:pt idx="2">
                        <c:v>0.33333333333333331</c:v>
                      </c:pt>
                      <c:pt idx="3">
                        <c:v>0.33333333333333337</c:v>
                      </c:pt>
                      <c:pt idx="4">
                        <c:v>0.33333333333333331</c:v>
                      </c:pt>
                      <c:pt idx="5">
                        <c:v>0.33333333333333331</c:v>
                      </c:pt>
                      <c:pt idx="6">
                        <c:v>0.33333333333333337</c:v>
                      </c:pt>
                      <c:pt idx="7">
                        <c:v>0.33333333333333331</c:v>
                      </c:pt>
                      <c:pt idx="8">
                        <c:v>0.33333333333333331</c:v>
                      </c:pt>
                      <c:pt idx="9">
                        <c:v>0.33333333333333337</c:v>
                      </c:pt>
                      <c:pt idx="10">
                        <c:v>0.33333333333333331</c:v>
                      </c:pt>
                      <c:pt idx="11">
                        <c:v>0.33333333333333337</c:v>
                      </c:pt>
                      <c:pt idx="12">
                        <c:v>0.33333333333333331</c:v>
                      </c:pt>
                      <c:pt idx="13">
                        <c:v>0.33333333333333331</c:v>
                      </c:pt>
                      <c:pt idx="14">
                        <c:v>0.33333333333333331</c:v>
                      </c:pt>
                      <c:pt idx="15">
                        <c:v>0.33333333333333331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0B1-4597-9A91-57A0609C6CB2}"/>
                  </c:ext>
                </c:extLst>
              </c15:ser>
            </c15:filteredBarSeries>
          </c:ext>
        </c:extLst>
      </c:barChart>
      <c:catAx>
        <c:axId val="144978215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757199"/>
        <c:crosses val="autoZero"/>
        <c:auto val="0"/>
        <c:lblAlgn val="ctr"/>
        <c:lblOffset val="100"/>
        <c:noMultiLvlLbl val="0"/>
      </c:catAx>
      <c:valAx>
        <c:axId val="1449757199"/>
        <c:scaling>
          <c:orientation val="minMax"/>
          <c:max val="1.700000000000000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782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Sheet1!$I$25</c:f>
              <c:strCache>
                <c:ptCount val="1"/>
                <c:pt idx="0">
                  <c:v>Li-ion only BOL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Sheet1!$C$26:$C$41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Eutrophication marine</c:v>
                </c:pt>
                <c:pt idx="4">
                  <c:v>Eutrophication, freshwater</c:v>
                </c:pt>
                <c:pt idx="5">
                  <c:v>Eutrophication, terrestrial </c:v>
                </c:pt>
                <c:pt idx="6">
                  <c:v>Human toxicity, cancer</c:v>
                </c:pt>
                <c:pt idx="7">
                  <c:v>Human toxicity, non-cancer</c:v>
                </c:pt>
                <c:pt idx="8">
                  <c:v>Ionising radiation, human health</c:v>
                </c:pt>
                <c:pt idx="9">
                  <c:v>Land use</c:v>
                </c:pt>
                <c:pt idx="10">
                  <c:v>Ozone depletion</c:v>
                </c:pt>
                <c:pt idx="11">
                  <c:v>Particulate Matter</c:v>
                </c:pt>
                <c:pt idx="12">
                  <c:v>Photochemical ozone formation - human health</c:v>
                </c:pt>
                <c:pt idx="13">
                  <c:v>Resource use:
energy carriers</c:v>
                </c:pt>
                <c:pt idx="14">
                  <c:v>Resource use
minerals and metals</c:v>
                </c:pt>
                <c:pt idx="15">
                  <c:v>Water use</c:v>
                </c:pt>
              </c:strCache>
            </c:strRef>
          </c:cat>
          <c:val>
            <c:numRef>
              <c:f>Sheet1!$I$26:$I$41</c:f>
              <c:numCache>
                <c:formatCode>0%</c:formatCode>
                <c:ptCount val="16"/>
                <c:pt idx="0">
                  <c:v>0.33333333333333337</c:v>
                </c:pt>
                <c:pt idx="1">
                  <c:v>0.33333333333333337</c:v>
                </c:pt>
                <c:pt idx="2">
                  <c:v>0.33333333333333331</c:v>
                </c:pt>
                <c:pt idx="3">
                  <c:v>0.33333333333333337</c:v>
                </c:pt>
                <c:pt idx="4">
                  <c:v>0.33333333333333331</c:v>
                </c:pt>
                <c:pt idx="5">
                  <c:v>0.33333333333333331</c:v>
                </c:pt>
                <c:pt idx="6">
                  <c:v>0.33333333333333337</c:v>
                </c:pt>
                <c:pt idx="7">
                  <c:v>0.33333333333333331</c:v>
                </c:pt>
                <c:pt idx="8">
                  <c:v>0.33333333333333331</c:v>
                </c:pt>
                <c:pt idx="9">
                  <c:v>0.33333333333333337</c:v>
                </c:pt>
                <c:pt idx="10">
                  <c:v>0.33333333333333331</c:v>
                </c:pt>
                <c:pt idx="11">
                  <c:v>0.33333333333333337</c:v>
                </c:pt>
                <c:pt idx="12">
                  <c:v>0.33333333333333331</c:v>
                </c:pt>
                <c:pt idx="13">
                  <c:v>0.33333333333333331</c:v>
                </c:pt>
                <c:pt idx="14">
                  <c:v>0.33333333333333331</c:v>
                </c:pt>
                <c:pt idx="15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2-4429-B9D2-DE2C3472A8DD}"/>
            </c:ext>
          </c:extLst>
        </c:ser>
        <c:ser>
          <c:idx val="1"/>
          <c:order val="1"/>
          <c:tx>
            <c:strRef>
              <c:f>Sheet1!$J$25</c:f>
              <c:strCache>
                <c:ptCount val="1"/>
                <c:pt idx="0">
                  <c:v>Li-ion X2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Sheet1!$C$26:$C$41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Eutrophication marine</c:v>
                </c:pt>
                <c:pt idx="4">
                  <c:v>Eutrophication, freshwater</c:v>
                </c:pt>
                <c:pt idx="5">
                  <c:v>Eutrophication, terrestrial </c:v>
                </c:pt>
                <c:pt idx="6">
                  <c:v>Human toxicity, cancer</c:v>
                </c:pt>
                <c:pt idx="7">
                  <c:v>Human toxicity, non-cancer</c:v>
                </c:pt>
                <c:pt idx="8">
                  <c:v>Ionising radiation, human health</c:v>
                </c:pt>
                <c:pt idx="9">
                  <c:v>Land use</c:v>
                </c:pt>
                <c:pt idx="10">
                  <c:v>Ozone depletion</c:v>
                </c:pt>
                <c:pt idx="11">
                  <c:v>Particulate Matter</c:v>
                </c:pt>
                <c:pt idx="12">
                  <c:v>Photochemical ozone formation - human health</c:v>
                </c:pt>
                <c:pt idx="13">
                  <c:v>Resource use:
energy carriers</c:v>
                </c:pt>
                <c:pt idx="14">
                  <c:v>Resource use
minerals and metals</c:v>
                </c:pt>
                <c:pt idx="15">
                  <c:v>Water use</c:v>
                </c:pt>
              </c:strCache>
            </c:strRef>
          </c:cat>
          <c:val>
            <c:numRef>
              <c:f>Sheet1!$J$26:$J$41</c:f>
            </c:numRef>
          </c:val>
          <c:extLst>
            <c:ext xmlns:c16="http://schemas.microsoft.com/office/drawing/2014/chart" uri="{C3380CC4-5D6E-409C-BE32-E72D297353CC}">
              <c16:uniqueId val="{00000001-5752-4429-B9D2-DE2C3472A8DD}"/>
            </c:ext>
          </c:extLst>
        </c:ser>
        <c:ser>
          <c:idx val="2"/>
          <c:order val="2"/>
          <c:tx>
            <c:strRef>
              <c:f>Sheet1!$K$25</c:f>
              <c:strCache>
                <c:ptCount val="1"/>
                <c:pt idx="0">
                  <c:v>Li-ion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Sheet1!$C$26:$C$41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Eutrophication marine</c:v>
                </c:pt>
                <c:pt idx="4">
                  <c:v>Eutrophication, freshwater</c:v>
                </c:pt>
                <c:pt idx="5">
                  <c:v>Eutrophication, terrestrial </c:v>
                </c:pt>
                <c:pt idx="6">
                  <c:v>Human toxicity, cancer</c:v>
                </c:pt>
                <c:pt idx="7">
                  <c:v>Human toxicity, non-cancer</c:v>
                </c:pt>
                <c:pt idx="8">
                  <c:v>Ionising radiation, human health</c:v>
                </c:pt>
                <c:pt idx="9">
                  <c:v>Land use</c:v>
                </c:pt>
                <c:pt idx="10">
                  <c:v>Ozone depletion</c:v>
                </c:pt>
                <c:pt idx="11">
                  <c:v>Particulate Matter</c:v>
                </c:pt>
                <c:pt idx="12">
                  <c:v>Photochemical ozone formation - human health</c:v>
                </c:pt>
                <c:pt idx="13">
                  <c:v>Resource use:
energy carriers</c:v>
                </c:pt>
                <c:pt idx="14">
                  <c:v>Resource use
minerals and metals</c:v>
                </c:pt>
                <c:pt idx="15">
                  <c:v>Water use</c:v>
                </c:pt>
              </c:strCache>
            </c:strRef>
          </c:cat>
          <c:val>
            <c:numRef>
              <c:f>Sheet1!$K$26:$K$41</c:f>
              <c:numCache>
                <c:formatCode>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52-4429-B9D2-DE2C3472A8DD}"/>
            </c:ext>
          </c:extLst>
        </c:ser>
        <c:ser>
          <c:idx val="4"/>
          <c:order val="4"/>
          <c:tx>
            <c:strRef>
              <c:f>Sheet1!$L$25</c:f>
              <c:strCache>
                <c:ptCount val="1"/>
                <c:pt idx="0">
                  <c:v>SC/Li-ion BOL EOL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Sheet1!$C$26:$C$41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Eutrophication marine</c:v>
                </c:pt>
                <c:pt idx="4">
                  <c:v>Eutrophication, freshwater</c:v>
                </c:pt>
                <c:pt idx="5">
                  <c:v>Eutrophication, terrestrial </c:v>
                </c:pt>
                <c:pt idx="6">
                  <c:v>Human toxicity, cancer</c:v>
                </c:pt>
                <c:pt idx="7">
                  <c:v>Human toxicity, non-cancer</c:v>
                </c:pt>
                <c:pt idx="8">
                  <c:v>Ionising radiation, human health</c:v>
                </c:pt>
                <c:pt idx="9">
                  <c:v>Land use</c:v>
                </c:pt>
                <c:pt idx="10">
                  <c:v>Ozone depletion</c:v>
                </c:pt>
                <c:pt idx="11">
                  <c:v>Particulate Matter</c:v>
                </c:pt>
                <c:pt idx="12">
                  <c:v>Photochemical ozone formation - human health</c:v>
                </c:pt>
                <c:pt idx="13">
                  <c:v>Resource use:
energy carriers</c:v>
                </c:pt>
                <c:pt idx="14">
                  <c:v>Resource use
minerals and metals</c:v>
                </c:pt>
                <c:pt idx="15">
                  <c:v>Water use</c:v>
                </c:pt>
              </c:strCache>
            </c:strRef>
          </c:cat>
          <c:val>
            <c:numRef>
              <c:f>Sheet1!$L$26:$L$41</c:f>
              <c:numCache>
                <c:formatCode>0%</c:formatCode>
                <c:ptCount val="16"/>
                <c:pt idx="0">
                  <c:v>0.31189564603515807</c:v>
                </c:pt>
                <c:pt idx="1">
                  <c:v>0.31187493176567099</c:v>
                </c:pt>
                <c:pt idx="2">
                  <c:v>0.31178134957322107</c:v>
                </c:pt>
                <c:pt idx="3">
                  <c:v>0.31188753893461002</c:v>
                </c:pt>
                <c:pt idx="4">
                  <c:v>0.31183124737594015</c:v>
                </c:pt>
                <c:pt idx="5">
                  <c:v>0.31190182305626651</c:v>
                </c:pt>
                <c:pt idx="6">
                  <c:v>0.31196382679389645</c:v>
                </c:pt>
                <c:pt idx="7">
                  <c:v>0.31184455973672265</c:v>
                </c:pt>
                <c:pt idx="8">
                  <c:v>0.3118200583678204</c:v>
                </c:pt>
                <c:pt idx="9">
                  <c:v>0.31190865372526733</c:v>
                </c:pt>
                <c:pt idx="10">
                  <c:v>0.3117472289118704</c:v>
                </c:pt>
                <c:pt idx="11">
                  <c:v>0.31191805335884448</c:v>
                </c:pt>
                <c:pt idx="12">
                  <c:v>0.31192381432029431</c:v>
                </c:pt>
                <c:pt idx="13">
                  <c:v>0.31240037682874366</c:v>
                </c:pt>
                <c:pt idx="14">
                  <c:v>0.31180963464949019</c:v>
                </c:pt>
                <c:pt idx="15">
                  <c:v>0.31176204228052434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52-4429-B9D2-DE2C3472A8DD}"/>
            </c:ext>
          </c:extLst>
        </c:ser>
        <c:ser>
          <c:idx val="5"/>
          <c:order val="5"/>
          <c:tx>
            <c:strRef>
              <c:f>Sheet1!$M$25</c:f>
              <c:strCache>
                <c:ptCount val="1"/>
                <c:pt idx="0">
                  <c:v>Al-ion/Li-ion BOL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Sheet1!$C$26:$C$41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Eutrophication marine</c:v>
                </c:pt>
                <c:pt idx="4">
                  <c:v>Eutrophication, freshwater</c:v>
                </c:pt>
                <c:pt idx="5">
                  <c:v>Eutrophication, terrestrial </c:v>
                </c:pt>
                <c:pt idx="6">
                  <c:v>Human toxicity, cancer</c:v>
                </c:pt>
                <c:pt idx="7">
                  <c:v>Human toxicity, non-cancer</c:v>
                </c:pt>
                <c:pt idx="8">
                  <c:v>Ionising radiation, human health</c:v>
                </c:pt>
                <c:pt idx="9">
                  <c:v>Land use</c:v>
                </c:pt>
                <c:pt idx="10">
                  <c:v>Ozone depletion</c:v>
                </c:pt>
                <c:pt idx="11">
                  <c:v>Particulate Matter</c:v>
                </c:pt>
                <c:pt idx="12">
                  <c:v>Photochemical ozone formation - human health</c:v>
                </c:pt>
                <c:pt idx="13">
                  <c:v>Resource use:
energy carriers</c:v>
                </c:pt>
                <c:pt idx="14">
                  <c:v>Resource use
minerals and metals</c:v>
                </c:pt>
                <c:pt idx="15">
                  <c:v>Water use</c:v>
                </c:pt>
              </c:strCache>
            </c:strRef>
          </c:cat>
          <c:val>
            <c:numRef>
              <c:f>Sheet1!$M$26:$M$41</c:f>
              <c:numCache>
                <c:formatCode>0%</c:formatCode>
                <c:ptCount val="16"/>
                <c:pt idx="0">
                  <c:v>0.3356455535941188</c:v>
                </c:pt>
                <c:pt idx="1">
                  <c:v>0.32484240995048486</c:v>
                </c:pt>
                <c:pt idx="2">
                  <c:v>0.31951676680012686</c:v>
                </c:pt>
                <c:pt idx="3">
                  <c:v>0.33423509172286253</c:v>
                </c:pt>
                <c:pt idx="4">
                  <c:v>0.33544692024468986</c:v>
                </c:pt>
                <c:pt idx="5">
                  <c:v>0.33654386999152403</c:v>
                </c:pt>
                <c:pt idx="6">
                  <c:v>0.33926506255931987</c:v>
                </c:pt>
                <c:pt idx="7">
                  <c:v>0.33101259412806205</c:v>
                </c:pt>
                <c:pt idx="8">
                  <c:v>0.32493632881020612</c:v>
                </c:pt>
                <c:pt idx="9">
                  <c:v>0.32945710905568143</c:v>
                </c:pt>
                <c:pt idx="10">
                  <c:v>0.31249829806416252</c:v>
                </c:pt>
                <c:pt idx="11">
                  <c:v>0.35031653287159359</c:v>
                </c:pt>
                <c:pt idx="12">
                  <c:v>0.33772622423456439</c:v>
                </c:pt>
                <c:pt idx="13">
                  <c:v>0.32911181628994673</c:v>
                </c:pt>
                <c:pt idx="14">
                  <c:v>0.38038456462942377</c:v>
                </c:pt>
                <c:pt idx="15">
                  <c:v>0.31833895947131335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52-4429-B9D2-DE2C3472A8DD}"/>
            </c:ext>
          </c:extLst>
        </c:ser>
        <c:ser>
          <c:idx val="6"/>
          <c:order val="6"/>
          <c:tx>
            <c:strRef>
              <c:f>Sheet1!$N$25</c:f>
              <c:strCache>
                <c:ptCount val="1"/>
                <c:pt idx="0">
                  <c:v>Al-ion X2/Li-ion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Sheet1!$C$26:$C$41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Eutrophication marine</c:v>
                </c:pt>
                <c:pt idx="4">
                  <c:v>Eutrophication, freshwater</c:v>
                </c:pt>
                <c:pt idx="5">
                  <c:v>Eutrophication, terrestrial </c:v>
                </c:pt>
                <c:pt idx="6">
                  <c:v>Human toxicity, cancer</c:v>
                </c:pt>
                <c:pt idx="7">
                  <c:v>Human toxicity, non-cancer</c:v>
                </c:pt>
                <c:pt idx="8">
                  <c:v>Ionising radiation, human health</c:v>
                </c:pt>
                <c:pt idx="9">
                  <c:v>Land use</c:v>
                </c:pt>
                <c:pt idx="10">
                  <c:v>Ozone depletion</c:v>
                </c:pt>
                <c:pt idx="11">
                  <c:v>Particulate Matter</c:v>
                </c:pt>
                <c:pt idx="12">
                  <c:v>Photochemical ozone formation - human health</c:v>
                </c:pt>
                <c:pt idx="13">
                  <c:v>Resource use:
energy carriers</c:v>
                </c:pt>
                <c:pt idx="14">
                  <c:v>Resource use
minerals and metals</c:v>
                </c:pt>
                <c:pt idx="15">
                  <c:v>Water use</c:v>
                </c:pt>
              </c:strCache>
            </c:strRef>
          </c:cat>
          <c:val>
            <c:numRef>
              <c:f>Sheet1!$N$26:$N$41</c:f>
            </c:numRef>
          </c:val>
          <c:extLst>
            <c:ext xmlns:c16="http://schemas.microsoft.com/office/drawing/2014/chart" uri="{C3380CC4-5D6E-409C-BE32-E72D297353CC}">
              <c16:uniqueId val="{00000006-5752-4429-B9D2-DE2C3472A8DD}"/>
            </c:ext>
          </c:extLst>
        </c:ser>
        <c:ser>
          <c:idx val="7"/>
          <c:order val="7"/>
          <c:tx>
            <c:strRef>
              <c:f>Sheet1!$O$25</c:f>
              <c:strCache>
                <c:ptCount val="1"/>
                <c:pt idx="0">
                  <c:v>Al-ion/Li-ion EOL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Sheet1!$C$26:$C$41</c:f>
              <c:strCache>
                <c:ptCount val="16"/>
                <c:pt idx="0">
                  <c:v>Acidification</c:v>
                </c:pt>
                <c:pt idx="1">
                  <c:v>Climate change</c:v>
                </c:pt>
                <c:pt idx="2">
                  <c:v>Ecotoxicity, freshwater</c:v>
                </c:pt>
                <c:pt idx="3">
                  <c:v>Eutrophication marine</c:v>
                </c:pt>
                <c:pt idx="4">
                  <c:v>Eutrophication, freshwater</c:v>
                </c:pt>
                <c:pt idx="5">
                  <c:v>Eutrophication, terrestrial </c:v>
                </c:pt>
                <c:pt idx="6">
                  <c:v>Human toxicity, cancer</c:v>
                </c:pt>
                <c:pt idx="7">
                  <c:v>Human toxicity, non-cancer</c:v>
                </c:pt>
                <c:pt idx="8">
                  <c:v>Ionising radiation, human health</c:v>
                </c:pt>
                <c:pt idx="9">
                  <c:v>Land use</c:v>
                </c:pt>
                <c:pt idx="10">
                  <c:v>Ozone depletion</c:v>
                </c:pt>
                <c:pt idx="11">
                  <c:v>Particulate Matter</c:v>
                </c:pt>
                <c:pt idx="12">
                  <c:v>Photochemical ozone formation - human health</c:v>
                </c:pt>
                <c:pt idx="13">
                  <c:v>Resource use:
energy carriers</c:v>
                </c:pt>
                <c:pt idx="14">
                  <c:v>Resource use
minerals and metals</c:v>
                </c:pt>
                <c:pt idx="15">
                  <c:v>Water use</c:v>
                </c:pt>
              </c:strCache>
            </c:strRef>
          </c:cat>
          <c:val>
            <c:numRef>
              <c:f>Sheet1!$O$26:$O$41</c:f>
              <c:numCache>
                <c:formatCode>0%</c:formatCode>
                <c:ptCount val="16"/>
                <c:pt idx="0">
                  <c:v>0.38341698040480304</c:v>
                </c:pt>
                <c:pt idx="1">
                  <c:v>0.35102868028091305</c:v>
                </c:pt>
                <c:pt idx="2">
                  <c:v>0.33506570852138928</c:v>
                </c:pt>
                <c:pt idx="3">
                  <c:v>0.37918990606629688</c:v>
                </c:pt>
                <c:pt idx="4">
                  <c:v>0.38283113531883872</c:v>
                </c:pt>
                <c:pt idx="5">
                  <c:v>0.38611074756791397</c:v>
                </c:pt>
                <c:pt idx="6">
                  <c:v>0.39424064537029274</c:v>
                </c:pt>
                <c:pt idx="7">
                  <c:v>0.36953118610681784</c:v>
                </c:pt>
                <c:pt idx="8">
                  <c:v>0.35132264226684701</c:v>
                </c:pt>
                <c:pt idx="9">
                  <c:v>0.36486962176206539</c:v>
                </c:pt>
                <c:pt idx="10">
                  <c:v>0.31402452791140306</c:v>
                </c:pt>
                <c:pt idx="11">
                  <c:v>0.42734589054186134</c:v>
                </c:pt>
                <c:pt idx="12">
                  <c:v>0.3896547368576842</c:v>
                </c:pt>
                <c:pt idx="13">
                  <c:v>0.36383263265246357</c:v>
                </c:pt>
                <c:pt idx="14">
                  <c:v>0.5176004833467357</c:v>
                </c:pt>
                <c:pt idx="15">
                  <c:v>0.33153818837335225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52-4429-B9D2-DE2C3472A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966747295"/>
        <c:axId val="1966740223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Sheet1!$K$25</c15:sqref>
                        </c15:formulaRef>
                      </c:ext>
                    </c:extLst>
                    <c:strCache>
                      <c:ptCount val="1"/>
                      <c:pt idx="0">
                        <c:v>Li-ion EOL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Sheet1!$C$26:$C$41</c15:sqref>
                        </c15:formulaRef>
                      </c:ext>
                    </c:extLst>
                    <c:strCache>
                      <c:ptCount val="16"/>
                      <c:pt idx="0">
                        <c:v>Acidification</c:v>
                      </c:pt>
                      <c:pt idx="1">
                        <c:v>Climate change</c:v>
                      </c:pt>
                      <c:pt idx="2">
                        <c:v>Ecotoxicity, freshwater</c:v>
                      </c:pt>
                      <c:pt idx="3">
                        <c:v>Eutrophication marine</c:v>
                      </c:pt>
                      <c:pt idx="4">
                        <c:v>Eutrophication, freshwater</c:v>
                      </c:pt>
                      <c:pt idx="5">
                        <c:v>Eutrophication, terrestrial </c:v>
                      </c:pt>
                      <c:pt idx="6">
                        <c:v>Human toxicity, cancer</c:v>
                      </c:pt>
                      <c:pt idx="7">
                        <c:v>Human toxicity, non-cancer</c:v>
                      </c:pt>
                      <c:pt idx="8">
                        <c:v>Ionising radiation, human health</c:v>
                      </c:pt>
                      <c:pt idx="9">
                        <c:v>Land use</c:v>
                      </c:pt>
                      <c:pt idx="10">
                        <c:v>Ozone depletion</c:v>
                      </c:pt>
                      <c:pt idx="11">
                        <c:v>Particulate Matter</c:v>
                      </c:pt>
                      <c:pt idx="12">
                        <c:v>Photochemical ozone formation - human health</c:v>
                      </c:pt>
                      <c:pt idx="13">
                        <c:v>Resource use:
energy carriers</c:v>
                      </c:pt>
                      <c:pt idx="14">
                        <c:v>Resource use
minerals and metals</c:v>
                      </c:pt>
                      <c:pt idx="15">
                        <c:v>Water use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Sheet1!$K$26:$K$41</c15:sqref>
                        </c15:formulaRef>
                      </c:ext>
                    </c:extLst>
                    <c:numCache>
                      <c:formatCode>0%</c:formatCode>
                      <c:ptCount val="1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752-4429-B9D2-DE2C3472A8DD}"/>
                  </c:ext>
                </c:extLst>
              </c15:ser>
            </c15:filteredBarSeries>
          </c:ext>
        </c:extLst>
      </c:barChart>
      <c:catAx>
        <c:axId val="19667472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40223"/>
        <c:crosses val="autoZero"/>
        <c:auto val="1"/>
        <c:lblAlgn val="ctr"/>
        <c:lblOffset val="100"/>
        <c:noMultiLvlLbl val="0"/>
      </c:catAx>
      <c:valAx>
        <c:axId val="1966740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74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087DB11-2938-4346-925B-106233B4A85F}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65AEC3-5A22-4BE5-8B83-944ED8C1B1F9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26675D-A9B8-47D4-8969-71E81D6818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11E77C-5AE5-4420-93C5-2C93BC23347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A186-0C8E-49B2-99C1-168B0FB1B04F}">
  <dimension ref="B2:P41"/>
  <sheetViews>
    <sheetView tabSelected="1" workbookViewId="0">
      <selection activeCell="I46" sqref="I46"/>
    </sheetView>
  </sheetViews>
  <sheetFormatPr defaultRowHeight="15" x14ac:dyDescent="0.25"/>
  <cols>
    <col min="1" max="1" width="9.140625" style="1"/>
    <col min="2" max="2" width="20.85546875" style="1" customWidth="1"/>
    <col min="3" max="3" width="26.28515625" style="1" customWidth="1"/>
    <col min="4" max="4" width="12.42578125" style="1" customWidth="1"/>
    <col min="5" max="5" width="14.140625" style="1" customWidth="1"/>
    <col min="6" max="8" width="12.42578125" style="1" customWidth="1"/>
    <col min="9" max="9" width="12" style="1" bestFit="1" customWidth="1"/>
    <col min="10" max="10" width="9.85546875" style="1" hidden="1" customWidth="1"/>
    <col min="11" max="12" width="9.85546875" style="1" bestFit="1" customWidth="1"/>
    <col min="13" max="13" width="12.5703125" style="1" bestFit="1" customWidth="1"/>
    <col min="14" max="14" width="15.140625" style="1" hidden="1" customWidth="1"/>
    <col min="15" max="15" width="15.140625" style="1" bestFit="1" customWidth="1"/>
    <col min="16" max="16384" width="9.140625" style="1"/>
  </cols>
  <sheetData>
    <row r="2" spans="2:16" x14ac:dyDescent="0.25">
      <c r="D2" s="8" t="s">
        <v>29</v>
      </c>
      <c r="E2" s="8"/>
      <c r="F2" s="8"/>
      <c r="G2" s="8"/>
      <c r="H2" s="7"/>
      <c r="I2" s="2" t="s">
        <v>30</v>
      </c>
      <c r="J2" s="2"/>
      <c r="K2" s="2"/>
      <c r="L2" s="2"/>
      <c r="M2" s="2"/>
      <c r="N2" s="2"/>
      <c r="O2" s="2"/>
      <c r="P2" s="6"/>
    </row>
    <row r="3" spans="2:16" x14ac:dyDescent="0.25">
      <c r="D3" s="1" t="s">
        <v>25</v>
      </c>
      <c r="E3" s="1" t="s">
        <v>26</v>
      </c>
      <c r="F3" s="1" t="s">
        <v>27</v>
      </c>
      <c r="G3" s="1" t="s">
        <v>28</v>
      </c>
      <c r="H3" s="1" t="s">
        <v>33</v>
      </c>
      <c r="I3" s="1" t="s">
        <v>25</v>
      </c>
      <c r="J3" s="1" t="s">
        <v>31</v>
      </c>
      <c r="K3" s="1" t="s">
        <v>32</v>
      </c>
      <c r="L3" s="1" t="s">
        <v>27</v>
      </c>
      <c r="M3" s="1" t="s">
        <v>28</v>
      </c>
      <c r="N3" s="1" t="s">
        <v>33</v>
      </c>
      <c r="O3" s="1" t="s">
        <v>34</v>
      </c>
      <c r="P3" s="5"/>
    </row>
    <row r="4" spans="2:16" x14ac:dyDescent="0.25">
      <c r="B4" s="1" t="s">
        <v>0</v>
      </c>
      <c r="C4" s="1" t="s">
        <v>1</v>
      </c>
      <c r="D4" s="1">
        <v>13.719196178181907</v>
      </c>
      <c r="E4" s="1">
        <f>D4*2</f>
        <v>27.438392356363813</v>
      </c>
      <c r="F4" s="1">
        <v>13.760435855908112</v>
      </c>
      <c r="G4" s="1">
        <v>19.059899145367226</v>
      </c>
      <c r="H4">
        <v>24.662020684467688</v>
      </c>
      <c r="I4">
        <v>31.087683531751264</v>
      </c>
      <c r="J4" s="3">
        <f>I4*2</f>
        <v>62.175367063502527</v>
      </c>
      <c r="K4" s="3">
        <f>I4*3</f>
        <v>93.263050595253787</v>
      </c>
      <c r="L4">
        <v>29.088339416616314</v>
      </c>
      <c r="M4">
        <v>31.30332824692027</v>
      </c>
      <c r="N4">
        <v>33.530570139727367</v>
      </c>
      <c r="O4">
        <v>35.758637242572576</v>
      </c>
      <c r="P4" s="5"/>
    </row>
    <row r="5" spans="2:16" x14ac:dyDescent="0.25">
      <c r="B5" s="1" t="s">
        <v>2</v>
      </c>
      <c r="C5" s="1" t="s">
        <v>3</v>
      </c>
      <c r="D5" s="1">
        <v>3743.1591961071122</v>
      </c>
      <c r="E5" s="1">
        <f t="shared" ref="E5:E22" si="0">D5*2</f>
        <v>7486.3183922142243</v>
      </c>
      <c r="F5" s="1">
        <v>3752.840881266462</v>
      </c>
      <c r="G5" s="1">
        <v>4541.9344354141922</v>
      </c>
      <c r="H5">
        <v>5398.7008685984811</v>
      </c>
      <c r="I5">
        <v>8481.9946435785587</v>
      </c>
      <c r="J5" s="3">
        <f>I5*2</f>
        <v>16963.989287157117</v>
      </c>
      <c r="K5" s="3">
        <f>I5*3</f>
        <v>25445.983930735674</v>
      </c>
      <c r="L5">
        <v>7935.9645021085489</v>
      </c>
      <c r="M5">
        <v>8265.9347436214885</v>
      </c>
      <c r="N5">
        <v>8599.0407414873353</v>
      </c>
      <c r="O5">
        <v>8932.2701576554646</v>
      </c>
      <c r="P5" s="5"/>
    </row>
    <row r="6" spans="2:16" x14ac:dyDescent="0.25">
      <c r="B6" s="1" t="s">
        <v>4</v>
      </c>
      <c r="C6" s="1" t="s">
        <v>3</v>
      </c>
      <c r="D6" s="1">
        <v>5.1383298523937864</v>
      </c>
      <c r="E6" s="1">
        <f t="shared" si="0"/>
        <v>10.276659704787573</v>
      </c>
      <c r="F6" s="1">
        <v>5.1482382990934514</v>
      </c>
      <c r="G6" s="1">
        <v>6.3041996257555679</v>
      </c>
      <c r="H6">
        <v>7.5512952321150859</v>
      </c>
      <c r="I6">
        <v>11.643449824487972</v>
      </c>
      <c r="J6" s="3">
        <f>I6*2</f>
        <v>23.286899648975943</v>
      </c>
      <c r="K6" s="3">
        <f>I6*3</f>
        <v>34.930349473463913</v>
      </c>
      <c r="L6">
        <v>10.892765110110814</v>
      </c>
      <c r="M6">
        <v>11.375699346833152</v>
      </c>
      <c r="N6">
        <v>11.861981804210156</v>
      </c>
      <c r="O6">
        <v>12.348444432931133</v>
      </c>
      <c r="P6" s="5"/>
    </row>
    <row r="7" spans="2:16" x14ac:dyDescent="0.25">
      <c r="B7" s="1" t="s">
        <v>5</v>
      </c>
      <c r="C7" s="1" t="s">
        <v>3</v>
      </c>
      <c r="D7" s="1">
        <v>3736.32032102003</v>
      </c>
      <c r="E7" s="1">
        <f t="shared" si="0"/>
        <v>7472.6406420400599</v>
      </c>
      <c r="F7" s="1">
        <v>3745.9801190695698</v>
      </c>
      <c r="G7" s="1">
        <v>4533.5029038918265</v>
      </c>
      <c r="H7">
        <v>5388.5678009541098</v>
      </c>
      <c r="I7">
        <v>8466.4977601125665</v>
      </c>
      <c r="J7" s="3">
        <f>I7*2</f>
        <v>16932.995520225133</v>
      </c>
      <c r="K7" s="3">
        <f>I7*3</f>
        <v>25399.493280337701</v>
      </c>
      <c r="L7">
        <v>7921.4638243484651</v>
      </c>
      <c r="M7">
        <v>8250.7770973132738</v>
      </c>
      <c r="N7">
        <v>8583.2188265038058</v>
      </c>
      <c r="O7">
        <v>8915.7837278800307</v>
      </c>
      <c r="P7" s="5"/>
    </row>
    <row r="8" spans="2:16" x14ac:dyDescent="0.25">
      <c r="B8" s="1" t="s">
        <v>6</v>
      </c>
      <c r="C8" s="1" t="s">
        <v>3</v>
      </c>
      <c r="D8" s="1">
        <v>1.7005452346885126</v>
      </c>
      <c r="E8" s="1">
        <f t="shared" si="0"/>
        <v>3.4010904693770252</v>
      </c>
      <c r="F8" s="1">
        <v>1.7125238977987061</v>
      </c>
      <c r="G8" s="1">
        <v>2.1273318966108108</v>
      </c>
      <c r="H8">
        <v>2.5817724122552059</v>
      </c>
      <c r="I8">
        <v>3.8534336415058141</v>
      </c>
      <c r="J8" s="3">
        <f>I8*2</f>
        <v>7.7068672830116283</v>
      </c>
      <c r="K8" s="3">
        <f>I8*3</f>
        <v>11.560300924517442</v>
      </c>
      <c r="L8">
        <v>3.6079126499734713</v>
      </c>
      <c r="M8">
        <v>3.7819469613829395</v>
      </c>
      <c r="N8">
        <v>3.9599331793196209</v>
      </c>
      <c r="O8">
        <v>4.1379853425019251</v>
      </c>
      <c r="P8" s="5"/>
    </row>
    <row r="9" spans="2:16" x14ac:dyDescent="0.25">
      <c r="B9" s="1" t="s">
        <v>7</v>
      </c>
      <c r="C9" s="1" t="s">
        <v>8</v>
      </c>
      <c r="D9" s="1">
        <v>5561.9412316552643</v>
      </c>
      <c r="E9" s="1">
        <f t="shared" si="0"/>
        <v>11123.882463310529</v>
      </c>
      <c r="F9" s="1">
        <v>5565.7866350935001</v>
      </c>
      <c r="G9" s="1">
        <v>6266.6592908043067</v>
      </c>
      <c r="H9">
        <v>7047.848158011886</v>
      </c>
      <c r="I9">
        <v>12603.352746488077</v>
      </c>
      <c r="J9" s="3">
        <f>I9*2</f>
        <v>25206.705492976154</v>
      </c>
      <c r="K9" s="3">
        <f>I9*3</f>
        <v>37810.058239464233</v>
      </c>
      <c r="L9">
        <v>11788.470985342246</v>
      </c>
      <c r="M9">
        <v>12080.947561198109</v>
      </c>
      <c r="N9">
        <v>12374.846311359985</v>
      </c>
      <c r="O9">
        <v>12668.853953241076</v>
      </c>
      <c r="P9" s="5"/>
    </row>
    <row r="10" spans="2:16" x14ac:dyDescent="0.25">
      <c r="B10" s="1" t="s">
        <v>9</v>
      </c>
      <c r="C10" s="1" t="s">
        <v>3</v>
      </c>
      <c r="D10" s="1">
        <v>2.7001623478943344</v>
      </c>
      <c r="E10" s="1">
        <f t="shared" si="0"/>
        <v>5.4003246957886688</v>
      </c>
      <c r="F10" s="1">
        <v>2.7078356894782618</v>
      </c>
      <c r="G10" s="1">
        <v>3.68931247953928</v>
      </c>
      <c r="H10">
        <v>4.7286730167259048</v>
      </c>
      <c r="I10">
        <v>6.1185649265067692</v>
      </c>
      <c r="J10" s="3">
        <f>I10*2</f>
        <v>12.237129853013538</v>
      </c>
      <c r="K10" s="3">
        <f>I10*3</f>
        <v>18.355694779520306</v>
      </c>
      <c r="L10">
        <v>5.7249124702194569</v>
      </c>
      <c r="M10">
        <v>6.1351173282698381</v>
      </c>
      <c r="N10">
        <v>6.5476293343331573</v>
      </c>
      <c r="O10">
        <v>6.9602941792279207</v>
      </c>
      <c r="P10" s="5"/>
    </row>
    <row r="11" spans="2:16" x14ac:dyDescent="0.25">
      <c r="B11" s="1" t="s">
        <v>10</v>
      </c>
      <c r="C11" s="1" t="s">
        <v>3</v>
      </c>
      <c r="D11" s="1">
        <v>0.24694576278646366</v>
      </c>
      <c r="E11" s="1">
        <f t="shared" si="0"/>
        <v>0.49389152557292731</v>
      </c>
      <c r="F11" s="1">
        <v>0.24736602819179984</v>
      </c>
      <c r="G11" s="1">
        <v>0.34229120403989033</v>
      </c>
      <c r="H11">
        <v>0.44233444170612723</v>
      </c>
      <c r="I11">
        <v>0.55957882832971229</v>
      </c>
      <c r="J11" s="3">
        <f>I11*2</f>
        <v>1.1191576566594246</v>
      </c>
      <c r="K11" s="3">
        <f>I11*3</f>
        <v>1.6787364849891369</v>
      </c>
      <c r="L11">
        <v>0.5234824921296638</v>
      </c>
      <c r="M11">
        <v>0.56312698379200199</v>
      </c>
      <c r="N11">
        <v>0.60289242242225138</v>
      </c>
      <c r="O11">
        <v>0.64267259444954794</v>
      </c>
      <c r="P11" s="5"/>
    </row>
    <row r="12" spans="2:16" x14ac:dyDescent="0.25">
      <c r="B12" s="1" t="s">
        <v>11</v>
      </c>
      <c r="C12" s="1" t="s">
        <v>1</v>
      </c>
      <c r="D12" s="1">
        <v>25.748307169241922</v>
      </c>
      <c r="E12" s="1">
        <f t="shared" si="0"/>
        <v>51.496614338483845</v>
      </c>
      <c r="F12" s="1">
        <v>25.82892701742837</v>
      </c>
      <c r="G12" s="1">
        <v>36.148447445116851</v>
      </c>
      <c r="H12">
        <v>47.046899912834583</v>
      </c>
      <c r="I12">
        <v>58.345635878339976</v>
      </c>
      <c r="J12" s="3">
        <f>I12*2</f>
        <v>116.69127175667995</v>
      </c>
      <c r="K12" s="3">
        <f>I12*3</f>
        <v>175.03690763501993</v>
      </c>
      <c r="L12">
        <v>54.59433059349405</v>
      </c>
      <c r="M12">
        <v>58.907598286838549</v>
      </c>
      <c r="N12">
        <v>63.244811287706128</v>
      </c>
      <c r="O12">
        <v>67.583631258933451</v>
      </c>
      <c r="P12" s="5"/>
    </row>
    <row r="13" spans="2:16" x14ac:dyDescent="0.25">
      <c r="B13" s="1" t="s">
        <v>12</v>
      </c>
      <c r="C13" s="1" t="s">
        <v>8</v>
      </c>
      <c r="D13" s="1">
        <v>3.4806151275900435E-5</v>
      </c>
      <c r="E13" s="1">
        <f t="shared" si="0"/>
        <v>6.961230255180087E-5</v>
      </c>
      <c r="F13" s="1">
        <v>3.4958835589581068E-5</v>
      </c>
      <c r="G13" s="1">
        <v>5.0402295774707125E-5</v>
      </c>
      <c r="H13">
        <v>6.6699796338411072E-5</v>
      </c>
      <c r="I13">
        <v>7.8870700715269414E-5</v>
      </c>
      <c r="J13" s="3">
        <f>I13*2</f>
        <v>1.5774140143053883E-4</v>
      </c>
      <c r="K13" s="3">
        <f>I13*3</f>
        <v>2.3661210214580823E-4</v>
      </c>
      <c r="L13">
        <v>7.381441685115465E-5</v>
      </c>
      <c r="M13">
        <v>8.0274219636789819E-5</v>
      </c>
      <c r="N13">
        <v>8.6776959087408746E-5</v>
      </c>
      <c r="O13">
        <v>9.3282107852385069E-5</v>
      </c>
      <c r="P13" s="5"/>
    </row>
    <row r="14" spans="2:16" x14ac:dyDescent="0.25">
      <c r="B14" s="1" t="s">
        <v>13</v>
      </c>
      <c r="C14" s="1" t="s">
        <v>8</v>
      </c>
      <c r="D14" s="1">
        <v>5.4269582699014969E-4</v>
      </c>
      <c r="E14" s="1">
        <f t="shared" si="0"/>
        <v>1.0853916539802994E-3</v>
      </c>
      <c r="F14" s="1">
        <v>5.4376571940717433E-4</v>
      </c>
      <c r="G14" s="1">
        <v>7.1303429331655884E-4</v>
      </c>
      <c r="H14">
        <v>8.9289241767076771E-4</v>
      </c>
      <c r="I14">
        <v>1.2297481502817613E-3</v>
      </c>
      <c r="J14" s="3">
        <f>I14*2</f>
        <v>2.4594963005635227E-3</v>
      </c>
      <c r="K14" s="3">
        <f>I14*3</f>
        <v>3.6892444508452842E-3</v>
      </c>
      <c r="L14">
        <v>1.1504708115349948E-3</v>
      </c>
      <c r="M14">
        <v>1.2211863760468553E-3</v>
      </c>
      <c r="N14">
        <v>1.2922254666415368E-3</v>
      </c>
      <c r="O14">
        <v>1.3632908777588537E-3</v>
      </c>
      <c r="P14" s="5"/>
    </row>
    <row r="15" spans="2:16" x14ac:dyDescent="0.25">
      <c r="B15" s="1" t="s">
        <v>14</v>
      </c>
      <c r="C15" s="1" t="s">
        <v>15</v>
      </c>
      <c r="D15" s="1">
        <v>487.41267475454816</v>
      </c>
      <c r="E15" s="1">
        <f t="shared" si="0"/>
        <v>974.82534950909633</v>
      </c>
      <c r="F15" s="1">
        <v>488.13173793107291</v>
      </c>
      <c r="G15" s="1">
        <v>592.19857647634615</v>
      </c>
      <c r="H15">
        <v>704.57218533815524</v>
      </c>
      <c r="I15">
        <v>1104.4765877924665</v>
      </c>
      <c r="J15" s="3">
        <f>I15*2</f>
        <v>2208.953175584933</v>
      </c>
      <c r="K15" s="3">
        <f>I15*3</f>
        <v>3313.4297633773995</v>
      </c>
      <c r="L15">
        <v>1033.193862214014</v>
      </c>
      <c r="M15">
        <v>1076.6537030823222</v>
      </c>
      <c r="N15">
        <v>1120.3602044634767</v>
      </c>
      <c r="O15">
        <v>1164.0828994353617</v>
      </c>
      <c r="P15" s="5"/>
    </row>
    <row r="16" spans="2:16" x14ac:dyDescent="0.25">
      <c r="B16" s="1" t="s">
        <v>16</v>
      </c>
      <c r="C16" s="1" t="s">
        <v>8</v>
      </c>
      <c r="D16" s="1">
        <v>5876.6576884185351</v>
      </c>
      <c r="E16" s="1">
        <f t="shared" si="0"/>
        <v>11753.31537683707</v>
      </c>
      <c r="F16" s="1">
        <v>5895.8708382837067</v>
      </c>
      <c r="G16" s="1">
        <v>7572.4135402669262</v>
      </c>
      <c r="H16">
        <v>9368.2784239154062</v>
      </c>
      <c r="I16">
        <v>13316.499893232</v>
      </c>
      <c r="J16" s="3">
        <f>I16*2</f>
        <v>26632.999786463999</v>
      </c>
      <c r="K16" s="3">
        <f>I16*3</f>
        <v>39949.499679695997</v>
      </c>
      <c r="L16">
        <v>12460.594662091977</v>
      </c>
      <c r="M16">
        <v>13161.646672693514</v>
      </c>
      <c r="N16">
        <v>13868.871739074606</v>
      </c>
      <c r="O16">
        <v>14576.358837714432</v>
      </c>
      <c r="P16" s="5"/>
    </row>
    <row r="17" spans="2:16" x14ac:dyDescent="0.25">
      <c r="B17" s="1" t="s">
        <v>17</v>
      </c>
      <c r="C17" s="1" t="s">
        <v>3</v>
      </c>
      <c r="D17" s="1">
        <v>2.8619081327566503E-2</v>
      </c>
      <c r="E17" s="1">
        <f t="shared" si="0"/>
        <v>5.7238162655133006E-2</v>
      </c>
      <c r="F17" s="1">
        <v>2.8619092890259542E-2</v>
      </c>
      <c r="G17" s="1">
        <v>2.8974962941568157E-2</v>
      </c>
      <c r="H17">
        <v>2.9658142081944061E-2</v>
      </c>
      <c r="I17">
        <v>6.4850806980642189E-2</v>
      </c>
      <c r="J17" s="3">
        <f>I17*2</f>
        <v>0.12970161396128438</v>
      </c>
      <c r="K17" s="3">
        <f>I17*3</f>
        <v>0.19455242094192657</v>
      </c>
      <c r="L17">
        <v>6.0651178106741352E-2</v>
      </c>
      <c r="M17">
        <v>6.0797300428614587E-2</v>
      </c>
      <c r="N17">
        <v>6.0945738785692441E-2</v>
      </c>
      <c r="O17">
        <v>6.1094232140309054E-2</v>
      </c>
      <c r="P17" s="5"/>
    </row>
    <row r="18" spans="2:16" x14ac:dyDescent="0.25">
      <c r="B18" s="1" t="s">
        <v>18</v>
      </c>
      <c r="C18" s="1" t="s">
        <v>8</v>
      </c>
      <c r="D18" s="1">
        <v>1.8860763761031104E-4</v>
      </c>
      <c r="E18" s="1">
        <f t="shared" si="0"/>
        <v>3.7721527522062209E-4</v>
      </c>
      <c r="F18" s="1">
        <v>1.8926017323837055E-4</v>
      </c>
      <c r="G18" s="1">
        <v>3.0703231538683459E-4</v>
      </c>
      <c r="H18">
        <v>4.2992648153291756E-4</v>
      </c>
      <c r="I18">
        <v>4.2738470049909298E-4</v>
      </c>
      <c r="J18" s="3">
        <f>I18*2</f>
        <v>8.5476940099818595E-4</v>
      </c>
      <c r="K18" s="3">
        <f>I18*3</f>
        <v>1.2821541014972789E-3</v>
      </c>
      <c r="L18">
        <v>3.9992701144508957E-4</v>
      </c>
      <c r="M18">
        <v>4.4915977944362003E-4</v>
      </c>
      <c r="N18">
        <v>4.9853238641699323E-4</v>
      </c>
      <c r="O18">
        <v>5.4792328631625474E-4</v>
      </c>
      <c r="P18" s="5"/>
    </row>
    <row r="19" spans="2:16" x14ac:dyDescent="0.25">
      <c r="B19" s="1" t="s">
        <v>19</v>
      </c>
      <c r="C19" s="1" t="s">
        <v>3</v>
      </c>
      <c r="D19" s="1">
        <v>6.5466102451956649</v>
      </c>
      <c r="E19" s="1">
        <f t="shared" si="0"/>
        <v>13.09322049039133</v>
      </c>
      <c r="F19" s="1">
        <v>6.5700236500868447</v>
      </c>
      <c r="G19" s="1">
        <v>9.3168890847333774</v>
      </c>
      <c r="H19">
        <v>12.216400624736561</v>
      </c>
      <c r="I19">
        <v>14.834611653999552</v>
      </c>
      <c r="J19" s="3">
        <f>I19*2</f>
        <v>29.669223307999104</v>
      </c>
      <c r="K19" s="3">
        <f>I19*3</f>
        <v>44.503834961998656</v>
      </c>
      <c r="L19">
        <v>13.881805953227492</v>
      </c>
      <c r="M19">
        <v>15.030112145674003</v>
      </c>
      <c r="N19">
        <v>16.185407100696818</v>
      </c>
      <c r="O19">
        <v>17.341130101275393</v>
      </c>
      <c r="P19" s="5"/>
    </row>
    <row r="20" spans="2:16" x14ac:dyDescent="0.25">
      <c r="B20" s="1" t="s">
        <v>20</v>
      </c>
      <c r="C20" s="1" t="s">
        <v>21</v>
      </c>
      <c r="D20" s="1">
        <v>42386.195852169505</v>
      </c>
      <c r="E20" s="1">
        <f t="shared" si="0"/>
        <v>84772.39170433901</v>
      </c>
      <c r="F20" s="1">
        <v>42946.847965499997</v>
      </c>
      <c r="G20" s="1">
        <v>54378.417510988489</v>
      </c>
      <c r="H20">
        <v>67087.59562691256</v>
      </c>
      <c r="I20">
        <v>96047.073432963749</v>
      </c>
      <c r="J20" s="3">
        <f>I20*2</f>
        <v>192094.1468659275</v>
      </c>
      <c r="K20" s="3">
        <f>I20*3</f>
        <v>288141.22029889125</v>
      </c>
      <c r="L20">
        <v>90015.425801267673</v>
      </c>
      <c r="M20">
        <v>94830.680360569764</v>
      </c>
      <c r="N20">
        <v>99832.003044783618</v>
      </c>
      <c r="O20">
        <v>104835.17875703907</v>
      </c>
      <c r="P20" s="5"/>
    </row>
    <row r="21" spans="2:16" x14ac:dyDescent="0.25">
      <c r="B21" s="1" t="s">
        <v>22</v>
      </c>
      <c r="C21" s="1" t="s">
        <v>3</v>
      </c>
      <c r="D21" s="1">
        <v>1.9352654868543689E-2</v>
      </c>
      <c r="E21" s="1">
        <f t="shared" si="0"/>
        <v>3.8705309737087377E-2</v>
      </c>
      <c r="F21" s="1">
        <v>1.9377120030942538E-2</v>
      </c>
      <c r="G21" s="1">
        <v>2.0988131926249098E-2</v>
      </c>
      <c r="H21">
        <v>6.3281569304981009E-2</v>
      </c>
      <c r="I21">
        <v>4.3853094761432322E-2</v>
      </c>
      <c r="J21" s="3">
        <f>I21*2</f>
        <v>8.7706189522864644E-2</v>
      </c>
      <c r="K21" s="3">
        <f>I21*3</f>
        <v>0.13155928428429697</v>
      </c>
      <c r="L21">
        <v>4.1021452367435055E-2</v>
      </c>
      <c r="M21">
        <v>5.0043121075440899E-2</v>
      </c>
      <c r="N21">
        <v>5.906746331120085E-2</v>
      </c>
      <c r="O21">
        <v>6.8095149134302729E-2</v>
      </c>
      <c r="P21" s="5"/>
    </row>
    <row r="22" spans="2:16" x14ac:dyDescent="0.25">
      <c r="B22" s="1" t="s">
        <v>23</v>
      </c>
      <c r="C22" s="1" t="s">
        <v>24</v>
      </c>
      <c r="D22" s="1">
        <v>11003.001729101912</v>
      </c>
      <c r="E22" s="1">
        <f t="shared" si="0"/>
        <v>22006.003458203824</v>
      </c>
      <c r="F22" s="1">
        <v>11006.306898635437</v>
      </c>
      <c r="G22" s="1">
        <v>12186.311620811579</v>
      </c>
      <c r="H22">
        <v>13516.767595396443</v>
      </c>
      <c r="I22">
        <v>24932.78988149601</v>
      </c>
      <c r="J22" s="3">
        <f>I22*2</f>
        <v>49865.57976299202</v>
      </c>
      <c r="K22" s="3">
        <f>I22*3</f>
        <v>74798.369644488033</v>
      </c>
      <c r="L22">
        <v>23319.292479619166</v>
      </c>
      <c r="M22">
        <v>23811.235162776989</v>
      </c>
      <c r="N22">
        <v>24304.784132174536</v>
      </c>
      <c r="O22">
        <v>24798.515965213905</v>
      </c>
      <c r="P22" s="5"/>
    </row>
    <row r="23" spans="2:16" x14ac:dyDescent="0.25">
      <c r="P23" s="3"/>
    </row>
    <row r="24" spans="2:16" x14ac:dyDescent="0.25">
      <c r="D24" s="8" t="s">
        <v>29</v>
      </c>
      <c r="E24" s="8"/>
      <c r="F24" s="8"/>
      <c r="G24" s="8"/>
      <c r="H24" s="7"/>
      <c r="I24" s="2" t="s">
        <v>30</v>
      </c>
      <c r="J24" s="2"/>
      <c r="K24" s="2"/>
      <c r="L24" s="2"/>
      <c r="M24" s="2"/>
      <c r="N24" s="2"/>
      <c r="O24" s="2"/>
      <c r="P24" s="3"/>
    </row>
    <row r="25" spans="2:16" x14ac:dyDescent="0.25">
      <c r="D25" s="1" t="s">
        <v>36</v>
      </c>
      <c r="E25" s="1" t="s">
        <v>35</v>
      </c>
      <c r="F25" s="1" t="s">
        <v>40</v>
      </c>
      <c r="G25" s="1" t="s">
        <v>37</v>
      </c>
      <c r="H25" s="1" t="s">
        <v>38</v>
      </c>
      <c r="I25" s="1" t="s">
        <v>36</v>
      </c>
      <c r="J25" s="1" t="s">
        <v>31</v>
      </c>
      <c r="K25" s="1" t="s">
        <v>39</v>
      </c>
      <c r="L25" s="1" t="s">
        <v>40</v>
      </c>
      <c r="M25" s="1" t="s">
        <v>37</v>
      </c>
      <c r="N25" s="1" t="s">
        <v>33</v>
      </c>
      <c r="O25" s="1" t="s">
        <v>38</v>
      </c>
    </row>
    <row r="26" spans="2:16" x14ac:dyDescent="0.25">
      <c r="C26" s="1" t="s">
        <v>0</v>
      </c>
      <c r="D26" s="4">
        <f>D4/$E4</f>
        <v>0.5</v>
      </c>
      <c r="E26" s="4">
        <f>E4/$E4</f>
        <v>1</v>
      </c>
      <c r="F26" s="4">
        <f>F4/$E4</f>
        <v>0.50150299176389757</v>
      </c>
      <c r="G26" s="4">
        <f>G4/$E4</f>
        <v>0.69464343602283407</v>
      </c>
      <c r="H26" s="4">
        <f>H4/$E4</f>
        <v>0.89881434612359135</v>
      </c>
      <c r="I26" s="4">
        <f>I4/$K4</f>
        <v>0.33333333333333337</v>
      </c>
      <c r="J26" s="4">
        <f t="shared" ref="J26:O26" si="1">J4/$K4</f>
        <v>0.66666666666666674</v>
      </c>
      <c r="K26" s="4">
        <f t="shared" si="1"/>
        <v>1</v>
      </c>
      <c r="L26" s="4">
        <f t="shared" si="1"/>
        <v>0.31189564603515807</v>
      </c>
      <c r="M26" s="4">
        <f t="shared" si="1"/>
        <v>0.3356455535941188</v>
      </c>
      <c r="N26" s="4">
        <f t="shared" si="1"/>
        <v>0.35952684289992287</v>
      </c>
      <c r="O26" s="4">
        <f t="shared" si="1"/>
        <v>0.38341698040480304</v>
      </c>
    </row>
    <row r="27" spans="2:16" x14ac:dyDescent="0.25">
      <c r="C27" s="1" t="s">
        <v>2</v>
      </c>
      <c r="D27" s="4">
        <f t="shared" ref="D27:E27" si="2">D5/$E5</f>
        <v>0.5</v>
      </c>
      <c r="E27" s="4">
        <f t="shared" si="2"/>
        <v>1</v>
      </c>
      <c r="F27" s="4">
        <f t="shared" ref="F27:H27" si="3">F5/$E5</f>
        <v>0.50129325052076579</v>
      </c>
      <c r="G27" s="4">
        <f t="shared" si="3"/>
        <v>0.60669800527557138</v>
      </c>
      <c r="H27" s="4">
        <f t="shared" si="3"/>
        <v>0.72114230062845486</v>
      </c>
      <c r="I27" s="4">
        <f t="shared" ref="I27" si="4">I5/$K5</f>
        <v>0.33333333333333337</v>
      </c>
      <c r="J27" s="4">
        <f>J5/$K5</f>
        <v>0.66666666666666674</v>
      </c>
      <c r="K27" s="4">
        <f>K5/$K5</f>
        <v>1</v>
      </c>
      <c r="L27" s="4">
        <f>L5/$K5</f>
        <v>0.31187493176567099</v>
      </c>
      <c r="M27" s="4">
        <f>M5/$K5</f>
        <v>0.32484240995048486</v>
      </c>
      <c r="N27" s="4">
        <f>N5/$K5</f>
        <v>0.33793312001194548</v>
      </c>
      <c r="O27" s="4">
        <f>O5/$K5</f>
        <v>0.35102868028091305</v>
      </c>
    </row>
    <row r="28" spans="2:16" x14ac:dyDescent="0.25">
      <c r="C28" s="1" t="s">
        <v>7</v>
      </c>
      <c r="D28" s="4">
        <f>D9/$E9</f>
        <v>0.5</v>
      </c>
      <c r="E28" s="4">
        <f>E9/$E9</f>
        <v>1</v>
      </c>
      <c r="F28" s="4">
        <f t="shared" ref="F28:H28" si="5">F9/$E9</f>
        <v>0.50034568896704179</v>
      </c>
      <c r="G28" s="4">
        <f t="shared" si="5"/>
        <v>0.56335180738140544</v>
      </c>
      <c r="H28" s="4">
        <f t="shared" si="5"/>
        <v>0.63357808582188202</v>
      </c>
      <c r="I28" s="4">
        <f>I9/$K9</f>
        <v>0.33333333333333331</v>
      </c>
      <c r="J28" s="4">
        <f>J9/$K9</f>
        <v>0.66666666666666663</v>
      </c>
      <c r="K28" s="4">
        <f>K9/$K9</f>
        <v>1</v>
      </c>
      <c r="L28" s="4">
        <f>L9/$K9</f>
        <v>0.31178134957322107</v>
      </c>
      <c r="M28" s="4">
        <f>M9/$K9</f>
        <v>0.31951676680012686</v>
      </c>
      <c r="N28" s="4">
        <f>N9/$K9</f>
        <v>0.3272897976772684</v>
      </c>
      <c r="O28" s="4">
        <f>O9/$K9</f>
        <v>0.33506570852138928</v>
      </c>
    </row>
    <row r="29" spans="2:16" x14ac:dyDescent="0.25">
      <c r="C29" s="1" t="s">
        <v>9</v>
      </c>
      <c r="D29" s="4">
        <f>D10/$E10</f>
        <v>0.5</v>
      </c>
      <c r="E29" s="4">
        <f>E10/$E10</f>
        <v>1</v>
      </c>
      <c r="F29" s="4">
        <f t="shared" ref="F29:H29" si="6">F10/$E10</f>
        <v>0.501420903744901</v>
      </c>
      <c r="G29" s="4">
        <f t="shared" si="6"/>
        <v>0.68316493680765411</v>
      </c>
      <c r="H29" s="4">
        <f t="shared" si="6"/>
        <v>0.87562753780591418</v>
      </c>
      <c r="I29" s="4">
        <f>I10/$K10</f>
        <v>0.33333333333333337</v>
      </c>
      <c r="J29" s="4">
        <f>J10/$K10</f>
        <v>0.66666666666666674</v>
      </c>
      <c r="K29" s="4">
        <f>K10/$K10</f>
        <v>1</v>
      </c>
      <c r="L29" s="4">
        <f>L10/$K10</f>
        <v>0.31188753893461002</v>
      </c>
      <c r="M29" s="4">
        <f>M10/$K10</f>
        <v>0.33423509172286253</v>
      </c>
      <c r="N29" s="4">
        <f>N10/$K10</f>
        <v>0.35670833564079713</v>
      </c>
      <c r="O29" s="4">
        <f>O10/$K10</f>
        <v>0.37918990606629688</v>
      </c>
    </row>
    <row r="30" spans="2:16" x14ac:dyDescent="0.25">
      <c r="C30" s="1" t="s">
        <v>10</v>
      </c>
      <c r="D30" s="4">
        <f>D11/$E11</f>
        <v>0.5</v>
      </c>
      <c r="E30" s="4">
        <f>E11/$E11</f>
        <v>1</v>
      </c>
      <c r="F30" s="4">
        <f t="shared" ref="F30:H30" si="7">F11/$E11</f>
        <v>0.5008509265366492</v>
      </c>
      <c r="G30" s="4">
        <f t="shared" si="7"/>
        <v>0.69304935662304268</v>
      </c>
      <c r="H30" s="4">
        <f t="shared" si="7"/>
        <v>0.89561051122107738</v>
      </c>
      <c r="I30" s="4">
        <f>I11/$K11</f>
        <v>0.33333333333333331</v>
      </c>
      <c r="J30" s="4">
        <f>J11/$K11</f>
        <v>0.66666666666666663</v>
      </c>
      <c r="K30" s="4">
        <f>K11/$K11</f>
        <v>1</v>
      </c>
      <c r="L30" s="4">
        <f>L11/$K11</f>
        <v>0.31183124737594015</v>
      </c>
      <c r="M30" s="4">
        <f>M11/$K11</f>
        <v>0.33544692024468986</v>
      </c>
      <c r="N30" s="4">
        <f>N11/$K11</f>
        <v>0.35913463954180558</v>
      </c>
      <c r="O30" s="4">
        <f>O11/$K11</f>
        <v>0.38283113531883872</v>
      </c>
    </row>
    <row r="31" spans="2:16" x14ac:dyDescent="0.25">
      <c r="C31" s="1" t="s">
        <v>11</v>
      </c>
      <c r="D31" s="4">
        <f>D12/$E12</f>
        <v>0.5</v>
      </c>
      <c r="E31" s="4">
        <f>E12/$E12</f>
        <v>1</v>
      </c>
      <c r="F31" s="4">
        <f t="shared" ref="F31:H31" si="8">F12/$E12</f>
        <v>0.50156553686532745</v>
      </c>
      <c r="G31" s="4">
        <f t="shared" si="8"/>
        <v>0.70195774828060531</v>
      </c>
      <c r="H31" s="4">
        <f t="shared" si="8"/>
        <v>0.91359209760079407</v>
      </c>
      <c r="I31" s="4">
        <f>I12/$K12</f>
        <v>0.33333333333333331</v>
      </c>
      <c r="J31" s="4">
        <f>J12/$K12</f>
        <v>0.66666666666666663</v>
      </c>
      <c r="K31" s="4">
        <f>K12/$K12</f>
        <v>1</v>
      </c>
      <c r="L31" s="4">
        <f>L12/$K12</f>
        <v>0.31190182305626651</v>
      </c>
      <c r="M31" s="4">
        <f>M12/$K12</f>
        <v>0.33654386999152403</v>
      </c>
      <c r="N31" s="4">
        <f>N12/$K12</f>
        <v>0.36132271840394781</v>
      </c>
      <c r="O31" s="4">
        <f>O12/$K12</f>
        <v>0.38611074756791397</v>
      </c>
    </row>
    <row r="32" spans="2:16" x14ac:dyDescent="0.25">
      <c r="C32" s="1" t="s">
        <v>12</v>
      </c>
      <c r="D32" s="4">
        <f>D13/$E13</f>
        <v>0.5</v>
      </c>
      <c r="E32" s="4">
        <f>E13/$E13</f>
        <v>1</v>
      </c>
      <c r="F32" s="4">
        <f t="shared" ref="F32:H32" si="9">F13/$E13</f>
        <v>0.50219335244035368</v>
      </c>
      <c r="G32" s="4">
        <f t="shared" si="9"/>
        <v>0.7240429338937765</v>
      </c>
      <c r="H32" s="4">
        <f t="shared" si="9"/>
        <v>0.95816104184712891</v>
      </c>
      <c r="I32" s="4">
        <f>I13/$K13</f>
        <v>0.33333333333333337</v>
      </c>
      <c r="J32" s="4">
        <f>J13/$K13</f>
        <v>0.66666666666666674</v>
      </c>
      <c r="K32" s="4">
        <f>K13/$K13</f>
        <v>1</v>
      </c>
      <c r="L32" s="4">
        <f>L13/$K13</f>
        <v>0.31196382679389645</v>
      </c>
      <c r="M32" s="4">
        <f>M13/$K13</f>
        <v>0.33926506255931987</v>
      </c>
      <c r="N32" s="4">
        <f>N13/$K13</f>
        <v>0.36674776269023596</v>
      </c>
      <c r="O32" s="4">
        <f>O13/$K13</f>
        <v>0.39424064537029274</v>
      </c>
    </row>
    <row r="33" spans="3:15" x14ac:dyDescent="0.25">
      <c r="C33" s="1" t="s">
        <v>13</v>
      </c>
      <c r="D33" s="4">
        <f>D14/$E14</f>
        <v>0.5</v>
      </c>
      <c r="E33" s="4">
        <f>E14/$E14</f>
        <v>1</v>
      </c>
      <c r="F33" s="4">
        <f t="shared" ref="F33:H33" si="10">F14/$E14</f>
        <v>0.50098572014360088</v>
      </c>
      <c r="G33" s="4">
        <f t="shared" si="10"/>
        <v>0.65693732829228191</v>
      </c>
      <c r="H33" s="4">
        <f t="shared" si="10"/>
        <v>0.8226453689747778</v>
      </c>
      <c r="I33" s="4">
        <f>I14/$K14</f>
        <v>0.33333333333333331</v>
      </c>
      <c r="J33" s="4">
        <f>J14/$K14</f>
        <v>0.66666666666666663</v>
      </c>
      <c r="K33" s="4">
        <f>K14/$K14</f>
        <v>1</v>
      </c>
      <c r="L33" s="4">
        <f>L14/$K14</f>
        <v>0.31184455973672265</v>
      </c>
      <c r="M33" s="4">
        <f>M14/$K14</f>
        <v>0.33101259412806205</v>
      </c>
      <c r="N33" s="4">
        <f>N14/$K14</f>
        <v>0.35026832292055371</v>
      </c>
      <c r="O33" s="4">
        <f>O14/$K14</f>
        <v>0.36953118610681784</v>
      </c>
    </row>
    <row r="34" spans="3:15" x14ac:dyDescent="0.25">
      <c r="C34" s="1" t="s">
        <v>14</v>
      </c>
      <c r="D34" s="4">
        <f>D15/$E15</f>
        <v>0.5</v>
      </c>
      <c r="E34" s="4">
        <f>E15/$E15</f>
        <v>1</v>
      </c>
      <c r="F34" s="4">
        <f t="shared" ref="F34:H34" si="11">F15/$E15</f>
        <v>0.50073763282508688</v>
      </c>
      <c r="G34" s="4">
        <f t="shared" si="11"/>
        <v>0.60749197461326399</v>
      </c>
      <c r="H34" s="4">
        <f t="shared" si="11"/>
        <v>0.72276760723648037</v>
      </c>
      <c r="I34" s="4">
        <f>I15/$K15</f>
        <v>0.33333333333333331</v>
      </c>
      <c r="J34" s="4">
        <f>J15/$K15</f>
        <v>0.66666666666666663</v>
      </c>
      <c r="K34" s="4">
        <f>K15/$K15</f>
        <v>1</v>
      </c>
      <c r="L34" s="4">
        <f>L15/$K15</f>
        <v>0.3118200583678204</v>
      </c>
      <c r="M34" s="4">
        <f>M15/$K15</f>
        <v>0.32493632881020612</v>
      </c>
      <c r="N34" s="4">
        <f>N15/$K15</f>
        <v>0.33812704190883064</v>
      </c>
      <c r="O34" s="4">
        <f>O15/$K15</f>
        <v>0.35132264226684701</v>
      </c>
    </row>
    <row r="35" spans="3:15" x14ac:dyDescent="0.25">
      <c r="C35" s="1" t="s">
        <v>16</v>
      </c>
      <c r="D35" s="4">
        <f>D16/$E16</f>
        <v>0.5</v>
      </c>
      <c r="E35" s="4">
        <f>E16/$E16</f>
        <v>1</v>
      </c>
      <c r="F35" s="4">
        <f t="shared" ref="F35:H35" si="12">F16/$E16</f>
        <v>0.5016347004440157</v>
      </c>
      <c r="G35" s="4">
        <f t="shared" si="12"/>
        <v>0.64427893725972107</v>
      </c>
      <c r="H35" s="4">
        <f t="shared" si="12"/>
        <v>0.79707538881990758</v>
      </c>
      <c r="I35" s="4">
        <f>I16/$K16</f>
        <v>0.33333333333333337</v>
      </c>
      <c r="J35" s="4">
        <f>J16/$K16</f>
        <v>0.66666666666666674</v>
      </c>
      <c r="K35" s="4">
        <f>K16/$K16</f>
        <v>1</v>
      </c>
      <c r="L35" s="4">
        <f>L16/$K16</f>
        <v>0.31190865372526733</v>
      </c>
      <c r="M35" s="4">
        <f>M16/$K16</f>
        <v>0.32945710905568143</v>
      </c>
      <c r="N35" s="4">
        <f>N16/$K16</f>
        <v>0.34716008586518909</v>
      </c>
      <c r="O35" s="4">
        <f>O16/$K16</f>
        <v>0.36486962176206539</v>
      </c>
    </row>
    <row r="36" spans="3:15" x14ac:dyDescent="0.25">
      <c r="C36" s="1" t="s">
        <v>17</v>
      </c>
      <c r="D36" s="4">
        <f>D17/$E17</f>
        <v>0.5</v>
      </c>
      <c r="E36" s="4">
        <f>E17/$E17</f>
        <v>1</v>
      </c>
      <c r="F36" s="4">
        <f t="shared" ref="F36:H36" si="13">F17/$E17</f>
        <v>0.50000020201020623</v>
      </c>
      <c r="G36" s="4">
        <f t="shared" si="13"/>
        <v>0.5062175583123778</v>
      </c>
      <c r="H36" s="4">
        <f t="shared" si="13"/>
        <v>0.5181532863072148</v>
      </c>
      <c r="I36" s="4">
        <f>I17/$K17</f>
        <v>0.33333333333333331</v>
      </c>
      <c r="J36" s="4">
        <f>J17/$K17</f>
        <v>0.66666666666666663</v>
      </c>
      <c r="K36" s="4">
        <f>K17/$K17</f>
        <v>1</v>
      </c>
      <c r="L36" s="4">
        <f>L17/$K17</f>
        <v>0.3117472289118704</v>
      </c>
      <c r="M36" s="4">
        <f>M17/$K17</f>
        <v>0.31249829806416252</v>
      </c>
      <c r="N36" s="4">
        <f>N17/$K17</f>
        <v>0.31326127164402956</v>
      </c>
      <c r="O36" s="4">
        <f>O17/$K17</f>
        <v>0.31402452791140306</v>
      </c>
    </row>
    <row r="37" spans="3:15" x14ac:dyDescent="0.25">
      <c r="C37" s="1" t="s">
        <v>18</v>
      </c>
      <c r="D37" s="4">
        <f>D18/$E18</f>
        <v>0.5</v>
      </c>
      <c r="E37" s="4">
        <f>E18/$E18</f>
        <v>1</v>
      </c>
      <c r="F37" s="4">
        <f t="shared" ref="F37:H37" si="14">F18/$E18</f>
        <v>0.50172987593802465</v>
      </c>
      <c r="G37" s="4">
        <f t="shared" si="14"/>
        <v>0.81394454455021858</v>
      </c>
      <c r="H37" s="4">
        <f t="shared" si="14"/>
        <v>1.1397377300838791</v>
      </c>
      <c r="I37" s="4">
        <f>I18/$K18</f>
        <v>0.33333333333333337</v>
      </c>
      <c r="J37" s="4">
        <f>J18/$K18</f>
        <v>0.66666666666666674</v>
      </c>
      <c r="K37" s="4">
        <f>K18/$K18</f>
        <v>1</v>
      </c>
      <c r="L37" s="4">
        <f>L18/$K18</f>
        <v>0.31191805335884448</v>
      </c>
      <c r="M37" s="4">
        <f>M18/$K18</f>
        <v>0.35031653287159359</v>
      </c>
      <c r="N37" s="4">
        <f>N18/$K18</f>
        <v>0.38882407803774532</v>
      </c>
      <c r="O37" s="4">
        <f>O18/$K18</f>
        <v>0.42734589054186134</v>
      </c>
    </row>
    <row r="38" spans="3:15" x14ac:dyDescent="0.25">
      <c r="C38" s="1" t="s">
        <v>19</v>
      </c>
      <c r="D38" s="4">
        <f>D19/$E19</f>
        <v>0.5</v>
      </c>
      <c r="E38" s="4">
        <f>E19/$E19</f>
        <v>1</v>
      </c>
      <c r="F38" s="4">
        <f t="shared" ref="F38:H38" si="15">F19/$E19</f>
        <v>0.50178820824932735</v>
      </c>
      <c r="G38" s="4">
        <f t="shared" si="15"/>
        <v>0.71158116458595699</v>
      </c>
      <c r="H38" s="4">
        <f t="shared" si="15"/>
        <v>0.93303252883442722</v>
      </c>
      <c r="I38" s="4">
        <f>I19/$K19</f>
        <v>0.33333333333333331</v>
      </c>
      <c r="J38" s="4">
        <f>J19/$K19</f>
        <v>0.66666666666666663</v>
      </c>
      <c r="K38" s="4">
        <f>K19/$K19</f>
        <v>1</v>
      </c>
      <c r="L38" s="4">
        <f>L19/$K19</f>
        <v>0.31192381432029431</v>
      </c>
      <c r="M38" s="4">
        <f>M19/$K19</f>
        <v>0.33772622423456439</v>
      </c>
      <c r="N38" s="4">
        <f>N19/$K19</f>
        <v>0.36368567145993963</v>
      </c>
      <c r="O38" s="4">
        <f>O19/$K19</f>
        <v>0.3896547368576842</v>
      </c>
    </row>
    <row r="39" spans="3:15" ht="30" x14ac:dyDescent="0.25">
      <c r="C39" s="9" t="s">
        <v>42</v>
      </c>
      <c r="D39" s="4">
        <f>D20/$E20</f>
        <v>0.5</v>
      </c>
      <c r="E39" s="4">
        <f>E20/$E20</f>
        <v>1</v>
      </c>
      <c r="F39" s="4">
        <f t="shared" ref="F39:H39" si="16">F20/$E20</f>
        <v>0.50661361679266859</v>
      </c>
      <c r="G39" s="4">
        <f t="shared" si="16"/>
        <v>0.6414637645313146</v>
      </c>
      <c r="H39" s="4">
        <f t="shared" si="16"/>
        <v>0.79138495774537332</v>
      </c>
      <c r="I39" s="4">
        <f>I20/$K20</f>
        <v>0.33333333333333331</v>
      </c>
      <c r="J39" s="4">
        <f>J20/$K20</f>
        <v>0.66666666666666663</v>
      </c>
      <c r="K39" s="4">
        <f>K20/$K20</f>
        <v>1</v>
      </c>
      <c r="L39" s="4">
        <f>L20/$K20</f>
        <v>0.31240037682874366</v>
      </c>
      <c r="M39" s="4">
        <f>M20/$K20</f>
        <v>0.32911181628994673</v>
      </c>
      <c r="N39" s="4">
        <f>N20/$K20</f>
        <v>0.34646900898534083</v>
      </c>
      <c r="O39" s="4">
        <f>O20/$K20</f>
        <v>0.36383263265246357</v>
      </c>
    </row>
    <row r="40" spans="3:15" ht="30" x14ac:dyDescent="0.25">
      <c r="C40" s="9" t="s">
        <v>41</v>
      </c>
      <c r="D40" s="4">
        <f>D21/$E21</f>
        <v>0.5</v>
      </c>
      <c r="E40" s="4">
        <f>E21/$E21</f>
        <v>1</v>
      </c>
      <c r="F40" s="4">
        <f t="shared" ref="F40:H40" si="17">F21/$E21</f>
        <v>0.50063208801492698</v>
      </c>
      <c r="G40" s="4">
        <f t="shared" si="17"/>
        <v>0.54225459165201562</v>
      </c>
      <c r="H40" s="4">
        <f>H21/$E21</f>
        <v>1.6349583489922235</v>
      </c>
      <c r="I40" s="4">
        <f>I21/$K21</f>
        <v>0.33333333333333331</v>
      </c>
      <c r="J40" s="4">
        <f>J21/$K21</f>
        <v>0.66666666666666663</v>
      </c>
      <c r="K40" s="4">
        <f>K21/$K21</f>
        <v>1</v>
      </c>
      <c r="L40" s="4">
        <f>L21/$K21</f>
        <v>0.31180963464949019</v>
      </c>
      <c r="M40" s="4">
        <f>M21/$K21</f>
        <v>0.38038456462942377</v>
      </c>
      <c r="N40" s="4">
        <f>N21/$K21</f>
        <v>0.44897981645717416</v>
      </c>
      <c r="O40" s="4">
        <f>O21/$K21</f>
        <v>0.5176004833467357</v>
      </c>
    </row>
    <row r="41" spans="3:15" x14ac:dyDescent="0.25">
      <c r="C41" s="1" t="s">
        <v>23</v>
      </c>
      <c r="D41" s="4">
        <f>D22/$E22</f>
        <v>0.5</v>
      </c>
      <c r="E41" s="4">
        <f>E22/$E22</f>
        <v>1</v>
      </c>
      <c r="F41" s="4">
        <f t="shared" ref="F41:H41" si="18">F22/$E22</f>
        <v>0.50015019399318927</v>
      </c>
      <c r="G41" s="4">
        <f t="shared" si="18"/>
        <v>0.5537721396780263</v>
      </c>
      <c r="H41" s="4">
        <f t="shared" si="18"/>
        <v>0.61423091299012766</v>
      </c>
      <c r="I41" s="4">
        <f>I22/$K22</f>
        <v>0.33333333333333331</v>
      </c>
      <c r="J41" s="4">
        <f>J22/$K22</f>
        <v>0.66666666666666663</v>
      </c>
      <c r="K41" s="4">
        <f>K22/$K22</f>
        <v>1</v>
      </c>
      <c r="L41" s="4">
        <f>L22/$K22</f>
        <v>0.31176204228052434</v>
      </c>
      <c r="M41" s="4">
        <f>M22/$K22</f>
        <v>0.31833895947131335</v>
      </c>
      <c r="N41" s="4">
        <f>N22/$K22</f>
        <v>0.32493735154514269</v>
      </c>
      <c r="O41" s="4">
        <f>O22/$K22</f>
        <v>0.33153818837335225</v>
      </c>
    </row>
  </sheetData>
  <mergeCells count="2">
    <mergeCell ref="I2:O2"/>
    <mergeCell ref="I24:O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EV chart</vt:lpstr>
      <vt:lpstr>bus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Melzack</dc:creator>
  <cp:lastModifiedBy>Nicole Melzack</cp:lastModifiedBy>
  <dcterms:created xsi:type="dcterms:W3CDTF">2022-06-07T15:08:56Z</dcterms:created>
  <dcterms:modified xsi:type="dcterms:W3CDTF">2022-06-08T13:34:37Z</dcterms:modified>
</cp:coreProperties>
</file>