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Emma Watts\Documents\PhD stuff\Southampton\Writing\Paper1 - AluDalafillaMapsMajors\submitted manuscript\"/>
    </mc:Choice>
  </mc:AlternateContent>
  <xr:revisionPtr revIDLastSave="0" documentId="8_{A60651DC-3A5A-415D-8157-7C15E556189B}" xr6:coauthVersionLast="45" xr6:coauthVersionMax="45" xr10:uidLastSave="{00000000-0000-0000-0000-000000000000}"/>
  <bookViews>
    <workbookView xWindow="-110" yWindow="-110" windowWidth="19420" windowHeight="10420" xr2:uid="{00000000-000D-0000-FFFF-FFFF00000000}"/>
  </bookViews>
  <sheets>
    <sheet name="Read me!" sheetId="8" r:id="rId1"/>
    <sheet name="Petrography" sheetId="2" r:id="rId2"/>
    <sheet name="Major_elements" sheetId="1" r:id="rId3"/>
    <sheet name="Lava_areas" sheetId="4" r:id="rId4"/>
    <sheet name="Lava_Thickness_volume" sheetId="5" r:id="rId5"/>
    <sheet name="Faults"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 i="7" l="1"/>
  <c r="C52" i="7"/>
  <c r="G76" i="5"/>
  <c r="G18" i="5"/>
  <c r="F110" i="5"/>
  <c r="H110" i="5" s="1"/>
  <c r="F109" i="5"/>
  <c r="H109" i="5" s="1"/>
  <c r="F108" i="5"/>
  <c r="H108" i="5" s="1"/>
  <c r="F107" i="5"/>
  <c r="H107" i="5" s="1"/>
  <c r="F106" i="5"/>
  <c r="H106" i="5" s="1"/>
  <c r="F105" i="5"/>
  <c r="H105" i="5" s="1"/>
  <c r="F104" i="5"/>
  <c r="H104" i="5" s="1"/>
  <c r="F103" i="5"/>
  <c r="H103" i="5" s="1"/>
  <c r="E103" i="5"/>
  <c r="G103" i="5" s="1"/>
  <c r="F102" i="5"/>
  <c r="H102" i="5" s="1"/>
  <c r="F101" i="5"/>
  <c r="H101" i="5" s="1"/>
  <c r="F100" i="5"/>
  <c r="H100" i="5" s="1"/>
  <c r="F99" i="5"/>
  <c r="H99" i="5" s="1"/>
  <c r="F98" i="5"/>
  <c r="H98" i="5" s="1"/>
  <c r="F97" i="5"/>
  <c r="H97" i="5" s="1"/>
  <c r="F96" i="5"/>
  <c r="H96" i="5" s="1"/>
  <c r="F95" i="5"/>
  <c r="H95" i="5" s="1"/>
  <c r="F94" i="5"/>
  <c r="H94" i="5" s="1"/>
  <c r="F93" i="5"/>
  <c r="H93" i="5" s="1"/>
  <c r="F92" i="5"/>
  <c r="H92" i="5" s="1"/>
  <c r="E92" i="5"/>
  <c r="G92" i="5" s="1"/>
  <c r="F91" i="5"/>
  <c r="H91" i="5" s="1"/>
  <c r="F90" i="5"/>
  <c r="H90" i="5" s="1"/>
  <c r="F89" i="5"/>
  <c r="H89" i="5" s="1"/>
  <c r="F88" i="5"/>
  <c r="H88" i="5" s="1"/>
  <c r="F87" i="5"/>
  <c r="H87" i="5" s="1"/>
  <c r="F86" i="5"/>
  <c r="H86" i="5" s="1"/>
  <c r="F85" i="5"/>
  <c r="H85" i="5" s="1"/>
  <c r="E85" i="5"/>
  <c r="G85" i="5" s="1"/>
  <c r="F84" i="5"/>
  <c r="H84" i="5" s="1"/>
  <c r="F83" i="5"/>
  <c r="H83" i="5" s="1"/>
  <c r="F82" i="5"/>
  <c r="H82" i="5" s="1"/>
  <c r="F81" i="5"/>
  <c r="H81" i="5" s="1"/>
  <c r="F80" i="5"/>
  <c r="H80" i="5" s="1"/>
  <c r="F79" i="5"/>
  <c r="H79" i="5" s="1"/>
  <c r="F78" i="5"/>
  <c r="H78" i="5" s="1"/>
  <c r="F77" i="5"/>
  <c r="H77" i="5" s="1"/>
  <c r="F76" i="5"/>
  <c r="H76" i="5" s="1"/>
  <c r="E76" i="5"/>
  <c r="F75" i="5"/>
  <c r="H75" i="5" s="1"/>
  <c r="F74" i="5"/>
  <c r="H74" i="5" s="1"/>
  <c r="F73" i="5"/>
  <c r="H73" i="5" s="1"/>
  <c r="F72" i="5"/>
  <c r="H72" i="5" s="1"/>
  <c r="F71" i="5"/>
  <c r="H71" i="5" s="1"/>
  <c r="F70" i="5"/>
  <c r="H70" i="5" s="1"/>
  <c r="F69" i="5"/>
  <c r="H69" i="5" s="1"/>
  <c r="F68" i="5"/>
  <c r="H68" i="5" s="1"/>
  <c r="F67" i="5"/>
  <c r="H67" i="5" s="1"/>
  <c r="F66" i="5"/>
  <c r="H66" i="5" s="1"/>
  <c r="E66" i="5"/>
  <c r="G66" i="5" s="1"/>
  <c r="F65" i="5"/>
  <c r="H65" i="5" s="1"/>
  <c r="F64" i="5"/>
  <c r="H64" i="5" s="1"/>
  <c r="F63" i="5"/>
  <c r="H63" i="5" s="1"/>
  <c r="F62" i="5"/>
  <c r="H62" i="5" s="1"/>
  <c r="F61" i="5"/>
  <c r="H61" i="5" s="1"/>
  <c r="F60" i="5"/>
  <c r="H60" i="5" s="1"/>
  <c r="F59" i="5"/>
  <c r="H59" i="5" s="1"/>
  <c r="F58" i="5"/>
  <c r="H58" i="5" s="1"/>
  <c r="F57" i="5"/>
  <c r="H57" i="5" s="1"/>
  <c r="E57" i="5"/>
  <c r="G57" i="5" s="1"/>
  <c r="F56" i="5"/>
  <c r="H56" i="5" s="1"/>
  <c r="F55" i="5"/>
  <c r="H55" i="5" s="1"/>
  <c r="F54" i="5"/>
  <c r="H54" i="5" s="1"/>
  <c r="F53" i="5"/>
  <c r="H53" i="5" s="1"/>
  <c r="F52" i="5"/>
  <c r="H52" i="5" s="1"/>
  <c r="F51" i="5"/>
  <c r="H51" i="5" s="1"/>
  <c r="F50" i="5"/>
  <c r="H50" i="5" s="1"/>
  <c r="F49" i="5"/>
  <c r="H49" i="5" s="1"/>
  <c r="F48" i="5"/>
  <c r="H48" i="5" s="1"/>
  <c r="F47" i="5"/>
  <c r="H47" i="5" s="1"/>
  <c r="F46" i="5"/>
  <c r="H46" i="5" s="1"/>
  <c r="F45" i="5"/>
  <c r="H45" i="5" s="1"/>
  <c r="E45" i="5"/>
  <c r="G45" i="5" s="1"/>
  <c r="F44" i="5"/>
  <c r="H44" i="5" s="1"/>
  <c r="F43" i="5"/>
  <c r="H43" i="5" s="1"/>
  <c r="F42" i="5"/>
  <c r="H42" i="5" s="1"/>
  <c r="F41" i="5"/>
  <c r="H41" i="5" s="1"/>
  <c r="E41" i="5"/>
  <c r="G41" i="5" s="1"/>
  <c r="F40" i="5"/>
  <c r="H40" i="5" s="1"/>
  <c r="F39" i="5"/>
  <c r="H39" i="5" s="1"/>
  <c r="F38" i="5"/>
  <c r="H38" i="5" s="1"/>
  <c r="F37" i="5"/>
  <c r="H37" i="5" s="1"/>
  <c r="F36" i="5"/>
  <c r="H36" i="5" s="1"/>
  <c r="F35" i="5"/>
  <c r="H35" i="5" s="1"/>
  <c r="F34" i="5"/>
  <c r="H34" i="5" s="1"/>
  <c r="F33" i="5"/>
  <c r="H33" i="5" s="1"/>
  <c r="E33" i="5"/>
  <c r="G33" i="5" s="1"/>
  <c r="F32" i="5"/>
  <c r="H32" i="5" s="1"/>
  <c r="F31" i="5"/>
  <c r="H31" i="5" s="1"/>
  <c r="F30" i="5"/>
  <c r="H30" i="5" s="1"/>
  <c r="F29" i="5"/>
  <c r="H29" i="5" s="1"/>
  <c r="F28" i="5"/>
  <c r="H28" i="5" s="1"/>
  <c r="F27" i="5"/>
  <c r="H27" i="5" s="1"/>
  <c r="E27" i="5"/>
  <c r="G27" i="5" s="1"/>
  <c r="F26" i="5"/>
  <c r="H26" i="5" s="1"/>
  <c r="F25" i="5"/>
  <c r="H25" i="5" s="1"/>
  <c r="F24" i="5"/>
  <c r="H24" i="5" s="1"/>
  <c r="F23" i="5"/>
  <c r="H23" i="5" s="1"/>
  <c r="E23" i="5"/>
  <c r="G23" i="5" s="1"/>
  <c r="F22" i="5"/>
  <c r="H22" i="5" s="1"/>
  <c r="F21" i="5"/>
  <c r="H21" i="5" s="1"/>
  <c r="F20" i="5"/>
  <c r="H20" i="5" s="1"/>
  <c r="F19" i="5"/>
  <c r="H19" i="5" s="1"/>
  <c r="F18" i="5"/>
  <c r="H18" i="5" s="1"/>
  <c r="E18" i="5"/>
  <c r="F17" i="5"/>
  <c r="H17" i="5" s="1"/>
  <c r="F16" i="5"/>
  <c r="H16" i="5" s="1"/>
  <c r="F15" i="5"/>
  <c r="H15" i="5" s="1"/>
  <c r="F14" i="5"/>
  <c r="H14" i="5" s="1"/>
  <c r="F13" i="5"/>
  <c r="H13" i="5" s="1"/>
  <c r="E13" i="5"/>
  <c r="G13" i="5" s="1"/>
  <c r="F12" i="5"/>
  <c r="H12" i="5" s="1"/>
  <c r="F11" i="5"/>
  <c r="H11" i="5" s="1"/>
  <c r="F10" i="5"/>
  <c r="H10" i="5" s="1"/>
  <c r="F9" i="5"/>
  <c r="H9" i="5" s="1"/>
  <c r="F8" i="5"/>
  <c r="H8" i="5" s="1"/>
  <c r="E8" i="5"/>
  <c r="G8" i="5" s="1"/>
  <c r="E74" i="4" l="1"/>
  <c r="E72" i="4"/>
  <c r="E70" i="4"/>
  <c r="E66" i="4"/>
  <c r="E64" i="4"/>
  <c r="E61" i="4"/>
  <c r="E55" i="4"/>
  <c r="E50" i="4"/>
  <c r="E47" i="4"/>
  <c r="E38" i="4"/>
  <c r="E7" i="4"/>
  <c r="E33" i="4"/>
  <c r="E22" i="4"/>
  <c r="E16" i="4"/>
  <c r="E75" i="4" l="1"/>
  <c r="E48" i="4"/>
  <c r="E62" i="4"/>
  <c r="E12" i="4" l="1"/>
  <c r="E23" i="4" s="1"/>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P5" i="2"/>
</calcChain>
</file>

<file path=xl/sharedStrings.xml><?xml version="1.0" encoding="utf-8"?>
<sst xmlns="http://schemas.openxmlformats.org/spreadsheetml/2006/main" count="317" uniqueCount="212">
  <si>
    <t>Sample</t>
  </si>
  <si>
    <t>Longitude</t>
  </si>
  <si>
    <t>Latitide</t>
  </si>
  <si>
    <t>Stage</t>
  </si>
  <si>
    <t>Phase</t>
  </si>
  <si>
    <t xml:space="preserve">Major element composition (XRF) </t>
  </si>
  <si>
    <t>SiO2</t>
  </si>
  <si>
    <t>Al2O3</t>
  </si>
  <si>
    <t>CaO</t>
  </si>
  <si>
    <t>MgO</t>
  </si>
  <si>
    <t>Na2O</t>
  </si>
  <si>
    <t>K2O</t>
  </si>
  <si>
    <t>TiO2</t>
  </si>
  <si>
    <t>MnO</t>
  </si>
  <si>
    <t>P2O5</t>
  </si>
  <si>
    <t>SO3</t>
  </si>
  <si>
    <t>LOI</t>
  </si>
  <si>
    <t>Total</t>
  </si>
  <si>
    <t>wt%</t>
  </si>
  <si>
    <t>D152</t>
  </si>
  <si>
    <t>G43</t>
  </si>
  <si>
    <t>G66</t>
  </si>
  <si>
    <t>G65</t>
  </si>
  <si>
    <t>D156</t>
  </si>
  <si>
    <t>M6</t>
  </si>
  <si>
    <t>M7</t>
  </si>
  <si>
    <t>D15</t>
  </si>
  <si>
    <t>F60</t>
  </si>
  <si>
    <t>CH21</t>
  </si>
  <si>
    <t>CH22</t>
  </si>
  <si>
    <t>F49</t>
  </si>
  <si>
    <t>D2</t>
  </si>
  <si>
    <t>D7</t>
  </si>
  <si>
    <t>D8</t>
  </si>
  <si>
    <t>D141</t>
  </si>
  <si>
    <t>CH20</t>
  </si>
  <si>
    <t>D137</t>
  </si>
  <si>
    <t>D138</t>
  </si>
  <si>
    <t>D140</t>
  </si>
  <si>
    <t>D143</t>
  </si>
  <si>
    <t>D147</t>
  </si>
  <si>
    <t>D148</t>
  </si>
  <si>
    <t>F59</t>
  </si>
  <si>
    <t>CH23</t>
  </si>
  <si>
    <t>F54</t>
  </si>
  <si>
    <t>F55</t>
  </si>
  <si>
    <t>D149</t>
  </si>
  <si>
    <t>D150</t>
  </si>
  <si>
    <t>D153</t>
  </si>
  <si>
    <t>Stage 1</t>
  </si>
  <si>
    <t>A</t>
  </si>
  <si>
    <t>C</t>
  </si>
  <si>
    <t>D</t>
  </si>
  <si>
    <t>Stage 2</t>
  </si>
  <si>
    <t>F</t>
  </si>
  <si>
    <t>G</t>
  </si>
  <si>
    <t>Stage 3</t>
  </si>
  <si>
    <t>I</t>
  </si>
  <si>
    <t>H</t>
  </si>
  <si>
    <t>J</t>
  </si>
  <si>
    <t>Stage 4</t>
  </si>
  <si>
    <t>K</t>
  </si>
  <si>
    <t>N</t>
  </si>
  <si>
    <t>&lt;0.001</t>
  </si>
  <si>
    <t xml:space="preserve">Olivine </t>
  </si>
  <si>
    <t xml:space="preserve">Orthopyroxene </t>
  </si>
  <si>
    <t xml:space="preserve">Clinopyroxene </t>
  </si>
  <si>
    <t>Orthoclase</t>
  </si>
  <si>
    <t>Apatite</t>
  </si>
  <si>
    <t>Opaques</t>
  </si>
  <si>
    <t>Sericite</t>
  </si>
  <si>
    <t>Groundmass</t>
  </si>
  <si>
    <t>Vesicles</t>
  </si>
  <si>
    <t>Void</t>
  </si>
  <si>
    <t>%</t>
  </si>
  <si>
    <t>Micro Plagioclase (0.1 - 1mm)</t>
  </si>
  <si>
    <t>Phenocrysts (&gt;0.1 mm)</t>
  </si>
  <si>
    <t xml:space="preserve">Macro Plagioclase (&gt;1 mm) </t>
  </si>
  <si>
    <t>Alteration</t>
  </si>
  <si>
    <t xml:space="preserve"> Raw Mineral Abundances</t>
  </si>
  <si>
    <t>Flow</t>
  </si>
  <si>
    <t xml:space="preserve">Total </t>
  </si>
  <si>
    <t>B</t>
  </si>
  <si>
    <t>E</t>
  </si>
  <si>
    <t>M</t>
  </si>
  <si>
    <t>O</t>
  </si>
  <si>
    <t>A1a</t>
  </si>
  <si>
    <t>A1b</t>
  </si>
  <si>
    <t>A2a</t>
  </si>
  <si>
    <t>A2b</t>
  </si>
  <si>
    <t>A2c</t>
  </si>
  <si>
    <t>Minimum Area (km2)</t>
  </si>
  <si>
    <t>B1</t>
  </si>
  <si>
    <t>B2a</t>
  </si>
  <si>
    <t>B2b</t>
  </si>
  <si>
    <t>B3</t>
  </si>
  <si>
    <t>Total of Phase A</t>
  </si>
  <si>
    <t>Total of Phase B</t>
  </si>
  <si>
    <t>C1a</t>
  </si>
  <si>
    <t>C1b</t>
  </si>
  <si>
    <t>C2</t>
  </si>
  <si>
    <t>Total of Phase C</t>
  </si>
  <si>
    <t>D1a</t>
  </si>
  <si>
    <t>D1b</t>
  </si>
  <si>
    <t>Total of Phase D</t>
  </si>
  <si>
    <t>E1</t>
  </si>
  <si>
    <t>E2</t>
  </si>
  <si>
    <t>E3</t>
  </si>
  <si>
    <t>E4</t>
  </si>
  <si>
    <t>E5a</t>
  </si>
  <si>
    <t>E5b</t>
  </si>
  <si>
    <t>E6a</t>
  </si>
  <si>
    <t>E6b</t>
  </si>
  <si>
    <t>E7</t>
  </si>
  <si>
    <t>Total of Phase E</t>
  </si>
  <si>
    <t xml:space="preserve">Stage 1 Total </t>
  </si>
  <si>
    <t>F1</t>
  </si>
  <si>
    <t>F2a</t>
  </si>
  <si>
    <t>F2b</t>
  </si>
  <si>
    <t>F3</t>
  </si>
  <si>
    <t>Total of Phase F</t>
  </si>
  <si>
    <t>G1a</t>
  </si>
  <si>
    <t>G1b</t>
  </si>
  <si>
    <t>G2</t>
  </si>
  <si>
    <t>G3a</t>
  </si>
  <si>
    <t>G3b</t>
  </si>
  <si>
    <t>G4a</t>
  </si>
  <si>
    <t>G4b</t>
  </si>
  <si>
    <t>G5</t>
  </si>
  <si>
    <t>Total of Phase G</t>
  </si>
  <si>
    <t xml:space="preserve">Stage 2 Total </t>
  </si>
  <si>
    <t>H1</t>
  </si>
  <si>
    <t>Total of Phase H</t>
  </si>
  <si>
    <t>I1b</t>
  </si>
  <si>
    <t>I1a</t>
  </si>
  <si>
    <t>I2</t>
  </si>
  <si>
    <t>I3</t>
  </si>
  <si>
    <t>Total of Phase I</t>
  </si>
  <si>
    <t>J1a</t>
  </si>
  <si>
    <t>J1b</t>
  </si>
  <si>
    <t>J2</t>
  </si>
  <si>
    <t>J3a</t>
  </si>
  <si>
    <t>J3b</t>
  </si>
  <si>
    <t>Total of Phase J</t>
  </si>
  <si>
    <t>Stage 3 Total</t>
  </si>
  <si>
    <t>K1</t>
  </si>
  <si>
    <t>L</t>
  </si>
  <si>
    <t>L1</t>
  </si>
  <si>
    <t>Total of Phase L</t>
  </si>
  <si>
    <t>M1a</t>
  </si>
  <si>
    <t>M1b</t>
  </si>
  <si>
    <t>M2</t>
  </si>
  <si>
    <t>Total of Phase M</t>
  </si>
  <si>
    <t>N1</t>
  </si>
  <si>
    <t>O1</t>
  </si>
  <si>
    <t>Total of Phase N</t>
  </si>
  <si>
    <t>Total of Phase O</t>
  </si>
  <si>
    <t xml:space="preserve">Stage 4 Total </t>
  </si>
  <si>
    <t>D1c</t>
  </si>
  <si>
    <t>D2b</t>
  </si>
  <si>
    <t>D2a</t>
  </si>
  <si>
    <t xml:space="preserve">Stage </t>
  </si>
  <si>
    <t>Morphometrics</t>
  </si>
  <si>
    <t>Area (km)</t>
  </si>
  <si>
    <t>Thickness of flows (m)</t>
  </si>
  <si>
    <t>Average Thickness (m)</t>
  </si>
  <si>
    <t>Thickness of flows (km)</t>
  </si>
  <si>
    <t>Volume (area* thickness)</t>
  </si>
  <si>
    <t>Average volume</t>
  </si>
  <si>
    <t xml:space="preserve">Faults </t>
  </si>
  <si>
    <t>Location</t>
  </si>
  <si>
    <t>Object ID</t>
  </si>
  <si>
    <t>Length (m)</t>
  </si>
  <si>
    <t>Description</t>
  </si>
  <si>
    <t>Borale</t>
  </si>
  <si>
    <t>Curvilinear faults of Borale</t>
  </si>
  <si>
    <t>Average</t>
  </si>
  <si>
    <t xml:space="preserve">Faults orthogonal to the curvilinear faults </t>
  </si>
  <si>
    <t>Fe2O3 tot</t>
  </si>
  <si>
    <t>Tabs</t>
  </si>
  <si>
    <t xml:space="preserve">Petrography </t>
  </si>
  <si>
    <t>Major elements</t>
  </si>
  <si>
    <t>Lava areas</t>
  </si>
  <si>
    <t>Faults</t>
  </si>
  <si>
    <t xml:space="preserve">In all sheets the phrases Stage (1-4) and Phase (A-O) are used. This is so they relate to a relative chronology. With 1 being the oldest stage and 4 the youngest. Stages are as follows: (1) Rift floor basalts, (2) Fissure basalts around Alu-Dalafilla, (3) Alu-Dalafilla and Borale edifices, (4) Rejuvenated fissures around Alu-Dalafilla. The eruption phases given are a subset within the stages. </t>
  </si>
  <si>
    <t xml:space="preserve">Sheet contains 30 samples, and the quantified values of the phenocrysts, groundmass, alteration material, vesicles and void space present (given as a percentage). Void space is defined as a gap in the thin section which is not characteristic of a vesicle. </t>
  </si>
  <si>
    <t xml:space="preserve">Sheet shows the area of each lava flow with a phase, and their summed value to give a combined area covered in each phase and stage. </t>
  </si>
  <si>
    <t>Lava Thickness Volume</t>
  </si>
  <si>
    <t>Sheet contains the area, and measured thicknesses (m) for each phase. The thicknesses were averaged and then a simple calculation was then used (volume = area x thickness) to calculate the volume of the phase.</t>
  </si>
  <si>
    <t xml:space="preserve">Sheet contains 30 samples (with their longitude and latitude) and their whole rock major element geochemistry (in wt %). </t>
  </si>
  <si>
    <t>Sheet contains all fault lengths mapped within the region of Borale and puts them in 2 groups based on their characterisitics (Curvilinear faults and orthogonal to curvilinear faults). The average length for each group is then calculated. The object ID an individual number given to each fault during the mapping.</t>
  </si>
  <si>
    <t>Read me file for ADB_data_major_petrography_morphometrics</t>
  </si>
  <si>
    <t>Dataset DOI</t>
  </si>
  <si>
    <t>https://doi.org/10.5258/SOTON/D1531</t>
  </si>
  <si>
    <t>Read Me author</t>
  </si>
  <si>
    <t xml:space="preserve">This data set supports the publication: </t>
  </si>
  <si>
    <t>Emma J. Watts, Thomas M. Gernon, Rex Taylor, Derek Keir, Melanie Siegburg, Jasmin Jarman, Carolina Pagli, Anna Gioncada</t>
  </si>
  <si>
    <t>Authors:</t>
  </si>
  <si>
    <t>Emma J. Watts, University of Southampton [000000016823395X]</t>
  </si>
  <si>
    <t>Title:</t>
  </si>
  <si>
    <t>Evolution of the Alu-Dalafilla and Borale Volcanoes, Afar, Ethiopia</t>
  </si>
  <si>
    <t>Journal</t>
  </si>
  <si>
    <t>Journal of Volcanology and Geothermal research</t>
  </si>
  <si>
    <t>Paper DOI</t>
  </si>
  <si>
    <t>Submitted, No DOI yet</t>
  </si>
  <si>
    <t>This dataset contains (5 tabs):</t>
  </si>
  <si>
    <t>Date of data collection</t>
  </si>
  <si>
    <t>1st October 2019 - 1st September 2020</t>
  </si>
  <si>
    <t>Licence</t>
  </si>
  <si>
    <t>CC BY</t>
  </si>
  <si>
    <r>
      <t>14</t>
    </r>
    <r>
      <rPr>
        <sz val="11"/>
        <color theme="1"/>
        <rFont val="Calibri"/>
        <family val="2"/>
        <scheme val="minor"/>
      </rPr>
      <t>°</t>
    </r>
    <r>
      <rPr>
        <sz val="11"/>
        <color theme="1"/>
        <rFont val="Calibri"/>
        <family val="2"/>
        <scheme val="minor"/>
      </rPr>
      <t>N 40.4°E, 14°N 40.8°E, 13.6°N 40.4°E, 13.6°N 40.8°E</t>
    </r>
  </si>
  <si>
    <t>Geographic location (rectangle coordinates)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</si>
</sst>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2"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i/>
      <sz val="11"/>
      <name val="Calibri"/>
      <family val="2"/>
      <scheme val="minor"/>
    </font>
    <font>
      <sz val="11"/>
      <color rgb="FFFF0000"/>
      <name val="Calibri"/>
      <family val="2"/>
      <scheme val="minor"/>
    </font>
    <font>
      <b/>
      <u/>
      <sz val="20"/>
      <color theme="1"/>
      <name val="Calibri"/>
      <family val="2"/>
      <scheme val="minor"/>
    </font>
    <font>
      <sz val="11"/>
      <color theme="1"/>
      <name val="Calibri"/>
      <family val="2"/>
      <scheme val="minor"/>
    </font>
    <font>
      <b/>
      <sz val="18"/>
      <color theme="1"/>
      <name val="Calibri"/>
      <family val="2"/>
      <scheme val="minor"/>
    </font>
    <font>
      <b/>
      <sz val="14"/>
      <color theme="1"/>
      <name val="Calibri"/>
      <family val="2"/>
      <scheme val="minor"/>
    </font>
    <font>
      <u/>
      <sz val="11"/>
      <color theme="10"/>
      <name val="Calibri"/>
      <family val="2"/>
      <scheme val="minor"/>
    </font>
    <font>
      <b/>
      <i/>
      <sz val="11"/>
      <color theme="1"/>
      <name val="Calibri"/>
      <family val="2"/>
      <scheme val="minor"/>
    </font>
  </fonts>
  <fills count="1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9C9"/>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FFA3A3"/>
        <bgColor indexed="64"/>
      </patternFill>
    </fill>
    <fill>
      <patternFill patternType="solid">
        <fgColor rgb="FFFF5757"/>
        <bgColor indexed="64"/>
      </patternFill>
    </fill>
    <fill>
      <patternFill patternType="solid">
        <fgColor rgb="FFC9E7FF"/>
        <bgColor indexed="64"/>
      </patternFill>
    </fill>
    <fill>
      <patternFill patternType="solid">
        <fgColor rgb="FFFFD9DC"/>
        <bgColor indexed="64"/>
      </patternFill>
    </fill>
    <fill>
      <patternFill patternType="solid">
        <fgColor theme="5" tint="0.79998168889431442"/>
        <bgColor indexed="64"/>
      </patternFill>
    </fill>
    <fill>
      <patternFill patternType="solid">
        <fgColor theme="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0" fillId="0" borderId="0" applyNumberFormat="0" applyFill="0" applyBorder="0" applyAlignment="0" applyProtection="0"/>
  </cellStyleXfs>
  <cellXfs count="177">
    <xf numFmtId="0" fontId="0" fillId="0" borderId="0" xfId="0"/>
    <xf numFmtId="0" fontId="0" fillId="0" borderId="0" xfId="0" applyAlignment="1">
      <alignment horizont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2" borderId="1" xfId="0" applyFont="1" applyFill="1" applyBorder="1" applyAlignment="1">
      <alignment horizontal="center"/>
    </xf>
    <xf numFmtId="0" fontId="2" fillId="2" borderId="1" xfId="0" applyFont="1" applyFill="1" applyBorder="1" applyAlignment="1">
      <alignment horizontal="center" vertical="center"/>
    </xf>
    <xf numFmtId="0" fontId="3" fillId="3" borderId="1" xfId="0" applyFont="1" applyFill="1" applyBorder="1" applyAlignment="1">
      <alignment horizontal="center"/>
    </xf>
    <xf numFmtId="0" fontId="3" fillId="4" borderId="1" xfId="0" applyFont="1" applyFill="1" applyBorder="1" applyAlignment="1">
      <alignment horizontal="center"/>
    </xf>
    <xf numFmtId="0" fontId="2" fillId="4" borderId="1" xfId="0" applyFont="1" applyFill="1" applyBorder="1" applyAlignment="1">
      <alignment horizontal="center" vertical="center"/>
    </xf>
    <xf numFmtId="0" fontId="3" fillId="5" borderId="1" xfId="0" applyFont="1" applyFill="1" applyBorder="1" applyAlignment="1">
      <alignment horizontal="center"/>
    </xf>
    <xf numFmtId="0" fontId="2" fillId="2" borderId="1" xfId="0" applyFont="1" applyFill="1" applyBorder="1" applyAlignment="1">
      <alignment horizontal="center"/>
    </xf>
    <xf numFmtId="0" fontId="2" fillId="3" borderId="1" xfId="0" applyFont="1" applyFill="1" applyBorder="1" applyAlignment="1">
      <alignment horizontal="center"/>
    </xf>
    <xf numFmtId="0" fontId="2" fillId="4" borderId="1" xfId="0" applyFont="1" applyFill="1" applyBorder="1" applyAlignment="1">
      <alignment horizontal="center"/>
    </xf>
    <xf numFmtId="0" fontId="2" fillId="5" borderId="1" xfId="0" applyFont="1" applyFill="1" applyBorder="1" applyAlignment="1">
      <alignment horizontal="center"/>
    </xf>
    <xf numFmtId="0" fontId="2" fillId="0" borderId="0" xfId="0" applyFont="1"/>
    <xf numFmtId="0" fontId="3" fillId="2" borderId="2" xfId="0" applyFont="1" applyFill="1" applyBorder="1" applyAlignment="1">
      <alignment horizontal="center"/>
    </xf>
    <xf numFmtId="0" fontId="3"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5" borderId="1" xfId="0" applyFont="1" applyFill="1" applyBorder="1" applyAlignment="1">
      <alignment horizontal="center" vertical="center"/>
    </xf>
    <xf numFmtId="0" fontId="0" fillId="0" borderId="0" xfId="0" applyAlignment="1">
      <alignment horizontal="center" vertical="center"/>
    </xf>
    <xf numFmtId="0" fontId="1" fillId="0" borderId="1" xfId="0" applyFont="1"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xf numFmtId="0" fontId="0" fillId="8" borderId="1" xfId="0" applyFill="1" applyBorder="1"/>
    <xf numFmtId="0" fontId="0" fillId="5" borderId="1" xfId="0" applyFill="1" applyBorder="1" applyAlignment="1">
      <alignment horizontal="center" vertical="center"/>
    </xf>
    <xf numFmtId="0" fontId="0" fillId="5" borderId="1" xfId="0" applyFill="1" applyBorder="1"/>
    <xf numFmtId="0" fontId="1" fillId="9" borderId="1" xfId="0" applyFont="1" applyFill="1" applyBorder="1" applyAlignment="1">
      <alignment horizontal="center" vertical="center"/>
    </xf>
    <xf numFmtId="0" fontId="1" fillId="9" borderId="1" xfId="0" applyFont="1" applyFill="1" applyBorder="1" applyAlignment="1">
      <alignment horizontal="center"/>
    </xf>
    <xf numFmtId="164" fontId="0" fillId="3" borderId="1" xfId="0" applyNumberFormat="1" applyFill="1" applyBorder="1" applyAlignment="1">
      <alignment horizontal="center" vertical="center"/>
    </xf>
    <xf numFmtId="164" fontId="1" fillId="10" borderId="1" xfId="0" applyNumberFormat="1" applyFont="1" applyFill="1" applyBorder="1" applyAlignment="1">
      <alignment horizontal="center"/>
    </xf>
    <xf numFmtId="164" fontId="1" fillId="10" borderId="1" xfId="0" applyNumberFormat="1" applyFont="1" applyFill="1" applyBorder="1" applyAlignment="1">
      <alignment horizontal="center" vertical="center"/>
    </xf>
    <xf numFmtId="0" fontId="1" fillId="7" borderId="1" xfId="0" applyFont="1" applyFill="1" applyBorder="1" applyAlignment="1">
      <alignment horizontal="center" vertical="center"/>
    </xf>
    <xf numFmtId="164" fontId="3" fillId="6" borderId="1" xfId="0" applyNumberFormat="1" applyFont="1" applyFill="1" applyBorder="1" applyAlignment="1">
      <alignment horizontal="center" vertical="center"/>
    </xf>
    <xf numFmtId="164" fontId="0" fillId="4" borderId="1" xfId="0" applyNumberFormat="1" applyFill="1" applyBorder="1" applyAlignment="1">
      <alignment horizontal="center" vertical="center"/>
    </xf>
    <xf numFmtId="164" fontId="1" fillId="11" borderId="1" xfId="0" applyNumberFormat="1" applyFont="1" applyFill="1" applyBorder="1" applyAlignment="1">
      <alignment horizontal="center" vertical="center"/>
    </xf>
    <xf numFmtId="164" fontId="1" fillId="8" borderId="1" xfId="0" applyNumberFormat="1" applyFont="1" applyFill="1" applyBorder="1" applyAlignment="1">
      <alignment horizontal="center" vertical="center"/>
    </xf>
    <xf numFmtId="164" fontId="1" fillId="12" borderId="1" xfId="0" applyNumberFormat="1" applyFont="1" applyFill="1" applyBorder="1" applyAlignment="1">
      <alignment horizontal="center" vertical="center"/>
    </xf>
    <xf numFmtId="164" fontId="0" fillId="5" borderId="1" xfId="0" applyNumberFormat="1" applyFill="1" applyBorder="1" applyAlignment="1">
      <alignment horizontal="center" vertical="center"/>
    </xf>
    <xf numFmtId="164" fontId="1" fillId="12" borderId="1" xfId="0" applyNumberFormat="1" applyFont="1" applyFill="1" applyBorder="1" applyAlignment="1">
      <alignment horizontal="center"/>
    </xf>
    <xf numFmtId="164" fontId="1" fillId="5" borderId="1" xfId="0" applyNumberFormat="1" applyFont="1" applyFill="1" applyBorder="1" applyAlignment="1">
      <alignment horizontal="center"/>
    </xf>
    <xf numFmtId="164" fontId="1" fillId="13" borderId="1" xfId="0" applyNumberFormat="1" applyFont="1" applyFill="1" applyBorder="1" applyAlignment="1">
      <alignment horizontal="center" vertical="center"/>
    </xf>
    <xf numFmtId="0" fontId="0" fillId="4" borderId="5" xfId="0" applyFill="1" applyBorder="1" applyAlignment="1">
      <alignment horizontal="center"/>
    </xf>
    <xf numFmtId="0" fontId="0" fillId="14" borderId="1" xfId="0" applyFill="1" applyBorder="1" applyAlignment="1">
      <alignment horizontal="center" vertical="center"/>
    </xf>
    <xf numFmtId="0" fontId="0" fillId="15" borderId="1" xfId="0" applyFill="1" applyBorder="1" applyAlignment="1">
      <alignment horizontal="center" vertical="center"/>
    </xf>
    <xf numFmtId="165" fontId="0" fillId="14" borderId="1" xfId="0" applyNumberFormat="1" applyFill="1" applyBorder="1" applyAlignment="1">
      <alignment horizontal="center" vertical="center"/>
    </xf>
    <xf numFmtId="165" fontId="0" fillId="3" borderId="1" xfId="0" applyNumberFormat="1" applyFill="1" applyBorder="1" applyAlignment="1">
      <alignment horizontal="center" vertical="center"/>
    </xf>
    <xf numFmtId="165" fontId="0" fillId="4" borderId="1" xfId="0" applyNumberFormat="1" applyFill="1" applyBorder="1" applyAlignment="1">
      <alignment horizontal="center" vertical="center"/>
    </xf>
    <xf numFmtId="165" fontId="0" fillId="15" borderId="1" xfId="0" applyNumberFormat="1" applyFill="1" applyBorder="1" applyAlignment="1">
      <alignment horizontal="center" vertical="center"/>
    </xf>
    <xf numFmtId="2" fontId="0" fillId="14" borderId="1" xfId="0" applyNumberFormat="1" applyFill="1" applyBorder="1" applyAlignment="1">
      <alignment horizontal="center" vertical="center"/>
    </xf>
    <xf numFmtId="2" fontId="0" fillId="3" borderId="1" xfId="0" applyNumberFormat="1" applyFill="1" applyBorder="1" applyAlignment="1">
      <alignment horizontal="center" vertical="center"/>
    </xf>
    <xf numFmtId="2" fontId="0" fillId="4" borderId="1" xfId="0" applyNumberFormat="1" applyFill="1" applyBorder="1" applyAlignment="1">
      <alignment horizontal="center"/>
    </xf>
    <xf numFmtId="2" fontId="0" fillId="4" borderId="1" xfId="0" applyNumberFormat="1" applyFill="1" applyBorder="1" applyAlignment="1">
      <alignment horizontal="center" vertical="center"/>
    </xf>
    <xf numFmtId="2" fontId="0" fillId="15" borderId="1" xfId="0" applyNumberFormat="1" applyFill="1" applyBorder="1" applyAlignment="1">
      <alignment horizontal="center"/>
    </xf>
    <xf numFmtId="0" fontId="1" fillId="0" borderId="1" xfId="0" applyFont="1" applyBorder="1"/>
    <xf numFmtId="0" fontId="0" fillId="16" borderId="1" xfId="0" applyFill="1" applyBorder="1"/>
    <xf numFmtId="0" fontId="0" fillId="17" borderId="1" xfId="0" applyFill="1" applyBorder="1"/>
    <xf numFmtId="2" fontId="2" fillId="2" borderId="1" xfId="0" applyNumberFormat="1" applyFont="1" applyFill="1" applyBorder="1" applyAlignment="1">
      <alignment horizontal="center"/>
    </xf>
    <xf numFmtId="2" fontId="2" fillId="3" borderId="1" xfId="0" applyNumberFormat="1" applyFont="1" applyFill="1" applyBorder="1" applyAlignment="1">
      <alignment horizontal="center"/>
    </xf>
    <xf numFmtId="2" fontId="2" fillId="4" borderId="1" xfId="0" applyNumberFormat="1" applyFont="1" applyFill="1" applyBorder="1" applyAlignment="1">
      <alignment horizontal="center"/>
    </xf>
    <xf numFmtId="2" fontId="2" fillId="5" borderId="1" xfId="0" applyNumberFormat="1" applyFont="1" applyFill="1" applyBorder="1" applyAlignment="1">
      <alignment horizontal="center"/>
    </xf>
    <xf numFmtId="0" fontId="6" fillId="0" borderId="0" xfId="0" applyFont="1"/>
    <xf numFmtId="0" fontId="0" fillId="0" borderId="0" xfId="0" applyAlignment="1">
      <alignment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3" fillId="0" borderId="1" xfId="0" applyFont="1"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2" xfId="0" applyFill="1" applyBorder="1" applyAlignment="1">
      <alignment horizont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xf>
    <xf numFmtId="0" fontId="0" fillId="3" borderId="6" xfId="0" applyFill="1" applyBorder="1" applyAlignment="1">
      <alignment horizontal="center"/>
    </xf>
    <xf numFmtId="0" fontId="0" fillId="3" borderId="2" xfId="0" applyFill="1" applyBorder="1" applyAlignment="1">
      <alignment horizontal="center"/>
    </xf>
    <xf numFmtId="0" fontId="3" fillId="6" borderId="3"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4" xfId="0" applyFont="1" applyFill="1"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10" borderId="3" xfId="0" applyFill="1" applyBorder="1" applyAlignment="1">
      <alignment horizontal="center" vertical="center"/>
    </xf>
    <xf numFmtId="0" fontId="0" fillId="10" borderId="4" xfId="0" applyFill="1" applyBorder="1" applyAlignment="1">
      <alignment horizontal="center" vertical="center"/>
    </xf>
    <xf numFmtId="0" fontId="1" fillId="7" borderId="3"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4" xfId="0" applyFont="1" applyFill="1" applyBorder="1" applyAlignment="1">
      <alignment horizontal="center" vertical="center"/>
    </xf>
    <xf numFmtId="0" fontId="1" fillId="8" borderId="3" xfId="0" applyFont="1" applyFill="1" applyBorder="1" applyAlignment="1">
      <alignment horizontal="center" vertical="center"/>
    </xf>
    <xf numFmtId="0" fontId="1" fillId="8" borderId="7" xfId="0" applyFont="1" applyFill="1" applyBorder="1" applyAlignment="1">
      <alignment horizontal="center" vertical="center"/>
    </xf>
    <xf numFmtId="0" fontId="1" fillId="8" borderId="4" xfId="0" applyFont="1" applyFill="1" applyBorder="1" applyAlignment="1">
      <alignment horizontal="center" vertical="center"/>
    </xf>
    <xf numFmtId="0" fontId="0" fillId="4" borderId="5" xfId="0" applyFill="1" applyBorder="1" applyAlignment="1">
      <alignment horizontal="center"/>
    </xf>
    <xf numFmtId="0" fontId="0" fillId="4" borderId="6" xfId="0" applyFill="1" applyBorder="1" applyAlignment="1">
      <alignment horizontal="center"/>
    </xf>
    <xf numFmtId="0" fontId="0" fillId="4" borderId="2" xfId="0" applyFill="1" applyBorder="1" applyAlignment="1">
      <alignment horizontal="center"/>
    </xf>
    <xf numFmtId="0" fontId="0" fillId="4" borderId="5" xfId="0" applyFill="1" applyBorder="1" applyAlignment="1">
      <alignment horizontal="center" vertical="center"/>
    </xf>
    <xf numFmtId="0" fontId="0" fillId="4" borderId="2" xfId="0" applyFill="1" applyBorder="1" applyAlignment="1">
      <alignment horizontal="center" vertical="center"/>
    </xf>
    <xf numFmtId="0" fontId="0" fillId="11" borderId="3" xfId="0" applyFill="1" applyBorder="1" applyAlignment="1">
      <alignment horizontal="center" vertical="center"/>
    </xf>
    <xf numFmtId="0" fontId="0" fillId="11" borderId="4" xfId="0" applyFill="1" applyBorder="1" applyAlignment="1">
      <alignment horizontal="center" vertical="center"/>
    </xf>
    <xf numFmtId="0" fontId="0" fillId="4" borderId="6" xfId="0" applyFill="1" applyBorder="1" applyAlignment="1">
      <alignment horizontal="center" vertical="center"/>
    </xf>
    <xf numFmtId="0" fontId="1" fillId="13" borderId="3" xfId="0" applyFont="1" applyFill="1" applyBorder="1" applyAlignment="1">
      <alignment horizontal="center" vertical="center"/>
    </xf>
    <xf numFmtId="0" fontId="1" fillId="13" borderId="7" xfId="0" applyFont="1" applyFill="1" applyBorder="1" applyAlignment="1">
      <alignment horizontal="center" vertical="center"/>
    </xf>
    <xf numFmtId="0" fontId="1" fillId="13" borderId="4" xfId="0" applyFont="1" applyFill="1" applyBorder="1" applyAlignment="1">
      <alignment horizontal="center" vertical="center"/>
    </xf>
    <xf numFmtId="0" fontId="0" fillId="5" borderId="5" xfId="0" applyFill="1" applyBorder="1" applyAlignment="1">
      <alignment horizontal="center"/>
    </xf>
    <xf numFmtId="0" fontId="0" fillId="5" borderId="6" xfId="0" applyFill="1" applyBorder="1" applyAlignment="1">
      <alignment horizontal="center"/>
    </xf>
    <xf numFmtId="0" fontId="0" fillId="5" borderId="2" xfId="0" applyFill="1" applyBorder="1" applyAlignment="1">
      <alignment horizontal="center"/>
    </xf>
    <xf numFmtId="0" fontId="0" fillId="5" borderId="5" xfId="0" applyFill="1" applyBorder="1" applyAlignment="1">
      <alignment horizontal="center" vertical="center"/>
    </xf>
    <xf numFmtId="0" fontId="0" fillId="5" borderId="2" xfId="0" applyFill="1" applyBorder="1" applyAlignment="1">
      <alignment horizontal="center" vertical="center"/>
    </xf>
    <xf numFmtId="0" fontId="0" fillId="12" borderId="3" xfId="0" applyFill="1" applyBorder="1" applyAlignment="1">
      <alignment horizontal="center" vertical="center"/>
    </xf>
    <xf numFmtId="0" fontId="0" fillId="12" borderId="4" xfId="0" applyFill="1" applyBorder="1" applyAlignment="1">
      <alignment horizontal="center" vertical="center"/>
    </xf>
    <xf numFmtId="0" fontId="0" fillId="5" borderId="6" xfId="0"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0" fillId="14" borderId="1" xfId="0" applyFill="1" applyBorder="1" applyAlignment="1">
      <alignment horizontal="center" vertical="center"/>
    </xf>
    <xf numFmtId="2" fontId="0" fillId="14" borderId="5" xfId="0" applyNumberFormat="1" applyFill="1" applyBorder="1" applyAlignment="1">
      <alignment horizontal="center" vertical="center"/>
    </xf>
    <xf numFmtId="2" fontId="0" fillId="14" borderId="6" xfId="0" applyNumberFormat="1" applyFill="1" applyBorder="1" applyAlignment="1">
      <alignment horizontal="center" vertical="center"/>
    </xf>
    <xf numFmtId="2" fontId="0" fillId="14" borderId="2" xfId="0" applyNumberFormat="1" applyFill="1" applyBorder="1" applyAlignment="1">
      <alignment horizontal="center" vertical="center"/>
    </xf>
    <xf numFmtId="2" fontId="5" fillId="14" borderId="5" xfId="0" applyNumberFormat="1" applyFont="1" applyFill="1" applyBorder="1" applyAlignment="1">
      <alignment horizontal="center" vertical="center"/>
    </xf>
    <xf numFmtId="2" fontId="5" fillId="14" borderId="6" xfId="0" applyNumberFormat="1" applyFont="1" applyFill="1" applyBorder="1" applyAlignment="1">
      <alignment horizontal="center" vertical="center"/>
    </xf>
    <xf numFmtId="2" fontId="5" fillId="14" borderId="2" xfId="0" applyNumberFormat="1" applyFont="1" applyFill="1" applyBorder="1" applyAlignment="1">
      <alignment horizontal="center" vertical="center"/>
    </xf>
    <xf numFmtId="2" fontId="0" fillId="3" borderId="5" xfId="0" applyNumberFormat="1" applyFill="1" applyBorder="1" applyAlignment="1">
      <alignment horizontal="center" vertical="center"/>
    </xf>
    <xf numFmtId="2" fontId="0" fillId="3" borderId="6" xfId="0" applyNumberFormat="1" applyFill="1" applyBorder="1" applyAlignment="1">
      <alignment horizontal="center" vertical="center"/>
    </xf>
    <xf numFmtId="2" fontId="0" fillId="3" borderId="2" xfId="0" applyNumberFormat="1" applyFill="1" applyBorder="1" applyAlignment="1">
      <alignment horizontal="center" vertical="center"/>
    </xf>
    <xf numFmtId="2" fontId="0" fillId="4" borderId="5" xfId="0" applyNumberFormat="1" applyFill="1" applyBorder="1" applyAlignment="1">
      <alignment horizontal="center" vertical="center"/>
    </xf>
    <xf numFmtId="2" fontId="0" fillId="4" borderId="6" xfId="0" applyNumberFormat="1" applyFill="1" applyBorder="1" applyAlignment="1">
      <alignment horizontal="center" vertical="center"/>
    </xf>
    <xf numFmtId="2" fontId="0" fillId="4" borderId="2" xfId="0" applyNumberFormat="1" applyFill="1" applyBorder="1" applyAlignment="1">
      <alignment horizontal="center" vertical="center"/>
    </xf>
    <xf numFmtId="0" fontId="0" fillId="15" borderId="1" xfId="0" applyFill="1" applyBorder="1" applyAlignment="1">
      <alignment horizontal="center" vertical="center"/>
    </xf>
    <xf numFmtId="2" fontId="0" fillId="15" borderId="5" xfId="0" applyNumberFormat="1" applyFill="1" applyBorder="1" applyAlignment="1">
      <alignment horizontal="center" vertical="center"/>
    </xf>
    <xf numFmtId="2" fontId="0" fillId="15" borderId="6" xfId="0" applyNumberFormat="1" applyFill="1" applyBorder="1" applyAlignment="1">
      <alignment horizontal="center" vertical="center"/>
    </xf>
    <xf numFmtId="2" fontId="0" fillId="15" borderId="2" xfId="0" applyNumberFormat="1" applyFill="1" applyBorder="1" applyAlignment="1">
      <alignment horizontal="center" vertical="center"/>
    </xf>
    <xf numFmtId="165" fontId="0" fillId="3" borderId="5" xfId="0" applyNumberFormat="1" applyFill="1" applyBorder="1" applyAlignment="1">
      <alignment horizontal="center" vertical="center"/>
    </xf>
    <xf numFmtId="165" fontId="0" fillId="3" borderId="6" xfId="0" applyNumberFormat="1" applyFill="1" applyBorder="1" applyAlignment="1">
      <alignment horizontal="center" vertical="center"/>
    </xf>
    <xf numFmtId="165" fontId="0" fillId="3" borderId="2" xfId="0" applyNumberFormat="1" applyFill="1" applyBorder="1" applyAlignment="1">
      <alignment horizontal="center" vertical="center"/>
    </xf>
    <xf numFmtId="165" fontId="5" fillId="14" borderId="5" xfId="0" applyNumberFormat="1" applyFont="1" applyFill="1" applyBorder="1" applyAlignment="1">
      <alignment horizontal="center" vertical="center"/>
    </xf>
    <xf numFmtId="165" fontId="5" fillId="14" borderId="6" xfId="0" applyNumberFormat="1" applyFont="1" applyFill="1" applyBorder="1" applyAlignment="1">
      <alignment horizontal="center" vertical="center"/>
    </xf>
    <xf numFmtId="165" fontId="5" fillId="14" borderId="2" xfId="0" applyNumberFormat="1" applyFont="1" applyFill="1" applyBorder="1" applyAlignment="1">
      <alignment horizontal="center" vertical="center"/>
    </xf>
    <xf numFmtId="165" fontId="0" fillId="14" borderId="5" xfId="0" applyNumberFormat="1" applyFill="1" applyBorder="1" applyAlignment="1">
      <alignment horizontal="center" vertical="center"/>
    </xf>
    <xf numFmtId="165" fontId="0" fillId="14" borderId="6" xfId="0" applyNumberFormat="1" applyFill="1" applyBorder="1" applyAlignment="1">
      <alignment horizontal="center" vertical="center"/>
    </xf>
    <xf numFmtId="165" fontId="0" fillId="14" borderId="2" xfId="0" applyNumberFormat="1" applyFill="1" applyBorder="1" applyAlignment="1">
      <alignment horizontal="center" vertical="center"/>
    </xf>
    <xf numFmtId="165" fontId="0" fillId="15" borderId="5" xfId="0" applyNumberFormat="1" applyFill="1" applyBorder="1" applyAlignment="1">
      <alignment horizontal="center" vertical="center"/>
    </xf>
    <xf numFmtId="165" fontId="0" fillId="15" borderId="6" xfId="0" applyNumberFormat="1" applyFill="1" applyBorder="1" applyAlignment="1">
      <alignment horizontal="center" vertical="center"/>
    </xf>
    <xf numFmtId="165" fontId="0" fillId="15" borderId="2" xfId="0" applyNumberFormat="1" applyFill="1" applyBorder="1" applyAlignment="1">
      <alignment horizontal="center" vertical="center"/>
    </xf>
    <xf numFmtId="165" fontId="0" fillId="4" borderId="5" xfId="0" applyNumberFormat="1" applyFill="1" applyBorder="1" applyAlignment="1">
      <alignment horizontal="center" vertical="center"/>
    </xf>
    <xf numFmtId="165" fontId="0" fillId="4" borderId="6" xfId="0" applyNumberFormat="1" applyFill="1" applyBorder="1" applyAlignment="1">
      <alignment horizontal="center" vertical="center"/>
    </xf>
    <xf numFmtId="165" fontId="0" fillId="4" borderId="2" xfId="0" applyNumberFormat="1" applyFill="1" applyBorder="1" applyAlignment="1">
      <alignment horizontal="center" vertical="center"/>
    </xf>
    <xf numFmtId="0" fontId="1" fillId="0" borderId="1" xfId="0" applyFont="1" applyBorder="1" applyAlignment="1">
      <alignment horizontal="center"/>
    </xf>
    <xf numFmtId="0" fontId="0" fillId="16" borderId="1" xfId="0" applyFill="1" applyBorder="1" applyAlignment="1">
      <alignment horizontal="center" vertical="center"/>
    </xf>
    <xf numFmtId="0" fontId="8" fillId="0" borderId="0" xfId="0" applyFont="1"/>
    <xf numFmtId="0" fontId="9" fillId="0" borderId="0" xfId="0" applyFont="1"/>
    <xf numFmtId="0" fontId="10" fillId="0" borderId="0" xfId="1"/>
    <xf numFmtId="0" fontId="11" fillId="0" borderId="0" xfId="0" applyFont="1"/>
    <xf numFmtId="0" fontId="0" fillId="0" borderId="0" xfId="0" applyFont="1"/>
    <xf numFmtId="0" fontId="0" fillId="0" borderId="1" xfId="0" applyBorder="1" applyAlignment="1">
      <alignment wrapText="1"/>
    </xf>
    <xf numFmtId="0" fontId="0" fillId="0" borderId="1" xfId="0" applyBorder="1"/>
    <xf numFmtId="0" fontId="0" fillId="0" borderId="0" xfId="0" applyFill="1" applyBorder="1" applyAlignment="1">
      <alignment wrapText="1"/>
    </xf>
    <xf numFmtId="0" fontId="11" fillId="0" borderId="0" xfId="0" applyFont="1" applyFill="1" applyBorder="1"/>
    <xf numFmtId="0" fontId="0" fillId="0" borderId="0" xfId="0"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FFA3A3"/>
      <color rgb="FFFF5757"/>
      <color rgb="FFFF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i.org/10.5258/SOTON/D153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
  <sheetViews>
    <sheetView tabSelected="1" zoomScale="60" zoomScaleNormal="60" workbookViewId="0">
      <selection activeCell="F21" sqref="F21"/>
    </sheetView>
  </sheetViews>
  <sheetFormatPr defaultRowHeight="14.5" x14ac:dyDescent="0.35"/>
  <cols>
    <col min="1" max="1" width="40.6328125" customWidth="1"/>
    <col min="2" max="2" width="117.453125" customWidth="1"/>
    <col min="3" max="3" width="8.81640625" customWidth="1"/>
  </cols>
  <sheetData>
    <row r="1" spans="1:3" ht="19.5" customHeight="1" x14ac:dyDescent="0.6">
      <c r="A1" s="168" t="s">
        <v>191</v>
      </c>
      <c r="B1" s="62"/>
      <c r="C1" s="62"/>
    </row>
    <row r="2" spans="1:3" ht="11.5" customHeight="1" x14ac:dyDescent="0.6">
      <c r="A2" s="167"/>
      <c r="B2" s="62"/>
      <c r="C2" s="62"/>
    </row>
    <row r="3" spans="1:3" x14ac:dyDescent="0.35">
      <c r="A3" s="170" t="s">
        <v>192</v>
      </c>
      <c r="B3" s="169" t="s">
        <v>193</v>
      </c>
    </row>
    <row r="4" spans="1:3" x14ac:dyDescent="0.35">
      <c r="A4" s="170" t="s">
        <v>194</v>
      </c>
      <c r="B4" t="s">
        <v>198</v>
      </c>
    </row>
    <row r="5" spans="1:3" x14ac:dyDescent="0.35">
      <c r="A5" s="170" t="s">
        <v>195</v>
      </c>
    </row>
    <row r="6" spans="1:3" x14ac:dyDescent="0.35">
      <c r="A6" t="s">
        <v>197</v>
      </c>
      <c r="B6" t="s">
        <v>196</v>
      </c>
    </row>
    <row r="7" spans="1:3" x14ac:dyDescent="0.35">
      <c r="A7" s="171" t="s">
        <v>199</v>
      </c>
      <c r="B7" t="s">
        <v>200</v>
      </c>
    </row>
    <row r="8" spans="1:3" x14ac:dyDescent="0.35">
      <c r="A8" s="171" t="s">
        <v>201</v>
      </c>
      <c r="B8" t="s">
        <v>202</v>
      </c>
    </row>
    <row r="9" spans="1:3" x14ac:dyDescent="0.35">
      <c r="A9" s="171" t="s">
        <v>203</v>
      </c>
      <c r="B9" t="s">
        <v>204</v>
      </c>
    </row>
    <row r="11" spans="1:3" x14ac:dyDescent="0.35">
      <c r="A11" s="170" t="s">
        <v>205</v>
      </c>
    </row>
    <row r="12" spans="1:3" x14ac:dyDescent="0.35">
      <c r="A12" s="55" t="s">
        <v>179</v>
      </c>
      <c r="B12" s="55" t="s">
        <v>173</v>
      </c>
    </row>
    <row r="13" spans="1:3" ht="29" x14ac:dyDescent="0.35">
      <c r="A13" s="55" t="s">
        <v>180</v>
      </c>
      <c r="B13" s="172" t="s">
        <v>185</v>
      </c>
    </row>
    <row r="14" spans="1:3" x14ac:dyDescent="0.35">
      <c r="A14" s="55" t="s">
        <v>181</v>
      </c>
      <c r="B14" s="173" t="s">
        <v>189</v>
      </c>
    </row>
    <row r="15" spans="1:3" x14ac:dyDescent="0.35">
      <c r="A15" s="55" t="s">
        <v>182</v>
      </c>
      <c r="B15" s="172" t="s">
        <v>186</v>
      </c>
    </row>
    <row r="16" spans="1:3" ht="29" x14ac:dyDescent="0.35">
      <c r="A16" s="55" t="s">
        <v>187</v>
      </c>
      <c r="B16" s="172" t="s">
        <v>188</v>
      </c>
    </row>
    <row r="17" spans="1:2" ht="43.5" x14ac:dyDescent="0.35">
      <c r="A17" s="55" t="s">
        <v>183</v>
      </c>
      <c r="B17" s="172" t="s">
        <v>190</v>
      </c>
    </row>
    <row r="19" spans="1:2" x14ac:dyDescent="0.35">
      <c r="A19" s="175" t="s">
        <v>206</v>
      </c>
      <c r="B19" s="174" t="s">
        <v>207</v>
      </c>
    </row>
    <row r="20" spans="1:2" x14ac:dyDescent="0.35">
      <c r="A20" s="175" t="s">
        <v>211</v>
      </c>
      <c r="B20" s="176" t="s">
        <v>210</v>
      </c>
    </row>
    <row r="21" spans="1:2" x14ac:dyDescent="0.35">
      <c r="A21" s="175" t="s">
        <v>208</v>
      </c>
      <c r="B21" s="174" t="s">
        <v>209</v>
      </c>
    </row>
    <row r="22" spans="1:2" ht="15" thickBot="1" x14ac:dyDescent="0.4"/>
    <row r="23" spans="1:2" ht="15" customHeight="1" x14ac:dyDescent="0.35">
      <c r="A23" s="63"/>
      <c r="B23" s="64" t="s">
        <v>184</v>
      </c>
    </row>
    <row r="24" spans="1:2" x14ac:dyDescent="0.35">
      <c r="A24" s="63"/>
      <c r="B24" s="65"/>
    </row>
    <row r="25" spans="1:2" x14ac:dyDescent="0.35">
      <c r="A25" s="63"/>
      <c r="B25" s="65"/>
    </row>
    <row r="26" spans="1:2" x14ac:dyDescent="0.35">
      <c r="A26" s="63"/>
      <c r="B26" s="65"/>
    </row>
    <row r="27" spans="1:2" ht="15" thickBot="1" x14ac:dyDescent="0.4">
      <c r="A27" s="63"/>
      <c r="B27" s="66"/>
    </row>
  </sheetData>
  <mergeCells count="1">
    <mergeCell ref="B23:B27"/>
  </mergeCells>
  <hyperlinks>
    <hyperlink ref="B3" r:id="rId1" xr:uid="{284F358B-C3AA-4F03-9A3E-D85AA406B61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7"/>
  <sheetViews>
    <sheetView workbookViewId="0">
      <selection activeCell="U25" sqref="U25"/>
    </sheetView>
  </sheetViews>
  <sheetFormatPr defaultRowHeight="14.5" x14ac:dyDescent="0.35"/>
  <cols>
    <col min="4" max="4" width="11" customWidth="1"/>
    <col min="5" max="5" width="15.81640625" customWidth="1"/>
    <col min="6" max="6" width="14.7265625" customWidth="1"/>
    <col min="7" max="7" width="26.1796875" customWidth="1"/>
    <col min="8" max="8" width="30.81640625" customWidth="1"/>
    <col min="9" max="9" width="12.7265625" customWidth="1"/>
    <col min="10" max="10" width="9.7265625" customWidth="1"/>
    <col min="11" max="11" width="11.1796875" customWidth="1"/>
    <col min="12" max="12" width="11.54296875" customWidth="1"/>
    <col min="13" max="13" width="13.26953125" customWidth="1"/>
    <col min="14" max="14" width="10.54296875" customWidth="1"/>
    <col min="15" max="15" width="7.1796875" customWidth="1"/>
    <col min="16" max="16" width="7.26953125" customWidth="1"/>
  </cols>
  <sheetData>
    <row r="1" spans="1:16" x14ac:dyDescent="0.35">
      <c r="A1" s="67" t="s">
        <v>0</v>
      </c>
      <c r="B1" s="67" t="s">
        <v>3</v>
      </c>
      <c r="C1" s="67" t="s">
        <v>4</v>
      </c>
      <c r="D1" s="68" t="s">
        <v>79</v>
      </c>
      <c r="E1" s="68"/>
      <c r="F1" s="68"/>
      <c r="G1" s="68"/>
      <c r="H1" s="68"/>
      <c r="I1" s="68"/>
      <c r="J1" s="68"/>
      <c r="K1" s="68"/>
      <c r="L1" s="68"/>
      <c r="M1" s="68"/>
      <c r="N1" s="68"/>
      <c r="O1" s="68"/>
      <c r="P1" s="68"/>
    </row>
    <row r="2" spans="1:16" x14ac:dyDescent="0.35">
      <c r="A2" s="67"/>
      <c r="B2" s="67"/>
      <c r="C2" s="67"/>
      <c r="D2" s="67" t="s">
        <v>76</v>
      </c>
      <c r="E2" s="67"/>
      <c r="F2" s="67"/>
      <c r="G2" s="67"/>
      <c r="H2" s="67"/>
      <c r="I2" s="67"/>
      <c r="J2" s="67"/>
      <c r="K2" s="67"/>
      <c r="L2" s="2" t="s">
        <v>78</v>
      </c>
      <c r="M2" s="67" t="s">
        <v>71</v>
      </c>
      <c r="N2" s="67" t="s">
        <v>72</v>
      </c>
      <c r="O2" s="67" t="s">
        <v>73</v>
      </c>
      <c r="P2" s="67" t="s">
        <v>17</v>
      </c>
    </row>
    <row r="3" spans="1:16" ht="18.75" customHeight="1" x14ac:dyDescent="0.35">
      <c r="A3" s="67"/>
      <c r="B3" s="67"/>
      <c r="C3" s="67"/>
      <c r="D3" s="2" t="s">
        <v>64</v>
      </c>
      <c r="E3" s="2" t="s">
        <v>65</v>
      </c>
      <c r="F3" s="2" t="s">
        <v>66</v>
      </c>
      <c r="G3" s="16" t="s">
        <v>77</v>
      </c>
      <c r="H3" s="16" t="s">
        <v>75</v>
      </c>
      <c r="I3" s="2" t="s">
        <v>67</v>
      </c>
      <c r="J3" s="2" t="s">
        <v>68</v>
      </c>
      <c r="K3" s="2" t="s">
        <v>69</v>
      </c>
      <c r="L3" s="2" t="s">
        <v>70</v>
      </c>
      <c r="M3" s="67"/>
      <c r="N3" s="67"/>
      <c r="O3" s="67"/>
      <c r="P3" s="67"/>
    </row>
    <row r="4" spans="1:16" x14ac:dyDescent="0.35">
      <c r="A4" s="67"/>
      <c r="B4" s="67"/>
      <c r="C4" s="67"/>
      <c r="D4" s="3" t="s">
        <v>74</v>
      </c>
      <c r="E4" s="3" t="s">
        <v>74</v>
      </c>
      <c r="F4" s="3" t="s">
        <v>74</v>
      </c>
      <c r="G4" s="3" t="s">
        <v>74</v>
      </c>
      <c r="H4" s="3" t="s">
        <v>74</v>
      </c>
      <c r="I4" s="3" t="s">
        <v>74</v>
      </c>
      <c r="J4" s="3" t="s">
        <v>74</v>
      </c>
      <c r="K4" s="3" t="s">
        <v>74</v>
      </c>
      <c r="L4" s="3" t="s">
        <v>74</v>
      </c>
      <c r="M4" s="3" t="s">
        <v>74</v>
      </c>
      <c r="N4" s="3" t="s">
        <v>74</v>
      </c>
      <c r="O4" s="3" t="s">
        <v>74</v>
      </c>
      <c r="P4" s="3" t="s">
        <v>74</v>
      </c>
    </row>
    <row r="5" spans="1:16" x14ac:dyDescent="0.35">
      <c r="A5" s="15" t="s">
        <v>19</v>
      </c>
      <c r="B5" s="71" t="s">
        <v>49</v>
      </c>
      <c r="C5" s="73" t="s">
        <v>50</v>
      </c>
      <c r="D5" s="5">
        <v>1.4</v>
      </c>
      <c r="E5" s="5">
        <v>0</v>
      </c>
      <c r="F5" s="5">
        <v>3.4</v>
      </c>
      <c r="G5" s="5">
        <v>0.8</v>
      </c>
      <c r="H5" s="5">
        <v>14.8</v>
      </c>
      <c r="I5" s="5">
        <v>0</v>
      </c>
      <c r="J5" s="5">
        <v>0</v>
      </c>
      <c r="K5" s="5">
        <v>0</v>
      </c>
      <c r="L5" s="5">
        <v>0</v>
      </c>
      <c r="M5" s="5">
        <v>61</v>
      </c>
      <c r="N5" s="5">
        <v>18.600000000000001</v>
      </c>
      <c r="O5" s="5">
        <v>0</v>
      </c>
      <c r="P5" s="5">
        <f>SUM(D5:O5)</f>
        <v>100</v>
      </c>
    </row>
    <row r="6" spans="1:16" x14ac:dyDescent="0.35">
      <c r="A6" s="4" t="s">
        <v>20</v>
      </c>
      <c r="B6" s="72"/>
      <c r="C6" s="74"/>
      <c r="D6" s="5">
        <v>0</v>
      </c>
      <c r="E6" s="5">
        <v>0</v>
      </c>
      <c r="F6" s="5">
        <v>3.6</v>
      </c>
      <c r="G6" s="5">
        <v>0</v>
      </c>
      <c r="H6" s="5">
        <v>19</v>
      </c>
      <c r="I6" s="5">
        <v>0</v>
      </c>
      <c r="J6" s="5">
        <v>0</v>
      </c>
      <c r="K6" s="5">
        <v>0.8</v>
      </c>
      <c r="L6" s="5">
        <v>0</v>
      </c>
      <c r="M6" s="5">
        <v>76.599999999999994</v>
      </c>
      <c r="N6" s="5">
        <v>0</v>
      </c>
      <c r="O6" s="5">
        <v>0</v>
      </c>
      <c r="P6" s="5">
        <f t="shared" ref="P6:P34" si="0">SUM(D6:O6)</f>
        <v>100</v>
      </c>
    </row>
    <row r="7" spans="1:16" x14ac:dyDescent="0.35">
      <c r="A7" s="4" t="s">
        <v>21</v>
      </c>
      <c r="B7" s="72"/>
      <c r="C7" s="74"/>
      <c r="D7" s="5">
        <v>0.8</v>
      </c>
      <c r="E7" s="5">
        <v>0.2</v>
      </c>
      <c r="F7" s="5">
        <v>3.4</v>
      </c>
      <c r="G7" s="5">
        <v>0</v>
      </c>
      <c r="H7" s="5">
        <v>10.199999999999999</v>
      </c>
      <c r="I7" s="5">
        <v>0</v>
      </c>
      <c r="J7" s="5">
        <v>0.6</v>
      </c>
      <c r="K7" s="5">
        <v>0</v>
      </c>
      <c r="L7" s="5">
        <v>0</v>
      </c>
      <c r="M7" s="5">
        <v>81.599999999999994</v>
      </c>
      <c r="N7" s="5">
        <v>3.2</v>
      </c>
      <c r="O7" s="5">
        <v>0</v>
      </c>
      <c r="P7" s="5">
        <f t="shared" si="0"/>
        <v>100</v>
      </c>
    </row>
    <row r="8" spans="1:16" x14ac:dyDescent="0.35">
      <c r="A8" s="4" t="s">
        <v>22</v>
      </c>
      <c r="B8" s="72"/>
      <c r="C8" s="5" t="s">
        <v>51</v>
      </c>
      <c r="D8" s="5">
        <v>3.2</v>
      </c>
      <c r="E8" s="5">
        <v>2.2000000000000002</v>
      </c>
      <c r="F8" s="5">
        <v>0</v>
      </c>
      <c r="G8" s="5">
        <v>0</v>
      </c>
      <c r="H8" s="5">
        <v>28.4</v>
      </c>
      <c r="I8" s="5">
        <v>0</v>
      </c>
      <c r="J8" s="5">
        <v>0</v>
      </c>
      <c r="K8" s="5">
        <v>0</v>
      </c>
      <c r="L8" s="5">
        <v>0</v>
      </c>
      <c r="M8" s="5">
        <v>47.4</v>
      </c>
      <c r="N8" s="5">
        <v>7.4</v>
      </c>
      <c r="O8" s="5">
        <v>11.4</v>
      </c>
      <c r="P8" s="5">
        <f t="shared" si="0"/>
        <v>100</v>
      </c>
    </row>
    <row r="9" spans="1:16" x14ac:dyDescent="0.35">
      <c r="A9" s="4" t="s">
        <v>23</v>
      </c>
      <c r="B9" s="72"/>
      <c r="C9" s="74" t="s">
        <v>52</v>
      </c>
      <c r="D9" s="5">
        <v>0.2</v>
      </c>
      <c r="E9" s="5">
        <v>0</v>
      </c>
      <c r="F9" s="5">
        <v>0.2</v>
      </c>
      <c r="G9" s="5">
        <v>17</v>
      </c>
      <c r="H9" s="5">
        <v>1.4</v>
      </c>
      <c r="I9" s="5">
        <v>0</v>
      </c>
      <c r="J9" s="5">
        <v>0</v>
      </c>
      <c r="K9" s="5">
        <v>0</v>
      </c>
      <c r="L9" s="5">
        <v>0</v>
      </c>
      <c r="M9" s="5">
        <v>63.4</v>
      </c>
      <c r="N9" s="5">
        <v>16.600000000000001</v>
      </c>
      <c r="O9" s="5">
        <v>1.2</v>
      </c>
      <c r="P9" s="5">
        <f t="shared" si="0"/>
        <v>99.999999999999986</v>
      </c>
    </row>
    <row r="10" spans="1:16" x14ac:dyDescent="0.35">
      <c r="A10" s="4" t="s">
        <v>24</v>
      </c>
      <c r="B10" s="72"/>
      <c r="C10" s="74"/>
      <c r="D10" s="5">
        <v>0</v>
      </c>
      <c r="E10" s="5">
        <v>1.4</v>
      </c>
      <c r="F10" s="5">
        <v>0</v>
      </c>
      <c r="G10" s="5">
        <v>8.8000000000000007</v>
      </c>
      <c r="H10" s="5">
        <v>18.600000000000001</v>
      </c>
      <c r="I10" s="5">
        <v>0</v>
      </c>
      <c r="J10" s="5">
        <v>0</v>
      </c>
      <c r="K10" s="5">
        <v>0</v>
      </c>
      <c r="L10" s="5">
        <v>0</v>
      </c>
      <c r="M10" s="5">
        <v>52.8</v>
      </c>
      <c r="N10" s="5">
        <v>0</v>
      </c>
      <c r="O10" s="5">
        <v>18.399999999999999</v>
      </c>
      <c r="P10" s="5">
        <f t="shared" si="0"/>
        <v>100</v>
      </c>
    </row>
    <row r="11" spans="1:16" x14ac:dyDescent="0.35">
      <c r="A11" s="4" t="s">
        <v>25</v>
      </c>
      <c r="B11" s="72"/>
      <c r="C11" s="74"/>
      <c r="D11" s="5">
        <v>1</v>
      </c>
      <c r="E11" s="5">
        <v>2</v>
      </c>
      <c r="F11" s="5">
        <v>0.4</v>
      </c>
      <c r="G11" s="5">
        <v>1.4</v>
      </c>
      <c r="H11" s="5">
        <v>1.4</v>
      </c>
      <c r="I11" s="5">
        <v>0</v>
      </c>
      <c r="J11" s="5">
        <v>0</v>
      </c>
      <c r="K11" s="5">
        <v>0</v>
      </c>
      <c r="L11" s="5">
        <v>0</v>
      </c>
      <c r="M11" s="5">
        <v>45.2</v>
      </c>
      <c r="N11" s="5">
        <v>48.6</v>
      </c>
      <c r="O11" s="5">
        <v>0</v>
      </c>
      <c r="P11" s="5">
        <f t="shared" si="0"/>
        <v>100</v>
      </c>
    </row>
    <row r="12" spans="1:16" x14ac:dyDescent="0.35">
      <c r="A12" s="4" t="s">
        <v>26</v>
      </c>
      <c r="B12" s="72"/>
      <c r="C12" s="74"/>
      <c r="D12" s="5">
        <v>0</v>
      </c>
      <c r="E12" s="5">
        <v>0.4</v>
      </c>
      <c r="F12" s="5">
        <v>0</v>
      </c>
      <c r="G12" s="5">
        <v>0</v>
      </c>
      <c r="H12" s="5">
        <v>0.8</v>
      </c>
      <c r="I12" s="5">
        <v>0</v>
      </c>
      <c r="J12" s="5">
        <v>0</v>
      </c>
      <c r="K12" s="5">
        <v>0</v>
      </c>
      <c r="L12" s="5">
        <v>0</v>
      </c>
      <c r="M12" s="5">
        <v>92.4</v>
      </c>
      <c r="N12" s="5">
        <v>0</v>
      </c>
      <c r="O12" s="5">
        <v>6.4</v>
      </c>
      <c r="P12" s="5">
        <f>SUM(D12:O12)</f>
        <v>100.00000000000001</v>
      </c>
    </row>
    <row r="13" spans="1:16" x14ac:dyDescent="0.35">
      <c r="A13" s="4" t="s">
        <v>27</v>
      </c>
      <c r="B13" s="72"/>
      <c r="C13" s="74"/>
      <c r="D13" s="5">
        <v>0</v>
      </c>
      <c r="E13" s="5">
        <v>0.2</v>
      </c>
      <c r="F13" s="5">
        <v>1.8</v>
      </c>
      <c r="G13" s="5">
        <v>0</v>
      </c>
      <c r="H13" s="5">
        <v>9</v>
      </c>
      <c r="I13" s="5">
        <v>0</v>
      </c>
      <c r="J13" s="5">
        <v>0</v>
      </c>
      <c r="K13" s="5">
        <v>0</v>
      </c>
      <c r="L13" s="5">
        <v>0</v>
      </c>
      <c r="M13" s="5">
        <v>51</v>
      </c>
      <c r="N13" s="5">
        <v>38</v>
      </c>
      <c r="O13" s="5">
        <v>0</v>
      </c>
      <c r="P13" s="5">
        <f>SUM(D13:O13)</f>
        <v>100</v>
      </c>
    </row>
    <row r="14" spans="1:16" x14ac:dyDescent="0.35">
      <c r="A14" s="6" t="s">
        <v>28</v>
      </c>
      <c r="B14" s="69" t="s">
        <v>53</v>
      </c>
      <c r="C14" s="70" t="s">
        <v>54</v>
      </c>
      <c r="D14" s="17">
        <v>0</v>
      </c>
      <c r="E14" s="17">
        <v>0.2</v>
      </c>
      <c r="F14" s="17">
        <v>1.2</v>
      </c>
      <c r="G14" s="17">
        <v>0</v>
      </c>
      <c r="H14" s="17">
        <v>2</v>
      </c>
      <c r="I14" s="17">
        <v>0</v>
      </c>
      <c r="J14" s="17">
        <v>0</v>
      </c>
      <c r="K14" s="17">
        <v>0</v>
      </c>
      <c r="L14" s="17">
        <v>0</v>
      </c>
      <c r="M14" s="17">
        <v>81.2</v>
      </c>
      <c r="N14" s="17">
        <v>15.4</v>
      </c>
      <c r="O14" s="17">
        <v>0</v>
      </c>
      <c r="P14" s="17">
        <f t="shared" si="0"/>
        <v>100.00000000000001</v>
      </c>
    </row>
    <row r="15" spans="1:16" x14ac:dyDescent="0.35">
      <c r="A15" s="6" t="s">
        <v>29</v>
      </c>
      <c r="B15" s="69"/>
      <c r="C15" s="70"/>
      <c r="D15" s="17">
        <v>0.2</v>
      </c>
      <c r="E15" s="17">
        <v>0</v>
      </c>
      <c r="F15" s="17">
        <v>0.8</v>
      </c>
      <c r="G15" s="17">
        <v>0</v>
      </c>
      <c r="H15" s="17">
        <v>2.2000000000000002</v>
      </c>
      <c r="I15" s="17">
        <v>0</v>
      </c>
      <c r="J15" s="17">
        <v>0</v>
      </c>
      <c r="K15" s="17">
        <v>0</v>
      </c>
      <c r="L15" s="17">
        <v>0</v>
      </c>
      <c r="M15" s="17">
        <v>94</v>
      </c>
      <c r="N15" s="17">
        <v>2.8</v>
      </c>
      <c r="O15" s="17">
        <v>0</v>
      </c>
      <c r="P15" s="17">
        <f t="shared" si="0"/>
        <v>100</v>
      </c>
    </row>
    <row r="16" spans="1:16" x14ac:dyDescent="0.35">
      <c r="A16" s="6" t="s">
        <v>30</v>
      </c>
      <c r="B16" s="69"/>
      <c r="C16" s="70"/>
      <c r="D16" s="17">
        <v>2.8</v>
      </c>
      <c r="E16" s="17">
        <v>1.4</v>
      </c>
      <c r="F16" s="17">
        <v>1.4</v>
      </c>
      <c r="G16" s="17">
        <v>4</v>
      </c>
      <c r="H16" s="17">
        <v>0.6</v>
      </c>
      <c r="I16" s="17">
        <v>0</v>
      </c>
      <c r="J16" s="17">
        <v>0</v>
      </c>
      <c r="K16" s="17">
        <v>0</v>
      </c>
      <c r="L16" s="17">
        <v>0.8</v>
      </c>
      <c r="M16" s="17">
        <v>67.599999999999994</v>
      </c>
      <c r="N16" s="17">
        <v>21.4</v>
      </c>
      <c r="O16" s="17">
        <v>0</v>
      </c>
      <c r="P16" s="17">
        <f t="shared" si="0"/>
        <v>100</v>
      </c>
    </row>
    <row r="17" spans="1:16" x14ac:dyDescent="0.35">
      <c r="A17" s="6" t="s">
        <v>31</v>
      </c>
      <c r="B17" s="69"/>
      <c r="C17" s="70" t="s">
        <v>55</v>
      </c>
      <c r="D17" s="17">
        <v>0</v>
      </c>
      <c r="E17" s="17">
        <v>0</v>
      </c>
      <c r="F17" s="17">
        <v>0.2</v>
      </c>
      <c r="G17" s="17">
        <v>0</v>
      </c>
      <c r="H17" s="17">
        <v>1.2</v>
      </c>
      <c r="I17" s="17">
        <v>0</v>
      </c>
      <c r="J17" s="17">
        <v>0</v>
      </c>
      <c r="K17" s="17">
        <v>0</v>
      </c>
      <c r="L17" s="17">
        <v>0</v>
      </c>
      <c r="M17" s="17">
        <v>92.8</v>
      </c>
      <c r="N17" s="17">
        <v>5.8</v>
      </c>
      <c r="O17" s="17">
        <v>0</v>
      </c>
      <c r="P17" s="17">
        <f t="shared" si="0"/>
        <v>100</v>
      </c>
    </row>
    <row r="18" spans="1:16" x14ac:dyDescent="0.35">
      <c r="A18" s="6" t="s">
        <v>32</v>
      </c>
      <c r="B18" s="69"/>
      <c r="C18" s="70"/>
      <c r="D18" s="17">
        <v>0</v>
      </c>
      <c r="E18" s="17">
        <v>0</v>
      </c>
      <c r="F18" s="17">
        <v>0</v>
      </c>
      <c r="G18" s="17">
        <v>0.2</v>
      </c>
      <c r="H18" s="17">
        <v>0.8</v>
      </c>
      <c r="I18" s="17">
        <v>0</v>
      </c>
      <c r="J18" s="17">
        <v>0</v>
      </c>
      <c r="K18" s="17">
        <v>0</v>
      </c>
      <c r="L18" s="17">
        <v>7.2</v>
      </c>
      <c r="M18" s="17">
        <v>80.400000000000006</v>
      </c>
      <c r="N18" s="17">
        <v>11.4</v>
      </c>
      <c r="O18" s="17">
        <v>0</v>
      </c>
      <c r="P18" s="17">
        <f t="shared" si="0"/>
        <v>100.00000000000001</v>
      </c>
    </row>
    <row r="19" spans="1:16" x14ac:dyDescent="0.35">
      <c r="A19" s="6" t="s">
        <v>33</v>
      </c>
      <c r="B19" s="69"/>
      <c r="C19" s="70"/>
      <c r="D19" s="17">
        <v>0</v>
      </c>
      <c r="E19" s="17">
        <v>0</v>
      </c>
      <c r="F19" s="17">
        <v>0.2</v>
      </c>
      <c r="G19" s="17">
        <v>0</v>
      </c>
      <c r="H19" s="17">
        <v>0.2</v>
      </c>
      <c r="I19" s="17">
        <v>0</v>
      </c>
      <c r="J19" s="17">
        <v>0</v>
      </c>
      <c r="K19" s="17">
        <v>0</v>
      </c>
      <c r="L19" s="17">
        <v>0.2</v>
      </c>
      <c r="M19" s="17">
        <v>71.599999999999994</v>
      </c>
      <c r="N19" s="17">
        <v>0</v>
      </c>
      <c r="O19" s="17">
        <v>27.8</v>
      </c>
      <c r="P19" s="17">
        <f t="shared" si="0"/>
        <v>99.999999999999986</v>
      </c>
    </row>
    <row r="20" spans="1:16" x14ac:dyDescent="0.35">
      <c r="A20" s="7" t="s">
        <v>34</v>
      </c>
      <c r="B20" s="75" t="s">
        <v>56</v>
      </c>
      <c r="C20" s="8" t="s">
        <v>57</v>
      </c>
      <c r="D20" s="8">
        <v>0</v>
      </c>
      <c r="E20" s="8">
        <v>0</v>
      </c>
      <c r="F20" s="8">
        <v>0</v>
      </c>
      <c r="G20" s="8">
        <v>0</v>
      </c>
      <c r="H20" s="8">
        <v>0</v>
      </c>
      <c r="I20" s="8">
        <v>0</v>
      </c>
      <c r="J20" s="8">
        <v>0</v>
      </c>
      <c r="K20" s="8">
        <v>0</v>
      </c>
      <c r="L20" s="8">
        <v>0</v>
      </c>
      <c r="M20" s="8">
        <v>39.6</v>
      </c>
      <c r="N20" s="8">
        <v>0</v>
      </c>
      <c r="O20" s="8">
        <v>60.4</v>
      </c>
      <c r="P20" s="8">
        <f>SUM(D20:O20)</f>
        <v>100</v>
      </c>
    </row>
    <row r="21" spans="1:16" x14ac:dyDescent="0.35">
      <c r="A21" s="7" t="s">
        <v>35</v>
      </c>
      <c r="B21" s="75"/>
      <c r="C21" s="8" t="s">
        <v>58</v>
      </c>
      <c r="D21" s="8">
        <v>0</v>
      </c>
      <c r="E21" s="8">
        <v>0.4</v>
      </c>
      <c r="F21" s="8">
        <v>0.2</v>
      </c>
      <c r="G21" s="8">
        <v>4.5999999999999996</v>
      </c>
      <c r="H21" s="8">
        <v>0</v>
      </c>
      <c r="I21" s="8">
        <v>0</v>
      </c>
      <c r="J21" s="8">
        <v>0</v>
      </c>
      <c r="K21" s="8">
        <v>0.2</v>
      </c>
      <c r="L21" s="8">
        <v>0</v>
      </c>
      <c r="M21" s="8">
        <v>94.6</v>
      </c>
      <c r="N21" s="8">
        <v>0</v>
      </c>
      <c r="O21" s="8">
        <v>0</v>
      </c>
      <c r="P21" s="8">
        <f t="shared" si="0"/>
        <v>100</v>
      </c>
    </row>
    <row r="22" spans="1:16" x14ac:dyDescent="0.35">
      <c r="A22" s="7" t="s">
        <v>36</v>
      </c>
      <c r="B22" s="75"/>
      <c r="C22" s="76" t="s">
        <v>57</v>
      </c>
      <c r="D22" s="8">
        <v>0.6</v>
      </c>
      <c r="E22" s="8">
        <v>0.8</v>
      </c>
      <c r="F22" s="8">
        <v>1.2</v>
      </c>
      <c r="G22" s="8">
        <v>1.6</v>
      </c>
      <c r="H22" s="8">
        <v>12</v>
      </c>
      <c r="I22" s="8">
        <v>0</v>
      </c>
      <c r="J22" s="8">
        <v>0.2</v>
      </c>
      <c r="K22" s="8">
        <v>0.6</v>
      </c>
      <c r="L22" s="8">
        <v>0</v>
      </c>
      <c r="M22" s="8">
        <v>67</v>
      </c>
      <c r="N22" s="8">
        <v>0.8</v>
      </c>
      <c r="O22" s="8">
        <v>15.2</v>
      </c>
      <c r="P22" s="8">
        <f t="shared" si="0"/>
        <v>100</v>
      </c>
    </row>
    <row r="23" spans="1:16" x14ac:dyDescent="0.35">
      <c r="A23" s="7" t="s">
        <v>37</v>
      </c>
      <c r="B23" s="75"/>
      <c r="C23" s="76"/>
      <c r="D23" s="8">
        <v>0</v>
      </c>
      <c r="E23" s="8">
        <v>0.2</v>
      </c>
      <c r="F23" s="8">
        <v>2.2000000000000002</v>
      </c>
      <c r="G23" s="8">
        <v>2.6</v>
      </c>
      <c r="H23" s="8">
        <v>17.8</v>
      </c>
      <c r="I23" s="8">
        <v>0</v>
      </c>
      <c r="J23" s="8">
        <v>0</v>
      </c>
      <c r="K23" s="8">
        <v>1.8</v>
      </c>
      <c r="L23" s="8">
        <v>0</v>
      </c>
      <c r="M23" s="8">
        <v>67.400000000000006</v>
      </c>
      <c r="N23" s="8">
        <v>0.6</v>
      </c>
      <c r="O23" s="8">
        <v>7.4</v>
      </c>
      <c r="P23" s="8">
        <f t="shared" si="0"/>
        <v>100</v>
      </c>
    </row>
    <row r="24" spans="1:16" x14ac:dyDescent="0.35">
      <c r="A24" s="7" t="s">
        <v>38</v>
      </c>
      <c r="B24" s="75"/>
      <c r="C24" s="76"/>
      <c r="D24" s="8">
        <v>0.6</v>
      </c>
      <c r="E24" s="8">
        <v>0</v>
      </c>
      <c r="F24" s="8">
        <v>1.8</v>
      </c>
      <c r="G24" s="8">
        <v>0.2</v>
      </c>
      <c r="H24" s="8">
        <v>8.1999999999999993</v>
      </c>
      <c r="I24" s="8">
        <v>0</v>
      </c>
      <c r="J24" s="8">
        <v>0</v>
      </c>
      <c r="K24" s="8">
        <v>0.8</v>
      </c>
      <c r="L24" s="8">
        <v>0</v>
      </c>
      <c r="M24" s="8">
        <v>63</v>
      </c>
      <c r="N24" s="8">
        <v>9.1999999999999993</v>
      </c>
      <c r="O24" s="8">
        <v>16.2</v>
      </c>
      <c r="P24" s="8">
        <f t="shared" si="0"/>
        <v>100</v>
      </c>
    </row>
    <row r="25" spans="1:16" x14ac:dyDescent="0.35">
      <c r="A25" s="7" t="s">
        <v>39</v>
      </c>
      <c r="B25" s="75"/>
      <c r="C25" s="76"/>
      <c r="D25" s="8">
        <v>0</v>
      </c>
      <c r="E25" s="8">
        <v>0</v>
      </c>
      <c r="F25" s="8">
        <v>1.8</v>
      </c>
      <c r="G25" s="8">
        <v>3.6</v>
      </c>
      <c r="H25" s="8">
        <v>13.2</v>
      </c>
      <c r="I25" s="8">
        <v>0</v>
      </c>
      <c r="J25" s="8">
        <v>0</v>
      </c>
      <c r="K25" s="8">
        <v>0.8</v>
      </c>
      <c r="L25" s="8">
        <v>0</v>
      </c>
      <c r="M25" s="8">
        <v>59.2</v>
      </c>
      <c r="N25" s="8">
        <v>19.399999999999999</v>
      </c>
      <c r="O25" s="8">
        <v>2</v>
      </c>
      <c r="P25" s="8">
        <f t="shared" si="0"/>
        <v>100</v>
      </c>
    </row>
    <row r="26" spans="1:16" x14ac:dyDescent="0.35">
      <c r="A26" s="7" t="s">
        <v>40</v>
      </c>
      <c r="B26" s="75"/>
      <c r="C26" s="76"/>
      <c r="D26" s="8">
        <v>0</v>
      </c>
      <c r="E26" s="8">
        <v>0</v>
      </c>
      <c r="F26" s="8">
        <v>0</v>
      </c>
      <c r="G26" s="8">
        <v>0</v>
      </c>
      <c r="H26" s="8">
        <v>0.2</v>
      </c>
      <c r="I26" s="8">
        <v>0</v>
      </c>
      <c r="J26" s="8">
        <v>0</v>
      </c>
      <c r="K26" s="8">
        <v>0</v>
      </c>
      <c r="L26" s="8">
        <v>0</v>
      </c>
      <c r="M26" s="8">
        <v>89.4</v>
      </c>
      <c r="N26" s="8">
        <v>10.4</v>
      </c>
      <c r="O26" s="8">
        <v>0</v>
      </c>
      <c r="P26" s="8">
        <f t="shared" si="0"/>
        <v>100.00000000000001</v>
      </c>
    </row>
    <row r="27" spans="1:16" x14ac:dyDescent="0.35">
      <c r="A27" s="7" t="s">
        <v>41</v>
      </c>
      <c r="B27" s="75"/>
      <c r="C27" s="76"/>
      <c r="D27" s="8">
        <v>0</v>
      </c>
      <c r="E27" s="8">
        <v>0</v>
      </c>
      <c r="F27" s="8">
        <v>1</v>
      </c>
      <c r="G27" s="8">
        <v>0.8</v>
      </c>
      <c r="H27" s="8">
        <v>6.4</v>
      </c>
      <c r="I27" s="8">
        <v>0</v>
      </c>
      <c r="J27" s="8">
        <v>0</v>
      </c>
      <c r="K27" s="8">
        <v>0.4</v>
      </c>
      <c r="L27" s="8">
        <v>0</v>
      </c>
      <c r="M27" s="8">
        <v>75.400000000000006</v>
      </c>
      <c r="N27" s="8">
        <v>0</v>
      </c>
      <c r="O27" s="8">
        <v>16</v>
      </c>
      <c r="P27" s="8">
        <f t="shared" si="0"/>
        <v>100</v>
      </c>
    </row>
    <row r="28" spans="1:16" x14ac:dyDescent="0.35">
      <c r="A28" s="7" t="s">
        <v>42</v>
      </c>
      <c r="B28" s="75"/>
      <c r="C28" s="8" t="s">
        <v>59</v>
      </c>
      <c r="D28" s="8">
        <v>0</v>
      </c>
      <c r="E28" s="8">
        <v>0.6</v>
      </c>
      <c r="F28" s="8">
        <v>3</v>
      </c>
      <c r="G28" s="8">
        <v>10.8</v>
      </c>
      <c r="H28" s="8">
        <v>5</v>
      </c>
      <c r="I28" s="8">
        <v>0</v>
      </c>
      <c r="J28" s="8">
        <v>0</v>
      </c>
      <c r="K28" s="8">
        <v>1.2</v>
      </c>
      <c r="L28" s="8">
        <v>0</v>
      </c>
      <c r="M28" s="8">
        <v>56</v>
      </c>
      <c r="N28" s="8">
        <v>0</v>
      </c>
      <c r="O28" s="8">
        <v>23.4</v>
      </c>
      <c r="P28" s="8">
        <f t="shared" si="0"/>
        <v>100</v>
      </c>
    </row>
    <row r="29" spans="1:16" x14ac:dyDescent="0.35">
      <c r="A29" s="9" t="s">
        <v>43</v>
      </c>
      <c r="B29" s="77" t="s">
        <v>60</v>
      </c>
      <c r="C29" s="78" t="s">
        <v>61</v>
      </c>
      <c r="D29" s="18">
        <v>0</v>
      </c>
      <c r="E29" s="18">
        <v>0</v>
      </c>
      <c r="F29" s="18">
        <v>0</v>
      </c>
      <c r="G29" s="18">
        <v>0</v>
      </c>
      <c r="H29" s="18">
        <v>0</v>
      </c>
      <c r="I29" s="18">
        <v>0</v>
      </c>
      <c r="J29" s="18">
        <v>0</v>
      </c>
      <c r="K29" s="18">
        <v>0</v>
      </c>
      <c r="L29" s="18">
        <v>0</v>
      </c>
      <c r="M29" s="18">
        <v>83</v>
      </c>
      <c r="N29" s="18">
        <v>17</v>
      </c>
      <c r="O29" s="18">
        <v>0</v>
      </c>
      <c r="P29" s="18">
        <f t="shared" si="0"/>
        <v>100</v>
      </c>
    </row>
    <row r="30" spans="1:16" x14ac:dyDescent="0.35">
      <c r="A30" s="9" t="s">
        <v>44</v>
      </c>
      <c r="B30" s="77"/>
      <c r="C30" s="78"/>
      <c r="D30" s="18">
        <v>0</v>
      </c>
      <c r="E30" s="18">
        <v>0.2</v>
      </c>
      <c r="F30" s="18">
        <v>0</v>
      </c>
      <c r="G30" s="18">
        <v>0</v>
      </c>
      <c r="H30" s="18">
        <v>2.6</v>
      </c>
      <c r="I30" s="18">
        <v>0.6</v>
      </c>
      <c r="J30" s="18">
        <v>0</v>
      </c>
      <c r="K30" s="18">
        <v>0</v>
      </c>
      <c r="L30" s="18">
        <v>0</v>
      </c>
      <c r="M30" s="18">
        <v>91.8</v>
      </c>
      <c r="N30" s="18">
        <v>3.8</v>
      </c>
      <c r="O30" s="18">
        <v>1</v>
      </c>
      <c r="P30" s="18">
        <f t="shared" si="0"/>
        <v>100</v>
      </c>
    </row>
    <row r="31" spans="1:16" x14ac:dyDescent="0.35">
      <c r="A31" s="9" t="s">
        <v>45</v>
      </c>
      <c r="B31" s="77"/>
      <c r="C31" s="78"/>
      <c r="D31" s="18">
        <v>0</v>
      </c>
      <c r="E31" s="18">
        <v>0</v>
      </c>
      <c r="F31" s="18">
        <v>0</v>
      </c>
      <c r="G31" s="18">
        <v>0</v>
      </c>
      <c r="H31" s="18">
        <v>0</v>
      </c>
      <c r="I31" s="18">
        <v>0</v>
      </c>
      <c r="J31" s="18">
        <v>0</v>
      </c>
      <c r="K31" s="18">
        <v>0</v>
      </c>
      <c r="L31" s="18">
        <v>0</v>
      </c>
      <c r="M31" s="18">
        <v>77</v>
      </c>
      <c r="N31" s="18">
        <v>23</v>
      </c>
      <c r="O31" s="18">
        <v>0</v>
      </c>
      <c r="P31" s="18">
        <f t="shared" si="0"/>
        <v>100</v>
      </c>
    </row>
    <row r="32" spans="1:16" x14ac:dyDescent="0.35">
      <c r="A32" s="9" t="s">
        <v>46</v>
      </c>
      <c r="B32" s="77"/>
      <c r="C32" s="78" t="s">
        <v>62</v>
      </c>
      <c r="D32" s="18">
        <v>0.4</v>
      </c>
      <c r="E32" s="18">
        <v>0</v>
      </c>
      <c r="F32" s="18">
        <v>3.2</v>
      </c>
      <c r="G32" s="18">
        <v>7.8</v>
      </c>
      <c r="H32" s="18">
        <v>13.4</v>
      </c>
      <c r="I32" s="18">
        <v>0</v>
      </c>
      <c r="J32" s="18">
        <v>0</v>
      </c>
      <c r="K32" s="18">
        <v>0</v>
      </c>
      <c r="L32" s="18">
        <v>0</v>
      </c>
      <c r="M32" s="18">
        <v>66.400000000000006</v>
      </c>
      <c r="N32" s="18">
        <v>0</v>
      </c>
      <c r="O32" s="18">
        <v>8.8000000000000007</v>
      </c>
      <c r="P32" s="18">
        <f t="shared" si="0"/>
        <v>100</v>
      </c>
    </row>
    <row r="33" spans="1:16" x14ac:dyDescent="0.35">
      <c r="A33" s="9" t="s">
        <v>47</v>
      </c>
      <c r="B33" s="77"/>
      <c r="C33" s="78"/>
      <c r="D33" s="18">
        <v>0.2</v>
      </c>
      <c r="E33" s="18">
        <v>4.5999999999999996</v>
      </c>
      <c r="F33" s="18">
        <v>0</v>
      </c>
      <c r="G33" s="18">
        <v>11.4</v>
      </c>
      <c r="H33" s="18">
        <v>8</v>
      </c>
      <c r="I33" s="18">
        <v>0</v>
      </c>
      <c r="J33" s="18">
        <v>0</v>
      </c>
      <c r="K33" s="18">
        <v>0</v>
      </c>
      <c r="L33" s="18">
        <v>0</v>
      </c>
      <c r="M33" s="18">
        <v>66</v>
      </c>
      <c r="N33" s="18">
        <v>0</v>
      </c>
      <c r="O33" s="18">
        <v>9.8000000000000007</v>
      </c>
      <c r="P33" s="18">
        <f t="shared" si="0"/>
        <v>100</v>
      </c>
    </row>
    <row r="34" spans="1:16" x14ac:dyDescent="0.35">
      <c r="A34" s="9" t="s">
        <v>48</v>
      </c>
      <c r="B34" s="77"/>
      <c r="C34" s="78"/>
      <c r="D34" s="18">
        <v>0.8</v>
      </c>
      <c r="E34" s="18">
        <v>2.8</v>
      </c>
      <c r="F34" s="18">
        <v>0</v>
      </c>
      <c r="G34" s="18">
        <v>10.6</v>
      </c>
      <c r="H34" s="18">
        <v>14.6</v>
      </c>
      <c r="I34" s="18">
        <v>0</v>
      </c>
      <c r="J34" s="18">
        <v>0</v>
      </c>
      <c r="K34" s="18">
        <v>0</v>
      </c>
      <c r="L34" s="18">
        <v>0</v>
      </c>
      <c r="M34" s="18">
        <v>62</v>
      </c>
      <c r="N34" s="18">
        <v>0</v>
      </c>
      <c r="O34" s="18">
        <v>9.1999999999999993</v>
      </c>
      <c r="P34" s="18">
        <f t="shared" si="0"/>
        <v>100</v>
      </c>
    </row>
    <row r="35" spans="1:16" x14ac:dyDescent="0.35">
      <c r="D35" s="14"/>
      <c r="E35" s="14"/>
      <c r="F35" s="14"/>
      <c r="G35" s="14"/>
      <c r="H35" s="14"/>
      <c r="I35" s="14"/>
      <c r="J35" s="14"/>
      <c r="K35" s="14"/>
      <c r="L35" s="14"/>
      <c r="M35" s="14"/>
      <c r="N35" s="14"/>
      <c r="O35" s="14"/>
      <c r="P35" s="14"/>
    </row>
    <row r="36" spans="1:16" x14ac:dyDescent="0.35">
      <c r="D36" s="14"/>
      <c r="E36" s="14"/>
      <c r="F36" s="14"/>
      <c r="G36" s="14"/>
      <c r="H36" s="14"/>
      <c r="I36" s="14"/>
      <c r="J36" s="14"/>
      <c r="K36" s="14"/>
      <c r="L36" s="14"/>
      <c r="M36" s="14"/>
      <c r="N36" s="14"/>
      <c r="O36" s="14"/>
      <c r="P36" s="14"/>
    </row>
    <row r="37" spans="1:16" x14ac:dyDescent="0.35">
      <c r="D37" s="14"/>
      <c r="E37" s="14"/>
      <c r="F37" s="14"/>
      <c r="G37" s="14"/>
      <c r="H37" s="14"/>
      <c r="I37" s="14"/>
      <c r="J37" s="14"/>
      <c r="K37" s="14"/>
      <c r="L37" s="14"/>
      <c r="M37" s="14"/>
      <c r="N37" s="14"/>
      <c r="O37" s="14"/>
      <c r="P37" s="14"/>
    </row>
  </sheetData>
  <mergeCells count="20">
    <mergeCell ref="B20:B28"/>
    <mergeCell ref="C22:C27"/>
    <mergeCell ref="B29:B34"/>
    <mergeCell ref="C29:C31"/>
    <mergeCell ref="C32:C34"/>
    <mergeCell ref="B14:B19"/>
    <mergeCell ref="C14:C16"/>
    <mergeCell ref="C17:C19"/>
    <mergeCell ref="B5:B13"/>
    <mergeCell ref="C5:C7"/>
    <mergeCell ref="C9:C13"/>
    <mergeCell ref="O2:O3"/>
    <mergeCell ref="P2:P3"/>
    <mergeCell ref="D1:P1"/>
    <mergeCell ref="A1:A4"/>
    <mergeCell ref="D2:K2"/>
    <mergeCell ref="M2:M3"/>
    <mergeCell ref="N2:N3"/>
    <mergeCell ref="C1:C4"/>
    <mergeCell ref="B1:B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3"/>
  <sheetViews>
    <sheetView zoomScale="80" zoomScaleNormal="80" workbookViewId="0">
      <selection activeCell="U10" sqref="U10"/>
    </sheetView>
  </sheetViews>
  <sheetFormatPr defaultRowHeight="14.5" x14ac:dyDescent="0.35"/>
  <cols>
    <col min="2" max="3" width="13.54296875" style="1" customWidth="1"/>
    <col min="5" max="5" width="9.1796875" customWidth="1"/>
    <col min="8" max="8" width="10.54296875" customWidth="1"/>
  </cols>
  <sheetData>
    <row r="1" spans="1:18" x14ac:dyDescent="0.35">
      <c r="A1" s="67" t="s">
        <v>0</v>
      </c>
      <c r="B1" s="67" t="s">
        <v>1</v>
      </c>
      <c r="C1" s="67" t="s">
        <v>2</v>
      </c>
      <c r="D1" s="67" t="s">
        <v>3</v>
      </c>
      <c r="E1" s="67" t="s">
        <v>4</v>
      </c>
      <c r="F1" s="79" t="s">
        <v>5</v>
      </c>
      <c r="G1" s="79"/>
      <c r="H1" s="79"/>
      <c r="I1" s="79"/>
      <c r="J1" s="79"/>
      <c r="K1" s="79"/>
      <c r="L1" s="79"/>
      <c r="M1" s="79"/>
      <c r="N1" s="79"/>
      <c r="O1" s="79"/>
      <c r="P1" s="79"/>
      <c r="Q1" s="79"/>
      <c r="R1" s="79"/>
    </row>
    <row r="2" spans="1:18" x14ac:dyDescent="0.35">
      <c r="A2" s="67"/>
      <c r="B2" s="67"/>
      <c r="C2" s="67"/>
      <c r="D2" s="67"/>
      <c r="E2" s="67"/>
      <c r="F2" s="2" t="s">
        <v>6</v>
      </c>
      <c r="G2" s="2" t="s">
        <v>7</v>
      </c>
      <c r="H2" s="2" t="s">
        <v>178</v>
      </c>
      <c r="I2" s="2" t="s">
        <v>8</v>
      </c>
      <c r="J2" s="2" t="s">
        <v>9</v>
      </c>
      <c r="K2" s="2" t="s">
        <v>10</v>
      </c>
      <c r="L2" s="2" t="s">
        <v>11</v>
      </c>
      <c r="M2" s="2" t="s">
        <v>12</v>
      </c>
      <c r="N2" s="2" t="s">
        <v>13</v>
      </c>
      <c r="O2" s="2" t="s">
        <v>14</v>
      </c>
      <c r="P2" s="2" t="s">
        <v>15</v>
      </c>
      <c r="Q2" s="2" t="s">
        <v>16</v>
      </c>
      <c r="R2" s="2" t="s">
        <v>17</v>
      </c>
    </row>
    <row r="3" spans="1:18" x14ac:dyDescent="0.35">
      <c r="A3" s="67"/>
      <c r="B3" s="67"/>
      <c r="C3" s="67"/>
      <c r="D3" s="67"/>
      <c r="E3" s="67"/>
      <c r="F3" s="3" t="s">
        <v>18</v>
      </c>
      <c r="G3" s="3" t="s">
        <v>18</v>
      </c>
      <c r="H3" s="3" t="s">
        <v>18</v>
      </c>
      <c r="I3" s="3" t="s">
        <v>18</v>
      </c>
      <c r="J3" s="3" t="s">
        <v>18</v>
      </c>
      <c r="K3" s="3" t="s">
        <v>18</v>
      </c>
      <c r="L3" s="3" t="s">
        <v>18</v>
      </c>
      <c r="M3" s="3" t="s">
        <v>18</v>
      </c>
      <c r="N3" s="3" t="s">
        <v>18</v>
      </c>
      <c r="O3" s="3" t="s">
        <v>18</v>
      </c>
      <c r="P3" s="3" t="s">
        <v>18</v>
      </c>
      <c r="Q3" s="3" t="s">
        <v>18</v>
      </c>
      <c r="R3" s="3" t="s">
        <v>18</v>
      </c>
    </row>
    <row r="4" spans="1:18" x14ac:dyDescent="0.35">
      <c r="A4" s="4" t="s">
        <v>19</v>
      </c>
      <c r="B4" s="10">
        <v>40.569415999999997</v>
      </c>
      <c r="C4" s="10">
        <v>13.729509999999999</v>
      </c>
      <c r="D4" s="72" t="s">
        <v>49</v>
      </c>
      <c r="E4" s="74" t="s">
        <v>50</v>
      </c>
      <c r="F4" s="58">
        <v>49.341629516774738</v>
      </c>
      <c r="G4" s="58">
        <v>13.646238586455887</v>
      </c>
      <c r="H4" s="58">
        <v>14.035278141744193</v>
      </c>
      <c r="I4" s="58">
        <v>10.571385760057879</v>
      </c>
      <c r="J4" s="58">
        <v>5.6508900053386419</v>
      </c>
      <c r="K4" s="58">
        <v>2.9511708216925108</v>
      </c>
      <c r="L4" s="58">
        <v>0.62076946063961835</v>
      </c>
      <c r="M4" s="58">
        <v>2.9677611882527457</v>
      </c>
      <c r="N4" s="58">
        <v>0.20176932124542832</v>
      </c>
      <c r="O4" s="58">
        <v>0.42154657703261722</v>
      </c>
      <c r="P4" s="58">
        <v>1.4250004571249668E-2</v>
      </c>
      <c r="Q4" s="58">
        <v>-0.6206024191635281</v>
      </c>
      <c r="R4" s="58">
        <v>99.802086964641973</v>
      </c>
    </row>
    <row r="5" spans="1:18" x14ac:dyDescent="0.35">
      <c r="A5" s="4" t="s">
        <v>20</v>
      </c>
      <c r="B5" s="10">
        <v>40.420101000000003</v>
      </c>
      <c r="C5" s="10">
        <v>13.83855</v>
      </c>
      <c r="D5" s="72"/>
      <c r="E5" s="74"/>
      <c r="F5" s="58">
        <v>49.119901717318648</v>
      </c>
      <c r="G5" s="58">
        <v>13.867302857753424</v>
      </c>
      <c r="H5" s="58">
        <v>13.652557399133812</v>
      </c>
      <c r="I5" s="58">
        <v>10.346645124113563</v>
      </c>
      <c r="J5" s="58">
        <v>5.8169863585190109</v>
      </c>
      <c r="K5" s="58">
        <v>3.0051731220548659</v>
      </c>
      <c r="L5" s="58">
        <v>0.6356996363211691</v>
      </c>
      <c r="M5" s="58">
        <v>2.8141450665024159</v>
      </c>
      <c r="N5" s="58">
        <v>0.19731419511889872</v>
      </c>
      <c r="O5" s="58">
        <v>0.41964055698934871</v>
      </c>
      <c r="P5" s="58">
        <v>2.1329633061990001E-2</v>
      </c>
      <c r="Q5" s="58">
        <v>-0.40615829541100917</v>
      </c>
      <c r="R5" s="58">
        <v>99.490537371476151</v>
      </c>
    </row>
    <row r="6" spans="1:18" x14ac:dyDescent="0.35">
      <c r="A6" s="4" t="s">
        <v>21</v>
      </c>
      <c r="B6" s="10">
        <v>40.448574999999998</v>
      </c>
      <c r="C6" s="10">
        <v>13.6815</v>
      </c>
      <c r="D6" s="72"/>
      <c r="E6" s="74"/>
      <c r="F6" s="58">
        <v>49.532452757122897</v>
      </c>
      <c r="G6" s="58">
        <v>14.052588251672246</v>
      </c>
      <c r="H6" s="58">
        <v>13.104307442180522</v>
      </c>
      <c r="I6" s="58">
        <v>10.421203230016568</v>
      </c>
      <c r="J6" s="58">
        <v>5.7067635601973299</v>
      </c>
      <c r="K6" s="58">
        <v>3.2176008364138671</v>
      </c>
      <c r="L6" s="58">
        <v>0.65636565579099304</v>
      </c>
      <c r="M6" s="58">
        <v>2.8301307246505227</v>
      </c>
      <c r="N6" s="58">
        <v>0.186770557910131</v>
      </c>
      <c r="O6" s="58">
        <v>0.41554665149338504</v>
      </c>
      <c r="P6" s="58">
        <v>1.3170451239353065E-2</v>
      </c>
      <c r="Q6" s="58">
        <v>-0.15265233430870842</v>
      </c>
      <c r="R6" s="58">
        <v>99.984247784379107</v>
      </c>
    </row>
    <row r="7" spans="1:18" x14ac:dyDescent="0.35">
      <c r="A7" s="4" t="s">
        <v>22</v>
      </c>
      <c r="B7" s="10">
        <v>40.466645999999997</v>
      </c>
      <c r="C7" s="10">
        <v>13.654389999999999</v>
      </c>
      <c r="D7" s="72"/>
      <c r="E7" s="5" t="s">
        <v>51</v>
      </c>
      <c r="F7" s="58">
        <v>48.738203738460193</v>
      </c>
      <c r="G7" s="58">
        <v>14.991905152424016</v>
      </c>
      <c r="H7" s="58">
        <v>12.856510911880468</v>
      </c>
      <c r="I7" s="58">
        <v>10.446017636902267</v>
      </c>
      <c r="J7" s="58">
        <v>7.1526311274821186</v>
      </c>
      <c r="K7" s="58">
        <v>3.0246738689121098</v>
      </c>
      <c r="L7" s="58">
        <v>0.63293958224020574</v>
      </c>
      <c r="M7" s="58">
        <v>2.557060701867802</v>
      </c>
      <c r="N7" s="58">
        <v>0.1795628553619843</v>
      </c>
      <c r="O7" s="58">
        <v>0.38605446110682357</v>
      </c>
      <c r="P7" s="58">
        <v>8.1423228424428815E-3</v>
      </c>
      <c r="Q7" s="58">
        <v>-0.61739047071229147</v>
      </c>
      <c r="R7" s="58">
        <v>100.35631188876813</v>
      </c>
    </row>
    <row r="8" spans="1:18" x14ac:dyDescent="0.35">
      <c r="A8" s="4" t="s">
        <v>23</v>
      </c>
      <c r="B8" s="10">
        <v>40.572685</v>
      </c>
      <c r="C8" s="10">
        <v>13.706860000000001</v>
      </c>
      <c r="D8" s="72"/>
      <c r="E8" s="74" t="s">
        <v>52</v>
      </c>
      <c r="F8" s="58">
        <v>49.672642907906997</v>
      </c>
      <c r="G8" s="58">
        <v>16.908025910756468</v>
      </c>
      <c r="H8" s="58">
        <v>11.746465872777968</v>
      </c>
      <c r="I8" s="58">
        <v>11.306815902452739</v>
      </c>
      <c r="J8" s="58">
        <v>4.809727923634501</v>
      </c>
      <c r="K8" s="58">
        <v>2.7691806897444771</v>
      </c>
      <c r="L8" s="58">
        <v>0.52302449975638199</v>
      </c>
      <c r="M8" s="58">
        <v>2.2761511970601127</v>
      </c>
      <c r="N8" s="58">
        <v>0.16881313766210221</v>
      </c>
      <c r="O8" s="58">
        <v>0.32802535973437036</v>
      </c>
      <c r="P8" s="58">
        <v>5.0690759141306749E-3</v>
      </c>
      <c r="Q8" s="58">
        <v>-0.22287361612441858</v>
      </c>
      <c r="R8" s="58">
        <v>100.29106886127583</v>
      </c>
    </row>
    <row r="9" spans="1:18" x14ac:dyDescent="0.35">
      <c r="A9" s="4" t="s">
        <v>24</v>
      </c>
      <c r="B9" s="10">
        <v>40.552593000000002</v>
      </c>
      <c r="C9" s="10">
        <v>13.72627</v>
      </c>
      <c r="D9" s="72"/>
      <c r="E9" s="74"/>
      <c r="F9" s="58">
        <v>48.099867921666572</v>
      </c>
      <c r="G9" s="58">
        <v>14.805107249279509</v>
      </c>
      <c r="H9" s="58">
        <v>12.233887006170418</v>
      </c>
      <c r="I9" s="58">
        <v>10.960001229326879</v>
      </c>
      <c r="J9" s="58">
        <v>7.8171836292467205</v>
      </c>
      <c r="K9" s="58">
        <v>2.6032262438527973</v>
      </c>
      <c r="L9" s="58">
        <v>0.54275775761398748</v>
      </c>
      <c r="M9" s="58">
        <v>2.5523268897626132</v>
      </c>
      <c r="N9" s="58">
        <v>0.17398947985056148</v>
      </c>
      <c r="O9" s="58">
        <v>0.36669974745186013</v>
      </c>
      <c r="P9" s="58">
        <v>3.0441074080529342E-3</v>
      </c>
      <c r="Q9" s="58">
        <v>-0.30947163929612248</v>
      </c>
      <c r="R9" s="58">
        <v>99.848619622333842</v>
      </c>
    </row>
    <row r="10" spans="1:18" x14ac:dyDescent="0.35">
      <c r="A10" s="4" t="s">
        <v>25</v>
      </c>
      <c r="B10" s="10">
        <v>40.556159000000001</v>
      </c>
      <c r="C10" s="10">
        <v>13.72508</v>
      </c>
      <c r="D10" s="72"/>
      <c r="E10" s="74"/>
      <c r="F10" s="58">
        <v>48.199654685600372</v>
      </c>
      <c r="G10" s="58">
        <v>16.759106971854401</v>
      </c>
      <c r="H10" s="58">
        <v>11.300393442673537</v>
      </c>
      <c r="I10" s="58">
        <v>11.941801255724739</v>
      </c>
      <c r="J10" s="58">
        <v>5.9996625781191444</v>
      </c>
      <c r="K10" s="58">
        <v>2.7780147211938298</v>
      </c>
      <c r="L10" s="58">
        <v>0.61778800524876465</v>
      </c>
      <c r="M10" s="58">
        <v>2.5512996631226774</v>
      </c>
      <c r="N10" s="58">
        <v>0.16821975377380957</v>
      </c>
      <c r="O10" s="58">
        <v>0.46440865672197684</v>
      </c>
      <c r="P10" s="58">
        <v>7.1141069921458449E-3</v>
      </c>
      <c r="Q10" s="58">
        <v>-0.46945405008909313</v>
      </c>
      <c r="R10" s="58">
        <v>100.3180097909363</v>
      </c>
    </row>
    <row r="11" spans="1:18" x14ac:dyDescent="0.35">
      <c r="A11" s="4" t="s">
        <v>26</v>
      </c>
      <c r="B11" s="10">
        <v>40.510447900000003</v>
      </c>
      <c r="C11" s="10">
        <v>13.83839</v>
      </c>
      <c r="D11" s="72"/>
      <c r="E11" s="74"/>
      <c r="F11" s="58">
        <v>49.866464154612707</v>
      </c>
      <c r="G11" s="58">
        <v>14.023203593245926</v>
      </c>
      <c r="H11" s="58">
        <v>12.912218794495045</v>
      </c>
      <c r="I11" s="58">
        <v>10.998899651176606</v>
      </c>
      <c r="J11" s="58">
        <v>6.3085493047183858</v>
      </c>
      <c r="K11" s="58">
        <v>2.9604544388712521</v>
      </c>
      <c r="L11" s="58">
        <v>0.56340464331537188</v>
      </c>
      <c r="M11" s="58">
        <v>2.3675724782852456</v>
      </c>
      <c r="N11" s="58">
        <v>0.18852844822172596</v>
      </c>
      <c r="O11" s="58">
        <v>0.34329073595426635</v>
      </c>
      <c r="P11" s="58">
        <v>3.0515351134388943E-3</v>
      </c>
      <c r="Q11" s="58">
        <v>-0.55459467589108791</v>
      </c>
      <c r="R11" s="58">
        <v>99.981043102118889</v>
      </c>
    </row>
    <row r="12" spans="1:18" x14ac:dyDescent="0.35">
      <c r="A12" s="4" t="s">
        <v>27</v>
      </c>
      <c r="B12" s="10">
        <v>40.533208999999999</v>
      </c>
      <c r="C12" s="10">
        <v>13.79921</v>
      </c>
      <c r="D12" s="72"/>
      <c r="E12" s="74"/>
      <c r="F12" s="58">
        <v>49.044173608635148</v>
      </c>
      <c r="G12" s="58">
        <v>14.189781229383511</v>
      </c>
      <c r="H12" s="58">
        <v>12.720510994619547</v>
      </c>
      <c r="I12" s="58">
        <v>11.100059957290426</v>
      </c>
      <c r="J12" s="58">
        <v>6.2232910449557837</v>
      </c>
      <c r="K12" s="58">
        <v>2.9156042854834219</v>
      </c>
      <c r="L12" s="58">
        <v>0.66935994156458922</v>
      </c>
      <c r="M12" s="58">
        <v>2.4286297808753425</v>
      </c>
      <c r="N12" s="58">
        <v>0.18816059081540487</v>
      </c>
      <c r="O12" s="58">
        <v>0.38704249220171782</v>
      </c>
      <c r="P12" s="58">
        <v>5.7558239915266235E-2</v>
      </c>
      <c r="Q12" s="58">
        <v>0.17549941500192581</v>
      </c>
      <c r="R12" s="58">
        <v>100.09967158074208</v>
      </c>
    </row>
    <row r="13" spans="1:18" x14ac:dyDescent="0.35">
      <c r="A13" s="6" t="s">
        <v>28</v>
      </c>
      <c r="B13" s="11">
        <v>40.4647553</v>
      </c>
      <c r="C13" s="11">
        <v>13.84375</v>
      </c>
      <c r="D13" s="69" t="s">
        <v>53</v>
      </c>
      <c r="E13" s="70" t="s">
        <v>54</v>
      </c>
      <c r="F13" s="59">
        <v>50.532775559184614</v>
      </c>
      <c r="G13" s="59">
        <v>13.612039237310006</v>
      </c>
      <c r="H13" s="59">
        <v>14.039064053774709</v>
      </c>
      <c r="I13" s="59">
        <v>9.8927760101379807</v>
      </c>
      <c r="J13" s="59">
        <v>5.533910074387471</v>
      </c>
      <c r="K13" s="59">
        <v>3.1632374225896198</v>
      </c>
      <c r="L13" s="59">
        <v>0.56991769294728556</v>
      </c>
      <c r="M13" s="59">
        <v>2.6777031569800416</v>
      </c>
      <c r="N13" s="59">
        <v>0.20682479518837224</v>
      </c>
      <c r="O13" s="59">
        <v>0.40231511358881622</v>
      </c>
      <c r="P13" s="59">
        <v>8.1433023428596468E-3</v>
      </c>
      <c r="Q13" s="59">
        <v>-0.62737328710583229</v>
      </c>
      <c r="R13" s="59">
        <v>100.01133313132593</v>
      </c>
    </row>
    <row r="14" spans="1:18" x14ac:dyDescent="0.35">
      <c r="A14" s="6" t="s">
        <v>29</v>
      </c>
      <c r="B14" s="11">
        <v>40.46555</v>
      </c>
      <c r="C14" s="11">
        <v>13.841570000000001</v>
      </c>
      <c r="D14" s="69"/>
      <c r="E14" s="70"/>
      <c r="F14" s="59">
        <v>50.514160616997046</v>
      </c>
      <c r="G14" s="59">
        <v>13.64156213530759</v>
      </c>
      <c r="H14" s="59">
        <v>13.979173512362102</v>
      </c>
      <c r="I14" s="59">
        <v>9.8448238798487449</v>
      </c>
      <c r="J14" s="59">
        <v>5.4827442447010197</v>
      </c>
      <c r="K14" s="59">
        <v>3.1815645581173766</v>
      </c>
      <c r="L14" s="59">
        <v>0.58720040351189895</v>
      </c>
      <c r="M14" s="59">
        <v>2.6766082399552089</v>
      </c>
      <c r="N14" s="59">
        <v>0.20681832780302167</v>
      </c>
      <c r="O14" s="59">
        <v>0.39216896817661645</v>
      </c>
      <c r="P14" s="59">
        <v>6.1072857771141634E-3</v>
      </c>
      <c r="Q14" s="59">
        <v>-0.62346568990368356</v>
      </c>
      <c r="R14" s="59">
        <v>99.889466482654072</v>
      </c>
    </row>
    <row r="15" spans="1:18" x14ac:dyDescent="0.35">
      <c r="A15" s="6" t="s">
        <v>30</v>
      </c>
      <c r="B15" s="11">
        <v>40.46584</v>
      </c>
      <c r="C15" s="11">
        <v>13.90386</v>
      </c>
      <c r="D15" s="69"/>
      <c r="E15" s="70"/>
      <c r="F15" s="59">
        <v>49.413411535207729</v>
      </c>
      <c r="G15" s="59">
        <v>14.1548530613438</v>
      </c>
      <c r="H15" s="59">
        <v>12.328424160654054</v>
      </c>
      <c r="I15" s="59">
        <v>11.630073021982009</v>
      </c>
      <c r="J15" s="59">
        <v>6.5713886108927388</v>
      </c>
      <c r="K15" s="59">
        <v>2.7272550432546749</v>
      </c>
      <c r="L15" s="59">
        <v>0.49544939885888328</v>
      </c>
      <c r="M15" s="59">
        <v>2.1886197983340372</v>
      </c>
      <c r="N15" s="59">
        <v>0.1787866463907811</v>
      </c>
      <c r="O15" s="59">
        <v>0.31174583106612547</v>
      </c>
      <c r="P15" s="59">
        <v>0.1479550394880719</v>
      </c>
      <c r="Q15" s="59">
        <v>-0.18020393811530092</v>
      </c>
      <c r="R15" s="59">
        <v>99.967758209357584</v>
      </c>
    </row>
    <row r="16" spans="1:18" x14ac:dyDescent="0.35">
      <c r="A16" s="6" t="s">
        <v>31</v>
      </c>
      <c r="B16" s="11">
        <v>40.529497999999997</v>
      </c>
      <c r="C16" s="11">
        <v>13.92502</v>
      </c>
      <c r="D16" s="69"/>
      <c r="E16" s="70" t="s">
        <v>55</v>
      </c>
      <c r="F16" s="59">
        <v>48.903815776336927</v>
      </c>
      <c r="G16" s="59">
        <v>13.938677294958325</v>
      </c>
      <c r="H16" s="59">
        <v>12.189471841549823</v>
      </c>
      <c r="I16" s="59">
        <v>11.942242753444921</v>
      </c>
      <c r="J16" s="59">
        <v>6.4956614294494051</v>
      </c>
      <c r="K16" s="59">
        <v>2.7521660626337812</v>
      </c>
      <c r="L16" s="59">
        <v>0.50179664329382456</v>
      </c>
      <c r="M16" s="59">
        <v>2.1968406474873481</v>
      </c>
      <c r="N16" s="59">
        <v>0.17687231081087382</v>
      </c>
      <c r="O16" s="59">
        <v>0.3129219119023352</v>
      </c>
      <c r="P16" s="59">
        <v>0.67629292884687675</v>
      </c>
      <c r="Q16" s="59">
        <v>-0.23347409452658807</v>
      </c>
      <c r="R16" s="59">
        <v>99.853285506187845</v>
      </c>
    </row>
    <row r="17" spans="1:18" x14ac:dyDescent="0.35">
      <c r="A17" s="6" t="s">
        <v>32</v>
      </c>
      <c r="B17" s="11">
        <v>40.540674000000003</v>
      </c>
      <c r="C17" s="11">
        <v>13.90874</v>
      </c>
      <c r="D17" s="69"/>
      <c r="E17" s="70"/>
      <c r="F17" s="59">
        <v>49.881463127390042</v>
      </c>
      <c r="G17" s="59">
        <v>13.557694245475194</v>
      </c>
      <c r="H17" s="59">
        <v>14.584201683630333</v>
      </c>
      <c r="I17" s="59">
        <v>9.878049225577195</v>
      </c>
      <c r="J17" s="59">
        <v>5.4599685660335116</v>
      </c>
      <c r="K17" s="59">
        <v>2.9949873482288614</v>
      </c>
      <c r="L17" s="59">
        <v>0.58101733910041997</v>
      </c>
      <c r="M17" s="59">
        <v>2.9544116259657454</v>
      </c>
      <c r="N17" s="59">
        <v>0.22332181058252151</v>
      </c>
      <c r="O17" s="59">
        <v>0.52170990808248652</v>
      </c>
      <c r="P17" s="59">
        <v>7.1367212994912804E-2</v>
      </c>
      <c r="Q17" s="59">
        <v>-0.78671498052585398</v>
      </c>
      <c r="R17" s="59">
        <v>99.921477112535371</v>
      </c>
    </row>
    <row r="18" spans="1:18" x14ac:dyDescent="0.35">
      <c r="A18" s="6" t="s">
        <v>33</v>
      </c>
      <c r="B18" s="11">
        <v>40.558864</v>
      </c>
      <c r="C18" s="11">
        <v>13.92146</v>
      </c>
      <c r="D18" s="69"/>
      <c r="E18" s="70"/>
      <c r="F18" s="59">
        <v>49.331883960437317</v>
      </c>
      <c r="G18" s="59">
        <v>14.144964716423857</v>
      </c>
      <c r="H18" s="59">
        <v>12.038166200726643</v>
      </c>
      <c r="I18" s="59">
        <v>11.893202796413608</v>
      </c>
      <c r="J18" s="59">
        <v>6.7238570403091344</v>
      </c>
      <c r="K18" s="59">
        <v>2.6235925136635196</v>
      </c>
      <c r="L18" s="59">
        <v>0.49531195569955422</v>
      </c>
      <c r="M18" s="59">
        <v>2.1085034515567518</v>
      </c>
      <c r="N18" s="59">
        <v>0.18074533044111413</v>
      </c>
      <c r="O18" s="59">
        <v>0.3056077114635859</v>
      </c>
      <c r="P18" s="59">
        <v>0.26847403223623817</v>
      </c>
      <c r="Q18" s="59">
        <v>-0.15241284561217722</v>
      </c>
      <c r="R18" s="59">
        <v>99.961896863759122</v>
      </c>
    </row>
    <row r="19" spans="1:18" x14ac:dyDescent="0.35">
      <c r="A19" s="7" t="s">
        <v>34</v>
      </c>
      <c r="B19" s="12">
        <v>40.593193999999997</v>
      </c>
      <c r="C19" s="12">
        <v>13.7005</v>
      </c>
      <c r="D19" s="75" t="s">
        <v>56</v>
      </c>
      <c r="E19" s="8" t="s">
        <v>57</v>
      </c>
      <c r="F19" s="60">
        <v>65.549847308748099</v>
      </c>
      <c r="G19" s="60">
        <v>12.779545517758011</v>
      </c>
      <c r="H19" s="60">
        <v>4.8870343515269994</v>
      </c>
      <c r="I19" s="60">
        <v>2.0290336035775605</v>
      </c>
      <c r="J19" s="60">
        <v>0.60593556414008864</v>
      </c>
      <c r="K19" s="60">
        <v>6.2219201840850804</v>
      </c>
      <c r="L19" s="60">
        <v>2.5702110663192044</v>
      </c>
      <c r="M19" s="60">
        <v>0.52880536248316279</v>
      </c>
      <c r="N19" s="60">
        <v>0.14745831420283625</v>
      </c>
      <c r="O19" s="60">
        <v>9.3292638766111366E-2</v>
      </c>
      <c r="P19" s="60">
        <v>6.5693029018524002E-2</v>
      </c>
      <c r="Q19" s="60">
        <v>4.4961777162187602</v>
      </c>
      <c r="R19" s="60">
        <v>99.974954656844432</v>
      </c>
    </row>
    <row r="20" spans="1:18" x14ac:dyDescent="0.35">
      <c r="A20" s="7" t="s">
        <v>35</v>
      </c>
      <c r="B20" s="12">
        <v>40.482635000000002</v>
      </c>
      <c r="C20" s="12">
        <v>13.83878</v>
      </c>
      <c r="D20" s="75"/>
      <c r="E20" s="8" t="s">
        <v>58</v>
      </c>
      <c r="F20" s="60">
        <v>70.955027225984708</v>
      </c>
      <c r="G20" s="60">
        <v>12.728052128899428</v>
      </c>
      <c r="H20" s="60">
        <v>4.1757613079711744</v>
      </c>
      <c r="I20" s="60">
        <v>1.4430570342876701</v>
      </c>
      <c r="J20" s="60">
        <v>0.4260656392762055</v>
      </c>
      <c r="K20" s="60">
        <v>5.6811748528965538</v>
      </c>
      <c r="L20" s="60">
        <v>2.6889605991926211</v>
      </c>
      <c r="M20" s="60">
        <v>0.55258014965595537</v>
      </c>
      <c r="N20" s="60">
        <v>0.14581874286740798</v>
      </c>
      <c r="O20" s="60">
        <v>6.5208010463110103E-2</v>
      </c>
      <c r="P20" s="60" t="s">
        <v>63</v>
      </c>
      <c r="Q20" s="60">
        <v>0.38143909935936238</v>
      </c>
      <c r="R20" s="60">
        <v>99.243144790854203</v>
      </c>
    </row>
    <row r="21" spans="1:18" x14ac:dyDescent="0.35">
      <c r="A21" s="7" t="s">
        <v>36</v>
      </c>
      <c r="B21" s="12">
        <v>40.617804</v>
      </c>
      <c r="C21" s="12">
        <v>13.713340000000001</v>
      </c>
      <c r="D21" s="75"/>
      <c r="E21" s="76" t="s">
        <v>57</v>
      </c>
      <c r="F21" s="60">
        <v>63.627073320071098</v>
      </c>
      <c r="G21" s="60">
        <v>12.626526199931124</v>
      </c>
      <c r="H21" s="60">
        <v>9.5647882242584732</v>
      </c>
      <c r="I21" s="60">
        <v>2.9780813097825432</v>
      </c>
      <c r="J21" s="60">
        <v>0.96521671455676028</v>
      </c>
      <c r="K21" s="60">
        <v>5.3061076519948216</v>
      </c>
      <c r="L21" s="60">
        <v>2.5873411947073257</v>
      </c>
      <c r="M21" s="60">
        <v>1.3519041030702139</v>
      </c>
      <c r="N21" s="60">
        <v>0.22513638100824579</v>
      </c>
      <c r="O21" s="60">
        <v>0.36444497240622298</v>
      </c>
      <c r="P21" s="60">
        <v>3.6505810387209549E-2</v>
      </c>
      <c r="Q21" s="60">
        <v>-0.24396908423763156</v>
      </c>
      <c r="R21" s="60">
        <v>99.389156797936394</v>
      </c>
    </row>
    <row r="22" spans="1:18" x14ac:dyDescent="0.35">
      <c r="A22" s="7" t="s">
        <v>37</v>
      </c>
      <c r="B22" s="12">
        <v>40.620894999999997</v>
      </c>
      <c r="C22" s="12">
        <v>13.707509999999999</v>
      </c>
      <c r="D22" s="75"/>
      <c r="E22" s="76"/>
      <c r="F22" s="60">
        <v>61.682280462721117</v>
      </c>
      <c r="G22" s="60">
        <v>12.732783603131979</v>
      </c>
      <c r="H22" s="60">
        <v>10.408383741703885</v>
      </c>
      <c r="I22" s="60">
        <v>3.6175196812393948</v>
      </c>
      <c r="J22" s="60">
        <v>1.4253297164643679</v>
      </c>
      <c r="K22" s="60">
        <v>5.0920056170702326</v>
      </c>
      <c r="L22" s="60">
        <v>2.3627002063386882</v>
      </c>
      <c r="M22" s="60">
        <v>1.6662199166601179</v>
      </c>
      <c r="N22" s="60">
        <v>0.24035970414580635</v>
      </c>
      <c r="O22" s="60">
        <v>0.51619258196007745</v>
      </c>
      <c r="P22" s="60">
        <v>6.0880307989045965E-2</v>
      </c>
      <c r="Q22" s="60">
        <v>-0.30537220173353036</v>
      </c>
      <c r="R22" s="60">
        <v>99.499283337691182</v>
      </c>
    </row>
    <row r="23" spans="1:18" x14ac:dyDescent="0.35">
      <c r="A23" s="7" t="s">
        <v>38</v>
      </c>
      <c r="B23" s="12">
        <v>40.625293999999997</v>
      </c>
      <c r="C23" s="12">
        <v>13.71346</v>
      </c>
      <c r="D23" s="75"/>
      <c r="E23" s="76"/>
      <c r="F23" s="60">
        <v>63.486942750498059</v>
      </c>
      <c r="G23" s="60">
        <v>12.634803380371013</v>
      </c>
      <c r="H23" s="60">
        <v>9.6117192766778636</v>
      </c>
      <c r="I23" s="60">
        <v>2.9867062586958149</v>
      </c>
      <c r="J23" s="60">
        <v>0.98876589466325915</v>
      </c>
      <c r="K23" s="60">
        <v>5.2734178278772088</v>
      </c>
      <c r="L23" s="60">
        <v>2.5898423908019281</v>
      </c>
      <c r="M23" s="60">
        <v>1.3531588803524157</v>
      </c>
      <c r="N23" s="60">
        <v>0.22517755007619819</v>
      </c>
      <c r="O23" s="60">
        <v>0.37056998063868829</v>
      </c>
      <c r="P23" s="60">
        <v>5.3754493192007938E-2</v>
      </c>
      <c r="Q23" s="60">
        <v>-0.26198703615867902</v>
      </c>
      <c r="R23" s="60">
        <v>99.312871647685782</v>
      </c>
    </row>
    <row r="24" spans="1:18" x14ac:dyDescent="0.35">
      <c r="A24" s="7" t="s">
        <v>39</v>
      </c>
      <c r="B24" s="12">
        <v>40.596285000000002</v>
      </c>
      <c r="C24" s="12">
        <v>13.70692</v>
      </c>
      <c r="D24" s="75"/>
      <c r="E24" s="76"/>
      <c r="F24" s="60">
        <v>62.089875985884845</v>
      </c>
      <c r="G24" s="60">
        <v>12.691943639162576</v>
      </c>
      <c r="H24" s="60">
        <v>10.551932851415934</v>
      </c>
      <c r="I24" s="60">
        <v>3.4604915028697611</v>
      </c>
      <c r="J24" s="60">
        <v>1.3171647713987904</v>
      </c>
      <c r="K24" s="60">
        <v>4.9820853408893822</v>
      </c>
      <c r="L24" s="60">
        <v>2.4500751673030949</v>
      </c>
      <c r="M24" s="60">
        <v>1.7234732321428508</v>
      </c>
      <c r="N24" s="60">
        <v>0.23342897166119222</v>
      </c>
      <c r="O24" s="60">
        <v>0.48005111276576645</v>
      </c>
      <c r="P24" s="60">
        <v>7.1060235518351257E-3</v>
      </c>
      <c r="Q24" s="60">
        <v>-0.35251762588127183</v>
      </c>
      <c r="R24" s="60">
        <v>99.635110973164771</v>
      </c>
    </row>
    <row r="25" spans="1:18" x14ac:dyDescent="0.35">
      <c r="A25" s="7" t="s">
        <v>40</v>
      </c>
      <c r="B25" s="12">
        <v>40.584277</v>
      </c>
      <c r="C25" s="12">
        <v>13.750909999999999</v>
      </c>
      <c r="D25" s="75"/>
      <c r="E25" s="76"/>
      <c r="F25" s="60">
        <v>56.33406469203976</v>
      </c>
      <c r="G25" s="60">
        <v>14.319140063050787</v>
      </c>
      <c r="H25" s="60">
        <v>11.392915014400113</v>
      </c>
      <c r="I25" s="60">
        <v>5.8183886879850304</v>
      </c>
      <c r="J25" s="60">
        <v>2.5458184360136258</v>
      </c>
      <c r="K25" s="60">
        <v>4.9658233793860296</v>
      </c>
      <c r="L25" s="60">
        <v>1.4167326659332504</v>
      </c>
      <c r="M25" s="60">
        <v>2.0213558110248049</v>
      </c>
      <c r="N25" s="60">
        <v>0.25435287555026509</v>
      </c>
      <c r="O25" s="60">
        <v>0.80886444546427994</v>
      </c>
      <c r="P25" s="60">
        <v>2.0286538847550051E-2</v>
      </c>
      <c r="Q25" s="60">
        <v>-0.27179705819657601</v>
      </c>
      <c r="R25" s="60">
        <v>99.625945551498916</v>
      </c>
    </row>
    <row r="26" spans="1:18" x14ac:dyDescent="0.35">
      <c r="A26" s="7" t="s">
        <v>41</v>
      </c>
      <c r="B26" s="12">
        <v>40.580235000000002</v>
      </c>
      <c r="C26" s="12">
        <v>13.745200000000001</v>
      </c>
      <c r="D26" s="75"/>
      <c r="E26" s="76"/>
      <c r="F26" s="60">
        <v>59.377714202704269</v>
      </c>
      <c r="G26" s="60">
        <v>12.891303424214785</v>
      </c>
      <c r="H26" s="60">
        <v>10.96351422750632</v>
      </c>
      <c r="I26" s="60">
        <v>4.329742552268776</v>
      </c>
      <c r="J26" s="60">
        <v>1.930537634094299</v>
      </c>
      <c r="K26" s="60">
        <v>5.1351064914601263</v>
      </c>
      <c r="L26" s="60">
        <v>1.9588097535398323</v>
      </c>
      <c r="M26" s="60">
        <v>1.9895639946625028</v>
      </c>
      <c r="N26" s="60">
        <v>0.27095656737102697</v>
      </c>
      <c r="O26" s="60">
        <v>0.731812186854916</v>
      </c>
      <c r="P26" s="60">
        <v>6.1762886304167271E-2</v>
      </c>
      <c r="Q26" s="60">
        <v>-9.2419194007302294E-2</v>
      </c>
      <c r="R26" s="60">
        <v>99.548404726973715</v>
      </c>
    </row>
    <row r="27" spans="1:18" x14ac:dyDescent="0.35">
      <c r="A27" s="7" t="s">
        <v>42</v>
      </c>
      <c r="B27" s="12">
        <v>40.549509</v>
      </c>
      <c r="C27" s="12">
        <v>13.794700000000001</v>
      </c>
      <c r="D27" s="75"/>
      <c r="E27" s="8" t="s">
        <v>59</v>
      </c>
      <c r="F27" s="60">
        <v>66.887346759093262</v>
      </c>
      <c r="G27" s="60">
        <v>12.878345593361043</v>
      </c>
      <c r="H27" s="60">
        <v>7.0475197778156069</v>
      </c>
      <c r="I27" s="60">
        <v>2.523330668930174</v>
      </c>
      <c r="J27" s="60">
        <v>0.81489554865244274</v>
      </c>
      <c r="K27" s="60">
        <v>5.4515990850953653</v>
      </c>
      <c r="L27" s="60">
        <v>2.3062954080233529</v>
      </c>
      <c r="M27" s="60">
        <v>0.95031455877247739</v>
      </c>
      <c r="N27" s="60">
        <v>0.18702727401140101</v>
      </c>
      <c r="O27" s="60">
        <v>0.20594170198790676</v>
      </c>
      <c r="P27" s="60">
        <v>6.0544739979542057E-3</v>
      </c>
      <c r="Q27" s="60">
        <v>0.24475428319997189</v>
      </c>
      <c r="R27" s="60">
        <v>99.503425132940961</v>
      </c>
    </row>
    <row r="28" spans="1:18" x14ac:dyDescent="0.35">
      <c r="A28" s="9" t="s">
        <v>43</v>
      </c>
      <c r="B28" s="13">
        <v>40.4347572</v>
      </c>
      <c r="C28" s="13">
        <v>13.84613</v>
      </c>
      <c r="D28" s="77" t="s">
        <v>60</v>
      </c>
      <c r="E28" s="78" t="s">
        <v>61</v>
      </c>
      <c r="F28" s="61">
        <v>55.059910688005488</v>
      </c>
      <c r="G28" s="61">
        <v>13.331916158792387</v>
      </c>
      <c r="H28" s="61">
        <v>12.887004421909925</v>
      </c>
      <c r="I28" s="61">
        <v>6.9956745515228116</v>
      </c>
      <c r="J28" s="61">
        <v>3.5696160554461942</v>
      </c>
      <c r="K28" s="61">
        <v>4.5978990832891924</v>
      </c>
      <c r="L28" s="61">
        <v>0.88185314195969666</v>
      </c>
      <c r="M28" s="61">
        <v>2.7812878321025729</v>
      </c>
      <c r="N28" s="61">
        <v>0.20569889830881422</v>
      </c>
      <c r="O28" s="61">
        <v>0.6785841323916072</v>
      </c>
      <c r="P28" s="61">
        <v>1.017334163323454E-2</v>
      </c>
      <c r="Q28" s="61">
        <v>-0.57253570184602709</v>
      </c>
      <c r="R28" s="61">
        <v>100.42708260351588</v>
      </c>
    </row>
    <row r="29" spans="1:18" x14ac:dyDescent="0.35">
      <c r="A29" s="9" t="s">
        <v>44</v>
      </c>
      <c r="B29" s="13">
        <v>40.500869000000002</v>
      </c>
      <c r="C29" s="13">
        <v>13.81378</v>
      </c>
      <c r="D29" s="77"/>
      <c r="E29" s="78"/>
      <c r="F29" s="61">
        <v>53.923855127844199</v>
      </c>
      <c r="G29" s="61">
        <v>13.276008771272295</v>
      </c>
      <c r="H29" s="61">
        <v>13.037740260855269</v>
      </c>
      <c r="I29" s="61">
        <v>7.1164974185419494</v>
      </c>
      <c r="J29" s="61">
        <v>3.6196154024963088</v>
      </c>
      <c r="K29" s="61">
        <v>4.4408580749243978</v>
      </c>
      <c r="L29" s="61">
        <v>0.85475250037504413</v>
      </c>
      <c r="M29" s="61">
        <v>2.8222555494004458</v>
      </c>
      <c r="N29" s="61">
        <v>0.20529722779120338</v>
      </c>
      <c r="O29" s="61">
        <v>0.66411820632903118</v>
      </c>
      <c r="P29" s="61">
        <v>5.8890161010653599E-2</v>
      </c>
      <c r="Q29" s="61">
        <v>-0.37239915993675693</v>
      </c>
      <c r="R29" s="61">
        <v>99.647489540904047</v>
      </c>
    </row>
    <row r="30" spans="1:18" x14ac:dyDescent="0.35">
      <c r="A30" s="9" t="s">
        <v>45</v>
      </c>
      <c r="B30" s="13">
        <v>40498528</v>
      </c>
      <c r="C30" s="13">
        <v>13.81785</v>
      </c>
      <c r="D30" s="77"/>
      <c r="E30" s="78"/>
      <c r="F30" s="61">
        <v>56.337257793104321</v>
      </c>
      <c r="G30" s="61">
        <v>13.52347855299238</v>
      </c>
      <c r="H30" s="61">
        <v>11.968608752616383</v>
      </c>
      <c r="I30" s="61">
        <v>6.3858623700433315</v>
      </c>
      <c r="J30" s="61">
        <v>2.9757033892743161</v>
      </c>
      <c r="K30" s="61">
        <v>4.6013341559259899</v>
      </c>
      <c r="L30" s="61">
        <v>1.1001732608985535</v>
      </c>
      <c r="M30" s="61">
        <v>2.3770804344169347</v>
      </c>
      <c r="N30" s="61">
        <v>0.21651885305890214</v>
      </c>
      <c r="O30" s="61">
        <v>0.78293429658606739</v>
      </c>
      <c r="P30" s="61">
        <v>1.0160593778805268E-2</v>
      </c>
      <c r="Q30" s="61">
        <v>-0.44335071580633956</v>
      </c>
      <c r="R30" s="61">
        <v>99.835761736889623</v>
      </c>
    </row>
    <row r="31" spans="1:18" x14ac:dyDescent="0.35">
      <c r="A31" s="9" t="s">
        <v>46</v>
      </c>
      <c r="B31" s="13">
        <v>40.57649</v>
      </c>
      <c r="C31" s="13">
        <v>13.75127</v>
      </c>
      <c r="D31" s="77"/>
      <c r="E31" s="78" t="s">
        <v>62</v>
      </c>
      <c r="F31" s="61">
        <v>48.40964399061928</v>
      </c>
      <c r="G31" s="61">
        <v>16.308934271823873</v>
      </c>
      <c r="H31" s="61">
        <v>11.699246580915981</v>
      </c>
      <c r="I31" s="61">
        <v>11.283567101832482</v>
      </c>
      <c r="J31" s="61">
        <v>5.7710341588415055</v>
      </c>
      <c r="K31" s="61">
        <v>3.0109720811850993</v>
      </c>
      <c r="L31" s="61">
        <v>0.73078050063420663</v>
      </c>
      <c r="M31" s="61">
        <v>2.6556911432769437</v>
      </c>
      <c r="N31" s="61">
        <v>0.17657336118786021</v>
      </c>
      <c r="O31" s="61">
        <v>0.5361297495985351</v>
      </c>
      <c r="P31" s="61">
        <v>9.1620250645783659E-3</v>
      </c>
      <c r="Q31" s="61">
        <v>-0.63591741022634718</v>
      </c>
      <c r="R31" s="61">
        <v>99.95581755475402</v>
      </c>
    </row>
    <row r="32" spans="1:18" x14ac:dyDescent="0.35">
      <c r="A32" s="9" t="s">
        <v>47</v>
      </c>
      <c r="B32" s="13">
        <v>40.575597999999999</v>
      </c>
      <c r="C32" s="13">
        <v>13.748290000000001</v>
      </c>
      <c r="D32" s="77"/>
      <c r="E32" s="78"/>
      <c r="F32" s="61">
        <v>48.290339267793655</v>
      </c>
      <c r="G32" s="61">
        <v>16.502631817670395</v>
      </c>
      <c r="H32" s="61">
        <v>11.574646912933835</v>
      </c>
      <c r="I32" s="61">
        <v>11.317605850147824</v>
      </c>
      <c r="J32" s="61">
        <v>5.6652686065663662</v>
      </c>
      <c r="K32" s="61">
        <v>2.9936242450522199</v>
      </c>
      <c r="L32" s="61">
        <v>0.71096945650019017</v>
      </c>
      <c r="M32" s="61">
        <v>2.6529154733185463</v>
      </c>
      <c r="N32" s="61">
        <v>0.17544768629650023</v>
      </c>
      <c r="O32" s="61">
        <v>0.53273501239829069</v>
      </c>
      <c r="P32" s="61">
        <v>7.1212833726424854E-3</v>
      </c>
      <c r="Q32" s="61">
        <v>-0.568486751873439</v>
      </c>
      <c r="R32" s="61">
        <v>99.854818860177019</v>
      </c>
    </row>
    <row r="33" spans="1:18" x14ac:dyDescent="0.35">
      <c r="A33" s="9" t="s">
        <v>48</v>
      </c>
      <c r="B33" s="13">
        <v>40.569831999999998</v>
      </c>
      <c r="C33" s="13">
        <v>13.73278</v>
      </c>
      <c r="D33" s="77"/>
      <c r="E33" s="78"/>
      <c r="F33" s="61">
        <v>48.6016154855335</v>
      </c>
      <c r="G33" s="61">
        <v>16.414005099431289</v>
      </c>
      <c r="H33" s="61">
        <v>11.615851980202429</v>
      </c>
      <c r="I33" s="61">
        <v>11.312585535414836</v>
      </c>
      <c r="J33" s="61">
        <v>5.5756337947272421</v>
      </c>
      <c r="K33" s="61">
        <v>2.9547224855547611</v>
      </c>
      <c r="L33" s="61">
        <v>0.71580152074811887</v>
      </c>
      <c r="M33" s="61">
        <v>2.6489452495531975</v>
      </c>
      <c r="N33" s="61">
        <v>0.1763935234875732</v>
      </c>
      <c r="O33" s="61">
        <v>0.53963349062879895</v>
      </c>
      <c r="P33" s="61">
        <v>5.0848298109645567E-3</v>
      </c>
      <c r="Q33" s="61">
        <v>-0.53384288078167186</v>
      </c>
      <c r="R33" s="61">
        <v>100.02643011431103</v>
      </c>
    </row>
  </sheetData>
  <mergeCells count="17">
    <mergeCell ref="F1:R1"/>
    <mergeCell ref="A1:A3"/>
    <mergeCell ref="B1:B3"/>
    <mergeCell ref="C1:C3"/>
    <mergeCell ref="D1:D3"/>
    <mergeCell ref="E1:E3"/>
    <mergeCell ref="D4:D12"/>
    <mergeCell ref="E4:E6"/>
    <mergeCell ref="E8:E12"/>
    <mergeCell ref="D13:D18"/>
    <mergeCell ref="E13:E15"/>
    <mergeCell ref="E16:E18"/>
    <mergeCell ref="D19:D27"/>
    <mergeCell ref="E21:E26"/>
    <mergeCell ref="D28:D33"/>
    <mergeCell ref="E28:E30"/>
    <mergeCell ref="E31:E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5"/>
  <sheetViews>
    <sheetView zoomScale="50" zoomScaleNormal="50" workbookViewId="0">
      <selection activeCell="K68" sqref="K68"/>
    </sheetView>
  </sheetViews>
  <sheetFormatPr defaultRowHeight="14.5" x14ac:dyDescent="0.35"/>
  <cols>
    <col min="2" max="3" width="9.1796875" style="19"/>
    <col min="4" max="4" width="20" style="19" customWidth="1"/>
  </cols>
  <sheetData>
    <row r="1" spans="1:5" x14ac:dyDescent="0.35">
      <c r="A1" s="20" t="s">
        <v>3</v>
      </c>
      <c r="B1" s="20" t="s">
        <v>4</v>
      </c>
      <c r="C1" s="20" t="s">
        <v>80</v>
      </c>
      <c r="D1" s="20" t="s">
        <v>91</v>
      </c>
      <c r="E1" s="20" t="s">
        <v>81</v>
      </c>
    </row>
    <row r="2" spans="1:5" x14ac:dyDescent="0.35">
      <c r="A2" s="88">
        <v>1</v>
      </c>
      <c r="B2" s="83" t="s">
        <v>50</v>
      </c>
      <c r="C2" s="21" t="s">
        <v>86</v>
      </c>
      <c r="D2" s="21">
        <v>94.1</v>
      </c>
      <c r="E2" s="80"/>
    </row>
    <row r="3" spans="1:5" x14ac:dyDescent="0.35">
      <c r="A3" s="88"/>
      <c r="B3" s="84"/>
      <c r="C3" s="21" t="s">
        <v>87</v>
      </c>
      <c r="D3" s="21">
        <v>89.1</v>
      </c>
      <c r="E3" s="81"/>
    </row>
    <row r="4" spans="1:5" x14ac:dyDescent="0.35">
      <c r="A4" s="88"/>
      <c r="B4" s="84"/>
      <c r="C4" s="21" t="s">
        <v>88</v>
      </c>
      <c r="D4" s="21">
        <v>5.7</v>
      </c>
      <c r="E4" s="81"/>
    </row>
    <row r="5" spans="1:5" x14ac:dyDescent="0.35">
      <c r="A5" s="88"/>
      <c r="B5" s="84"/>
      <c r="C5" s="21" t="s">
        <v>89</v>
      </c>
      <c r="D5" s="21">
        <v>13.8</v>
      </c>
      <c r="E5" s="81"/>
    </row>
    <row r="6" spans="1:5" x14ac:dyDescent="0.35">
      <c r="A6" s="88"/>
      <c r="B6" s="84"/>
      <c r="C6" s="21" t="s">
        <v>90</v>
      </c>
      <c r="D6" s="21">
        <v>16.100000000000001</v>
      </c>
      <c r="E6" s="82"/>
    </row>
    <row r="7" spans="1:5" x14ac:dyDescent="0.35">
      <c r="A7" s="88"/>
      <c r="B7" s="85"/>
      <c r="C7" s="86" t="s">
        <v>96</v>
      </c>
      <c r="D7" s="87"/>
      <c r="E7" s="28">
        <f>SUM(D2:D6)</f>
        <v>218.79999999999998</v>
      </c>
    </row>
    <row r="8" spans="1:5" x14ac:dyDescent="0.35">
      <c r="A8" s="88"/>
      <c r="B8" s="83" t="s">
        <v>82</v>
      </c>
      <c r="C8" s="21" t="s">
        <v>92</v>
      </c>
      <c r="D8" s="21">
        <v>10.7</v>
      </c>
      <c r="E8" s="80"/>
    </row>
    <row r="9" spans="1:5" x14ac:dyDescent="0.35">
      <c r="A9" s="88"/>
      <c r="B9" s="84"/>
      <c r="C9" s="21" t="s">
        <v>93</v>
      </c>
      <c r="D9" s="21">
        <v>8.6</v>
      </c>
      <c r="E9" s="81"/>
    </row>
    <row r="10" spans="1:5" x14ac:dyDescent="0.35">
      <c r="A10" s="88"/>
      <c r="B10" s="84"/>
      <c r="C10" s="21" t="s">
        <v>94</v>
      </c>
      <c r="D10" s="21">
        <v>3</v>
      </c>
      <c r="E10" s="81"/>
    </row>
    <row r="11" spans="1:5" x14ac:dyDescent="0.35">
      <c r="A11" s="88"/>
      <c r="B11" s="84"/>
      <c r="C11" s="21" t="s">
        <v>95</v>
      </c>
      <c r="D11" s="21">
        <v>5.5</v>
      </c>
      <c r="E11" s="82"/>
    </row>
    <row r="12" spans="1:5" x14ac:dyDescent="0.35">
      <c r="A12" s="88"/>
      <c r="B12" s="85"/>
      <c r="C12" s="86" t="s">
        <v>97</v>
      </c>
      <c r="D12" s="87"/>
      <c r="E12" s="28">
        <f>SUM(D8:D11)</f>
        <v>27.799999999999997</v>
      </c>
    </row>
    <row r="13" spans="1:5" x14ac:dyDescent="0.35">
      <c r="A13" s="88"/>
      <c r="B13" s="83" t="s">
        <v>51</v>
      </c>
      <c r="C13" s="21" t="s">
        <v>98</v>
      </c>
      <c r="D13" s="21">
        <v>19.600000000000001</v>
      </c>
      <c r="E13" s="80"/>
    </row>
    <row r="14" spans="1:5" x14ac:dyDescent="0.35">
      <c r="A14" s="88"/>
      <c r="B14" s="84"/>
      <c r="C14" s="21" t="s">
        <v>99</v>
      </c>
      <c r="D14" s="21">
        <v>4.8</v>
      </c>
      <c r="E14" s="81"/>
    </row>
    <row r="15" spans="1:5" x14ac:dyDescent="0.35">
      <c r="A15" s="88"/>
      <c r="B15" s="84"/>
      <c r="C15" s="21" t="s">
        <v>100</v>
      </c>
      <c r="D15" s="21">
        <v>55.7</v>
      </c>
      <c r="E15" s="82"/>
    </row>
    <row r="16" spans="1:5" x14ac:dyDescent="0.35">
      <c r="A16" s="88"/>
      <c r="B16" s="85"/>
      <c r="C16" s="86" t="s">
        <v>101</v>
      </c>
      <c r="D16" s="87"/>
      <c r="E16" s="28">
        <f>SUM(D13:D15)</f>
        <v>80.100000000000009</v>
      </c>
    </row>
    <row r="17" spans="1:5" x14ac:dyDescent="0.35">
      <c r="A17" s="88"/>
      <c r="B17" s="83" t="s">
        <v>52</v>
      </c>
      <c r="C17" s="21" t="s">
        <v>102</v>
      </c>
      <c r="D17" s="21">
        <v>7</v>
      </c>
      <c r="E17" s="80"/>
    </row>
    <row r="18" spans="1:5" x14ac:dyDescent="0.35">
      <c r="A18" s="88"/>
      <c r="B18" s="84"/>
      <c r="C18" s="21" t="s">
        <v>103</v>
      </c>
      <c r="D18" s="21">
        <v>28.6</v>
      </c>
      <c r="E18" s="81"/>
    </row>
    <row r="19" spans="1:5" x14ac:dyDescent="0.35">
      <c r="A19" s="88"/>
      <c r="B19" s="84"/>
      <c r="C19" s="21" t="s">
        <v>158</v>
      </c>
      <c r="D19" s="21">
        <v>6.8</v>
      </c>
      <c r="E19" s="81"/>
    </row>
    <row r="20" spans="1:5" x14ac:dyDescent="0.35">
      <c r="A20" s="88"/>
      <c r="B20" s="84"/>
      <c r="C20" s="21" t="s">
        <v>160</v>
      </c>
      <c r="D20" s="21">
        <v>11.2</v>
      </c>
      <c r="E20" s="81"/>
    </row>
    <row r="21" spans="1:5" x14ac:dyDescent="0.35">
      <c r="A21" s="88"/>
      <c r="B21" s="84"/>
      <c r="C21" s="21" t="s">
        <v>159</v>
      </c>
      <c r="D21" s="21">
        <v>5.3</v>
      </c>
      <c r="E21" s="82"/>
    </row>
    <row r="22" spans="1:5" x14ac:dyDescent="0.35">
      <c r="A22" s="88"/>
      <c r="B22" s="85"/>
      <c r="C22" s="86" t="s">
        <v>104</v>
      </c>
      <c r="D22" s="87"/>
      <c r="E22" s="29">
        <f>SUM(D17:D20)</f>
        <v>53.599999999999994</v>
      </c>
    </row>
    <row r="23" spans="1:5" x14ac:dyDescent="0.35">
      <c r="A23" s="88"/>
      <c r="B23" s="103" t="s">
        <v>115</v>
      </c>
      <c r="C23" s="104"/>
      <c r="D23" s="105"/>
      <c r="E23" s="33">
        <f>SUM(E7:E22)</f>
        <v>380.29999999999995</v>
      </c>
    </row>
    <row r="24" spans="1:5" x14ac:dyDescent="0.35">
      <c r="A24" s="89">
        <v>2</v>
      </c>
      <c r="B24" s="98" t="s">
        <v>83</v>
      </c>
      <c r="C24" s="22" t="s">
        <v>105</v>
      </c>
      <c r="D24" s="30">
        <v>2.64</v>
      </c>
      <c r="E24" s="90"/>
    </row>
    <row r="25" spans="1:5" x14ac:dyDescent="0.35">
      <c r="A25" s="89"/>
      <c r="B25" s="99"/>
      <c r="C25" s="22" t="s">
        <v>106</v>
      </c>
      <c r="D25" s="30">
        <v>5.16</v>
      </c>
      <c r="E25" s="91"/>
    </row>
    <row r="26" spans="1:5" x14ac:dyDescent="0.35">
      <c r="A26" s="89"/>
      <c r="B26" s="99"/>
      <c r="C26" s="22" t="s">
        <v>107</v>
      </c>
      <c r="D26" s="30">
        <v>7.68</v>
      </c>
      <c r="E26" s="91"/>
    </row>
    <row r="27" spans="1:5" x14ac:dyDescent="0.35">
      <c r="A27" s="89"/>
      <c r="B27" s="99"/>
      <c r="C27" s="22" t="s">
        <v>108</v>
      </c>
      <c r="D27" s="30">
        <v>4.54</v>
      </c>
      <c r="E27" s="91"/>
    </row>
    <row r="28" spans="1:5" x14ac:dyDescent="0.35">
      <c r="A28" s="89"/>
      <c r="B28" s="99"/>
      <c r="C28" s="22" t="s">
        <v>109</v>
      </c>
      <c r="D28" s="30">
        <v>8.75</v>
      </c>
      <c r="E28" s="91"/>
    </row>
    <row r="29" spans="1:5" x14ac:dyDescent="0.35">
      <c r="A29" s="89"/>
      <c r="B29" s="99"/>
      <c r="C29" s="22" t="s">
        <v>110</v>
      </c>
      <c r="D29" s="30">
        <v>2.75</v>
      </c>
      <c r="E29" s="91"/>
    </row>
    <row r="30" spans="1:5" x14ac:dyDescent="0.35">
      <c r="A30" s="89"/>
      <c r="B30" s="99"/>
      <c r="C30" s="22" t="s">
        <v>111</v>
      </c>
      <c r="D30" s="30">
        <v>10.43</v>
      </c>
      <c r="E30" s="91"/>
    </row>
    <row r="31" spans="1:5" x14ac:dyDescent="0.35">
      <c r="A31" s="89"/>
      <c r="B31" s="99"/>
      <c r="C31" s="22" t="s">
        <v>112</v>
      </c>
      <c r="D31" s="30">
        <v>6.15</v>
      </c>
      <c r="E31" s="91"/>
    </row>
    <row r="32" spans="1:5" x14ac:dyDescent="0.35">
      <c r="A32" s="89"/>
      <c r="B32" s="99"/>
      <c r="C32" s="22" t="s">
        <v>113</v>
      </c>
      <c r="D32" s="30">
        <v>16.940000000000001</v>
      </c>
      <c r="E32" s="92"/>
    </row>
    <row r="33" spans="1:5" x14ac:dyDescent="0.35">
      <c r="A33" s="89"/>
      <c r="B33" s="100"/>
      <c r="C33" s="101" t="s">
        <v>114</v>
      </c>
      <c r="D33" s="102"/>
      <c r="E33" s="32">
        <f>SUM(D24:D32)</f>
        <v>65.040000000000006</v>
      </c>
    </row>
    <row r="34" spans="1:5" x14ac:dyDescent="0.35">
      <c r="A34" s="89"/>
      <c r="B34" s="98" t="s">
        <v>54</v>
      </c>
      <c r="C34" s="22" t="s">
        <v>116</v>
      </c>
      <c r="D34" s="30">
        <v>37.130000000000003</v>
      </c>
      <c r="E34" s="90"/>
    </row>
    <row r="35" spans="1:5" x14ac:dyDescent="0.35">
      <c r="A35" s="89"/>
      <c r="B35" s="99"/>
      <c r="C35" s="22" t="s">
        <v>117</v>
      </c>
      <c r="D35" s="30">
        <v>3.69</v>
      </c>
      <c r="E35" s="91"/>
    </row>
    <row r="36" spans="1:5" x14ac:dyDescent="0.35">
      <c r="A36" s="89"/>
      <c r="B36" s="99"/>
      <c r="C36" s="22" t="s">
        <v>118</v>
      </c>
      <c r="D36" s="30">
        <v>1.85</v>
      </c>
      <c r="E36" s="91"/>
    </row>
    <row r="37" spans="1:5" x14ac:dyDescent="0.35">
      <c r="A37" s="89"/>
      <c r="B37" s="99"/>
      <c r="C37" s="22" t="s">
        <v>119</v>
      </c>
      <c r="D37" s="30">
        <v>2.42</v>
      </c>
      <c r="E37" s="92"/>
    </row>
    <row r="38" spans="1:5" x14ac:dyDescent="0.35">
      <c r="A38" s="89"/>
      <c r="B38" s="100"/>
      <c r="C38" s="101" t="s">
        <v>120</v>
      </c>
      <c r="D38" s="102"/>
      <c r="E38" s="32">
        <f>SUM(D34:D37)</f>
        <v>45.09</v>
      </c>
    </row>
    <row r="39" spans="1:5" x14ac:dyDescent="0.35">
      <c r="A39" s="89"/>
      <c r="B39" s="98" t="s">
        <v>55</v>
      </c>
      <c r="C39" s="22" t="s">
        <v>121</v>
      </c>
      <c r="D39" s="30">
        <v>14.48</v>
      </c>
      <c r="E39" s="90"/>
    </row>
    <row r="40" spans="1:5" x14ac:dyDescent="0.35">
      <c r="A40" s="89"/>
      <c r="B40" s="99"/>
      <c r="C40" s="22" t="s">
        <v>122</v>
      </c>
      <c r="D40" s="30">
        <v>13.51</v>
      </c>
      <c r="E40" s="91"/>
    </row>
    <row r="41" spans="1:5" x14ac:dyDescent="0.35">
      <c r="A41" s="89"/>
      <c r="B41" s="99"/>
      <c r="C41" s="22" t="s">
        <v>123</v>
      </c>
      <c r="D41" s="30">
        <v>14.03</v>
      </c>
      <c r="E41" s="91"/>
    </row>
    <row r="42" spans="1:5" x14ac:dyDescent="0.35">
      <c r="A42" s="89"/>
      <c r="B42" s="99"/>
      <c r="C42" s="22" t="s">
        <v>124</v>
      </c>
      <c r="D42" s="30">
        <v>26.08</v>
      </c>
      <c r="E42" s="91"/>
    </row>
    <row r="43" spans="1:5" x14ac:dyDescent="0.35">
      <c r="A43" s="89"/>
      <c r="B43" s="99"/>
      <c r="C43" s="22" t="s">
        <v>125</v>
      </c>
      <c r="D43" s="30">
        <v>7.09</v>
      </c>
      <c r="E43" s="91"/>
    </row>
    <row r="44" spans="1:5" x14ac:dyDescent="0.35">
      <c r="A44" s="89"/>
      <c r="B44" s="99"/>
      <c r="C44" s="22" t="s">
        <v>126</v>
      </c>
      <c r="D44" s="30">
        <v>6.59</v>
      </c>
      <c r="E44" s="91"/>
    </row>
    <row r="45" spans="1:5" x14ac:dyDescent="0.35">
      <c r="A45" s="89"/>
      <c r="B45" s="99"/>
      <c r="C45" s="22" t="s">
        <v>127</v>
      </c>
      <c r="D45" s="30">
        <v>11.62</v>
      </c>
      <c r="E45" s="91"/>
    </row>
    <row r="46" spans="1:5" x14ac:dyDescent="0.35">
      <c r="A46" s="89"/>
      <c r="B46" s="99"/>
      <c r="C46" s="22" t="s">
        <v>128</v>
      </c>
      <c r="D46" s="30">
        <v>17.46</v>
      </c>
      <c r="E46" s="92"/>
    </row>
    <row r="47" spans="1:5" x14ac:dyDescent="0.35">
      <c r="A47" s="89"/>
      <c r="B47" s="100"/>
      <c r="C47" s="101" t="s">
        <v>129</v>
      </c>
      <c r="D47" s="102"/>
      <c r="E47" s="31">
        <f>SUM(D39:D46)</f>
        <v>110.86000000000001</v>
      </c>
    </row>
    <row r="48" spans="1:5" x14ac:dyDescent="0.35">
      <c r="A48" s="89"/>
      <c r="B48" s="93" t="s">
        <v>130</v>
      </c>
      <c r="C48" s="94"/>
      <c r="D48" s="95"/>
      <c r="E48" s="34">
        <f>SUM(E33:E47)</f>
        <v>220.99</v>
      </c>
    </row>
    <row r="49" spans="1:5" x14ac:dyDescent="0.35">
      <c r="A49" s="96">
        <v>3</v>
      </c>
      <c r="B49" s="112" t="s">
        <v>58</v>
      </c>
      <c r="C49" s="23" t="s">
        <v>131</v>
      </c>
      <c r="D49" s="35">
        <v>7.64</v>
      </c>
      <c r="E49" s="43"/>
    </row>
    <row r="50" spans="1:5" x14ac:dyDescent="0.35">
      <c r="A50" s="96"/>
      <c r="B50" s="113"/>
      <c r="C50" s="114" t="s">
        <v>132</v>
      </c>
      <c r="D50" s="115"/>
      <c r="E50" s="36">
        <f>SUM(D49:D49)</f>
        <v>7.64</v>
      </c>
    </row>
    <row r="51" spans="1:5" x14ac:dyDescent="0.35">
      <c r="A51" s="96"/>
      <c r="B51" s="112" t="s">
        <v>57</v>
      </c>
      <c r="C51" s="23" t="s">
        <v>134</v>
      </c>
      <c r="D51" s="35">
        <v>13.79</v>
      </c>
      <c r="E51" s="109"/>
    </row>
    <row r="52" spans="1:5" x14ac:dyDescent="0.35">
      <c r="A52" s="96"/>
      <c r="B52" s="116"/>
      <c r="C52" s="23" t="s">
        <v>133</v>
      </c>
      <c r="D52" s="35">
        <v>22</v>
      </c>
      <c r="E52" s="110"/>
    </row>
    <row r="53" spans="1:5" x14ac:dyDescent="0.35">
      <c r="A53" s="96"/>
      <c r="B53" s="116"/>
      <c r="C53" s="23" t="s">
        <v>135</v>
      </c>
      <c r="D53" s="35">
        <v>24.63</v>
      </c>
      <c r="E53" s="110"/>
    </row>
    <row r="54" spans="1:5" x14ac:dyDescent="0.35">
      <c r="A54" s="96"/>
      <c r="B54" s="116"/>
      <c r="C54" s="23" t="s">
        <v>136</v>
      </c>
      <c r="D54" s="35">
        <v>8.5</v>
      </c>
      <c r="E54" s="111"/>
    </row>
    <row r="55" spans="1:5" x14ac:dyDescent="0.35">
      <c r="A55" s="96"/>
      <c r="B55" s="113"/>
      <c r="C55" s="114" t="s">
        <v>137</v>
      </c>
      <c r="D55" s="115"/>
      <c r="E55" s="36">
        <f>SUM(D51:D54)</f>
        <v>68.92</v>
      </c>
    </row>
    <row r="56" spans="1:5" x14ac:dyDescent="0.35">
      <c r="A56" s="96"/>
      <c r="B56" s="112" t="s">
        <v>59</v>
      </c>
      <c r="C56" s="23" t="s">
        <v>138</v>
      </c>
      <c r="D56" s="35">
        <v>5.86</v>
      </c>
      <c r="E56" s="109"/>
    </row>
    <row r="57" spans="1:5" x14ac:dyDescent="0.35">
      <c r="A57" s="96"/>
      <c r="B57" s="116"/>
      <c r="C57" s="23" t="s">
        <v>139</v>
      </c>
      <c r="D57" s="35">
        <v>2.37</v>
      </c>
      <c r="E57" s="110"/>
    </row>
    <row r="58" spans="1:5" x14ac:dyDescent="0.35">
      <c r="A58" s="96"/>
      <c r="B58" s="116"/>
      <c r="C58" s="23" t="s">
        <v>140</v>
      </c>
      <c r="D58" s="35">
        <v>13.99</v>
      </c>
      <c r="E58" s="110"/>
    </row>
    <row r="59" spans="1:5" x14ac:dyDescent="0.35">
      <c r="A59" s="96"/>
      <c r="B59" s="116"/>
      <c r="C59" s="23" t="s">
        <v>141</v>
      </c>
      <c r="D59" s="35">
        <v>0.87</v>
      </c>
      <c r="E59" s="110"/>
    </row>
    <row r="60" spans="1:5" x14ac:dyDescent="0.35">
      <c r="A60" s="96"/>
      <c r="B60" s="116"/>
      <c r="C60" s="23" t="s">
        <v>142</v>
      </c>
      <c r="D60" s="35">
        <v>4.67</v>
      </c>
      <c r="E60" s="111"/>
    </row>
    <row r="61" spans="1:5" x14ac:dyDescent="0.35">
      <c r="A61" s="96"/>
      <c r="B61" s="113"/>
      <c r="C61" s="114" t="s">
        <v>143</v>
      </c>
      <c r="D61" s="115"/>
      <c r="E61" s="36">
        <f>SUM(D56:D60)</f>
        <v>27.759999999999998</v>
      </c>
    </row>
    <row r="62" spans="1:5" x14ac:dyDescent="0.35">
      <c r="A62" s="96"/>
      <c r="B62" s="106" t="s">
        <v>144</v>
      </c>
      <c r="C62" s="107"/>
      <c r="D62" s="108"/>
      <c r="E62" s="37">
        <f>SUM(E49:E61)</f>
        <v>104.32</v>
      </c>
    </row>
    <row r="63" spans="1:5" x14ac:dyDescent="0.35">
      <c r="A63" s="97">
        <v>4</v>
      </c>
      <c r="B63" s="123" t="s">
        <v>61</v>
      </c>
      <c r="C63" s="26" t="s">
        <v>145</v>
      </c>
      <c r="D63" s="39">
        <v>7.21</v>
      </c>
      <c r="E63" s="27"/>
    </row>
    <row r="64" spans="1:5" x14ac:dyDescent="0.35">
      <c r="A64" s="97"/>
      <c r="B64" s="124"/>
      <c r="C64" s="125" t="s">
        <v>143</v>
      </c>
      <c r="D64" s="126"/>
      <c r="E64" s="38">
        <f>SUM(D63)</f>
        <v>7.21</v>
      </c>
    </row>
    <row r="65" spans="1:5" x14ac:dyDescent="0.35">
      <c r="A65" s="97"/>
      <c r="B65" s="123" t="s">
        <v>146</v>
      </c>
      <c r="C65" s="26" t="s">
        <v>147</v>
      </c>
      <c r="D65" s="39">
        <v>12.08</v>
      </c>
      <c r="E65" s="27"/>
    </row>
    <row r="66" spans="1:5" x14ac:dyDescent="0.35">
      <c r="A66" s="97"/>
      <c r="B66" s="124"/>
      <c r="C66" s="125" t="s">
        <v>148</v>
      </c>
      <c r="D66" s="126"/>
      <c r="E66" s="38">
        <f>SUM(D65)</f>
        <v>12.08</v>
      </c>
    </row>
    <row r="67" spans="1:5" x14ac:dyDescent="0.35">
      <c r="A67" s="97"/>
      <c r="B67" s="123" t="s">
        <v>84</v>
      </c>
      <c r="C67" s="26" t="s">
        <v>149</v>
      </c>
      <c r="D67" s="39">
        <v>0.39</v>
      </c>
      <c r="E67" s="120"/>
    </row>
    <row r="68" spans="1:5" x14ac:dyDescent="0.35">
      <c r="A68" s="97"/>
      <c r="B68" s="127"/>
      <c r="C68" s="26" t="s">
        <v>150</v>
      </c>
      <c r="D68" s="39">
        <v>5.04</v>
      </c>
      <c r="E68" s="121"/>
    </row>
    <row r="69" spans="1:5" x14ac:dyDescent="0.35">
      <c r="A69" s="97"/>
      <c r="B69" s="127"/>
      <c r="C69" s="26" t="s">
        <v>151</v>
      </c>
      <c r="D69" s="39">
        <v>0.21</v>
      </c>
      <c r="E69" s="122"/>
    </row>
    <row r="70" spans="1:5" x14ac:dyDescent="0.35">
      <c r="A70" s="97"/>
      <c r="B70" s="124"/>
      <c r="C70" s="125" t="s">
        <v>152</v>
      </c>
      <c r="D70" s="126"/>
      <c r="E70" s="38">
        <f>SUM(D67:D69)</f>
        <v>5.64</v>
      </c>
    </row>
    <row r="71" spans="1:5" x14ac:dyDescent="0.35">
      <c r="A71" s="97"/>
      <c r="B71" s="123" t="s">
        <v>62</v>
      </c>
      <c r="C71" s="26" t="s">
        <v>153</v>
      </c>
      <c r="D71" s="39">
        <v>4.05</v>
      </c>
      <c r="E71" s="27"/>
    </row>
    <row r="72" spans="1:5" x14ac:dyDescent="0.35">
      <c r="A72" s="97"/>
      <c r="B72" s="124"/>
      <c r="C72" s="125" t="s">
        <v>155</v>
      </c>
      <c r="D72" s="126"/>
      <c r="E72" s="40">
        <f>SUM(D71)</f>
        <v>4.05</v>
      </c>
    </row>
    <row r="73" spans="1:5" x14ac:dyDescent="0.35">
      <c r="A73" s="97"/>
      <c r="B73" s="123" t="s">
        <v>85</v>
      </c>
      <c r="C73" s="26" t="s">
        <v>154</v>
      </c>
      <c r="D73" s="39">
        <v>14.57</v>
      </c>
      <c r="E73" s="41"/>
    </row>
    <row r="74" spans="1:5" x14ac:dyDescent="0.35">
      <c r="A74" s="97"/>
      <c r="B74" s="124"/>
      <c r="C74" s="125" t="s">
        <v>156</v>
      </c>
      <c r="D74" s="126"/>
      <c r="E74" s="40">
        <f>SUM(D73)</f>
        <v>14.57</v>
      </c>
    </row>
    <row r="75" spans="1:5" x14ac:dyDescent="0.35">
      <c r="A75" s="97"/>
      <c r="B75" s="117" t="s">
        <v>157</v>
      </c>
      <c r="C75" s="118"/>
      <c r="D75" s="119"/>
      <c r="E75" s="42">
        <f>SUM(E63:E74)</f>
        <v>43.55</v>
      </c>
    </row>
  </sheetData>
  <mergeCells count="48">
    <mergeCell ref="B75:D75"/>
    <mergeCell ref="E17:E21"/>
    <mergeCell ref="E67:E69"/>
    <mergeCell ref="B71:B72"/>
    <mergeCell ref="B73:B74"/>
    <mergeCell ref="C72:D72"/>
    <mergeCell ref="C74:D74"/>
    <mergeCell ref="B63:B64"/>
    <mergeCell ref="C64:D64"/>
    <mergeCell ref="B65:B66"/>
    <mergeCell ref="C66:D66"/>
    <mergeCell ref="B67:B70"/>
    <mergeCell ref="C70:D70"/>
    <mergeCell ref="B56:B61"/>
    <mergeCell ref="C61:D61"/>
    <mergeCell ref="E56:E60"/>
    <mergeCell ref="E51:E54"/>
    <mergeCell ref="B49:B50"/>
    <mergeCell ref="C50:D50"/>
    <mergeCell ref="B51:B55"/>
    <mergeCell ref="C55:D55"/>
    <mergeCell ref="A49:A62"/>
    <mergeCell ref="A63:A75"/>
    <mergeCell ref="C7:D7"/>
    <mergeCell ref="B2:B7"/>
    <mergeCell ref="B13:B16"/>
    <mergeCell ref="C16:D16"/>
    <mergeCell ref="C22:D22"/>
    <mergeCell ref="B17:B22"/>
    <mergeCell ref="B24:B33"/>
    <mergeCell ref="C33:D33"/>
    <mergeCell ref="B23:D23"/>
    <mergeCell ref="B34:B38"/>
    <mergeCell ref="C38:D38"/>
    <mergeCell ref="B39:B47"/>
    <mergeCell ref="C47:D47"/>
    <mergeCell ref="B62:D62"/>
    <mergeCell ref="E2:E6"/>
    <mergeCell ref="B8:B12"/>
    <mergeCell ref="C12:D12"/>
    <mergeCell ref="A2:A23"/>
    <mergeCell ref="A24:A48"/>
    <mergeCell ref="E8:E11"/>
    <mergeCell ref="E13:E15"/>
    <mergeCell ref="E24:E32"/>
    <mergeCell ref="E34:E37"/>
    <mergeCell ref="E39:E46"/>
    <mergeCell ref="B48:D48"/>
  </mergeCells>
  <pageMargins left="0.7" right="0.7" top="0.75" bottom="0.75" header="0.3" footer="0.3"/>
  <pageSetup orientation="portrait" r:id="rId1"/>
  <ignoredErrors>
    <ignoredError sqref="E22"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10"/>
  <sheetViews>
    <sheetView zoomScale="60" zoomScaleNormal="60" workbookViewId="0">
      <selection activeCell="K25" sqref="K25"/>
    </sheetView>
  </sheetViews>
  <sheetFormatPr defaultRowHeight="14.5" x14ac:dyDescent="0.35"/>
  <cols>
    <col min="3" max="3" width="13.54296875" customWidth="1"/>
    <col min="4" max="4" width="14.453125" customWidth="1"/>
    <col min="5" max="5" width="17.1796875" customWidth="1"/>
    <col min="6" max="6" width="12" customWidth="1"/>
    <col min="7" max="7" width="14.54296875" customWidth="1"/>
    <col min="8" max="8" width="16.1796875" customWidth="1"/>
  </cols>
  <sheetData>
    <row r="1" spans="1:8" x14ac:dyDescent="0.35">
      <c r="A1" s="128" t="s">
        <v>161</v>
      </c>
      <c r="B1" s="128" t="s">
        <v>4</v>
      </c>
      <c r="C1" s="128" t="s">
        <v>162</v>
      </c>
      <c r="D1" s="128"/>
      <c r="E1" s="128"/>
      <c r="F1" s="128"/>
      <c r="G1" s="128"/>
      <c r="H1" s="128"/>
    </row>
    <row r="2" spans="1:8" x14ac:dyDescent="0.35">
      <c r="A2" s="128"/>
      <c r="B2" s="128"/>
      <c r="C2" s="128" t="s">
        <v>163</v>
      </c>
      <c r="D2" s="129" t="s">
        <v>164</v>
      </c>
      <c r="E2" s="130" t="s">
        <v>165</v>
      </c>
      <c r="F2" s="129" t="s">
        <v>166</v>
      </c>
      <c r="G2" s="130" t="s">
        <v>168</v>
      </c>
      <c r="H2" s="129" t="s">
        <v>167</v>
      </c>
    </row>
    <row r="3" spans="1:8" x14ac:dyDescent="0.35">
      <c r="A3" s="128"/>
      <c r="B3" s="128"/>
      <c r="C3" s="128"/>
      <c r="D3" s="129"/>
      <c r="E3" s="131"/>
      <c r="F3" s="129"/>
      <c r="G3" s="131"/>
      <c r="H3" s="129"/>
    </row>
    <row r="4" spans="1:8" x14ac:dyDescent="0.35">
      <c r="A4" s="128"/>
      <c r="B4" s="128"/>
      <c r="C4" s="128"/>
      <c r="D4" s="129"/>
      <c r="E4" s="131"/>
      <c r="F4" s="129"/>
      <c r="G4" s="131"/>
      <c r="H4" s="129"/>
    </row>
    <row r="5" spans="1:8" x14ac:dyDescent="0.35">
      <c r="A5" s="128"/>
      <c r="B5" s="128"/>
      <c r="C5" s="128"/>
      <c r="D5" s="129"/>
      <c r="E5" s="131"/>
      <c r="F5" s="129"/>
      <c r="G5" s="131"/>
      <c r="H5" s="129"/>
    </row>
    <row r="6" spans="1:8" x14ac:dyDescent="0.35">
      <c r="A6" s="128"/>
      <c r="B6" s="128"/>
      <c r="C6" s="128"/>
      <c r="D6" s="129"/>
      <c r="E6" s="131"/>
      <c r="F6" s="129"/>
      <c r="G6" s="131"/>
      <c r="H6" s="129"/>
    </row>
    <row r="7" spans="1:8" x14ac:dyDescent="0.35">
      <c r="A7" s="128"/>
      <c r="B7" s="128"/>
      <c r="C7" s="128"/>
      <c r="D7" s="129"/>
      <c r="E7" s="132"/>
      <c r="F7" s="129"/>
      <c r="G7" s="132"/>
      <c r="H7" s="129"/>
    </row>
    <row r="8" spans="1:8" x14ac:dyDescent="0.35">
      <c r="A8" s="133">
        <v>1</v>
      </c>
      <c r="B8" s="133" t="s">
        <v>82</v>
      </c>
      <c r="C8" s="133">
        <v>27.8</v>
      </c>
      <c r="D8" s="50">
        <v>1.05</v>
      </c>
      <c r="E8" s="137">
        <f>AVERAGE(D8:D12)</f>
        <v>0.91799999999999993</v>
      </c>
      <c r="F8" s="44">
        <f t="shared" ref="F8:F39" si="0">D8/1000</f>
        <v>1.0500000000000002E-3</v>
      </c>
      <c r="G8" s="153">
        <f>AVERAGE(C8*(E8/1000))</f>
        <v>2.5520399999999999E-2</v>
      </c>
      <c r="H8" s="46">
        <f>$C$8*F8</f>
        <v>2.9190000000000004E-2</v>
      </c>
    </row>
    <row r="9" spans="1:8" x14ac:dyDescent="0.35">
      <c r="A9" s="133"/>
      <c r="B9" s="133"/>
      <c r="C9" s="133"/>
      <c r="D9" s="50">
        <v>2.97</v>
      </c>
      <c r="E9" s="138"/>
      <c r="F9" s="44">
        <f t="shared" si="0"/>
        <v>2.97E-3</v>
      </c>
      <c r="G9" s="154"/>
      <c r="H9" s="46">
        <f t="shared" ref="H9:H12" si="1">$C$8*F9</f>
        <v>8.2566000000000001E-2</v>
      </c>
    </row>
    <row r="10" spans="1:8" x14ac:dyDescent="0.35">
      <c r="A10" s="133"/>
      <c r="B10" s="133"/>
      <c r="C10" s="133"/>
      <c r="D10" s="50">
        <v>0.37</v>
      </c>
      <c r="E10" s="138"/>
      <c r="F10" s="44">
        <f t="shared" si="0"/>
        <v>3.6999999999999999E-4</v>
      </c>
      <c r="G10" s="154"/>
      <c r="H10" s="46">
        <f t="shared" si="1"/>
        <v>1.0286E-2</v>
      </c>
    </row>
    <row r="11" spans="1:8" x14ac:dyDescent="0.35">
      <c r="A11" s="133"/>
      <c r="B11" s="133"/>
      <c r="C11" s="133"/>
      <c r="D11" s="50">
        <v>0.1</v>
      </c>
      <c r="E11" s="138"/>
      <c r="F11" s="44">
        <f t="shared" si="0"/>
        <v>1E-4</v>
      </c>
      <c r="G11" s="154"/>
      <c r="H11" s="46">
        <f t="shared" si="1"/>
        <v>2.7800000000000004E-3</v>
      </c>
    </row>
    <row r="12" spans="1:8" x14ac:dyDescent="0.35">
      <c r="A12" s="133"/>
      <c r="B12" s="133"/>
      <c r="C12" s="133"/>
      <c r="D12" s="50">
        <v>0.1</v>
      </c>
      <c r="E12" s="139"/>
      <c r="F12" s="44">
        <f t="shared" si="0"/>
        <v>1E-4</v>
      </c>
      <c r="G12" s="155"/>
      <c r="H12" s="46">
        <f t="shared" si="1"/>
        <v>2.7800000000000004E-3</v>
      </c>
    </row>
    <row r="13" spans="1:8" x14ac:dyDescent="0.35">
      <c r="A13" s="133"/>
      <c r="B13" s="133" t="s">
        <v>51</v>
      </c>
      <c r="C13" s="133">
        <v>80.099999999999994</v>
      </c>
      <c r="D13" s="50">
        <v>2.19</v>
      </c>
      <c r="E13" s="134">
        <f>AVERAGE(D13:D17)</f>
        <v>2.9239999999999995</v>
      </c>
      <c r="F13" s="44">
        <f t="shared" si="0"/>
        <v>2.1900000000000001E-3</v>
      </c>
      <c r="G13" s="156">
        <f>AVERAGE(C13*(E13/1000))</f>
        <v>0.23421239999999993</v>
      </c>
      <c r="H13" s="46">
        <f>C$13*F13</f>
        <v>0.17541899999999999</v>
      </c>
    </row>
    <row r="14" spans="1:8" x14ac:dyDescent="0.35">
      <c r="A14" s="133"/>
      <c r="B14" s="133"/>
      <c r="C14" s="133"/>
      <c r="D14" s="50">
        <v>4.18</v>
      </c>
      <c r="E14" s="135"/>
      <c r="F14" s="44">
        <f t="shared" si="0"/>
        <v>4.1799999999999997E-3</v>
      </c>
      <c r="G14" s="157"/>
      <c r="H14" s="46">
        <f>C$13*F14</f>
        <v>0.33481799999999995</v>
      </c>
    </row>
    <row r="15" spans="1:8" x14ac:dyDescent="0.35">
      <c r="A15" s="133"/>
      <c r="B15" s="133"/>
      <c r="C15" s="133"/>
      <c r="D15" s="50">
        <v>4.8</v>
      </c>
      <c r="E15" s="135"/>
      <c r="F15" s="44">
        <f t="shared" si="0"/>
        <v>4.7999999999999996E-3</v>
      </c>
      <c r="G15" s="157"/>
      <c r="H15" s="46">
        <f>C$13*F15</f>
        <v>0.38447999999999993</v>
      </c>
    </row>
    <row r="16" spans="1:8" x14ac:dyDescent="0.35">
      <c r="A16" s="133"/>
      <c r="B16" s="133"/>
      <c r="C16" s="133"/>
      <c r="D16" s="50">
        <v>2.19</v>
      </c>
      <c r="E16" s="135"/>
      <c r="F16" s="44">
        <f t="shared" si="0"/>
        <v>2.1900000000000001E-3</v>
      </c>
      <c r="G16" s="157"/>
      <c r="H16" s="46">
        <f>C$13*F16</f>
        <v>0.17541899999999999</v>
      </c>
    </row>
    <row r="17" spans="1:8" x14ac:dyDescent="0.35">
      <c r="A17" s="133"/>
      <c r="B17" s="133"/>
      <c r="C17" s="133"/>
      <c r="D17" s="50">
        <v>1.26</v>
      </c>
      <c r="E17" s="136"/>
      <c r="F17" s="44">
        <f t="shared" si="0"/>
        <v>1.2600000000000001E-3</v>
      </c>
      <c r="G17" s="158"/>
      <c r="H17" s="46">
        <f>C$13*F17</f>
        <v>0.100926</v>
      </c>
    </row>
    <row r="18" spans="1:8" x14ac:dyDescent="0.35">
      <c r="A18" s="133"/>
      <c r="B18" s="133" t="s">
        <v>52</v>
      </c>
      <c r="C18" s="133">
        <v>53.6</v>
      </c>
      <c r="D18" s="50">
        <v>0.97</v>
      </c>
      <c r="E18" s="134">
        <f>AVERAGE(D18:D22)</f>
        <v>0.83200000000000007</v>
      </c>
      <c r="F18" s="44">
        <f t="shared" si="0"/>
        <v>9.6999999999999994E-4</v>
      </c>
      <c r="G18" s="156">
        <f>AVERAGE(C18*(E18/1000))</f>
        <v>4.4595200000000002E-2</v>
      </c>
      <c r="H18" s="46">
        <f>C$18*F18</f>
        <v>5.1991999999999997E-2</v>
      </c>
    </row>
    <row r="19" spans="1:8" x14ac:dyDescent="0.35">
      <c r="A19" s="133"/>
      <c r="B19" s="133"/>
      <c r="C19" s="133"/>
      <c r="D19" s="50">
        <v>0.56999999999999995</v>
      </c>
      <c r="E19" s="135"/>
      <c r="F19" s="44">
        <f t="shared" si="0"/>
        <v>5.6999999999999998E-4</v>
      </c>
      <c r="G19" s="157"/>
      <c r="H19" s="46">
        <f>C$18*F19</f>
        <v>3.0551999999999999E-2</v>
      </c>
    </row>
    <row r="20" spans="1:8" x14ac:dyDescent="0.35">
      <c r="A20" s="133"/>
      <c r="B20" s="133"/>
      <c r="C20" s="133"/>
      <c r="D20" s="50">
        <v>0.99</v>
      </c>
      <c r="E20" s="135"/>
      <c r="F20" s="44">
        <f t="shared" si="0"/>
        <v>9.8999999999999999E-4</v>
      </c>
      <c r="G20" s="157"/>
      <c r="H20" s="46">
        <f>C$18*F20</f>
        <v>5.3064E-2</v>
      </c>
    </row>
    <row r="21" spans="1:8" x14ac:dyDescent="0.35">
      <c r="A21" s="133"/>
      <c r="B21" s="133"/>
      <c r="C21" s="133"/>
      <c r="D21" s="50">
        <v>0.78</v>
      </c>
      <c r="E21" s="135"/>
      <c r="F21" s="44">
        <f t="shared" si="0"/>
        <v>7.7999999999999999E-4</v>
      </c>
      <c r="G21" s="157"/>
      <c r="H21" s="46">
        <f>C$18*F21</f>
        <v>4.1807999999999998E-2</v>
      </c>
    </row>
    <row r="22" spans="1:8" x14ac:dyDescent="0.35">
      <c r="A22" s="133"/>
      <c r="B22" s="133"/>
      <c r="C22" s="133"/>
      <c r="D22" s="50">
        <v>0.85</v>
      </c>
      <c r="E22" s="136"/>
      <c r="F22" s="44">
        <f t="shared" si="0"/>
        <v>8.4999999999999995E-4</v>
      </c>
      <c r="G22" s="158"/>
      <c r="H22" s="46">
        <f>C$18*F22</f>
        <v>4.5559999999999996E-2</v>
      </c>
    </row>
    <row r="23" spans="1:8" x14ac:dyDescent="0.35">
      <c r="A23" s="89">
        <v>2</v>
      </c>
      <c r="B23" s="89" t="s">
        <v>83</v>
      </c>
      <c r="C23" s="89">
        <v>65</v>
      </c>
      <c r="D23" s="51">
        <v>0.52</v>
      </c>
      <c r="E23" s="140">
        <f>AVERAGE(D23:D26)</f>
        <v>1.2224999999999999</v>
      </c>
      <c r="F23" s="22">
        <f t="shared" si="0"/>
        <v>5.2000000000000006E-4</v>
      </c>
      <c r="G23" s="150">
        <f>AVERAGE(C23*(E23/1000))</f>
        <v>7.9462499999999991E-2</v>
      </c>
      <c r="H23" s="47">
        <f>C$23*F23</f>
        <v>3.3800000000000004E-2</v>
      </c>
    </row>
    <row r="24" spans="1:8" x14ac:dyDescent="0.35">
      <c r="A24" s="89"/>
      <c r="B24" s="89"/>
      <c r="C24" s="89"/>
      <c r="D24" s="51">
        <v>1.03</v>
      </c>
      <c r="E24" s="141"/>
      <c r="F24" s="22">
        <f t="shared" si="0"/>
        <v>1.0300000000000001E-3</v>
      </c>
      <c r="G24" s="151"/>
      <c r="H24" s="47">
        <f>C$23*F24</f>
        <v>6.695000000000001E-2</v>
      </c>
    </row>
    <row r="25" spans="1:8" x14ac:dyDescent="0.35">
      <c r="A25" s="89"/>
      <c r="B25" s="89"/>
      <c r="C25" s="89"/>
      <c r="D25" s="51">
        <v>1.17</v>
      </c>
      <c r="E25" s="141"/>
      <c r="F25" s="22">
        <f t="shared" si="0"/>
        <v>1.17E-3</v>
      </c>
      <c r="G25" s="151"/>
      <c r="H25" s="47">
        <f>C$23*F25</f>
        <v>7.6050000000000006E-2</v>
      </c>
    </row>
    <row r="26" spans="1:8" x14ac:dyDescent="0.35">
      <c r="A26" s="89"/>
      <c r="B26" s="89"/>
      <c r="C26" s="89"/>
      <c r="D26" s="51">
        <v>2.17</v>
      </c>
      <c r="E26" s="142"/>
      <c r="F26" s="22">
        <f t="shared" si="0"/>
        <v>2.1700000000000001E-3</v>
      </c>
      <c r="G26" s="152"/>
      <c r="H26" s="47">
        <f>C$23*F26</f>
        <v>0.14105000000000001</v>
      </c>
    </row>
    <row r="27" spans="1:8" x14ac:dyDescent="0.35">
      <c r="A27" s="89"/>
      <c r="B27" s="89" t="s">
        <v>54</v>
      </c>
      <c r="C27" s="89">
        <v>45.1</v>
      </c>
      <c r="D27" s="51">
        <v>1.66</v>
      </c>
      <c r="E27" s="140">
        <f>AVERAGE(D27:D32)</f>
        <v>1.5883333333333332</v>
      </c>
      <c r="F27" s="22">
        <f t="shared" si="0"/>
        <v>1.66E-3</v>
      </c>
      <c r="G27" s="150">
        <f>AVERAGE(C27*(E27/1000))</f>
        <v>7.1633833333333327E-2</v>
      </c>
      <c r="H27" s="47">
        <f t="shared" ref="H27:H32" si="2">C$27*F27</f>
        <v>7.4866000000000002E-2</v>
      </c>
    </row>
    <row r="28" spans="1:8" x14ac:dyDescent="0.35">
      <c r="A28" s="89"/>
      <c r="B28" s="89"/>
      <c r="C28" s="89"/>
      <c r="D28" s="51">
        <v>0.87</v>
      </c>
      <c r="E28" s="141"/>
      <c r="F28" s="22">
        <f t="shared" si="0"/>
        <v>8.7000000000000001E-4</v>
      </c>
      <c r="G28" s="151"/>
      <c r="H28" s="47">
        <f t="shared" si="2"/>
        <v>3.9237000000000001E-2</v>
      </c>
    </row>
    <row r="29" spans="1:8" x14ac:dyDescent="0.35">
      <c r="A29" s="89"/>
      <c r="B29" s="89"/>
      <c r="C29" s="89"/>
      <c r="D29" s="51">
        <v>1.51</v>
      </c>
      <c r="E29" s="141"/>
      <c r="F29" s="22">
        <f t="shared" si="0"/>
        <v>1.5100000000000001E-3</v>
      </c>
      <c r="G29" s="151"/>
      <c r="H29" s="47">
        <f t="shared" si="2"/>
        <v>6.8101000000000009E-2</v>
      </c>
    </row>
    <row r="30" spans="1:8" x14ac:dyDescent="0.35">
      <c r="A30" s="89"/>
      <c r="B30" s="89"/>
      <c r="C30" s="89"/>
      <c r="D30" s="51">
        <v>1.58</v>
      </c>
      <c r="E30" s="141"/>
      <c r="F30" s="22">
        <f t="shared" si="0"/>
        <v>1.58E-3</v>
      </c>
      <c r="G30" s="151"/>
      <c r="H30" s="47">
        <f t="shared" si="2"/>
        <v>7.1258000000000002E-2</v>
      </c>
    </row>
    <row r="31" spans="1:8" x14ac:dyDescent="0.35">
      <c r="A31" s="89"/>
      <c r="B31" s="89"/>
      <c r="C31" s="89"/>
      <c r="D31" s="51">
        <v>2.21</v>
      </c>
      <c r="E31" s="141"/>
      <c r="F31" s="22">
        <f t="shared" si="0"/>
        <v>2.2100000000000002E-3</v>
      </c>
      <c r="G31" s="151"/>
      <c r="H31" s="47">
        <f t="shared" si="2"/>
        <v>9.967100000000001E-2</v>
      </c>
    </row>
    <row r="32" spans="1:8" x14ac:dyDescent="0.35">
      <c r="A32" s="89"/>
      <c r="B32" s="89"/>
      <c r="C32" s="89"/>
      <c r="D32" s="51">
        <v>1.7</v>
      </c>
      <c r="E32" s="142"/>
      <c r="F32" s="22">
        <f t="shared" si="0"/>
        <v>1.6999999999999999E-3</v>
      </c>
      <c r="G32" s="152"/>
      <c r="H32" s="47">
        <f t="shared" si="2"/>
        <v>7.6670000000000002E-2</v>
      </c>
    </row>
    <row r="33" spans="1:8" x14ac:dyDescent="0.35">
      <c r="A33" s="89"/>
      <c r="B33" s="89" t="s">
        <v>55</v>
      </c>
      <c r="C33" s="89">
        <v>110.9</v>
      </c>
      <c r="D33" s="51">
        <v>1.1299999999999999</v>
      </c>
      <c r="E33" s="140">
        <f>AVERAGE(D33:D40)</f>
        <v>0.71624999999999994</v>
      </c>
      <c r="F33" s="22">
        <f t="shared" si="0"/>
        <v>1.1299999999999999E-3</v>
      </c>
      <c r="G33" s="150">
        <f>AVERAGE(C33*(E33/1000))</f>
        <v>7.9432125000000006E-2</v>
      </c>
      <c r="H33" s="47">
        <f t="shared" ref="H33:H40" si="3">C$33*F33</f>
        <v>0.12531700000000001</v>
      </c>
    </row>
    <row r="34" spans="1:8" x14ac:dyDescent="0.35">
      <c r="A34" s="89"/>
      <c r="B34" s="89"/>
      <c r="C34" s="89"/>
      <c r="D34" s="51">
        <v>0.56999999999999995</v>
      </c>
      <c r="E34" s="141"/>
      <c r="F34" s="22">
        <f t="shared" si="0"/>
        <v>5.6999999999999998E-4</v>
      </c>
      <c r="G34" s="151"/>
      <c r="H34" s="47">
        <f t="shared" si="3"/>
        <v>6.3213000000000005E-2</v>
      </c>
    </row>
    <row r="35" spans="1:8" x14ac:dyDescent="0.35">
      <c r="A35" s="89"/>
      <c r="B35" s="89"/>
      <c r="C35" s="89"/>
      <c r="D35" s="51">
        <v>0.32</v>
      </c>
      <c r="E35" s="141"/>
      <c r="F35" s="22">
        <f t="shared" si="0"/>
        <v>3.2000000000000003E-4</v>
      </c>
      <c r="G35" s="151"/>
      <c r="H35" s="47">
        <f t="shared" si="3"/>
        <v>3.5488000000000006E-2</v>
      </c>
    </row>
    <row r="36" spans="1:8" x14ac:dyDescent="0.35">
      <c r="A36" s="89"/>
      <c r="B36" s="89"/>
      <c r="C36" s="89"/>
      <c r="D36" s="51">
        <v>1.28</v>
      </c>
      <c r="E36" s="141"/>
      <c r="F36" s="22">
        <f t="shared" si="0"/>
        <v>1.2800000000000001E-3</v>
      </c>
      <c r="G36" s="151"/>
      <c r="H36" s="47">
        <f t="shared" si="3"/>
        <v>0.14195200000000002</v>
      </c>
    </row>
    <row r="37" spans="1:8" x14ac:dyDescent="0.35">
      <c r="A37" s="89"/>
      <c r="B37" s="89"/>
      <c r="C37" s="89"/>
      <c r="D37" s="51">
        <v>0.56000000000000005</v>
      </c>
      <c r="E37" s="141"/>
      <c r="F37" s="22">
        <f t="shared" si="0"/>
        <v>5.6000000000000006E-4</v>
      </c>
      <c r="G37" s="151"/>
      <c r="H37" s="47">
        <f t="shared" si="3"/>
        <v>6.2104000000000006E-2</v>
      </c>
    </row>
    <row r="38" spans="1:8" x14ac:dyDescent="0.35">
      <c r="A38" s="89"/>
      <c r="B38" s="89"/>
      <c r="C38" s="89"/>
      <c r="D38" s="51">
        <v>0.45</v>
      </c>
      <c r="E38" s="141"/>
      <c r="F38" s="22">
        <f t="shared" si="0"/>
        <v>4.4999999999999999E-4</v>
      </c>
      <c r="G38" s="151"/>
      <c r="H38" s="47">
        <f t="shared" si="3"/>
        <v>4.9904999999999998E-2</v>
      </c>
    </row>
    <row r="39" spans="1:8" x14ac:dyDescent="0.35">
      <c r="A39" s="89"/>
      <c r="B39" s="89"/>
      <c r="C39" s="89"/>
      <c r="D39" s="51">
        <v>0.42</v>
      </c>
      <c r="E39" s="141"/>
      <c r="F39" s="22">
        <f t="shared" si="0"/>
        <v>4.1999999999999996E-4</v>
      </c>
      <c r="G39" s="151"/>
      <c r="H39" s="47">
        <f t="shared" si="3"/>
        <v>4.6578000000000001E-2</v>
      </c>
    </row>
    <row r="40" spans="1:8" x14ac:dyDescent="0.35">
      <c r="A40" s="89"/>
      <c r="B40" s="89"/>
      <c r="C40" s="89"/>
      <c r="D40" s="51">
        <v>1</v>
      </c>
      <c r="E40" s="142"/>
      <c r="F40" s="22">
        <f t="shared" ref="F40:F71" si="4">D40/1000</f>
        <v>1E-3</v>
      </c>
      <c r="G40" s="152"/>
      <c r="H40" s="47">
        <f t="shared" si="3"/>
        <v>0.11090000000000001</v>
      </c>
    </row>
    <row r="41" spans="1:8" x14ac:dyDescent="0.35">
      <c r="A41" s="96">
        <v>3</v>
      </c>
      <c r="B41" s="96" t="s">
        <v>58</v>
      </c>
      <c r="C41" s="96">
        <v>7.6</v>
      </c>
      <c r="D41" s="52">
        <v>23.6</v>
      </c>
      <c r="E41" s="143">
        <f>AVERAGE(D41:D44)</f>
        <v>45.95</v>
      </c>
      <c r="F41" s="23">
        <f t="shared" si="4"/>
        <v>2.3600000000000003E-2</v>
      </c>
      <c r="G41" s="162">
        <f>AVERAGE(C41*(E41/1000))</f>
        <v>0.34922000000000003</v>
      </c>
      <c r="H41" s="48">
        <f>C$41*F41</f>
        <v>0.17936000000000002</v>
      </c>
    </row>
    <row r="42" spans="1:8" x14ac:dyDescent="0.35">
      <c r="A42" s="96"/>
      <c r="B42" s="96"/>
      <c r="C42" s="96"/>
      <c r="D42" s="52">
        <v>19</v>
      </c>
      <c r="E42" s="144"/>
      <c r="F42" s="23">
        <f t="shared" si="4"/>
        <v>1.9E-2</v>
      </c>
      <c r="G42" s="163"/>
      <c r="H42" s="48">
        <f>C$41*F42</f>
        <v>0.1444</v>
      </c>
    </row>
    <row r="43" spans="1:8" x14ac:dyDescent="0.35">
      <c r="A43" s="96"/>
      <c r="B43" s="96"/>
      <c r="C43" s="96"/>
      <c r="D43" s="52">
        <v>89.7</v>
      </c>
      <c r="E43" s="144"/>
      <c r="F43" s="23">
        <f t="shared" si="4"/>
        <v>8.9700000000000002E-2</v>
      </c>
      <c r="G43" s="163"/>
      <c r="H43" s="48">
        <f>C$41*F43</f>
        <v>0.68171999999999999</v>
      </c>
    </row>
    <row r="44" spans="1:8" x14ac:dyDescent="0.35">
      <c r="A44" s="96"/>
      <c r="B44" s="96"/>
      <c r="C44" s="96"/>
      <c r="D44" s="52">
        <v>51.5</v>
      </c>
      <c r="E44" s="145"/>
      <c r="F44" s="23">
        <f t="shared" si="4"/>
        <v>5.1499999999999997E-2</v>
      </c>
      <c r="G44" s="164"/>
      <c r="H44" s="48">
        <f>C$41*F44</f>
        <v>0.39139999999999997</v>
      </c>
    </row>
    <row r="45" spans="1:8" x14ac:dyDescent="0.35">
      <c r="A45" s="96"/>
      <c r="B45" s="96" t="s">
        <v>57</v>
      </c>
      <c r="C45" s="96">
        <v>68.900000000000006</v>
      </c>
      <c r="D45" s="53">
        <v>1.77</v>
      </c>
      <c r="E45" s="143">
        <f>AVERAGE(D45:D56)</f>
        <v>1.9274999999999995</v>
      </c>
      <c r="F45" s="23">
        <f t="shared" si="4"/>
        <v>1.7700000000000001E-3</v>
      </c>
      <c r="G45" s="162">
        <f>AVERAGE(C45*(E45/1000))</f>
        <v>0.13280474999999997</v>
      </c>
      <c r="H45" s="48">
        <f t="shared" ref="H45:H56" si="5">C$45*F45</f>
        <v>0.12195300000000002</v>
      </c>
    </row>
    <row r="46" spans="1:8" x14ac:dyDescent="0.35">
      <c r="A46" s="96"/>
      <c r="B46" s="96"/>
      <c r="C46" s="96"/>
      <c r="D46" s="53">
        <v>3.74</v>
      </c>
      <c r="E46" s="144"/>
      <c r="F46" s="23">
        <f t="shared" si="4"/>
        <v>3.7400000000000003E-3</v>
      </c>
      <c r="G46" s="163"/>
      <c r="H46" s="48">
        <f t="shared" si="5"/>
        <v>0.25768600000000003</v>
      </c>
    </row>
    <row r="47" spans="1:8" x14ac:dyDescent="0.35">
      <c r="A47" s="96"/>
      <c r="B47" s="96"/>
      <c r="C47" s="96"/>
      <c r="D47" s="53">
        <v>3.6</v>
      </c>
      <c r="E47" s="144"/>
      <c r="F47" s="23">
        <f t="shared" si="4"/>
        <v>3.5999999999999999E-3</v>
      </c>
      <c r="G47" s="163"/>
      <c r="H47" s="48">
        <f t="shared" si="5"/>
        <v>0.24804000000000001</v>
      </c>
    </row>
    <row r="48" spans="1:8" x14ac:dyDescent="0.35">
      <c r="A48" s="96"/>
      <c r="B48" s="96"/>
      <c r="C48" s="96"/>
      <c r="D48" s="53">
        <v>0.74</v>
      </c>
      <c r="E48" s="144"/>
      <c r="F48" s="23">
        <f t="shared" si="4"/>
        <v>7.3999999999999999E-4</v>
      </c>
      <c r="G48" s="163"/>
      <c r="H48" s="48">
        <f t="shared" si="5"/>
        <v>5.0986000000000004E-2</v>
      </c>
    </row>
    <row r="49" spans="1:8" x14ac:dyDescent="0.35">
      <c r="A49" s="96"/>
      <c r="B49" s="96"/>
      <c r="C49" s="96"/>
      <c r="D49" s="53">
        <v>0.76</v>
      </c>
      <c r="E49" s="144"/>
      <c r="F49" s="23">
        <f t="shared" si="4"/>
        <v>7.6000000000000004E-4</v>
      </c>
      <c r="G49" s="163"/>
      <c r="H49" s="48">
        <f t="shared" si="5"/>
        <v>5.2364000000000008E-2</v>
      </c>
    </row>
    <row r="50" spans="1:8" x14ac:dyDescent="0.35">
      <c r="A50" s="96"/>
      <c r="B50" s="96"/>
      <c r="C50" s="96"/>
      <c r="D50" s="53">
        <v>1.6</v>
      </c>
      <c r="E50" s="144"/>
      <c r="F50" s="23">
        <f t="shared" si="4"/>
        <v>1.6000000000000001E-3</v>
      </c>
      <c r="G50" s="163"/>
      <c r="H50" s="48">
        <f t="shared" si="5"/>
        <v>0.11024000000000002</v>
      </c>
    </row>
    <row r="51" spans="1:8" x14ac:dyDescent="0.35">
      <c r="A51" s="96"/>
      <c r="B51" s="96"/>
      <c r="C51" s="96"/>
      <c r="D51" s="53">
        <v>0.42</v>
      </c>
      <c r="E51" s="144"/>
      <c r="F51" s="23">
        <f t="shared" si="4"/>
        <v>4.1999999999999996E-4</v>
      </c>
      <c r="G51" s="163"/>
      <c r="H51" s="48">
        <f t="shared" si="5"/>
        <v>2.8937999999999998E-2</v>
      </c>
    </row>
    <row r="52" spans="1:8" x14ac:dyDescent="0.35">
      <c r="A52" s="96"/>
      <c r="B52" s="96"/>
      <c r="C52" s="96"/>
      <c r="D52" s="53">
        <v>0.43</v>
      </c>
      <c r="E52" s="144"/>
      <c r="F52" s="23">
        <f t="shared" si="4"/>
        <v>4.2999999999999999E-4</v>
      </c>
      <c r="G52" s="163"/>
      <c r="H52" s="48">
        <f t="shared" si="5"/>
        <v>2.9627000000000001E-2</v>
      </c>
    </row>
    <row r="53" spans="1:8" x14ac:dyDescent="0.35">
      <c r="A53" s="96"/>
      <c r="B53" s="96"/>
      <c r="C53" s="96"/>
      <c r="D53" s="53">
        <v>5.17</v>
      </c>
      <c r="E53" s="144"/>
      <c r="F53" s="23">
        <f t="shared" si="4"/>
        <v>5.1700000000000001E-3</v>
      </c>
      <c r="G53" s="163"/>
      <c r="H53" s="48">
        <f t="shared" si="5"/>
        <v>0.35621300000000006</v>
      </c>
    </row>
    <row r="54" spans="1:8" x14ac:dyDescent="0.35">
      <c r="A54" s="96"/>
      <c r="B54" s="96"/>
      <c r="C54" s="96"/>
      <c r="D54" s="53">
        <v>1.74</v>
      </c>
      <c r="E54" s="144"/>
      <c r="F54" s="23">
        <f t="shared" si="4"/>
        <v>1.74E-3</v>
      </c>
      <c r="G54" s="163"/>
      <c r="H54" s="48">
        <f t="shared" si="5"/>
        <v>0.11988600000000001</v>
      </c>
    </row>
    <row r="55" spans="1:8" x14ac:dyDescent="0.35">
      <c r="A55" s="96"/>
      <c r="B55" s="96"/>
      <c r="C55" s="96"/>
      <c r="D55" s="53">
        <v>1.0900000000000001</v>
      </c>
      <c r="E55" s="144"/>
      <c r="F55" s="23">
        <f t="shared" si="4"/>
        <v>1.09E-3</v>
      </c>
      <c r="G55" s="163"/>
      <c r="H55" s="48">
        <f t="shared" si="5"/>
        <v>7.5101000000000015E-2</v>
      </c>
    </row>
    <row r="56" spans="1:8" x14ac:dyDescent="0.35">
      <c r="A56" s="96"/>
      <c r="B56" s="96"/>
      <c r="C56" s="96"/>
      <c r="D56" s="53">
        <v>2.0699999999999998</v>
      </c>
      <c r="E56" s="145"/>
      <c r="F56" s="23">
        <f t="shared" si="4"/>
        <v>2.0699999999999998E-3</v>
      </c>
      <c r="G56" s="164"/>
      <c r="H56" s="48">
        <f t="shared" si="5"/>
        <v>0.142623</v>
      </c>
    </row>
    <row r="57" spans="1:8" x14ac:dyDescent="0.35">
      <c r="A57" s="96"/>
      <c r="B57" s="96" t="s">
        <v>59</v>
      </c>
      <c r="C57" s="96">
        <v>27.8</v>
      </c>
      <c r="D57" s="52">
        <v>3.46</v>
      </c>
      <c r="E57" s="143">
        <f>AVERAGE(D57:D65)</f>
        <v>10.621111111111112</v>
      </c>
      <c r="F57" s="23">
        <f t="shared" si="4"/>
        <v>3.46E-3</v>
      </c>
      <c r="G57" s="162">
        <f>AVERAGE(C57*(E57/1000))</f>
        <v>0.29526688888888891</v>
      </c>
      <c r="H57" s="48">
        <f t="shared" ref="H57:H65" si="6">C$57*F57</f>
        <v>9.6187999999999996E-2</v>
      </c>
    </row>
    <row r="58" spans="1:8" x14ac:dyDescent="0.35">
      <c r="A58" s="96"/>
      <c r="B58" s="96"/>
      <c r="C58" s="96"/>
      <c r="D58" s="52">
        <v>5.07</v>
      </c>
      <c r="E58" s="144"/>
      <c r="F58" s="23">
        <f t="shared" si="4"/>
        <v>5.0699999999999999E-3</v>
      </c>
      <c r="G58" s="163"/>
      <c r="H58" s="48">
        <f t="shared" si="6"/>
        <v>0.14094599999999999</v>
      </c>
    </row>
    <row r="59" spans="1:8" x14ac:dyDescent="0.35">
      <c r="A59" s="96"/>
      <c r="B59" s="96"/>
      <c r="C59" s="96"/>
      <c r="D59" s="52">
        <v>10.3</v>
      </c>
      <c r="E59" s="144"/>
      <c r="F59" s="23">
        <f t="shared" si="4"/>
        <v>1.03E-2</v>
      </c>
      <c r="G59" s="163"/>
      <c r="H59" s="48">
        <f t="shared" si="6"/>
        <v>0.28633999999999998</v>
      </c>
    </row>
    <row r="60" spans="1:8" x14ac:dyDescent="0.35">
      <c r="A60" s="96"/>
      <c r="B60" s="96"/>
      <c r="C60" s="96"/>
      <c r="D60" s="52">
        <v>12.4</v>
      </c>
      <c r="E60" s="144"/>
      <c r="F60" s="23">
        <f t="shared" si="4"/>
        <v>1.24E-2</v>
      </c>
      <c r="G60" s="163"/>
      <c r="H60" s="48">
        <f t="shared" si="6"/>
        <v>0.34471999999999997</v>
      </c>
    </row>
    <row r="61" spans="1:8" x14ac:dyDescent="0.35">
      <c r="A61" s="96"/>
      <c r="B61" s="96"/>
      <c r="C61" s="96"/>
      <c r="D61" s="52">
        <v>14.9</v>
      </c>
      <c r="E61" s="144"/>
      <c r="F61" s="23">
        <f t="shared" si="4"/>
        <v>1.49E-2</v>
      </c>
      <c r="G61" s="163"/>
      <c r="H61" s="48">
        <f t="shared" si="6"/>
        <v>0.41422000000000003</v>
      </c>
    </row>
    <row r="62" spans="1:8" x14ac:dyDescent="0.35">
      <c r="A62" s="96"/>
      <c r="B62" s="96"/>
      <c r="C62" s="96"/>
      <c r="D62" s="52">
        <v>7.49</v>
      </c>
      <c r="E62" s="144"/>
      <c r="F62" s="23">
        <f t="shared" si="4"/>
        <v>7.4900000000000001E-3</v>
      </c>
      <c r="G62" s="163"/>
      <c r="H62" s="48">
        <f t="shared" si="6"/>
        <v>0.20822200000000002</v>
      </c>
    </row>
    <row r="63" spans="1:8" x14ac:dyDescent="0.35">
      <c r="A63" s="96"/>
      <c r="B63" s="96"/>
      <c r="C63" s="96"/>
      <c r="D63" s="52">
        <v>15.3</v>
      </c>
      <c r="E63" s="144"/>
      <c r="F63" s="23">
        <f t="shared" si="4"/>
        <v>1.5300000000000001E-2</v>
      </c>
      <c r="G63" s="163"/>
      <c r="H63" s="48">
        <f t="shared" si="6"/>
        <v>0.42534000000000005</v>
      </c>
    </row>
    <row r="64" spans="1:8" x14ac:dyDescent="0.35">
      <c r="A64" s="96"/>
      <c r="B64" s="96"/>
      <c r="C64" s="96"/>
      <c r="D64" s="52">
        <v>16.7</v>
      </c>
      <c r="E64" s="144"/>
      <c r="F64" s="23">
        <f t="shared" si="4"/>
        <v>1.67E-2</v>
      </c>
      <c r="G64" s="163"/>
      <c r="H64" s="48">
        <f t="shared" si="6"/>
        <v>0.46426000000000001</v>
      </c>
    </row>
    <row r="65" spans="1:8" x14ac:dyDescent="0.35">
      <c r="A65" s="96"/>
      <c r="B65" s="96"/>
      <c r="C65" s="96"/>
      <c r="D65" s="52">
        <v>9.9700000000000006</v>
      </c>
      <c r="E65" s="145"/>
      <c r="F65" s="23">
        <f t="shared" si="4"/>
        <v>9.9700000000000014E-3</v>
      </c>
      <c r="G65" s="164"/>
      <c r="H65" s="48">
        <f t="shared" si="6"/>
        <v>0.27716600000000002</v>
      </c>
    </row>
    <row r="66" spans="1:8" x14ac:dyDescent="0.35">
      <c r="A66" s="146">
        <v>4</v>
      </c>
      <c r="B66" s="146" t="s">
        <v>61</v>
      </c>
      <c r="C66" s="146">
        <v>7.2</v>
      </c>
      <c r="D66" s="54">
        <v>3.6</v>
      </c>
      <c r="E66" s="147">
        <f>AVERAGE(D66:D75)</f>
        <v>1.796</v>
      </c>
      <c r="F66" s="45">
        <f t="shared" si="4"/>
        <v>3.5999999999999999E-3</v>
      </c>
      <c r="G66" s="159">
        <f>AVERAGE(C66*(E66/1000))</f>
        <v>1.29312E-2</v>
      </c>
      <c r="H66" s="49">
        <f t="shared" ref="H66:H75" si="7">C$66*F66</f>
        <v>2.5919999999999999E-2</v>
      </c>
    </row>
    <row r="67" spans="1:8" x14ac:dyDescent="0.35">
      <c r="A67" s="146"/>
      <c r="B67" s="146"/>
      <c r="C67" s="146"/>
      <c r="D67" s="54">
        <v>3.7</v>
      </c>
      <c r="E67" s="148"/>
      <c r="F67" s="45">
        <f t="shared" si="4"/>
        <v>3.7000000000000002E-3</v>
      </c>
      <c r="G67" s="160"/>
      <c r="H67" s="49">
        <f t="shared" si="7"/>
        <v>2.664E-2</v>
      </c>
    </row>
    <row r="68" spans="1:8" x14ac:dyDescent="0.35">
      <c r="A68" s="146"/>
      <c r="B68" s="146"/>
      <c r="C68" s="146"/>
      <c r="D68" s="54">
        <v>0.45</v>
      </c>
      <c r="E68" s="148"/>
      <c r="F68" s="45">
        <f t="shared" si="4"/>
        <v>4.4999999999999999E-4</v>
      </c>
      <c r="G68" s="160"/>
      <c r="H68" s="49">
        <f t="shared" si="7"/>
        <v>3.2399999999999998E-3</v>
      </c>
    </row>
    <row r="69" spans="1:8" x14ac:dyDescent="0.35">
      <c r="A69" s="146"/>
      <c r="B69" s="146"/>
      <c r="C69" s="146"/>
      <c r="D69" s="54">
        <v>1.17</v>
      </c>
      <c r="E69" s="148"/>
      <c r="F69" s="45">
        <f t="shared" si="4"/>
        <v>1.17E-3</v>
      </c>
      <c r="G69" s="160"/>
      <c r="H69" s="49">
        <f t="shared" si="7"/>
        <v>8.4240000000000009E-3</v>
      </c>
    </row>
    <row r="70" spans="1:8" x14ac:dyDescent="0.35">
      <c r="A70" s="146"/>
      <c r="B70" s="146"/>
      <c r="C70" s="146"/>
      <c r="D70" s="54">
        <v>0.21</v>
      </c>
      <c r="E70" s="148"/>
      <c r="F70" s="45">
        <f t="shared" si="4"/>
        <v>2.0999999999999998E-4</v>
      </c>
      <c r="G70" s="160"/>
      <c r="H70" s="49">
        <f t="shared" si="7"/>
        <v>1.5119999999999999E-3</v>
      </c>
    </row>
    <row r="71" spans="1:8" x14ac:dyDescent="0.35">
      <c r="A71" s="146"/>
      <c r="B71" s="146"/>
      <c r="C71" s="146"/>
      <c r="D71" s="54">
        <v>1.52</v>
      </c>
      <c r="E71" s="148"/>
      <c r="F71" s="45">
        <f t="shared" si="4"/>
        <v>1.5200000000000001E-3</v>
      </c>
      <c r="G71" s="160"/>
      <c r="H71" s="49">
        <f t="shared" si="7"/>
        <v>1.0944000000000001E-2</v>
      </c>
    </row>
    <row r="72" spans="1:8" x14ac:dyDescent="0.35">
      <c r="A72" s="146"/>
      <c r="B72" s="146"/>
      <c r="C72" s="146"/>
      <c r="D72" s="54">
        <v>1.5</v>
      </c>
      <c r="E72" s="148"/>
      <c r="F72" s="45">
        <f t="shared" ref="F72:F103" si="8">D72/1000</f>
        <v>1.5E-3</v>
      </c>
      <c r="G72" s="160"/>
      <c r="H72" s="49">
        <f t="shared" si="7"/>
        <v>1.0800000000000001E-2</v>
      </c>
    </row>
    <row r="73" spans="1:8" x14ac:dyDescent="0.35">
      <c r="A73" s="146"/>
      <c r="B73" s="146"/>
      <c r="C73" s="146"/>
      <c r="D73" s="54">
        <v>2.11</v>
      </c>
      <c r="E73" s="148"/>
      <c r="F73" s="45">
        <f t="shared" si="8"/>
        <v>2.1099999999999999E-3</v>
      </c>
      <c r="G73" s="160"/>
      <c r="H73" s="49">
        <f t="shared" si="7"/>
        <v>1.5191999999999999E-2</v>
      </c>
    </row>
    <row r="74" spans="1:8" x14ac:dyDescent="0.35">
      <c r="A74" s="146"/>
      <c r="B74" s="146"/>
      <c r="C74" s="146"/>
      <c r="D74" s="54">
        <v>1.82</v>
      </c>
      <c r="E74" s="148"/>
      <c r="F74" s="45">
        <f t="shared" si="8"/>
        <v>1.82E-3</v>
      </c>
      <c r="G74" s="160"/>
      <c r="H74" s="49">
        <f t="shared" si="7"/>
        <v>1.3104000000000001E-2</v>
      </c>
    </row>
    <row r="75" spans="1:8" x14ac:dyDescent="0.35">
      <c r="A75" s="146"/>
      <c r="B75" s="146"/>
      <c r="C75" s="146"/>
      <c r="D75" s="54">
        <v>1.88</v>
      </c>
      <c r="E75" s="149"/>
      <c r="F75" s="45">
        <f t="shared" si="8"/>
        <v>1.8799999999999999E-3</v>
      </c>
      <c r="G75" s="161"/>
      <c r="H75" s="49">
        <f t="shared" si="7"/>
        <v>1.3535999999999999E-2</v>
      </c>
    </row>
    <row r="76" spans="1:8" x14ac:dyDescent="0.35">
      <c r="A76" s="146"/>
      <c r="B76" s="146" t="s">
        <v>146</v>
      </c>
      <c r="C76" s="146">
        <v>12.1</v>
      </c>
      <c r="D76" s="54">
        <v>0.93</v>
      </c>
      <c r="E76" s="147">
        <f>AVERAGE(D76:D84)</f>
        <v>1.0666666666666667</v>
      </c>
      <c r="F76" s="45">
        <f t="shared" si="8"/>
        <v>9.3000000000000005E-4</v>
      </c>
      <c r="G76" s="159">
        <f>AVERAGE(C76*(E76/1000))</f>
        <v>1.2906666666666667E-2</v>
      </c>
      <c r="H76" s="49">
        <f t="shared" ref="H76:H84" si="9">C$76*F76</f>
        <v>1.1253000000000001E-2</v>
      </c>
    </row>
    <row r="77" spans="1:8" x14ac:dyDescent="0.35">
      <c r="A77" s="146"/>
      <c r="B77" s="146"/>
      <c r="C77" s="146"/>
      <c r="D77" s="54">
        <v>0.62</v>
      </c>
      <c r="E77" s="148"/>
      <c r="F77" s="45">
        <f t="shared" si="8"/>
        <v>6.2E-4</v>
      </c>
      <c r="G77" s="160"/>
      <c r="H77" s="49">
        <f t="shared" si="9"/>
        <v>7.502E-3</v>
      </c>
    </row>
    <row r="78" spans="1:8" x14ac:dyDescent="0.35">
      <c r="A78" s="146"/>
      <c r="B78" s="146"/>
      <c r="C78" s="146"/>
      <c r="D78" s="54">
        <v>0.5</v>
      </c>
      <c r="E78" s="148"/>
      <c r="F78" s="45">
        <f t="shared" si="8"/>
        <v>5.0000000000000001E-4</v>
      </c>
      <c r="G78" s="160"/>
      <c r="H78" s="49">
        <f t="shared" si="9"/>
        <v>6.0499999999999998E-3</v>
      </c>
    </row>
    <row r="79" spans="1:8" x14ac:dyDescent="0.35">
      <c r="A79" s="146"/>
      <c r="B79" s="146"/>
      <c r="C79" s="146"/>
      <c r="D79" s="54">
        <v>0.56999999999999995</v>
      </c>
      <c r="E79" s="148"/>
      <c r="F79" s="45">
        <f t="shared" si="8"/>
        <v>5.6999999999999998E-4</v>
      </c>
      <c r="G79" s="160"/>
      <c r="H79" s="49">
        <f t="shared" si="9"/>
        <v>6.8969999999999995E-3</v>
      </c>
    </row>
    <row r="80" spans="1:8" x14ac:dyDescent="0.35">
      <c r="A80" s="146"/>
      <c r="B80" s="146"/>
      <c r="C80" s="146"/>
      <c r="D80" s="54">
        <v>0.51</v>
      </c>
      <c r="E80" s="148"/>
      <c r="F80" s="45">
        <f t="shared" si="8"/>
        <v>5.1000000000000004E-4</v>
      </c>
      <c r="G80" s="160"/>
      <c r="H80" s="49">
        <f t="shared" si="9"/>
        <v>6.1710000000000003E-3</v>
      </c>
    </row>
    <row r="81" spans="1:8" x14ac:dyDescent="0.35">
      <c r="A81" s="146"/>
      <c r="B81" s="146"/>
      <c r="C81" s="146"/>
      <c r="D81" s="54">
        <v>0.57999999999999996</v>
      </c>
      <c r="E81" s="148"/>
      <c r="F81" s="45">
        <f t="shared" si="8"/>
        <v>5.8E-4</v>
      </c>
      <c r="G81" s="160"/>
      <c r="H81" s="49">
        <f t="shared" si="9"/>
        <v>7.0179999999999999E-3</v>
      </c>
    </row>
    <row r="82" spans="1:8" x14ac:dyDescent="0.35">
      <c r="A82" s="146"/>
      <c r="B82" s="146"/>
      <c r="C82" s="146"/>
      <c r="D82" s="54">
        <v>2.34</v>
      </c>
      <c r="E82" s="148"/>
      <c r="F82" s="45">
        <f t="shared" si="8"/>
        <v>2.3400000000000001E-3</v>
      </c>
      <c r="G82" s="160"/>
      <c r="H82" s="49">
        <f t="shared" si="9"/>
        <v>2.8313999999999999E-2</v>
      </c>
    </row>
    <row r="83" spans="1:8" x14ac:dyDescent="0.35">
      <c r="A83" s="146"/>
      <c r="B83" s="146"/>
      <c r="C83" s="146"/>
      <c r="D83" s="54">
        <v>1.72</v>
      </c>
      <c r="E83" s="148"/>
      <c r="F83" s="45">
        <f t="shared" si="8"/>
        <v>1.72E-3</v>
      </c>
      <c r="G83" s="160"/>
      <c r="H83" s="49">
        <f t="shared" si="9"/>
        <v>2.0811999999999997E-2</v>
      </c>
    </row>
    <row r="84" spans="1:8" x14ac:dyDescent="0.35">
      <c r="A84" s="146"/>
      <c r="B84" s="146"/>
      <c r="C84" s="146"/>
      <c r="D84" s="54">
        <v>1.83</v>
      </c>
      <c r="E84" s="149"/>
      <c r="F84" s="45">
        <f t="shared" si="8"/>
        <v>1.83E-3</v>
      </c>
      <c r="G84" s="161"/>
      <c r="H84" s="49">
        <f t="shared" si="9"/>
        <v>2.2142999999999999E-2</v>
      </c>
    </row>
    <row r="85" spans="1:8" x14ac:dyDescent="0.35">
      <c r="A85" s="146"/>
      <c r="B85" s="146" t="s">
        <v>84</v>
      </c>
      <c r="C85" s="146">
        <v>5.6</v>
      </c>
      <c r="D85" s="54">
        <v>0.77</v>
      </c>
      <c r="E85" s="147">
        <f>AVERAGE(D85:D91)</f>
        <v>0.76714285714285713</v>
      </c>
      <c r="F85" s="45">
        <f t="shared" si="8"/>
        <v>7.7000000000000007E-4</v>
      </c>
      <c r="G85" s="159">
        <f>AVERAGE(C85*(E85/1000))</f>
        <v>4.2959999999999995E-3</v>
      </c>
      <c r="H85" s="49">
        <f t="shared" ref="H85:H91" si="10">C$85*F85</f>
        <v>4.3119999999999999E-3</v>
      </c>
    </row>
    <row r="86" spans="1:8" x14ac:dyDescent="0.35">
      <c r="A86" s="146"/>
      <c r="B86" s="146"/>
      <c r="C86" s="146"/>
      <c r="D86" s="54">
        <v>0.66</v>
      </c>
      <c r="E86" s="148"/>
      <c r="F86" s="45">
        <f t="shared" si="8"/>
        <v>6.6E-4</v>
      </c>
      <c r="G86" s="160"/>
      <c r="H86" s="49">
        <f t="shared" si="10"/>
        <v>3.6959999999999996E-3</v>
      </c>
    </row>
    <row r="87" spans="1:8" x14ac:dyDescent="0.35">
      <c r="A87" s="146"/>
      <c r="B87" s="146"/>
      <c r="C87" s="146"/>
      <c r="D87" s="54">
        <v>1.1000000000000001</v>
      </c>
      <c r="E87" s="148"/>
      <c r="F87" s="45">
        <f t="shared" si="8"/>
        <v>1.1000000000000001E-3</v>
      </c>
      <c r="G87" s="160"/>
      <c r="H87" s="49">
        <f t="shared" si="10"/>
        <v>6.1599999999999997E-3</v>
      </c>
    </row>
    <row r="88" spans="1:8" x14ac:dyDescent="0.35">
      <c r="A88" s="146"/>
      <c r="B88" s="146"/>
      <c r="C88" s="146"/>
      <c r="D88" s="54">
        <v>0.47</v>
      </c>
      <c r="E88" s="148"/>
      <c r="F88" s="45">
        <f t="shared" si="8"/>
        <v>4.6999999999999999E-4</v>
      </c>
      <c r="G88" s="160"/>
      <c r="H88" s="49">
        <f t="shared" si="10"/>
        <v>2.6319999999999998E-3</v>
      </c>
    </row>
    <row r="89" spans="1:8" x14ac:dyDescent="0.35">
      <c r="A89" s="146"/>
      <c r="B89" s="146"/>
      <c r="C89" s="146"/>
      <c r="D89" s="54">
        <v>0.66</v>
      </c>
      <c r="E89" s="148"/>
      <c r="F89" s="45">
        <f t="shared" si="8"/>
        <v>6.6E-4</v>
      </c>
      <c r="G89" s="160"/>
      <c r="H89" s="49">
        <f t="shared" si="10"/>
        <v>3.6959999999999996E-3</v>
      </c>
    </row>
    <row r="90" spans="1:8" x14ac:dyDescent="0.35">
      <c r="A90" s="146"/>
      <c r="B90" s="146"/>
      <c r="C90" s="146"/>
      <c r="D90" s="54">
        <v>0.86</v>
      </c>
      <c r="E90" s="148"/>
      <c r="F90" s="45">
        <f t="shared" si="8"/>
        <v>8.5999999999999998E-4</v>
      </c>
      <c r="G90" s="160"/>
      <c r="H90" s="49">
        <f t="shared" si="10"/>
        <v>4.816E-3</v>
      </c>
    </row>
    <row r="91" spans="1:8" x14ac:dyDescent="0.35">
      <c r="A91" s="146"/>
      <c r="B91" s="146"/>
      <c r="C91" s="146"/>
      <c r="D91" s="54">
        <v>0.85</v>
      </c>
      <c r="E91" s="149"/>
      <c r="F91" s="45">
        <f t="shared" si="8"/>
        <v>8.4999999999999995E-4</v>
      </c>
      <c r="G91" s="161"/>
      <c r="H91" s="49">
        <f t="shared" si="10"/>
        <v>4.7599999999999995E-3</v>
      </c>
    </row>
    <row r="92" spans="1:8" x14ac:dyDescent="0.35">
      <c r="A92" s="146"/>
      <c r="B92" s="146" t="s">
        <v>62</v>
      </c>
      <c r="C92" s="146">
        <v>4.0999999999999996</v>
      </c>
      <c r="D92" s="54">
        <v>0.26</v>
      </c>
      <c r="E92" s="147">
        <f>AVERAGE(D92:D102)</f>
        <v>0.69272727272727275</v>
      </c>
      <c r="F92" s="45">
        <f t="shared" si="8"/>
        <v>2.6000000000000003E-4</v>
      </c>
      <c r="G92" s="159">
        <f>AVERAGE(C92*(E92/1000))</f>
        <v>2.8401818181818177E-3</v>
      </c>
      <c r="H92" s="49">
        <f t="shared" ref="H92:H102" si="11">C$92*F92</f>
        <v>1.0660000000000001E-3</v>
      </c>
    </row>
    <row r="93" spans="1:8" x14ac:dyDescent="0.35">
      <c r="A93" s="146"/>
      <c r="B93" s="146"/>
      <c r="C93" s="146"/>
      <c r="D93" s="54">
        <v>0.99</v>
      </c>
      <c r="E93" s="148"/>
      <c r="F93" s="45">
        <f t="shared" si="8"/>
        <v>9.8999999999999999E-4</v>
      </c>
      <c r="G93" s="160"/>
      <c r="H93" s="49">
        <f t="shared" si="11"/>
        <v>4.0589999999999992E-3</v>
      </c>
    </row>
    <row r="94" spans="1:8" x14ac:dyDescent="0.35">
      <c r="A94" s="146"/>
      <c r="B94" s="146"/>
      <c r="C94" s="146"/>
      <c r="D94" s="54">
        <v>1.1000000000000001</v>
      </c>
      <c r="E94" s="148"/>
      <c r="F94" s="45">
        <f t="shared" si="8"/>
        <v>1.1000000000000001E-3</v>
      </c>
      <c r="G94" s="160"/>
      <c r="H94" s="49">
        <f t="shared" si="11"/>
        <v>4.5100000000000001E-3</v>
      </c>
    </row>
    <row r="95" spans="1:8" x14ac:dyDescent="0.35">
      <c r="A95" s="146"/>
      <c r="B95" s="146"/>
      <c r="C95" s="146"/>
      <c r="D95" s="54">
        <v>0.66</v>
      </c>
      <c r="E95" s="148"/>
      <c r="F95" s="45">
        <f t="shared" si="8"/>
        <v>6.6E-4</v>
      </c>
      <c r="G95" s="160"/>
      <c r="H95" s="49">
        <f t="shared" si="11"/>
        <v>2.7059999999999996E-3</v>
      </c>
    </row>
    <row r="96" spans="1:8" x14ac:dyDescent="0.35">
      <c r="A96" s="146"/>
      <c r="B96" s="146"/>
      <c r="C96" s="146"/>
      <c r="D96" s="54">
        <v>0.78</v>
      </c>
      <c r="E96" s="148"/>
      <c r="F96" s="45">
        <f t="shared" si="8"/>
        <v>7.7999999999999999E-4</v>
      </c>
      <c r="G96" s="160"/>
      <c r="H96" s="49">
        <f t="shared" si="11"/>
        <v>3.1979999999999995E-3</v>
      </c>
    </row>
    <row r="97" spans="1:8" x14ac:dyDescent="0.35">
      <c r="A97" s="146"/>
      <c r="B97" s="146"/>
      <c r="C97" s="146"/>
      <c r="D97" s="54">
        <v>0.39</v>
      </c>
      <c r="E97" s="148"/>
      <c r="F97" s="45">
        <f t="shared" si="8"/>
        <v>3.8999999999999999E-4</v>
      </c>
      <c r="G97" s="160"/>
      <c r="H97" s="49">
        <f t="shared" si="11"/>
        <v>1.5989999999999997E-3</v>
      </c>
    </row>
    <row r="98" spans="1:8" x14ac:dyDescent="0.35">
      <c r="A98" s="146"/>
      <c r="B98" s="146"/>
      <c r="C98" s="146"/>
      <c r="D98" s="54">
        <v>0.76</v>
      </c>
      <c r="E98" s="148"/>
      <c r="F98" s="45">
        <f t="shared" si="8"/>
        <v>7.6000000000000004E-4</v>
      </c>
      <c r="G98" s="160"/>
      <c r="H98" s="49">
        <f t="shared" si="11"/>
        <v>3.1159999999999998E-3</v>
      </c>
    </row>
    <row r="99" spans="1:8" x14ac:dyDescent="0.35">
      <c r="A99" s="146"/>
      <c r="B99" s="146"/>
      <c r="C99" s="146"/>
      <c r="D99" s="54">
        <v>1.07</v>
      </c>
      <c r="E99" s="148"/>
      <c r="F99" s="45">
        <f t="shared" si="8"/>
        <v>1.07E-3</v>
      </c>
      <c r="G99" s="160"/>
      <c r="H99" s="49">
        <f t="shared" si="11"/>
        <v>4.3869999999999994E-3</v>
      </c>
    </row>
    <row r="100" spans="1:8" x14ac:dyDescent="0.35">
      <c r="A100" s="146"/>
      <c r="B100" s="146"/>
      <c r="C100" s="146"/>
      <c r="D100" s="54">
        <v>0.54</v>
      </c>
      <c r="E100" s="148"/>
      <c r="F100" s="45">
        <f t="shared" si="8"/>
        <v>5.4000000000000001E-4</v>
      </c>
      <c r="G100" s="160"/>
      <c r="H100" s="49">
        <f t="shared" si="11"/>
        <v>2.2139999999999998E-3</v>
      </c>
    </row>
    <row r="101" spans="1:8" x14ac:dyDescent="0.35">
      <c r="A101" s="146"/>
      <c r="B101" s="146"/>
      <c r="C101" s="146"/>
      <c r="D101" s="54">
        <v>0.57999999999999996</v>
      </c>
      <c r="E101" s="148"/>
      <c r="F101" s="45">
        <f t="shared" si="8"/>
        <v>5.8E-4</v>
      </c>
      <c r="G101" s="160"/>
      <c r="H101" s="49">
        <f t="shared" si="11"/>
        <v>2.3779999999999999E-3</v>
      </c>
    </row>
    <row r="102" spans="1:8" x14ac:dyDescent="0.35">
      <c r="A102" s="146"/>
      <c r="B102" s="146"/>
      <c r="C102" s="146"/>
      <c r="D102" s="54">
        <v>0.49</v>
      </c>
      <c r="E102" s="149"/>
      <c r="F102" s="45">
        <f t="shared" si="8"/>
        <v>4.8999999999999998E-4</v>
      </c>
      <c r="G102" s="161"/>
      <c r="H102" s="49">
        <f t="shared" si="11"/>
        <v>2.0089999999999999E-3</v>
      </c>
    </row>
    <row r="103" spans="1:8" x14ac:dyDescent="0.35">
      <c r="A103" s="146"/>
      <c r="B103" s="146" t="s">
        <v>85</v>
      </c>
      <c r="C103" s="146">
        <v>14.6</v>
      </c>
      <c r="D103" s="54">
        <v>0.66</v>
      </c>
      <c r="E103" s="147">
        <f>AVERAGE(D103:D110)</f>
        <v>0.90375000000000005</v>
      </c>
      <c r="F103" s="45">
        <f t="shared" si="8"/>
        <v>6.6E-4</v>
      </c>
      <c r="G103" s="159">
        <f>AVERAGE(C103*(E103/1000))</f>
        <v>1.319475E-2</v>
      </c>
      <c r="H103" s="49">
        <f t="shared" ref="H103:H110" si="12">C$103*F103</f>
        <v>9.6360000000000005E-3</v>
      </c>
    </row>
    <row r="104" spans="1:8" x14ac:dyDescent="0.35">
      <c r="A104" s="146"/>
      <c r="B104" s="146"/>
      <c r="C104" s="146"/>
      <c r="D104" s="54">
        <v>1.19</v>
      </c>
      <c r="E104" s="148"/>
      <c r="F104" s="45">
        <f t="shared" ref="F104:F110" si="13">D104/1000</f>
        <v>1.1899999999999999E-3</v>
      </c>
      <c r="G104" s="160"/>
      <c r="H104" s="49">
        <f t="shared" si="12"/>
        <v>1.7373999999999997E-2</v>
      </c>
    </row>
    <row r="105" spans="1:8" x14ac:dyDescent="0.35">
      <c r="A105" s="146"/>
      <c r="B105" s="146"/>
      <c r="C105" s="146"/>
      <c r="D105" s="54">
        <v>1.8</v>
      </c>
      <c r="E105" s="148"/>
      <c r="F105" s="45">
        <f t="shared" si="13"/>
        <v>1.8E-3</v>
      </c>
      <c r="G105" s="160"/>
      <c r="H105" s="49">
        <f t="shared" si="12"/>
        <v>2.6279999999999998E-2</v>
      </c>
    </row>
    <row r="106" spans="1:8" x14ac:dyDescent="0.35">
      <c r="A106" s="146"/>
      <c r="B106" s="146"/>
      <c r="C106" s="146"/>
      <c r="D106" s="54">
        <v>0.48</v>
      </c>
      <c r="E106" s="148"/>
      <c r="F106" s="45">
        <f t="shared" si="13"/>
        <v>4.7999999999999996E-4</v>
      </c>
      <c r="G106" s="160"/>
      <c r="H106" s="49">
        <f t="shared" si="12"/>
        <v>7.0079999999999995E-3</v>
      </c>
    </row>
    <row r="107" spans="1:8" x14ac:dyDescent="0.35">
      <c r="A107" s="146"/>
      <c r="B107" s="146"/>
      <c r="C107" s="146"/>
      <c r="D107" s="54">
        <v>0.76</v>
      </c>
      <c r="E107" s="148"/>
      <c r="F107" s="45">
        <f t="shared" si="13"/>
        <v>7.6000000000000004E-4</v>
      </c>
      <c r="G107" s="160"/>
      <c r="H107" s="49">
        <f t="shared" si="12"/>
        <v>1.1096E-2</v>
      </c>
    </row>
    <row r="108" spans="1:8" x14ac:dyDescent="0.35">
      <c r="A108" s="146"/>
      <c r="B108" s="146"/>
      <c r="C108" s="146"/>
      <c r="D108" s="54">
        <v>1.1399999999999999</v>
      </c>
      <c r="E108" s="148"/>
      <c r="F108" s="45">
        <f t="shared" si="13"/>
        <v>1.14E-3</v>
      </c>
      <c r="G108" s="160"/>
      <c r="H108" s="49">
        <f t="shared" si="12"/>
        <v>1.6643999999999999E-2</v>
      </c>
    </row>
    <row r="109" spans="1:8" x14ac:dyDescent="0.35">
      <c r="A109" s="146"/>
      <c r="B109" s="146"/>
      <c r="C109" s="146"/>
      <c r="D109" s="54">
        <v>0.63</v>
      </c>
      <c r="E109" s="148"/>
      <c r="F109" s="45">
        <f t="shared" si="13"/>
        <v>6.3000000000000003E-4</v>
      </c>
      <c r="G109" s="160"/>
      <c r="H109" s="49">
        <f t="shared" si="12"/>
        <v>9.1979999999999996E-3</v>
      </c>
    </row>
    <row r="110" spans="1:8" x14ac:dyDescent="0.35">
      <c r="A110" s="146"/>
      <c r="B110" s="146"/>
      <c r="C110" s="146"/>
      <c r="D110" s="54">
        <v>0.56999999999999995</v>
      </c>
      <c r="E110" s="149"/>
      <c r="F110" s="45">
        <f t="shared" si="13"/>
        <v>5.6999999999999998E-4</v>
      </c>
      <c r="G110" s="161"/>
      <c r="H110" s="49">
        <f t="shared" si="12"/>
        <v>8.3219999999999995E-3</v>
      </c>
    </row>
  </sheetData>
  <mergeCells count="69">
    <mergeCell ref="G92:G102"/>
    <mergeCell ref="G103:G110"/>
    <mergeCell ref="G41:G44"/>
    <mergeCell ref="G45:G56"/>
    <mergeCell ref="G57:G65"/>
    <mergeCell ref="G66:G75"/>
    <mergeCell ref="G76:G84"/>
    <mergeCell ref="G85:G91"/>
    <mergeCell ref="G8:G12"/>
    <mergeCell ref="G13:G17"/>
    <mergeCell ref="G18:G22"/>
    <mergeCell ref="G23:G26"/>
    <mergeCell ref="G27:G32"/>
    <mergeCell ref="G33:G40"/>
    <mergeCell ref="B92:B102"/>
    <mergeCell ref="C92:C102"/>
    <mergeCell ref="E92:E102"/>
    <mergeCell ref="B103:B110"/>
    <mergeCell ref="C103:C110"/>
    <mergeCell ref="E103:E110"/>
    <mergeCell ref="B85:B91"/>
    <mergeCell ref="C85:C91"/>
    <mergeCell ref="E85:E91"/>
    <mergeCell ref="B57:B65"/>
    <mergeCell ref="C57:C65"/>
    <mergeCell ref="E57:E65"/>
    <mergeCell ref="B33:B40"/>
    <mergeCell ref="C33:C40"/>
    <mergeCell ref="E33:E40"/>
    <mergeCell ref="A66:A110"/>
    <mergeCell ref="B66:B75"/>
    <mergeCell ref="C66:C75"/>
    <mergeCell ref="E66:E75"/>
    <mergeCell ref="B76:B84"/>
    <mergeCell ref="C76:C84"/>
    <mergeCell ref="E76:E84"/>
    <mergeCell ref="A41:A65"/>
    <mergeCell ref="B41:B44"/>
    <mergeCell ref="C41:C44"/>
    <mergeCell ref="E41:E44"/>
    <mergeCell ref="B45:B56"/>
    <mergeCell ref="C45:C56"/>
    <mergeCell ref="E45:E56"/>
    <mergeCell ref="A23:A40"/>
    <mergeCell ref="B23:B26"/>
    <mergeCell ref="C23:C26"/>
    <mergeCell ref="E23:E26"/>
    <mergeCell ref="B27:B32"/>
    <mergeCell ref="C27:C32"/>
    <mergeCell ref="E27:E32"/>
    <mergeCell ref="B18:B22"/>
    <mergeCell ref="C18:C22"/>
    <mergeCell ref="E18:E22"/>
    <mergeCell ref="A8:A22"/>
    <mergeCell ref="B8:B12"/>
    <mergeCell ref="C8:C12"/>
    <mergeCell ref="E8:E12"/>
    <mergeCell ref="B13:B17"/>
    <mergeCell ref="C13:C17"/>
    <mergeCell ref="E13:E17"/>
    <mergeCell ref="A1:A7"/>
    <mergeCell ref="B1:B7"/>
    <mergeCell ref="C1:H1"/>
    <mergeCell ref="C2:C7"/>
    <mergeCell ref="D2:D7"/>
    <mergeCell ref="E2:E7"/>
    <mergeCell ref="F2:F7"/>
    <mergeCell ref="H2:H7"/>
    <mergeCell ref="G2:G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2"/>
  <sheetViews>
    <sheetView zoomScale="60" zoomScaleNormal="60" workbookViewId="0">
      <selection activeCell="H13" sqref="H13"/>
    </sheetView>
  </sheetViews>
  <sheetFormatPr defaultRowHeight="14.5" x14ac:dyDescent="0.35"/>
  <cols>
    <col min="1" max="1" width="14.54296875" customWidth="1"/>
    <col min="2" max="2" width="11.81640625" customWidth="1"/>
    <col min="3" max="3" width="19.26953125" customWidth="1"/>
    <col min="4" max="4" width="42" customWidth="1"/>
  </cols>
  <sheetData>
    <row r="1" spans="1:4" x14ac:dyDescent="0.35">
      <c r="A1" s="165" t="s">
        <v>169</v>
      </c>
      <c r="B1" s="165"/>
      <c r="C1" s="165"/>
      <c r="D1" s="165"/>
    </row>
    <row r="2" spans="1:4" x14ac:dyDescent="0.35">
      <c r="A2" s="55" t="s">
        <v>170</v>
      </c>
      <c r="B2" s="55" t="s">
        <v>171</v>
      </c>
      <c r="C2" s="55" t="s">
        <v>172</v>
      </c>
      <c r="D2" s="55" t="s">
        <v>173</v>
      </c>
    </row>
    <row r="3" spans="1:4" x14ac:dyDescent="0.35">
      <c r="A3" s="112" t="s">
        <v>174</v>
      </c>
      <c r="B3" s="24">
        <v>711</v>
      </c>
      <c r="C3" s="24">
        <v>4190.95</v>
      </c>
      <c r="D3" s="112" t="s">
        <v>175</v>
      </c>
    </row>
    <row r="4" spans="1:4" x14ac:dyDescent="0.35">
      <c r="A4" s="116"/>
      <c r="B4" s="24">
        <v>734</v>
      </c>
      <c r="C4" s="24">
        <v>3890.22</v>
      </c>
      <c r="D4" s="116"/>
    </row>
    <row r="5" spans="1:4" x14ac:dyDescent="0.35">
      <c r="A5" s="116"/>
      <c r="B5" s="24">
        <v>718</v>
      </c>
      <c r="C5" s="24">
        <v>1752.78</v>
      </c>
      <c r="D5" s="116"/>
    </row>
    <row r="6" spans="1:4" x14ac:dyDescent="0.35">
      <c r="A6" s="116"/>
      <c r="B6" s="24">
        <v>716</v>
      </c>
      <c r="C6" s="24">
        <v>1551.49</v>
      </c>
      <c r="D6" s="116"/>
    </row>
    <row r="7" spans="1:4" x14ac:dyDescent="0.35">
      <c r="A7" s="116"/>
      <c r="B7" s="24">
        <v>717</v>
      </c>
      <c r="C7" s="24">
        <v>764.54</v>
      </c>
      <c r="D7" s="116"/>
    </row>
    <row r="8" spans="1:4" x14ac:dyDescent="0.35">
      <c r="A8" s="116"/>
      <c r="B8" s="24">
        <v>735</v>
      </c>
      <c r="C8" s="24">
        <v>433.33</v>
      </c>
      <c r="D8" s="116"/>
    </row>
    <row r="9" spans="1:4" x14ac:dyDescent="0.35">
      <c r="A9" s="116"/>
      <c r="B9" s="24">
        <v>746</v>
      </c>
      <c r="C9" s="24">
        <v>853.81</v>
      </c>
      <c r="D9" s="116"/>
    </row>
    <row r="10" spans="1:4" x14ac:dyDescent="0.35">
      <c r="A10" s="116"/>
      <c r="B10" s="24">
        <v>745</v>
      </c>
      <c r="C10" s="24">
        <v>913.49</v>
      </c>
      <c r="D10" s="116"/>
    </row>
    <row r="11" spans="1:4" x14ac:dyDescent="0.35">
      <c r="A11" s="116"/>
      <c r="B11" s="24">
        <v>747</v>
      </c>
      <c r="C11" s="24">
        <v>876.22</v>
      </c>
      <c r="D11" s="116"/>
    </row>
    <row r="12" spans="1:4" x14ac:dyDescent="0.35">
      <c r="A12" s="116"/>
      <c r="B12" s="24">
        <v>748</v>
      </c>
      <c r="C12" s="24">
        <v>665.37</v>
      </c>
      <c r="D12" s="116"/>
    </row>
    <row r="13" spans="1:4" x14ac:dyDescent="0.35">
      <c r="A13" s="116"/>
      <c r="B13" s="24">
        <v>749</v>
      </c>
      <c r="C13" s="24">
        <v>643.67999999999995</v>
      </c>
      <c r="D13" s="116"/>
    </row>
    <row r="14" spans="1:4" x14ac:dyDescent="0.35">
      <c r="A14" s="116"/>
      <c r="B14" s="24">
        <v>750</v>
      </c>
      <c r="C14" s="24">
        <v>209.07</v>
      </c>
      <c r="D14" s="116"/>
    </row>
    <row r="15" spans="1:4" x14ac:dyDescent="0.35">
      <c r="A15" s="116"/>
      <c r="B15" s="24">
        <v>751</v>
      </c>
      <c r="C15" s="24">
        <v>729.12</v>
      </c>
      <c r="D15" s="116"/>
    </row>
    <row r="16" spans="1:4" x14ac:dyDescent="0.35">
      <c r="A16" s="116"/>
      <c r="B16" s="24">
        <v>753</v>
      </c>
      <c r="C16" s="24">
        <v>640.44299999999998</v>
      </c>
      <c r="D16" s="116"/>
    </row>
    <row r="17" spans="1:4" x14ac:dyDescent="0.35">
      <c r="A17" s="116"/>
      <c r="B17" s="24">
        <v>759</v>
      </c>
      <c r="C17" s="24">
        <v>338</v>
      </c>
      <c r="D17" s="116"/>
    </row>
    <row r="18" spans="1:4" x14ac:dyDescent="0.35">
      <c r="A18" s="116"/>
      <c r="B18" s="24">
        <v>758</v>
      </c>
      <c r="C18" s="24">
        <v>125.3</v>
      </c>
      <c r="D18" s="116"/>
    </row>
    <row r="19" spans="1:4" x14ac:dyDescent="0.35">
      <c r="A19" s="116"/>
      <c r="B19" s="24">
        <v>755</v>
      </c>
      <c r="C19" s="24">
        <v>716.79</v>
      </c>
      <c r="D19" s="116"/>
    </row>
    <row r="20" spans="1:4" x14ac:dyDescent="0.35">
      <c r="A20" s="116"/>
      <c r="B20" s="24">
        <v>756</v>
      </c>
      <c r="C20" s="24">
        <v>343.66</v>
      </c>
      <c r="D20" s="116"/>
    </row>
    <row r="21" spans="1:4" x14ac:dyDescent="0.35">
      <c r="A21" s="113"/>
      <c r="B21" s="24" t="s">
        <v>176</v>
      </c>
      <c r="C21" s="25">
        <f>AVERAGE(C3:C20)</f>
        <v>1091.0146111111108</v>
      </c>
      <c r="D21" s="113"/>
    </row>
    <row r="22" spans="1:4" x14ac:dyDescent="0.35">
      <c r="A22" s="166" t="s">
        <v>174</v>
      </c>
      <c r="B22" s="56">
        <v>760</v>
      </c>
      <c r="C22" s="56">
        <v>1270.22</v>
      </c>
      <c r="D22" s="166" t="s">
        <v>177</v>
      </c>
    </row>
    <row r="23" spans="1:4" x14ac:dyDescent="0.35">
      <c r="A23" s="166"/>
      <c r="B23" s="56">
        <v>765</v>
      </c>
      <c r="C23" s="56">
        <v>1194.3699999999999</v>
      </c>
      <c r="D23" s="166"/>
    </row>
    <row r="24" spans="1:4" x14ac:dyDescent="0.35">
      <c r="A24" s="166"/>
      <c r="B24" s="56">
        <v>763</v>
      </c>
      <c r="C24" s="56">
        <v>800.58</v>
      </c>
      <c r="D24" s="166"/>
    </row>
    <row r="25" spans="1:4" x14ac:dyDescent="0.35">
      <c r="A25" s="166"/>
      <c r="B25" s="56">
        <v>764</v>
      </c>
      <c r="C25" s="56">
        <v>424.02</v>
      </c>
      <c r="D25" s="166"/>
    </row>
    <row r="26" spans="1:4" x14ac:dyDescent="0.35">
      <c r="A26" s="166"/>
      <c r="B26" s="56">
        <v>762</v>
      </c>
      <c r="C26" s="56">
        <v>209.76</v>
      </c>
      <c r="D26" s="166"/>
    </row>
    <row r="27" spans="1:4" x14ac:dyDescent="0.35">
      <c r="A27" s="166"/>
      <c r="B27" s="56">
        <v>761</v>
      </c>
      <c r="C27" s="56">
        <v>286.43</v>
      </c>
      <c r="D27" s="166"/>
    </row>
    <row r="28" spans="1:4" x14ac:dyDescent="0.35">
      <c r="A28" s="166"/>
      <c r="B28" s="56">
        <v>767</v>
      </c>
      <c r="C28" s="56">
        <v>623.04</v>
      </c>
      <c r="D28" s="166"/>
    </row>
    <row r="29" spans="1:4" x14ac:dyDescent="0.35">
      <c r="A29" s="166"/>
      <c r="B29" s="56">
        <v>766</v>
      </c>
      <c r="C29" s="56">
        <v>547.88</v>
      </c>
      <c r="D29" s="166"/>
    </row>
    <row r="30" spans="1:4" x14ac:dyDescent="0.35">
      <c r="A30" s="166"/>
      <c r="B30" s="56">
        <v>768</v>
      </c>
      <c r="C30" s="56">
        <v>484.26</v>
      </c>
      <c r="D30" s="166"/>
    </row>
    <row r="31" spans="1:4" x14ac:dyDescent="0.35">
      <c r="A31" s="166"/>
      <c r="B31" s="56">
        <v>769</v>
      </c>
      <c r="C31" s="56">
        <v>471.18</v>
      </c>
      <c r="D31" s="166"/>
    </row>
    <row r="32" spans="1:4" x14ac:dyDescent="0.35">
      <c r="A32" s="166"/>
      <c r="B32" s="56">
        <v>742</v>
      </c>
      <c r="C32" s="56">
        <v>371.54</v>
      </c>
      <c r="D32" s="166"/>
    </row>
    <row r="33" spans="1:4" x14ac:dyDescent="0.35">
      <c r="A33" s="166"/>
      <c r="B33" s="56">
        <v>740</v>
      </c>
      <c r="C33" s="56">
        <v>374.58</v>
      </c>
      <c r="D33" s="166"/>
    </row>
    <row r="34" spans="1:4" x14ac:dyDescent="0.35">
      <c r="A34" s="166"/>
      <c r="B34" s="56">
        <v>739</v>
      </c>
      <c r="C34" s="56">
        <v>255.77</v>
      </c>
      <c r="D34" s="166"/>
    </row>
    <row r="35" spans="1:4" x14ac:dyDescent="0.35">
      <c r="A35" s="166"/>
      <c r="B35" s="56">
        <v>741</v>
      </c>
      <c r="C35" s="56">
        <v>280.12</v>
      </c>
      <c r="D35" s="166"/>
    </row>
    <row r="36" spans="1:4" x14ac:dyDescent="0.35">
      <c r="A36" s="166"/>
      <c r="B36" s="56">
        <v>737</v>
      </c>
      <c r="C36" s="56">
        <v>370.43</v>
      </c>
      <c r="D36" s="166"/>
    </row>
    <row r="37" spans="1:4" x14ac:dyDescent="0.35">
      <c r="A37" s="166"/>
      <c r="B37" s="56">
        <v>738</v>
      </c>
      <c r="C37" s="56">
        <v>164.13</v>
      </c>
      <c r="D37" s="166"/>
    </row>
    <row r="38" spans="1:4" x14ac:dyDescent="0.35">
      <c r="A38" s="166"/>
      <c r="B38" s="56">
        <v>736</v>
      </c>
      <c r="C38" s="56">
        <v>283.20999999999998</v>
      </c>
      <c r="D38" s="166"/>
    </row>
    <row r="39" spans="1:4" x14ac:dyDescent="0.35">
      <c r="A39" s="166"/>
      <c r="B39" s="56">
        <v>731</v>
      </c>
      <c r="C39" s="56">
        <v>329.86</v>
      </c>
      <c r="D39" s="166"/>
    </row>
    <row r="40" spans="1:4" x14ac:dyDescent="0.35">
      <c r="A40" s="166"/>
      <c r="B40" s="56">
        <v>743</v>
      </c>
      <c r="C40" s="56">
        <v>901.92</v>
      </c>
      <c r="D40" s="166"/>
    </row>
    <row r="41" spans="1:4" x14ac:dyDescent="0.35">
      <c r="A41" s="166"/>
      <c r="B41" s="56">
        <v>729</v>
      </c>
      <c r="C41" s="56">
        <v>289.79000000000002</v>
      </c>
      <c r="D41" s="166"/>
    </row>
    <row r="42" spans="1:4" x14ac:dyDescent="0.35">
      <c r="A42" s="166"/>
      <c r="B42" s="56">
        <v>730</v>
      </c>
      <c r="C42" s="56">
        <v>199.53</v>
      </c>
      <c r="D42" s="166"/>
    </row>
    <row r="43" spans="1:4" x14ac:dyDescent="0.35">
      <c r="A43" s="166"/>
      <c r="B43" s="56">
        <v>728</v>
      </c>
      <c r="C43" s="56">
        <v>676.7</v>
      </c>
      <c r="D43" s="166"/>
    </row>
    <row r="44" spans="1:4" x14ac:dyDescent="0.35">
      <c r="A44" s="166"/>
      <c r="B44" s="56">
        <v>720</v>
      </c>
      <c r="C44" s="56">
        <v>533.54</v>
      </c>
      <c r="D44" s="166"/>
    </row>
    <row r="45" spans="1:4" x14ac:dyDescent="0.35">
      <c r="A45" s="166"/>
      <c r="B45" s="56">
        <v>719</v>
      </c>
      <c r="C45" s="56">
        <v>1086.0899999999999</v>
      </c>
      <c r="D45" s="166"/>
    </row>
    <row r="46" spans="1:4" x14ac:dyDescent="0.35">
      <c r="A46" s="166"/>
      <c r="B46" s="56">
        <v>721</v>
      </c>
      <c r="C46" s="56">
        <v>1029.3699999999999</v>
      </c>
      <c r="D46" s="166"/>
    </row>
    <row r="47" spans="1:4" x14ac:dyDescent="0.35">
      <c r="A47" s="166"/>
      <c r="B47" s="56">
        <v>724</v>
      </c>
      <c r="C47" s="56">
        <v>294.67</v>
      </c>
      <c r="D47" s="166"/>
    </row>
    <row r="48" spans="1:4" x14ac:dyDescent="0.35">
      <c r="A48" s="166"/>
      <c r="B48" s="56">
        <v>723</v>
      </c>
      <c r="C48" s="56">
        <v>199.34</v>
      </c>
      <c r="D48" s="166"/>
    </row>
    <row r="49" spans="1:4" x14ac:dyDescent="0.35">
      <c r="A49" s="166"/>
      <c r="B49" s="56">
        <v>722</v>
      </c>
      <c r="C49" s="56">
        <v>182.19</v>
      </c>
      <c r="D49" s="166"/>
    </row>
    <row r="50" spans="1:4" x14ac:dyDescent="0.35">
      <c r="A50" s="166"/>
      <c r="B50" s="56">
        <v>726</v>
      </c>
      <c r="C50" s="56">
        <v>292.92</v>
      </c>
      <c r="D50" s="166"/>
    </row>
    <row r="51" spans="1:4" x14ac:dyDescent="0.35">
      <c r="A51" s="166"/>
      <c r="B51" s="56">
        <v>725</v>
      </c>
      <c r="C51" s="56">
        <v>276.20999999999998</v>
      </c>
      <c r="D51" s="166"/>
    </row>
    <row r="52" spans="1:4" x14ac:dyDescent="0.35">
      <c r="A52" s="166"/>
      <c r="B52" s="56" t="s">
        <v>176</v>
      </c>
      <c r="C52" s="57">
        <f>AVERAGE(C22:C51)</f>
        <v>490.12166666666678</v>
      </c>
      <c r="D52" s="166"/>
    </row>
  </sheetData>
  <mergeCells count="5">
    <mergeCell ref="A1:D1"/>
    <mergeCell ref="A3:A21"/>
    <mergeCell ref="D3:D21"/>
    <mergeCell ref="A22:A52"/>
    <mergeCell ref="D22:D5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91C3298301CC44BF223A67D4172637" ma:contentTypeVersion="13" ma:contentTypeDescription="Create a new document." ma:contentTypeScope="" ma:versionID="c81bf2b6858c65c67c24cb60bf98a72a">
  <xsd:schema xmlns:xsd="http://www.w3.org/2001/XMLSchema" xmlns:xs="http://www.w3.org/2001/XMLSchema" xmlns:p="http://schemas.microsoft.com/office/2006/metadata/properties" xmlns:ns3="16870a94-6adf-48c1-97f3-5ec2d1f299e0" xmlns:ns4="eac8637e-e870-4e96-aef4-e4b083912aba" targetNamespace="http://schemas.microsoft.com/office/2006/metadata/properties" ma:root="true" ma:fieldsID="0d9e996a84cca677c6ee7c243564947b" ns3:_="" ns4:_="">
    <xsd:import namespace="16870a94-6adf-48c1-97f3-5ec2d1f299e0"/>
    <xsd:import namespace="eac8637e-e870-4e96-aef4-e4b083912ab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70a94-6adf-48c1-97f3-5ec2d1f299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c8637e-e870-4e96-aef4-e4b083912ab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B6A7BD-3A42-4E3B-BCC9-266E700A37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870a94-6adf-48c1-97f3-5ec2d1f299e0"/>
    <ds:schemaRef ds:uri="eac8637e-e870-4e96-aef4-e4b083912a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70DB57-5FEF-4F32-AFF3-E065C882B250}">
  <ds:schemaRefs>
    <ds:schemaRef ds:uri="http://purl.org/dc/terms/"/>
    <ds:schemaRef ds:uri="http://schemas.microsoft.com/office/2006/documentManagement/types"/>
    <ds:schemaRef ds:uri="http://schemas.microsoft.com/office/infopath/2007/PartnerControls"/>
    <ds:schemaRef ds:uri="eac8637e-e870-4e96-aef4-e4b083912aba"/>
    <ds:schemaRef ds:uri="http://schemas.openxmlformats.org/package/2006/metadata/core-properties"/>
    <ds:schemaRef ds:uri="http://purl.org/dc/elements/1.1/"/>
    <ds:schemaRef ds:uri="http://schemas.microsoft.com/office/2006/metadata/properties"/>
    <ds:schemaRef ds:uri="16870a94-6adf-48c1-97f3-5ec2d1f299e0"/>
    <ds:schemaRef ds:uri="http://www.w3.org/XML/1998/namespace"/>
    <ds:schemaRef ds:uri="http://purl.org/dc/dcmitype/"/>
  </ds:schemaRefs>
</ds:datastoreItem>
</file>

<file path=customXml/itemProps3.xml><?xml version="1.0" encoding="utf-8"?>
<ds:datastoreItem xmlns:ds="http://schemas.openxmlformats.org/officeDocument/2006/customXml" ds:itemID="{4D502FA0-BFF6-47B0-927E-5BF1AF5CD6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me!</vt:lpstr>
      <vt:lpstr>Petrography</vt:lpstr>
      <vt:lpstr>Major_elements</vt:lpstr>
      <vt:lpstr>Lava_areas</vt:lpstr>
      <vt:lpstr>Lava_Thickness_volume</vt:lpstr>
      <vt:lpstr>Faults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Watts</dc:creator>
  <cp:lastModifiedBy>Emma Watts</cp:lastModifiedBy>
  <dcterms:created xsi:type="dcterms:W3CDTF">2020-04-30T13:52:28Z</dcterms:created>
  <dcterms:modified xsi:type="dcterms:W3CDTF">2020-09-02T17:25:48Z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0x0101003591C3298301CC44BF223A67D4172637</vt:lpwstr>
  </property>
</Properties>
</file>