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mc:AlternateContent xmlns:mc="http://schemas.openxmlformats.org/markup-compatibility/2006">
    <mc:Choice Requires="x15">
      <x15ac:absPath xmlns:x15ac="http://schemas.microsoft.com/office/spreadsheetml/2010/11/ac" url="https://sotonac-my.sharepoint.com/personal/rb13g17_soton_ac_uk/Documents/Late Miocene/NatGeo/Supp tables/"/>
    </mc:Choice>
  </mc:AlternateContent>
  <xr:revisionPtr revIDLastSave="519" documentId="8_{A051664A-7652-A24D-AED1-D9F4237D3016}" xr6:coauthVersionLast="47" xr6:coauthVersionMax="47" xr10:uidLastSave="{4AD763AC-7B93-8241-AFDA-2F7D2065953D}"/>
  <bookViews>
    <workbookView xWindow="0" yWindow="0" windowWidth="38400" windowHeight="21600" tabRatio="500" xr2:uid="{00000000-000D-0000-FFFF-FFFF00000000}"/>
  </bookViews>
  <sheets>
    <sheet name="Main" sheetId="1" r:id="rId1"/>
    <sheet name="Sheet1" sheetId="2" r:id="rId2"/>
  </sheets>
  <definedNames>
    <definedName name="_2020_12_11_exp_pH_MC_10_16" localSheetId="0">Main!$BM$46:$BP$102</definedName>
    <definedName name="_xlnm._FilterDatabase" localSheetId="0" hidden="1">Main!$A$45:$CN$98</definedName>
    <definedName name="exppH_sos18gr17fluidPalike12" localSheetId="0">Main!$BN$46:$BQ$114</definedName>
    <definedName name="exppH_sos18gr17fluidPalike12_1" localSheetId="0">Main!$BN$46:$BQ$115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S98" i="1" l="1"/>
  <c r="BR98" i="1"/>
  <c r="BS97" i="1"/>
  <c r="BR97" i="1"/>
  <c r="BS96" i="1"/>
  <c r="BR96" i="1"/>
  <c r="BS95" i="1"/>
  <c r="BR95" i="1"/>
  <c r="BS94" i="1"/>
  <c r="BR94" i="1"/>
  <c r="BS93" i="1"/>
  <c r="BR93" i="1"/>
  <c r="BS92" i="1"/>
  <c r="BR92" i="1"/>
  <c r="BS91" i="1"/>
  <c r="BR91" i="1"/>
  <c r="BS90" i="1"/>
  <c r="BR90" i="1"/>
  <c r="BS89" i="1"/>
  <c r="BR89" i="1"/>
  <c r="BS88" i="1"/>
  <c r="BR88" i="1"/>
  <c r="BS87" i="1"/>
  <c r="BR87" i="1"/>
  <c r="BS86" i="1"/>
  <c r="BR86" i="1"/>
  <c r="BS85" i="1"/>
  <c r="BR85" i="1"/>
  <c r="BS84" i="1"/>
  <c r="BR84" i="1"/>
  <c r="BS83" i="1"/>
  <c r="BR83" i="1"/>
  <c r="BS82" i="1"/>
  <c r="BR82" i="1"/>
  <c r="BS81" i="1"/>
  <c r="BR81" i="1"/>
  <c r="BS80" i="1"/>
  <c r="BR80" i="1"/>
  <c r="BS79" i="1"/>
  <c r="BR79" i="1"/>
  <c r="BS78" i="1"/>
  <c r="BR78" i="1"/>
  <c r="BS77" i="1"/>
  <c r="BR77" i="1"/>
  <c r="BS76" i="1"/>
  <c r="BR76" i="1"/>
  <c r="BS75" i="1"/>
  <c r="BR75" i="1"/>
  <c r="BS74" i="1"/>
  <c r="BR74" i="1"/>
  <c r="BS73" i="1"/>
  <c r="BR73" i="1"/>
  <c r="BS72" i="1"/>
  <c r="BR72" i="1"/>
  <c r="BS71" i="1"/>
  <c r="BR71" i="1"/>
  <c r="BS70" i="1"/>
  <c r="BR70" i="1"/>
  <c r="BS69" i="1"/>
  <c r="BR69" i="1"/>
  <c r="BS68" i="1"/>
  <c r="BR68" i="1"/>
  <c r="BS67" i="1"/>
  <c r="BR67" i="1"/>
  <c r="BS66" i="1"/>
  <c r="BR66" i="1"/>
  <c r="BS65" i="1"/>
  <c r="BR65" i="1"/>
  <c r="BS64" i="1"/>
  <c r="BR64" i="1"/>
  <c r="BS63" i="1"/>
  <c r="BR63" i="1"/>
  <c r="BS62" i="1"/>
  <c r="BR62" i="1"/>
  <c r="BS61" i="1"/>
  <c r="BR61" i="1"/>
  <c r="BS60" i="1"/>
  <c r="BR60" i="1"/>
  <c r="BS59" i="1"/>
  <c r="BR59" i="1"/>
  <c r="BS58" i="1"/>
  <c r="BR58" i="1"/>
  <c r="BS57" i="1"/>
  <c r="BR57" i="1"/>
  <c r="BS56" i="1"/>
  <c r="BR56" i="1"/>
  <c r="BS55" i="1"/>
  <c r="BR55" i="1"/>
  <c r="BS54" i="1"/>
  <c r="BR54" i="1"/>
  <c r="BS53" i="1"/>
  <c r="BR53" i="1"/>
  <c r="BS52" i="1"/>
  <c r="BR52" i="1"/>
  <c r="BS51" i="1"/>
  <c r="BR51" i="1"/>
  <c r="BS50" i="1"/>
  <c r="BR50" i="1"/>
  <c r="BS49" i="1"/>
  <c r="BR49" i="1"/>
  <c r="BS48" i="1"/>
  <c r="BR48" i="1"/>
  <c r="BS47" i="1"/>
  <c r="BR47" i="1"/>
  <c r="BS46" i="1"/>
  <c r="BR46" i="1"/>
  <c r="BL46" i="1"/>
  <c r="BL47" i="1"/>
  <c r="BK47" i="1"/>
  <c r="BL48" i="1"/>
  <c r="BK48" i="1"/>
  <c r="BL49" i="1"/>
  <c r="BK49" i="1"/>
  <c r="BL50" i="1"/>
  <c r="BK50" i="1"/>
  <c r="BL51" i="1"/>
  <c r="BK51" i="1"/>
  <c r="BL52" i="1"/>
  <c r="BK52" i="1"/>
  <c r="BL53" i="1"/>
  <c r="BK53" i="1"/>
  <c r="BL54" i="1"/>
  <c r="BK54" i="1"/>
  <c r="BL55" i="1"/>
  <c r="BK55" i="1"/>
  <c r="BL56" i="1"/>
  <c r="BK56" i="1"/>
  <c r="BL57" i="1"/>
  <c r="BK57" i="1"/>
  <c r="BL58" i="1"/>
  <c r="BK58" i="1"/>
  <c r="BL59" i="1"/>
  <c r="BK59" i="1"/>
  <c r="BL60" i="1"/>
  <c r="BK60" i="1"/>
  <c r="BL61" i="1"/>
  <c r="BK61" i="1"/>
  <c r="BL62" i="1"/>
  <c r="BK62" i="1"/>
  <c r="BL63" i="1"/>
  <c r="BK63" i="1"/>
  <c r="BL64" i="1"/>
  <c r="BK64" i="1"/>
  <c r="BL65" i="1"/>
  <c r="BK65" i="1"/>
  <c r="BL66" i="1"/>
  <c r="BK66" i="1"/>
  <c r="BL67" i="1"/>
  <c r="BK67" i="1"/>
  <c r="BL68" i="1"/>
  <c r="BK68" i="1"/>
  <c r="BL69" i="1"/>
  <c r="BK69" i="1"/>
  <c r="BL70" i="1"/>
  <c r="BK70" i="1"/>
  <c r="BL71" i="1"/>
  <c r="BK71" i="1"/>
  <c r="BL72" i="1"/>
  <c r="BK72" i="1"/>
  <c r="BL73" i="1"/>
  <c r="BK73" i="1"/>
  <c r="BL74" i="1"/>
  <c r="BK74" i="1"/>
  <c r="BL75" i="1"/>
  <c r="BK75" i="1"/>
  <c r="BL76" i="1"/>
  <c r="BK76" i="1"/>
  <c r="BL77" i="1"/>
  <c r="BK77" i="1"/>
  <c r="BL78" i="1"/>
  <c r="BK78" i="1"/>
  <c r="BL79" i="1"/>
  <c r="BK79" i="1"/>
  <c r="BL80" i="1"/>
  <c r="BK80" i="1"/>
  <c r="BL81" i="1"/>
  <c r="BK81" i="1"/>
  <c r="BL82" i="1"/>
  <c r="BK82" i="1"/>
  <c r="BL83" i="1"/>
  <c r="BK83" i="1"/>
  <c r="BL84" i="1"/>
  <c r="BK84" i="1"/>
  <c r="BL85" i="1"/>
  <c r="BK85" i="1"/>
  <c r="BL86" i="1"/>
  <c r="BK86" i="1"/>
  <c r="BL87" i="1"/>
  <c r="BK87" i="1"/>
  <c r="BL88" i="1"/>
  <c r="BK88" i="1"/>
  <c r="BL89" i="1"/>
  <c r="BK89" i="1"/>
  <c r="BL90" i="1"/>
  <c r="BK90" i="1"/>
  <c r="BL91" i="1"/>
  <c r="BK91" i="1"/>
  <c r="BL92" i="1"/>
  <c r="BK92" i="1"/>
  <c r="BL93" i="1"/>
  <c r="BK93" i="1"/>
  <c r="BL94" i="1"/>
  <c r="BK94" i="1"/>
  <c r="BL95" i="1"/>
  <c r="BK95" i="1"/>
  <c r="BL96" i="1"/>
  <c r="BK96" i="1"/>
  <c r="BL97" i="1"/>
  <c r="BK97" i="1"/>
  <c r="BL98" i="1"/>
  <c r="BK98" i="1"/>
  <c r="BK46" i="1"/>
  <c r="A2" i="2" l="1"/>
  <c r="X96" i="1"/>
  <c r="X91" i="1"/>
  <c r="X90" i="1"/>
  <c r="X88" i="1"/>
  <c r="X87" i="1"/>
  <c r="X86" i="1"/>
  <c r="X85" i="1"/>
  <c r="X84" i="1"/>
  <c r="X83" i="1"/>
  <c r="X82" i="1"/>
  <c r="X81" i="1"/>
  <c r="X80" i="1"/>
  <c r="X79" i="1"/>
  <c r="X78" i="1"/>
  <c r="X76" i="1"/>
  <c r="X55" i="1" l="1"/>
  <c r="X57" i="1"/>
  <c r="X53" i="1"/>
  <c r="X60" i="1"/>
  <c r="X56" i="1"/>
  <c r="X58" i="1"/>
  <c r="X69" i="1"/>
  <c r="X75" i="1"/>
  <c r="X63" i="1"/>
  <c r="X73" i="1"/>
  <c r="X72" i="1"/>
  <c r="X71" i="1"/>
  <c r="X51" i="1"/>
  <c r="X74" i="1"/>
  <c r="X68" i="1"/>
  <c r="X59" i="1"/>
  <c r="X67" i="1"/>
  <c r="X65" i="1"/>
  <c r="X66" i="1"/>
  <c r="X48" i="1"/>
  <c r="X70" i="1"/>
  <c r="X49" i="1"/>
  <c r="X46" i="1"/>
  <c r="X47" i="1"/>
  <c r="X64" i="1"/>
  <c r="X52" i="1"/>
  <c r="X50" i="1"/>
  <c r="X54" i="1"/>
  <c r="X61" i="1"/>
  <c r="X62" i="1"/>
  <c r="W62" i="1" l="1"/>
  <c r="W61" i="1"/>
  <c r="W54" i="1"/>
  <c r="W50" i="1"/>
  <c r="W52" i="1"/>
  <c r="W64" i="1"/>
  <c r="W47" i="1"/>
  <c r="W46" i="1"/>
  <c r="W84" i="1"/>
  <c r="W49" i="1"/>
  <c r="W82" i="1"/>
  <c r="W81" i="1"/>
  <c r="W70" i="1"/>
  <c r="W48" i="1"/>
  <c r="W80" i="1"/>
  <c r="W66" i="1"/>
  <c r="W79" i="1"/>
  <c r="W65" i="1"/>
  <c r="W67" i="1"/>
  <c r="W59" i="1"/>
  <c r="W78" i="1"/>
  <c r="W91" i="1"/>
  <c r="W68" i="1"/>
  <c r="W74" i="1"/>
  <c r="W51" i="1"/>
  <c r="W71" i="1"/>
  <c r="W76" i="1"/>
  <c r="W72" i="1"/>
  <c r="W73" i="1"/>
  <c r="W88" i="1"/>
  <c r="W63" i="1"/>
  <c r="W75" i="1"/>
  <c r="W96" i="1"/>
  <c r="W69" i="1"/>
  <c r="W58" i="1"/>
  <c r="W86" i="1"/>
  <c r="W85" i="1"/>
  <c r="W83" i="1"/>
  <c r="W56" i="1"/>
  <c r="W87" i="1"/>
  <c r="W60" i="1"/>
  <c r="W53" i="1"/>
  <c r="W57" i="1"/>
  <c r="W55" i="1"/>
  <c r="W90" i="1"/>
  <c r="AC47" i="1" l="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8" i="1"/>
  <c r="AC79" i="1"/>
  <c r="AC80" i="1"/>
  <c r="AC81" i="1"/>
  <c r="AC82" i="1"/>
  <c r="AC83" i="1"/>
  <c r="AC84" i="1"/>
  <c r="AC85" i="1"/>
  <c r="AC86" i="1"/>
  <c r="AC87" i="1"/>
  <c r="AC88" i="1"/>
  <c r="AC90" i="1"/>
  <c r="AC91" i="1"/>
  <c r="AC96" i="1"/>
  <c r="AC46"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8" i="1"/>
  <c r="N79" i="1"/>
  <c r="N80" i="1"/>
  <c r="N81" i="1"/>
  <c r="N82" i="1"/>
  <c r="N83" i="1"/>
  <c r="N84" i="1"/>
  <c r="N85" i="1"/>
  <c r="N86" i="1"/>
  <c r="N87" i="1"/>
  <c r="N88" i="1"/>
  <c r="N90" i="1"/>
  <c r="N91" i="1"/>
  <c r="N9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Chalk</author>
  </authors>
  <commentList>
    <comment ref="B27" authorId="0" shapeId="0" xr:uid="{00000000-0006-0000-0000-000001000000}">
      <text>
        <r>
          <rPr>
            <b/>
            <sz val="9"/>
            <color rgb="FF000000"/>
            <rFont val="Tahoma"/>
            <family val="2"/>
          </rPr>
          <t>Tom Chalk:</t>
        </r>
        <r>
          <rPr>
            <sz val="9"/>
            <color rgb="FF000000"/>
            <rFont val="Tahoma"/>
            <family val="2"/>
          </rPr>
          <t xml:space="preserve">
</t>
        </r>
        <r>
          <rPr>
            <sz val="9"/>
            <color rgb="FF000000"/>
            <rFont val="Tahoma"/>
            <family val="2"/>
          </rPr>
          <t xml:space="preserve">Label the columns ala. Sheet 3.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2000000}" name="exppH_sos18gr17fluidPalike12" type="6" refreshedVersion="0" background="1" saveData="1">
    <textPr fileType="mac" sourceFile="/Users/vbrown/Desktop/Dissertation/Code/R/R Code/exppH_sos18gr17fluidPalike12.txt">
      <textFields count="6">
        <textField/>
        <textField/>
        <textField/>
        <textField/>
        <textField/>
        <textField/>
      </textFields>
    </textPr>
  </connection>
  <connection id="2" xr16:uid="{00000000-0015-0000-FFFF-FFFF03000000}" name="exppH_sos18gr17fluidPalike121" type="6" refreshedVersion="0" background="1" saveData="1">
    <textPr fileType="mac" sourceFile="/Users/vbrown/Desktop/Dissertation/Code/R/R Code/exppH_sos18gr17fluidPalike12.txt">
      <textFields count="6">
        <textField/>
        <textField/>
        <textField/>
        <textField/>
        <textField/>
        <textField/>
      </textFields>
    </textPr>
  </connection>
</connections>
</file>

<file path=xl/sharedStrings.xml><?xml version="1.0" encoding="utf-8"?>
<sst xmlns="http://schemas.openxmlformats.org/spreadsheetml/2006/main" count="185" uniqueCount="131">
  <si>
    <t>depth (mbsf)</t>
  </si>
  <si>
    <t>Age (ka)</t>
  </si>
  <si>
    <t>δ18Ο</t>
  </si>
  <si>
    <t>δ13C</t>
  </si>
  <si>
    <t>Mg/Ca</t>
  </si>
  <si>
    <t>Site</t>
  </si>
  <si>
    <t>Hole</t>
  </si>
  <si>
    <t>Core</t>
  </si>
  <si>
    <t>Top Depth</t>
  </si>
  <si>
    <t>Bottom depth</t>
  </si>
  <si>
    <t>B</t>
  </si>
  <si>
    <t>C</t>
  </si>
  <si>
    <t>A</t>
  </si>
  <si>
    <t>B/Ca</t>
  </si>
  <si>
    <t>Al/Ca</t>
  </si>
  <si>
    <t>Notes</t>
  </si>
  <si>
    <t>Depth (composite)</t>
  </si>
  <si>
    <t>pH</t>
  </si>
  <si>
    <t>CO2</t>
  </si>
  <si>
    <t>ΔpH</t>
  </si>
  <si>
    <t>ΔFCO2</t>
  </si>
  <si>
    <t>ΔFCO2 (smoothed)</t>
  </si>
  <si>
    <t>Mg/Ca.sw</t>
  </si>
  <si>
    <t>Temp</t>
  </si>
  <si>
    <t>Temp.er</t>
  </si>
  <si>
    <t>Sal</t>
  </si>
  <si>
    <t>Sal.er</t>
  </si>
  <si>
    <t>DIC</t>
  </si>
  <si>
    <t>DIC.er</t>
  </si>
  <si>
    <t>Single C. wuellerstorfii run for stable isotopes
[B] = 4 ppb, large error, excluded from statistical analysis</t>
  </si>
  <si>
    <t>Single C. wuellerstorfii run for stable isotopes</t>
  </si>
  <si>
    <t>Supplementary Information Table 1.  Late Miocene  data from ODP Site 926</t>
  </si>
  <si>
    <t>Section</t>
  </si>
  <si>
    <t>δ11B - 1</t>
  </si>
  <si>
    <t>external error - 1</t>
  </si>
  <si>
    <t>δ11B - 2</t>
  </si>
  <si>
    <t>external error -2</t>
  </si>
  <si>
    <t>δ11B average</t>
  </si>
  <si>
    <t>external error, average</t>
  </si>
  <si>
    <r>
      <rPr>
        <sz val="12"/>
        <color theme="1"/>
        <rFont val="Symbol"/>
        <family val="1"/>
        <charset val="2"/>
      </rPr>
      <t>d</t>
    </r>
    <r>
      <rPr>
        <vertAlign val="superscript"/>
        <sz val="12"/>
        <color theme="1"/>
        <rFont val="Calibri"/>
        <family val="2"/>
        <scheme val="minor"/>
      </rPr>
      <t>11</t>
    </r>
    <r>
      <rPr>
        <sz val="12"/>
        <color theme="1"/>
        <rFont val="Calibri"/>
        <family val="2"/>
        <scheme val="minor"/>
      </rPr>
      <t>B</t>
    </r>
    <r>
      <rPr>
        <vertAlign val="subscript"/>
        <sz val="12"/>
        <color theme="1"/>
        <rFont val="Calibri"/>
        <family val="2"/>
        <scheme val="minor"/>
      </rPr>
      <t>sw</t>
    </r>
  </si>
  <si>
    <r>
      <rPr>
        <sz val="12"/>
        <color theme="1"/>
        <rFont val="Symbol"/>
        <family val="1"/>
        <charset val="2"/>
      </rPr>
      <t>d</t>
    </r>
    <r>
      <rPr>
        <vertAlign val="superscript"/>
        <sz val="12"/>
        <color theme="1"/>
        <rFont val="Calibri"/>
        <family val="2"/>
        <scheme val="minor"/>
      </rPr>
      <t>11</t>
    </r>
    <r>
      <rPr>
        <sz val="12"/>
        <color theme="1"/>
        <rFont val="Calibri"/>
        <family val="2"/>
        <scheme val="minor"/>
      </rPr>
      <t>B</t>
    </r>
    <r>
      <rPr>
        <vertAlign val="subscript"/>
        <sz val="12"/>
        <color theme="1"/>
        <rFont val="Calibri"/>
        <family val="2"/>
        <scheme val="minor"/>
      </rPr>
      <t>sw</t>
    </r>
    <r>
      <rPr>
        <sz val="12"/>
        <color theme="1"/>
        <rFont val="Calibri"/>
        <family val="2"/>
        <scheme val="minor"/>
      </rPr>
      <t>.er</t>
    </r>
  </si>
  <si>
    <t>Site: Sample ODP Site number and hole</t>
  </si>
  <si>
    <t>Hole: Sample ODP hole ID</t>
  </si>
  <si>
    <t>Core: Sample ODP Core number</t>
  </si>
  <si>
    <t>Section: Sample ODP Section number</t>
  </si>
  <si>
    <t>Top Depth:  Sample top depth (cm)</t>
  </si>
  <si>
    <t>Bottom Depth: Sample bottom depth (cm)</t>
  </si>
  <si>
    <t>Depth: depth below sea floor measured in m, (mbsf)</t>
  </si>
  <si>
    <t>Depth (composite): composite  depth below sea floor measured in m, (mbsf)</t>
  </si>
  <si>
    <t>Age: Age in thousands of years.</t>
  </si>
  <si>
    <t>δ18Ο: Oxygen isotopic composition of C. wuellestorfii (in permil)</t>
  </si>
  <si>
    <t>δ13C: Carbon isotopic composition of C. wuellestorfii (in permil)</t>
  </si>
  <si>
    <r>
      <t xml:space="preserve">Mg/Ca: Mg/Ca ratio of </t>
    </r>
    <r>
      <rPr>
        <i/>
        <sz val="12"/>
        <color rgb="FF000000"/>
        <rFont val="Calibri"/>
        <family val="2"/>
        <scheme val="minor"/>
      </rPr>
      <t>G. ruber</t>
    </r>
    <r>
      <rPr>
        <sz val="12"/>
        <color rgb="FF000000"/>
        <rFont val="Calibri"/>
        <family val="2"/>
        <scheme val="minor"/>
      </rPr>
      <t xml:space="preserve"> (300-355 mm) measured by ICPMS in mmol/mol.</t>
    </r>
  </si>
  <si>
    <r>
      <t>Mg/Ca</t>
    </r>
    <r>
      <rPr>
        <vertAlign val="subscript"/>
        <sz val="12"/>
        <color rgb="FF000000"/>
        <rFont val="Calibri"/>
        <family val="2"/>
        <scheme val="minor"/>
      </rPr>
      <t>sw</t>
    </r>
    <r>
      <rPr>
        <sz val="12"/>
        <color rgb="FF000000"/>
        <rFont val="Calibri"/>
        <family val="2"/>
        <scheme val="minor"/>
      </rPr>
      <t>: Calculated based on age as described by Lear et al. (2015)</t>
    </r>
  </si>
  <si>
    <r>
      <t xml:space="preserve">B/Ca: B/Ca ratio of </t>
    </r>
    <r>
      <rPr>
        <i/>
        <sz val="12"/>
        <color rgb="FF000000"/>
        <rFont val="Calibri"/>
        <family val="2"/>
        <scheme val="minor"/>
      </rPr>
      <t>G. ruber</t>
    </r>
    <r>
      <rPr>
        <sz val="12"/>
        <color rgb="FF000000"/>
        <rFont val="Calibri"/>
        <family val="2"/>
        <scheme val="minor"/>
      </rPr>
      <t xml:space="preserve"> (300-355 mm) measured by ICPMS in mmol/mol.</t>
    </r>
  </si>
  <si>
    <r>
      <t xml:space="preserve">Al/Ca: Al/Ca ratio of </t>
    </r>
    <r>
      <rPr>
        <i/>
        <sz val="12"/>
        <color rgb="FF000000"/>
        <rFont val="Calibri"/>
        <family val="2"/>
        <scheme val="minor"/>
      </rPr>
      <t>G. ruber</t>
    </r>
    <r>
      <rPr>
        <sz val="12"/>
        <color rgb="FF000000"/>
        <rFont val="Calibri"/>
        <family val="2"/>
        <scheme val="minor"/>
      </rPr>
      <t xml:space="preserve"> (300-355 mm) measured by ICPMS in mmol/mol.</t>
    </r>
  </si>
  <si>
    <r>
      <t xml:space="preserve">Temp: Sea surface temperature used in subsequent calculations determined from measured Mg/Ca, in </t>
    </r>
    <r>
      <rPr>
        <vertAlign val="superscript"/>
        <sz val="12"/>
        <color rgb="FF000000"/>
        <rFont val="Calibri"/>
        <family val="2"/>
        <scheme val="minor"/>
      </rPr>
      <t>o</t>
    </r>
    <r>
      <rPr>
        <sz val="12"/>
        <color rgb="FF000000"/>
        <rFont val="Calibri"/>
        <family val="2"/>
        <scheme val="minor"/>
      </rPr>
      <t xml:space="preserve">C.  </t>
    </r>
  </si>
  <si>
    <r>
      <t xml:space="preserve">Temp.er: Uncertainty in temperature in </t>
    </r>
    <r>
      <rPr>
        <vertAlign val="superscript"/>
        <sz val="12"/>
        <color rgb="FF000000"/>
        <rFont val="Calibri"/>
        <family val="2"/>
        <scheme val="minor"/>
      </rPr>
      <t>o</t>
    </r>
    <r>
      <rPr>
        <sz val="12"/>
        <color rgb="FF000000"/>
        <rFont val="Calibri"/>
        <family val="2"/>
        <scheme val="minor"/>
      </rPr>
      <t xml:space="preserve">C and at 1 sigma. </t>
    </r>
  </si>
  <si>
    <r>
      <t>δ</t>
    </r>
    <r>
      <rPr>
        <vertAlign val="superscript"/>
        <sz val="12"/>
        <color rgb="FF000000"/>
        <rFont val="Calibri"/>
        <family val="2"/>
        <scheme val="minor"/>
      </rPr>
      <t>11</t>
    </r>
    <r>
      <rPr>
        <sz val="12"/>
        <color rgb="FF000000"/>
        <rFont val="Calibri"/>
        <family val="2"/>
        <scheme val="minor"/>
      </rPr>
      <t>B – 1:  1</t>
    </r>
    <r>
      <rPr>
        <vertAlign val="superscript"/>
        <sz val="12"/>
        <color rgb="FF000000"/>
        <rFont val="Calibri"/>
        <family val="2"/>
        <scheme val="minor"/>
      </rPr>
      <t>st</t>
    </r>
    <r>
      <rPr>
        <sz val="12"/>
        <color rgb="FF000000"/>
        <rFont val="Calibri"/>
        <family val="2"/>
        <scheme val="minor"/>
      </rPr>
      <t xml:space="preserve"> δ</t>
    </r>
    <r>
      <rPr>
        <vertAlign val="superscript"/>
        <sz val="12"/>
        <color rgb="FF000000"/>
        <rFont val="Calibri"/>
        <family val="2"/>
        <scheme val="minor"/>
      </rPr>
      <t>11</t>
    </r>
    <r>
      <rPr>
        <sz val="12"/>
        <color rgb="FF000000"/>
        <rFont val="Calibri"/>
        <family val="2"/>
        <scheme val="minor"/>
      </rPr>
      <t xml:space="preserve">B measurement of </t>
    </r>
    <r>
      <rPr>
        <i/>
        <sz val="12"/>
        <color rgb="FF000000"/>
        <rFont val="Calibri"/>
        <family val="2"/>
        <scheme val="minor"/>
      </rPr>
      <t xml:space="preserve">G. ruber </t>
    </r>
    <r>
      <rPr>
        <sz val="12"/>
        <color rgb="FF000000"/>
        <rFont val="Calibri"/>
        <family val="2"/>
        <scheme val="minor"/>
      </rPr>
      <t xml:space="preserve">(300-355 mm) measured by MC-ICPMS (in permil) as described in Methods.  </t>
    </r>
  </si>
  <si>
    <r>
      <t>Error-1: Permil uncertainty for 1</t>
    </r>
    <r>
      <rPr>
        <vertAlign val="superscript"/>
        <sz val="12"/>
        <color rgb="FF000000"/>
        <rFont val="Calibri"/>
        <family val="2"/>
        <scheme val="minor"/>
      </rPr>
      <t>st</t>
    </r>
    <r>
      <rPr>
        <sz val="12"/>
        <color rgb="FF000000"/>
        <rFont val="Calibri"/>
        <family val="2"/>
        <scheme val="minor"/>
      </rPr>
      <t xml:space="preserve"> δ11B measurement determined using equation [1] in Methods based on repeat measurements of in-house standard (see Methods for more details). At 2 sigma</t>
    </r>
  </si>
  <si>
    <r>
      <t>δ</t>
    </r>
    <r>
      <rPr>
        <vertAlign val="superscript"/>
        <sz val="12"/>
        <color rgb="FF000000"/>
        <rFont val="Calibri"/>
        <family val="2"/>
        <scheme val="minor"/>
      </rPr>
      <t>11</t>
    </r>
    <r>
      <rPr>
        <sz val="12"/>
        <color rgb="FF000000"/>
        <rFont val="Calibri"/>
        <family val="2"/>
        <scheme val="minor"/>
      </rPr>
      <t>B – 2:  2nd δ</t>
    </r>
    <r>
      <rPr>
        <vertAlign val="superscript"/>
        <sz val="12"/>
        <color rgb="FF000000"/>
        <rFont val="Calibri"/>
        <family val="2"/>
        <scheme val="minor"/>
      </rPr>
      <t>11</t>
    </r>
    <r>
      <rPr>
        <sz val="12"/>
        <color rgb="FF000000"/>
        <rFont val="Calibri"/>
        <family val="2"/>
        <scheme val="minor"/>
      </rPr>
      <t xml:space="preserve">B measurement of </t>
    </r>
    <r>
      <rPr>
        <i/>
        <sz val="12"/>
        <color rgb="FF000000"/>
        <rFont val="Calibri"/>
        <family val="2"/>
        <scheme val="minor"/>
      </rPr>
      <t xml:space="preserve">G. ruber </t>
    </r>
    <r>
      <rPr>
        <sz val="12"/>
        <color rgb="FF000000"/>
        <rFont val="Calibri"/>
        <family val="2"/>
        <scheme val="minor"/>
      </rPr>
      <t>(300-355 mm) measured by MC-ICPMS (in permil) as described in Methods.</t>
    </r>
  </si>
  <si>
    <r>
      <t>Error – 2: Permil uncertainty for 2</t>
    </r>
    <r>
      <rPr>
        <vertAlign val="superscript"/>
        <sz val="12"/>
        <color rgb="FF000000"/>
        <rFont val="Calibri"/>
        <family val="2"/>
        <scheme val="minor"/>
      </rPr>
      <t>nd</t>
    </r>
    <r>
      <rPr>
        <sz val="12"/>
        <color rgb="FF000000"/>
        <rFont val="Calibri"/>
        <family val="2"/>
        <scheme val="minor"/>
      </rPr>
      <t xml:space="preserve"> δ11B measurement determined using equation [1] in Methods based on repeat measurements of in-house standard (see Methods for more details). At 2 sigma.</t>
    </r>
  </si>
  <si>
    <r>
      <t>δ</t>
    </r>
    <r>
      <rPr>
        <vertAlign val="superscript"/>
        <sz val="12"/>
        <color rgb="FF000000"/>
        <rFont val="Calibri"/>
        <family val="2"/>
        <scheme val="minor"/>
      </rPr>
      <t>11</t>
    </r>
    <r>
      <rPr>
        <sz val="12"/>
        <color rgb="FF000000"/>
        <rFont val="Calibri"/>
        <family val="2"/>
        <scheme val="minor"/>
      </rPr>
      <t xml:space="preserve">B average: average Boron isotopic composition of </t>
    </r>
    <r>
      <rPr>
        <i/>
        <sz val="12"/>
        <color rgb="FF000000"/>
        <rFont val="Calibri"/>
        <family val="2"/>
        <scheme val="minor"/>
      </rPr>
      <t xml:space="preserve">G. ruber </t>
    </r>
    <r>
      <rPr>
        <sz val="12"/>
        <color rgb="FF000000"/>
        <rFont val="Calibri"/>
        <family val="2"/>
        <scheme val="minor"/>
      </rPr>
      <t>(300-355 mm) measured by MC-ICPMS (in permil).</t>
    </r>
  </si>
  <si>
    <r>
      <t>δ</t>
    </r>
    <r>
      <rPr>
        <vertAlign val="superscript"/>
        <sz val="12"/>
        <color rgb="FF000000"/>
        <rFont val="Calibri"/>
        <family val="2"/>
        <scheme val="minor"/>
      </rPr>
      <t>11</t>
    </r>
    <r>
      <rPr>
        <sz val="12"/>
        <color rgb="FF000000"/>
        <rFont val="Calibri"/>
        <family val="2"/>
        <scheme val="minor"/>
      </rPr>
      <t xml:space="preserve">B.er average: Permil Uncertainty in δ11B determined using equation [1] in Methods based on repeat measurements of in-house standard (see Methods for more details). At 2 sigma. </t>
    </r>
  </si>
  <si>
    <t xml:space="preserve">Sal: Assumed salinity, in practical salinity units. </t>
  </si>
  <si>
    <t xml:space="preserve">Sal.er: Uncertainty on salinity. </t>
  </si>
  <si>
    <r>
      <t>δ</t>
    </r>
    <r>
      <rPr>
        <vertAlign val="superscript"/>
        <sz val="12"/>
        <color rgb="FF000000"/>
        <rFont val="Calibri"/>
        <family val="2"/>
        <scheme val="minor"/>
      </rPr>
      <t>11</t>
    </r>
    <r>
      <rPr>
        <sz val="12"/>
        <color rgb="FF000000"/>
        <rFont val="Calibri"/>
        <family val="2"/>
        <scheme val="minor"/>
      </rPr>
      <t>B</t>
    </r>
    <r>
      <rPr>
        <vertAlign val="subscript"/>
        <sz val="12"/>
        <color rgb="FF000000"/>
        <rFont val="Calibri"/>
        <family val="2"/>
        <scheme val="minor"/>
      </rPr>
      <t>sw</t>
    </r>
    <r>
      <rPr>
        <sz val="12"/>
        <color rgb="FF000000"/>
        <rFont val="Calibri"/>
        <family val="2"/>
        <scheme val="minor"/>
      </rPr>
      <t>: The boron isotopic composition of seawater (in permil)</t>
    </r>
  </si>
  <si>
    <r>
      <t>δ</t>
    </r>
    <r>
      <rPr>
        <vertAlign val="superscript"/>
        <sz val="12"/>
        <color rgb="FF000000"/>
        <rFont val="Calibri"/>
        <family val="2"/>
        <scheme val="minor"/>
      </rPr>
      <t>11</t>
    </r>
    <r>
      <rPr>
        <sz val="12"/>
        <color rgb="FF000000"/>
        <rFont val="Calibri"/>
        <family val="2"/>
        <scheme val="minor"/>
      </rPr>
      <t>B</t>
    </r>
    <r>
      <rPr>
        <vertAlign val="subscript"/>
        <sz val="12"/>
        <color rgb="FF000000"/>
        <rFont val="Calibri"/>
        <family val="2"/>
        <scheme val="minor"/>
      </rPr>
      <t>sw</t>
    </r>
    <r>
      <rPr>
        <sz val="12"/>
        <color rgb="FF000000"/>
        <rFont val="Calibri"/>
        <family val="2"/>
        <scheme val="minor"/>
      </rPr>
      <t>.er: Uncertainty in δ11Bsw (in permil), at 2 sigma</t>
    </r>
  </si>
  <si>
    <t>DIC: Dissolved Inorganic Carbon calculated using equation [2], in mmol/kg</t>
  </si>
  <si>
    <t>DIC.er: Dissolved Inorganic Carbon in mmol/kg at 1 sigma</t>
  </si>
  <si>
    <t>Notes: Miscellaneous comments</t>
  </si>
  <si>
    <t>[B]T</t>
  </si>
  <si>
    <t>pKB</t>
  </si>
  <si>
    <t>Kw</t>
  </si>
  <si>
    <t>K0</t>
  </si>
  <si>
    <t>K1</t>
  </si>
  <si>
    <t>k2</t>
  </si>
  <si>
    <t>α</t>
  </si>
  <si>
    <t>α: Aqueous Boron Isotope Fractionation from Kolckcho et al. (2006)</t>
  </si>
  <si>
    <t xml:space="preserve">[B]T: Total boron of seawater at S=35 (µmol/kg) calculated with seacarb package in R. Columns AG to AJ  percentiles from the Monte Carlo output (see Methods), 2.5 and 97.5 percentiles form the 95% confidence interval, the 14 and 86 percentiles form the 68% confidence interval. </t>
  </si>
  <si>
    <t xml:space="preserve">Kw: Ion product of water (mol2/kg2) calculated with seacarb package in R. Columns AQ to AT percentiles from the Monte Carlo output (see Methods), 2.5 and 97.5 percentiles form the 95% confidence interval, the 14 and 86 percentiles form the 68% confidence interval. </t>
  </si>
  <si>
    <t xml:space="preserve">K0: Henry's constant (mol/(kg/atm)) calculated with seacarb package in R. Columns AV to AY percentiles from the Monte Carlo output (see Methods), 2.5 and 97.5 percentiles form the 95% confidence interval, the 14 and 86 percentiles form the 68% confidence interval. </t>
  </si>
  <si>
    <t>Column</t>
  </si>
  <si>
    <t>G</t>
  </si>
  <si>
    <t>AA</t>
  </si>
  <si>
    <t>AB</t>
  </si>
  <si>
    <t>AC</t>
  </si>
  <si>
    <t>AD</t>
  </si>
  <si>
    <t>AE</t>
  </si>
  <si>
    <t>AF</t>
  </si>
  <si>
    <t>AK</t>
  </si>
  <si>
    <t>AP</t>
  </si>
  <si>
    <t>AU</t>
  </si>
  <si>
    <t>AZ</t>
  </si>
  <si>
    <t xml:space="preserve">pKB: Dissacociation constant of boron in sea water calculated with seacarb package in R. Columns AL to AO percentiles from the Monte Carlo output (see Methods), 2.5 and 97.5 percentiles form the 95% confidence interval, the 14 and 86 percentiles form the 68% confidence interval. </t>
  </si>
  <si>
    <t xml:space="preserve">K1: First dissociation constant of carbonic acid (mol/kg) calculated with seacarb package in R. Columns BA to BD percentiles from the Monte Carlo output (see Methods), 2.5 and 97.5 percentiles form the 95% confidence interval, the 14 and 86 percentiles form the 68% confidence interval. </t>
  </si>
  <si>
    <t xml:space="preserve">K2: Second dissociation constant of carbonic acid (mol/kg) calculated with seacarb package in R. Columns BF to BI percentiles from the Monte Carlo output (see Methods), 2.5 and 97.5 percentiles form the 95% confidence interval, the 14 and 86 percentiles form the 68% confidence interval. </t>
  </si>
  <si>
    <t xml:space="preserve">pH: pH (total scale) calculated from δ11B data as detailed in Methods.  Columns BK to BN percentiles from the Monte Carlo output (see Methods), 2.5 and 97.5 percentiles form the 95% confidence interval, the 14 and 86 percentiles form the 68% confidence interval. </t>
  </si>
  <si>
    <r>
      <t>pCO</t>
    </r>
    <r>
      <rPr>
        <vertAlign val="subscript"/>
        <sz val="12"/>
        <color rgb="FF000000"/>
        <rFont val="Calibri"/>
        <family val="2"/>
        <scheme val="minor"/>
      </rPr>
      <t>2</t>
    </r>
    <r>
      <rPr>
        <vertAlign val="superscript"/>
        <sz val="12"/>
        <color rgb="FF000000"/>
        <rFont val="Calibri"/>
        <family val="2"/>
        <scheme val="minor"/>
      </rPr>
      <t>atm</t>
    </r>
    <r>
      <rPr>
        <sz val="12"/>
        <color rgb="FF000000"/>
        <rFont val="Calibri"/>
        <family val="2"/>
        <scheme val="minor"/>
      </rPr>
      <t>: pCO</t>
    </r>
    <r>
      <rPr>
        <vertAlign val="subscript"/>
        <sz val="12"/>
        <color rgb="FF000000"/>
        <rFont val="Calibri"/>
        <family val="2"/>
        <scheme val="minor"/>
      </rPr>
      <t>2</t>
    </r>
    <r>
      <rPr>
        <vertAlign val="superscript"/>
        <sz val="12"/>
        <color rgb="FF000000"/>
        <rFont val="Calibri"/>
        <family val="2"/>
        <scheme val="minor"/>
      </rPr>
      <t>atm</t>
    </r>
    <r>
      <rPr>
        <sz val="12"/>
        <color rgb="FF000000"/>
        <rFont val="Calibri"/>
        <family val="2"/>
        <scheme val="minor"/>
      </rPr>
      <t xml:space="preserve"> calculated from d11B data as detailed in Methods.  Columns BP to BS percentiles from the Monte Carlo output (see Methods), 2.5 and 97.5 percentiles form the 95% confidence interval, the 14 and 86 percentiles form the 68% confidence interval. In parts per million (ppm)</t>
    </r>
  </si>
  <si>
    <t xml:space="preserve">ΔpH: relative change in pH (total scale) calculated from δ11B data as detailed in Methods.  Columns BU to BX percentiles from the Monte Carlo output (see Methods), 2.5 and 97.5 percentiles form the 95% confidence interval, the 14 and 86 percentiles form the 68% confidence interval. </t>
  </si>
  <si>
    <r>
      <t>ΔF</t>
    </r>
    <r>
      <rPr>
        <vertAlign val="subscript"/>
        <sz val="12"/>
        <color rgb="FF000000"/>
        <rFont val="Calibri"/>
        <family val="2"/>
        <scheme val="minor"/>
      </rPr>
      <t>CO2</t>
    </r>
    <r>
      <rPr>
        <sz val="12"/>
        <color rgb="FF000000"/>
        <rFont val="Calibri"/>
        <family val="2"/>
        <scheme val="minor"/>
      </rPr>
      <t xml:space="preserve">: Climate forcing from CO2 (calculated following Hain et al. (2018); see text for equation). Columns BZ to CC percentiles from the Monte Carlo output (see Methods), 2.5 and 97.5 percentiles form the 95% confidence interval, the 14 and  86 percentiles form the 68% confidence interval.  In W m-2. </t>
    </r>
  </si>
  <si>
    <r>
      <t>ΔF</t>
    </r>
    <r>
      <rPr>
        <vertAlign val="subscript"/>
        <sz val="12"/>
        <color rgb="FF000000"/>
        <rFont val="Calibri"/>
        <family val="2"/>
        <scheme val="minor"/>
      </rPr>
      <t>CO2</t>
    </r>
    <r>
      <rPr>
        <sz val="12"/>
        <color rgb="FF000000"/>
        <rFont val="Calibri"/>
        <family val="2"/>
        <scheme val="minor"/>
      </rPr>
      <t>.sm: Smoothed DF</t>
    </r>
    <r>
      <rPr>
        <vertAlign val="subscript"/>
        <sz val="12"/>
        <color rgb="FF000000"/>
        <rFont val="Calibri"/>
        <family val="2"/>
        <scheme val="minor"/>
      </rPr>
      <t>CO2</t>
    </r>
    <r>
      <rPr>
        <sz val="12"/>
        <color rgb="FF000000"/>
        <rFont val="Calibri"/>
        <family val="2"/>
        <scheme val="minor"/>
      </rPr>
      <t xml:space="preserve">.  Columns CE to CI percentiles from the Monte Carlo output (see Methods), 2.5 and 97.5 percentiles form the 95% confidence interval, the 14 and  86 percentiles form the 68% confidence interval.  In W m-2. </t>
    </r>
  </si>
  <si>
    <t>D</t>
  </si>
  <si>
    <t>E</t>
  </si>
  <si>
    <t>F</t>
  </si>
  <si>
    <t>H</t>
  </si>
  <si>
    <t>I</t>
  </si>
  <si>
    <t>J</t>
  </si>
  <si>
    <t>K</t>
  </si>
  <si>
    <t>L</t>
  </si>
  <si>
    <t>M</t>
  </si>
  <si>
    <t>N</t>
  </si>
  <si>
    <t>O</t>
  </si>
  <si>
    <t>P</t>
  </si>
  <si>
    <t>Q</t>
  </si>
  <si>
    <t>R</t>
  </si>
  <si>
    <t>S</t>
  </si>
  <si>
    <t>T</t>
  </si>
  <si>
    <t>U</t>
  </si>
  <si>
    <t>V</t>
  </si>
  <si>
    <t>W</t>
  </si>
  <si>
    <t>X</t>
  </si>
  <si>
    <t>Y</t>
  </si>
  <si>
    <t>Z</t>
  </si>
  <si>
    <t>BE</t>
  </si>
  <si>
    <t>BJ</t>
  </si>
  <si>
    <t>BO</t>
  </si>
  <si>
    <t>BT</t>
  </si>
  <si>
    <t>BY</t>
  </si>
  <si>
    <t>CD</t>
  </si>
  <si>
    <t>CJ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</si>
</sst>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16" x14ac:knownFonts="1">
    <font>
      <sz val="12"/>
      <color theme="1"/>
      <name val="Calibri"/>
      <family val="2"/>
      <scheme val="minor"/>
    </font>
    <font>
      <sz val="11"/>
      <color theme="1"/>
      <name val="Calibri"/>
      <family val="2"/>
      <scheme val="minor"/>
    </font>
    <font>
      <b/>
      <sz val="11"/>
      <color theme="1"/>
      <name val="Calibri"/>
      <family val="2"/>
      <scheme val="minor"/>
    </font>
    <font>
      <b/>
      <sz val="9"/>
      <color rgb="FF000000"/>
      <name val="Tahoma"/>
      <family val="2"/>
    </font>
    <font>
      <sz val="9"/>
      <color rgb="FF000000"/>
      <name val="Tahoma"/>
      <family val="2"/>
    </font>
    <font>
      <b/>
      <sz val="12"/>
      <color theme="1"/>
      <name val="Calibri"/>
      <family val="2"/>
      <scheme val="minor"/>
    </font>
    <font>
      <sz val="10"/>
      <color theme="1"/>
      <name val="Calibri"/>
      <family val="2"/>
    </font>
    <font>
      <sz val="12"/>
      <color theme="1"/>
      <name val="Symbol"/>
      <family val="1"/>
      <charset val="2"/>
    </font>
    <font>
      <vertAlign val="superscript"/>
      <sz val="12"/>
      <color theme="1"/>
      <name val="Calibri"/>
      <family val="2"/>
      <scheme val="minor"/>
    </font>
    <font>
      <vertAlign val="subscript"/>
      <sz val="12"/>
      <color theme="1"/>
      <name val="Calibri"/>
      <family val="2"/>
      <scheme val="minor"/>
    </font>
    <font>
      <sz val="12"/>
      <color rgb="FF000000"/>
      <name val="Calibri"/>
      <family val="2"/>
      <scheme val="minor"/>
    </font>
    <font>
      <i/>
      <sz val="12"/>
      <color rgb="FF000000"/>
      <name val="Calibri"/>
      <family val="2"/>
      <scheme val="minor"/>
    </font>
    <font>
      <vertAlign val="subscript"/>
      <sz val="12"/>
      <color rgb="FF000000"/>
      <name val="Calibri"/>
      <family val="2"/>
      <scheme val="minor"/>
    </font>
    <font>
      <vertAlign val="superscript"/>
      <sz val="12"/>
      <color rgb="FF000000"/>
      <name val="Calibri"/>
      <family val="2"/>
      <scheme val="minor"/>
    </font>
    <font>
      <b/>
      <sz val="16"/>
      <color rgb="FFFF0000"/>
      <name val="Arial"/>
      <family val="2"/>
    </font>
    <font>
      <sz val="12"/>
      <color theme="1"/>
      <name val="Calibri"/>
      <family val="2"/>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32">
    <xf numFmtId="0" fontId="0" fillId="0" borderId="0" xfId="0"/>
    <xf numFmtId="0" fontId="0" fillId="0" borderId="0" xfId="0" applyFont="1"/>
    <xf numFmtId="0" fontId="0" fillId="0" borderId="0" xfId="0" applyFont="1" applyAlignment="1">
      <alignment horizontal="right"/>
    </xf>
    <xf numFmtId="1" fontId="0" fillId="0" borderId="0" xfId="0" applyNumberFormat="1" applyFont="1"/>
    <xf numFmtId="2" fontId="0" fillId="0" borderId="0" xfId="0" applyNumberFormat="1" applyFont="1"/>
    <xf numFmtId="164" fontId="0" fillId="0" borderId="0" xfId="0" applyNumberFormat="1" applyFont="1"/>
    <xf numFmtId="0" fontId="1" fillId="0" borderId="0" xfId="0" applyFont="1"/>
    <xf numFmtId="0" fontId="2" fillId="0" borderId="1"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xf>
    <xf numFmtId="0" fontId="0" fillId="0" borderId="0" xfId="0" applyFont="1" applyAlignment="1">
      <alignment horizontal="center"/>
    </xf>
    <xf numFmtId="2" fontId="2" fillId="0" borderId="1" xfId="0" applyNumberFormat="1" applyFont="1" applyBorder="1" applyAlignment="1">
      <alignment horizontal="center"/>
    </xf>
    <xf numFmtId="2" fontId="2" fillId="0" borderId="0" xfId="0" applyNumberFormat="1" applyFont="1" applyBorder="1" applyAlignment="1">
      <alignment horizontal="center"/>
    </xf>
    <xf numFmtId="2" fontId="0" fillId="0" borderId="0" xfId="0" applyNumberFormat="1" applyAlignment="1">
      <alignment horizontal="center"/>
    </xf>
    <xf numFmtId="2" fontId="0" fillId="0" borderId="0" xfId="0" applyNumberFormat="1" applyFont="1" applyFill="1" applyBorder="1" applyAlignment="1">
      <alignment horizontal="center"/>
    </xf>
    <xf numFmtId="2" fontId="0" fillId="0" borderId="0" xfId="0" applyNumberFormat="1" applyFont="1" applyAlignment="1">
      <alignment horizontal="center"/>
    </xf>
    <xf numFmtId="2" fontId="0" fillId="0" borderId="0" xfId="0" applyNumberFormat="1"/>
    <xf numFmtId="2" fontId="6" fillId="0" borderId="0" xfId="0" applyNumberFormat="1" applyFont="1"/>
    <xf numFmtId="0" fontId="5" fillId="0" borderId="0" xfId="0" applyFont="1"/>
    <xf numFmtId="1" fontId="0" fillId="0" borderId="0" xfId="0" applyNumberFormat="1"/>
    <xf numFmtId="2" fontId="0" fillId="0" borderId="0" xfId="0" applyNumberFormat="1" applyFont="1" applyAlignment="1"/>
    <xf numFmtId="2" fontId="5" fillId="0" borderId="0" xfId="0" applyNumberFormat="1" applyFont="1" applyAlignment="1"/>
    <xf numFmtId="11" fontId="0" fillId="0" borderId="0" xfId="0" applyNumberFormat="1"/>
    <xf numFmtId="0" fontId="0" fillId="0" borderId="0" xfId="0" applyBorder="1" applyAlignment="1">
      <alignment vertical="center"/>
    </xf>
    <xf numFmtId="0" fontId="10" fillId="0" borderId="0" xfId="0" applyFont="1" applyBorder="1" applyAlignment="1">
      <alignment vertical="center" wrapText="1"/>
    </xf>
    <xf numFmtId="0" fontId="10" fillId="0" borderId="0" xfId="0" applyFont="1" applyBorder="1" applyAlignment="1">
      <alignment vertical="center"/>
    </xf>
    <xf numFmtId="2" fontId="10" fillId="0" borderId="0" xfId="0" applyNumberFormat="1" applyFont="1" applyAlignment="1">
      <alignment horizontal="center"/>
    </xf>
    <xf numFmtId="0" fontId="0" fillId="0" borderId="0" xfId="0" applyAlignment="1">
      <alignment horizontal="left"/>
    </xf>
    <xf numFmtId="0" fontId="14" fillId="0" borderId="0" xfId="0" applyFont="1"/>
    <xf numFmtId="0" fontId="15" fillId="0" borderId="0" xfId="0" applyFont="1"/>
    <xf numFmtId="0" fontId="15" fillId="0" borderId="0" xfId="0" applyFont="1" applyAlignment="1">
      <alignment horizontal="left"/>
    </xf>
  </cellXfs>
  <cellStyles count="1">
    <cellStyle name="Normal" xfId="0" builtinId="0"/>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ppH_sos18gr17fluidPalike12_1" connectionId="2" xr16:uid="{00000000-0016-0000-00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ppH_sos18gr17fluidPalike12" connectionId="1" xr16:uid="{00000000-0016-0000-0000-000002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vmlDrawing" Target="../drawings/vmlDrawing1.v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110"/>
  <sheetViews>
    <sheetView tabSelected="1" topLeftCell="A96" zoomScale="120" zoomScaleNormal="120" zoomScalePageLayoutView="80" workbookViewId="0">
      <pane xSplit="2" topLeftCell="BC1" activePane="topRight" state="frozen"/>
      <selection activeCell="A20" sqref="A20"/>
      <selection pane="topRight" activeCell="BQ46" sqref="BQ46:BS96"/>
    </sheetView>
  </sheetViews>
  <sheetFormatPr baseColWidth="10" defaultColWidth="10.83203125" defaultRowHeight="16" x14ac:dyDescent="0.2"/>
  <cols>
    <col min="1" max="2" width="10.83203125" style="1"/>
    <col min="3" max="3" width="5.1640625" style="1" bestFit="1" customWidth="1"/>
    <col min="4" max="5" width="4.83203125" style="1" bestFit="1" customWidth="1"/>
    <col min="6" max="6" width="7.33203125" style="1" bestFit="1" customWidth="1"/>
    <col min="7" max="7" width="16.83203125" style="1" bestFit="1" customWidth="1"/>
    <col min="8" max="8" width="16.83203125" style="1" customWidth="1"/>
    <col min="9" max="9" width="11.6640625" style="1" bestFit="1" customWidth="1"/>
    <col min="10" max="10" width="20.1640625" style="1" bestFit="1" customWidth="1"/>
    <col min="11" max="12" width="10.83203125" style="1"/>
    <col min="13" max="13" width="10.83203125" style="2"/>
    <col min="14" max="17" width="10.83203125" style="1"/>
    <col min="18" max="18" width="12.6640625" style="1" bestFit="1" customWidth="1"/>
    <col min="19" max="20" width="12.6640625" style="1" customWidth="1"/>
    <col min="21" max="21" width="12.6640625" customWidth="1"/>
    <col min="22" max="22" width="12.6640625" style="1" customWidth="1"/>
    <col min="23" max="23" width="17" bestFit="1" customWidth="1"/>
    <col min="24" max="24" width="12.6640625" style="1" customWidth="1"/>
    <col min="25" max="25" width="7" style="1" bestFit="1" customWidth="1"/>
    <col min="26" max="26" width="6.1640625" style="1" bestFit="1" customWidth="1"/>
    <col min="27" max="27" width="8.33203125" style="1" bestFit="1" customWidth="1"/>
    <col min="28" max="28" width="8.6640625" style="1" bestFit="1" customWidth="1"/>
    <col min="29" max="29" width="10.83203125" style="1" bestFit="1" customWidth="1"/>
    <col min="30" max="30" width="6.33203125" style="3" bestFit="1" customWidth="1"/>
    <col min="31" max="35" width="6.33203125" style="3" customWidth="1"/>
    <col min="36" max="36" width="8.5" style="1" bestFit="1" customWidth="1"/>
    <col min="37" max="61" width="8.5" style="1" customWidth="1"/>
    <col min="62" max="62" width="16.5" style="1" customWidth="1"/>
    <col min="63" max="64" width="12.6640625" style="1" customWidth="1"/>
    <col min="65" max="65" width="16.5" style="4" customWidth="1"/>
    <col min="66" max="68" width="12.6640625" style="4" bestFit="1" customWidth="1"/>
    <col min="69" max="69" width="12.6640625" style="1" bestFit="1" customWidth="1"/>
    <col min="70" max="71" width="12.6640625" style="1" customWidth="1"/>
    <col min="72" max="72" width="12.1640625" style="4" customWidth="1"/>
    <col min="73" max="76" width="12.5" style="4" bestFit="1" customWidth="1"/>
    <col min="77" max="90" width="12.5" style="4" customWidth="1"/>
    <col min="91" max="91" width="10.83203125" style="4"/>
    <col min="92" max="92" width="10.83203125" style="21"/>
    <col min="93" max="93" width="53.5" style="1" customWidth="1"/>
    <col min="94" max="16384" width="10.83203125" style="1"/>
  </cols>
  <sheetData>
    <row r="1" spans="1:94" s="8" customFormat="1" x14ac:dyDescent="0.2">
      <c r="A1" s="31" t="s">
        <v>82</v>
      </c>
      <c r="B1" s="19" t="s">
        <v>31</v>
      </c>
      <c r="C1"/>
      <c r="D1"/>
      <c r="E1"/>
      <c r="F1"/>
      <c r="G1"/>
      <c r="H1"/>
      <c r="I1"/>
      <c r="J1"/>
      <c r="K1"/>
      <c r="L1"/>
      <c r="M1"/>
      <c r="N1"/>
      <c r="O1"/>
      <c r="P1"/>
      <c r="Q1"/>
      <c r="R1"/>
      <c r="S1"/>
      <c r="T1"/>
      <c r="U1"/>
      <c r="V1"/>
      <c r="W1"/>
      <c r="X1"/>
      <c r="Y1"/>
      <c r="Z1"/>
      <c r="AA1"/>
      <c r="AB1"/>
      <c r="AC1"/>
      <c r="AD1" s="20"/>
      <c r="AE1" s="20"/>
      <c r="AF1" s="20"/>
      <c r="AG1" s="20"/>
      <c r="AH1" s="20"/>
      <c r="AI1" s="20"/>
      <c r="AJ1"/>
      <c r="AK1"/>
      <c r="AL1"/>
      <c r="AM1"/>
      <c r="AN1"/>
      <c r="AO1"/>
      <c r="AP1"/>
      <c r="AQ1"/>
      <c r="AR1"/>
      <c r="AS1"/>
      <c r="AT1"/>
      <c r="AU1"/>
      <c r="AV1"/>
      <c r="AW1"/>
      <c r="AX1"/>
      <c r="AY1"/>
      <c r="AZ1"/>
      <c r="BA1"/>
      <c r="BB1"/>
      <c r="BC1"/>
      <c r="BD1"/>
      <c r="BE1"/>
      <c r="BF1"/>
      <c r="BG1"/>
      <c r="BH1"/>
      <c r="BI1"/>
      <c r="BJ1" s="7"/>
      <c r="BK1" s="7"/>
      <c r="BL1" s="7"/>
      <c r="BM1" s="12"/>
      <c r="BN1" s="12"/>
      <c r="BO1" s="12"/>
      <c r="BP1" s="12"/>
      <c r="BQ1" s="7"/>
      <c r="BR1" s="7"/>
      <c r="BS1" s="7"/>
      <c r="BT1" s="12"/>
      <c r="BU1" s="12"/>
      <c r="BV1" s="12"/>
      <c r="BW1" s="12"/>
      <c r="BX1" s="12"/>
      <c r="BY1" s="12"/>
      <c r="BZ1" s="12"/>
      <c r="CA1" s="12"/>
      <c r="CB1" s="12"/>
      <c r="CC1" s="12"/>
      <c r="CD1" s="12"/>
      <c r="CE1" s="12"/>
      <c r="CF1" s="12"/>
      <c r="CG1" s="12"/>
      <c r="CH1" s="12"/>
      <c r="CI1" s="12"/>
      <c r="CJ1" s="12"/>
      <c r="CK1" s="12"/>
      <c r="CL1" s="12"/>
      <c r="CM1" s="12"/>
      <c r="CN1" s="12"/>
      <c r="CO1" s="7"/>
      <c r="CP1" s="7"/>
    </row>
    <row r="2" spans="1:94" s="8" customFormat="1" x14ac:dyDescent="0.2">
      <c r="A2" s="30" t="s">
        <v>10</v>
      </c>
      <c r="B2" s="24" t="s">
        <v>41</v>
      </c>
      <c r="C2"/>
      <c r="D2"/>
      <c r="E2"/>
      <c r="F2"/>
      <c r="G2"/>
      <c r="H2"/>
      <c r="I2"/>
      <c r="J2"/>
      <c r="K2"/>
      <c r="L2"/>
      <c r="M2"/>
      <c r="N2"/>
      <c r="O2"/>
      <c r="P2"/>
      <c r="Q2"/>
      <c r="R2"/>
      <c r="S2"/>
      <c r="T2"/>
      <c r="U2"/>
      <c r="V2"/>
      <c r="W2"/>
      <c r="X2"/>
      <c r="Y2"/>
      <c r="Z2"/>
      <c r="AA2"/>
      <c r="AB2"/>
      <c r="AC2"/>
      <c r="AD2" s="20"/>
      <c r="AE2" s="20"/>
      <c r="AF2" s="20"/>
      <c r="AG2" s="20"/>
      <c r="AH2" s="20"/>
      <c r="AI2" s="20"/>
      <c r="AJ2"/>
      <c r="AK2"/>
      <c r="AL2"/>
      <c r="AM2"/>
      <c r="AN2"/>
      <c r="AO2"/>
      <c r="AP2"/>
      <c r="AQ2"/>
      <c r="AR2"/>
      <c r="AS2"/>
      <c r="AT2"/>
      <c r="AU2"/>
      <c r="AV2"/>
      <c r="AW2"/>
      <c r="AX2"/>
      <c r="AY2"/>
      <c r="AZ2"/>
      <c r="BA2"/>
      <c r="BB2"/>
      <c r="BC2"/>
      <c r="BD2"/>
      <c r="BE2"/>
      <c r="BF2"/>
      <c r="BG2"/>
      <c r="BH2"/>
      <c r="BI2"/>
      <c r="BJ2" s="10"/>
      <c r="BK2" s="10"/>
      <c r="BL2" s="10"/>
      <c r="BM2" s="13"/>
      <c r="BN2" s="13"/>
      <c r="BO2" s="13"/>
      <c r="BP2" s="13"/>
      <c r="BQ2" s="10"/>
      <c r="BR2" s="10"/>
      <c r="BS2" s="10"/>
      <c r="BT2" s="13"/>
      <c r="BU2" s="13"/>
      <c r="BV2" s="13"/>
      <c r="BW2" s="13"/>
      <c r="BX2" s="13"/>
      <c r="BY2" s="13"/>
      <c r="BZ2" s="13"/>
      <c r="CA2" s="13"/>
      <c r="CB2" s="13"/>
      <c r="CC2" s="13"/>
      <c r="CD2" s="13"/>
      <c r="CE2" s="13"/>
      <c r="CF2" s="13"/>
      <c r="CG2" s="13"/>
      <c r="CH2" s="13"/>
      <c r="CI2" s="13"/>
      <c r="CJ2" s="13"/>
      <c r="CK2" s="13"/>
      <c r="CL2" s="13"/>
      <c r="CM2" s="13"/>
      <c r="CN2" s="13"/>
      <c r="CO2" s="10"/>
      <c r="CP2" s="10"/>
    </row>
    <row r="3" spans="1:94" s="8" customFormat="1" x14ac:dyDescent="0.2">
      <c r="A3" s="30" t="s">
        <v>11</v>
      </c>
      <c r="B3" s="24" t="s">
        <v>42</v>
      </c>
      <c r="C3"/>
      <c r="D3"/>
      <c r="E3"/>
      <c r="F3"/>
      <c r="G3"/>
      <c r="H3"/>
      <c r="I3"/>
      <c r="J3"/>
      <c r="K3"/>
      <c r="L3"/>
      <c r="M3"/>
      <c r="N3"/>
      <c r="O3"/>
      <c r="P3"/>
      <c r="Q3"/>
      <c r="R3"/>
      <c r="S3"/>
      <c r="T3"/>
      <c r="U3"/>
      <c r="V3"/>
      <c r="W3"/>
      <c r="X3"/>
      <c r="Y3"/>
      <c r="Z3"/>
      <c r="AA3"/>
      <c r="AB3"/>
      <c r="AC3"/>
      <c r="AD3" s="20"/>
      <c r="AE3" s="20"/>
      <c r="AF3" s="20"/>
      <c r="AG3" s="20"/>
      <c r="AH3" s="20"/>
      <c r="AI3" s="20"/>
      <c r="AJ3"/>
      <c r="AK3"/>
      <c r="AL3"/>
      <c r="AM3"/>
      <c r="AN3"/>
      <c r="AO3"/>
      <c r="AP3"/>
      <c r="AQ3"/>
      <c r="AR3"/>
      <c r="AS3"/>
      <c r="AT3"/>
      <c r="AU3"/>
      <c r="AV3"/>
      <c r="AW3"/>
      <c r="AX3"/>
      <c r="AY3"/>
      <c r="AZ3"/>
      <c r="BA3"/>
      <c r="BB3"/>
      <c r="BC3"/>
      <c r="BD3"/>
      <c r="BE3"/>
      <c r="BF3"/>
      <c r="BG3"/>
      <c r="BH3"/>
      <c r="BI3"/>
      <c r="BJ3" s="10"/>
      <c r="BK3" s="10"/>
      <c r="BL3" s="10"/>
      <c r="BM3" s="13"/>
      <c r="BN3" s="13"/>
      <c r="BO3" s="13"/>
      <c r="BP3" s="13"/>
      <c r="BQ3" s="10"/>
      <c r="BR3" s="10"/>
      <c r="BS3" s="10"/>
      <c r="BT3" s="13"/>
      <c r="BU3" s="13"/>
      <c r="BV3" s="13"/>
      <c r="BW3" s="13"/>
      <c r="BX3" s="13"/>
      <c r="BY3" s="13"/>
      <c r="BZ3" s="13"/>
      <c r="CA3" s="13"/>
      <c r="CB3" s="13"/>
      <c r="CC3" s="13"/>
      <c r="CD3" s="13"/>
      <c r="CE3" s="13"/>
      <c r="CF3" s="13"/>
      <c r="CG3" s="13"/>
      <c r="CH3" s="13"/>
      <c r="CI3" s="13"/>
      <c r="CJ3" s="13"/>
      <c r="CK3" s="13"/>
      <c r="CL3" s="13"/>
      <c r="CM3" s="13"/>
      <c r="CN3" s="13"/>
      <c r="CO3" s="10"/>
      <c r="CP3" s="10"/>
    </row>
    <row r="4" spans="1:94" s="8" customFormat="1" x14ac:dyDescent="0.2">
      <c r="A4" s="30" t="s">
        <v>102</v>
      </c>
      <c r="B4" s="24" t="s">
        <v>43</v>
      </c>
      <c r="C4"/>
      <c r="D4"/>
      <c r="E4"/>
      <c r="F4"/>
      <c r="G4"/>
      <c r="H4"/>
      <c r="I4"/>
      <c r="J4"/>
      <c r="K4"/>
      <c r="L4"/>
      <c r="M4"/>
      <c r="N4"/>
      <c r="O4"/>
      <c r="P4"/>
      <c r="Q4"/>
      <c r="R4"/>
      <c r="S4"/>
      <c r="T4"/>
      <c r="U4"/>
      <c r="V4"/>
      <c r="W4"/>
      <c r="X4"/>
      <c r="Y4"/>
      <c r="Z4"/>
      <c r="AA4"/>
      <c r="AB4"/>
      <c r="AC4"/>
      <c r="AD4" s="20"/>
      <c r="AE4" s="20"/>
      <c r="AF4" s="20"/>
      <c r="AG4" s="20"/>
      <c r="AH4" s="20"/>
      <c r="AI4" s="20"/>
      <c r="AJ4"/>
      <c r="AK4"/>
      <c r="AL4"/>
      <c r="AM4"/>
      <c r="AN4"/>
      <c r="AO4"/>
      <c r="AP4"/>
      <c r="AQ4"/>
      <c r="AR4"/>
      <c r="AS4"/>
      <c r="AT4"/>
      <c r="AU4"/>
      <c r="AV4"/>
      <c r="AW4"/>
      <c r="AX4"/>
      <c r="AY4"/>
      <c r="AZ4"/>
      <c r="BA4"/>
      <c r="BB4"/>
      <c r="BC4"/>
      <c r="BD4"/>
      <c r="BE4"/>
      <c r="BF4"/>
      <c r="BG4"/>
      <c r="BH4"/>
      <c r="BI4"/>
      <c r="BJ4" s="10"/>
      <c r="BK4" s="10"/>
      <c r="BL4" s="10"/>
      <c r="BM4" s="13"/>
      <c r="BN4" s="13"/>
      <c r="BO4" s="13"/>
      <c r="BP4" s="13"/>
      <c r="BQ4" s="10"/>
      <c r="BR4" s="10"/>
      <c r="BS4" s="10"/>
      <c r="BT4" s="13"/>
      <c r="BU4" s="13"/>
      <c r="BV4" s="13"/>
      <c r="BW4" s="13"/>
      <c r="BX4" s="13"/>
      <c r="BY4" s="13"/>
      <c r="BZ4" s="13"/>
      <c r="CA4" s="13"/>
      <c r="CB4" s="13"/>
      <c r="CC4" s="13"/>
      <c r="CD4" s="13"/>
      <c r="CE4" s="13"/>
      <c r="CF4" s="13"/>
      <c r="CG4" s="13"/>
      <c r="CH4" s="13"/>
      <c r="CI4" s="13"/>
      <c r="CJ4" s="13"/>
      <c r="CK4" s="13"/>
      <c r="CL4" s="13"/>
      <c r="CM4" s="13"/>
      <c r="CN4" s="13"/>
      <c r="CO4" s="10"/>
      <c r="CP4" s="10"/>
    </row>
    <row r="5" spans="1:94" s="8" customFormat="1" x14ac:dyDescent="0.2">
      <c r="A5" s="30" t="s">
        <v>103</v>
      </c>
      <c r="B5" s="24" t="s">
        <v>44</v>
      </c>
      <c r="C5"/>
      <c r="D5"/>
      <c r="E5"/>
      <c r="F5"/>
      <c r="G5"/>
      <c r="H5"/>
      <c r="I5"/>
      <c r="J5"/>
      <c r="K5"/>
      <c r="L5"/>
      <c r="M5"/>
      <c r="N5"/>
      <c r="O5"/>
      <c r="P5"/>
      <c r="Q5"/>
      <c r="R5"/>
      <c r="S5"/>
      <c r="T5"/>
      <c r="U5"/>
      <c r="V5"/>
      <c r="W5"/>
      <c r="X5"/>
      <c r="Y5"/>
      <c r="Z5"/>
      <c r="AA5"/>
      <c r="AB5"/>
      <c r="AC5"/>
      <c r="AD5" s="20"/>
      <c r="AE5" s="20"/>
      <c r="AF5" s="20"/>
      <c r="AG5" s="20"/>
      <c r="AH5" s="20"/>
      <c r="AI5" s="20"/>
      <c r="AJ5"/>
      <c r="AK5"/>
      <c r="AL5"/>
      <c r="AM5"/>
      <c r="AN5"/>
      <c r="AO5"/>
      <c r="AP5"/>
      <c r="AQ5"/>
      <c r="AR5"/>
      <c r="AS5"/>
      <c r="AT5"/>
      <c r="AU5"/>
      <c r="AV5"/>
      <c r="AW5"/>
      <c r="AX5"/>
      <c r="AY5"/>
      <c r="AZ5"/>
      <c r="BA5"/>
      <c r="BB5"/>
      <c r="BC5"/>
      <c r="BD5"/>
      <c r="BE5"/>
      <c r="BF5"/>
      <c r="BG5"/>
      <c r="BH5"/>
      <c r="BI5"/>
      <c r="BJ5" s="10"/>
      <c r="BK5" s="10"/>
      <c r="BL5" s="10"/>
      <c r="BM5" s="13"/>
      <c r="BN5" s="13"/>
      <c r="BO5" s="13"/>
      <c r="BP5" s="13"/>
      <c r="BQ5" s="10"/>
      <c r="BR5" s="10"/>
      <c r="BS5" s="10"/>
      <c r="BT5" s="13"/>
      <c r="BU5" s="13"/>
      <c r="BV5" s="13"/>
      <c r="BW5" s="13"/>
      <c r="BX5" s="13"/>
      <c r="BY5" s="13"/>
      <c r="BZ5" s="13"/>
      <c r="CA5" s="13"/>
      <c r="CB5" s="13"/>
      <c r="CC5" s="13"/>
      <c r="CD5" s="13"/>
      <c r="CE5" s="13"/>
      <c r="CF5" s="13"/>
      <c r="CG5" s="13"/>
      <c r="CH5" s="13"/>
      <c r="CI5" s="13"/>
      <c r="CJ5" s="13"/>
      <c r="CK5" s="13"/>
      <c r="CL5" s="13"/>
      <c r="CM5" s="13"/>
      <c r="CN5" s="13"/>
      <c r="CO5" s="10"/>
      <c r="CP5" s="10"/>
    </row>
    <row r="6" spans="1:94" s="8" customFormat="1" x14ac:dyDescent="0.2">
      <c r="A6" s="30" t="s">
        <v>104</v>
      </c>
      <c r="B6" s="26" t="s">
        <v>45</v>
      </c>
      <c r="C6"/>
      <c r="D6"/>
      <c r="E6"/>
      <c r="F6"/>
      <c r="G6"/>
      <c r="H6"/>
      <c r="I6"/>
      <c r="J6"/>
      <c r="K6"/>
      <c r="L6"/>
      <c r="M6"/>
      <c r="N6"/>
      <c r="O6"/>
      <c r="P6"/>
      <c r="Q6"/>
      <c r="R6"/>
      <c r="S6"/>
      <c r="T6"/>
      <c r="U6"/>
      <c r="V6"/>
      <c r="W6"/>
      <c r="X6"/>
      <c r="Y6"/>
      <c r="Z6"/>
      <c r="AA6"/>
      <c r="AB6"/>
      <c r="AC6"/>
      <c r="AD6" s="20"/>
      <c r="AE6" s="20"/>
      <c r="AF6" s="20"/>
      <c r="AG6" s="20"/>
      <c r="AH6" s="20"/>
      <c r="AI6" s="20"/>
      <c r="AJ6"/>
      <c r="AK6"/>
      <c r="AL6"/>
      <c r="AM6"/>
      <c r="AN6"/>
      <c r="AO6"/>
      <c r="AP6"/>
      <c r="AQ6"/>
      <c r="AR6"/>
      <c r="AS6"/>
      <c r="AT6"/>
      <c r="AU6"/>
      <c r="AV6"/>
      <c r="AW6"/>
      <c r="AX6"/>
      <c r="AY6"/>
      <c r="AZ6"/>
      <c r="BA6"/>
      <c r="BB6"/>
      <c r="BC6"/>
      <c r="BD6"/>
      <c r="BE6"/>
      <c r="BF6"/>
      <c r="BG6"/>
      <c r="BH6"/>
      <c r="BI6"/>
      <c r="BJ6" s="10"/>
      <c r="BK6" s="10"/>
      <c r="BL6" s="10"/>
      <c r="BM6" s="13"/>
      <c r="BN6" s="13"/>
      <c r="BO6" s="13"/>
      <c r="BP6" s="13"/>
      <c r="BQ6" s="10"/>
      <c r="BR6" s="10"/>
      <c r="BS6" s="10"/>
      <c r="BT6" s="13"/>
      <c r="BU6" s="13"/>
      <c r="BV6" s="13"/>
      <c r="BW6" s="13"/>
      <c r="BX6" s="13"/>
      <c r="BY6" s="13"/>
      <c r="BZ6" s="13"/>
      <c r="CA6" s="13"/>
      <c r="CB6" s="13"/>
      <c r="CC6" s="13"/>
      <c r="CD6" s="13"/>
      <c r="CE6" s="13"/>
      <c r="CF6" s="13"/>
      <c r="CG6" s="13"/>
      <c r="CH6" s="13"/>
      <c r="CI6" s="13"/>
      <c r="CJ6" s="13"/>
      <c r="CK6" s="13"/>
      <c r="CL6" s="13"/>
      <c r="CM6" s="13"/>
      <c r="CN6" s="13"/>
      <c r="CO6" s="10"/>
      <c r="CP6" s="10"/>
    </row>
    <row r="7" spans="1:94" s="8" customFormat="1" x14ac:dyDescent="0.2">
      <c r="A7" s="30" t="s">
        <v>83</v>
      </c>
      <c r="B7" s="26" t="s">
        <v>46</v>
      </c>
      <c r="C7"/>
      <c r="D7"/>
      <c r="E7"/>
      <c r="F7"/>
      <c r="G7"/>
      <c r="H7"/>
      <c r="I7"/>
      <c r="J7"/>
      <c r="K7"/>
      <c r="L7"/>
      <c r="M7"/>
      <c r="N7"/>
      <c r="O7"/>
      <c r="P7"/>
      <c r="Q7"/>
      <c r="R7"/>
      <c r="S7"/>
      <c r="T7"/>
      <c r="U7"/>
      <c r="V7"/>
      <c r="W7"/>
      <c r="X7"/>
      <c r="Y7"/>
      <c r="Z7"/>
      <c r="AA7"/>
      <c r="AB7"/>
      <c r="AC7"/>
      <c r="AD7" s="20"/>
      <c r="AE7" s="20"/>
      <c r="AF7" s="20"/>
      <c r="AG7" s="20"/>
      <c r="AH7" s="20"/>
      <c r="AI7" s="20"/>
      <c r="AJ7"/>
      <c r="AK7"/>
      <c r="AL7"/>
      <c r="AM7"/>
      <c r="AN7"/>
      <c r="AO7"/>
      <c r="AP7"/>
      <c r="AQ7"/>
      <c r="AR7"/>
      <c r="AS7"/>
      <c r="AT7"/>
      <c r="AU7"/>
      <c r="AV7"/>
      <c r="AW7"/>
      <c r="AX7"/>
      <c r="AY7"/>
      <c r="AZ7"/>
      <c r="BA7"/>
      <c r="BB7"/>
      <c r="BC7"/>
      <c r="BD7"/>
      <c r="BE7"/>
      <c r="BF7"/>
      <c r="BG7"/>
      <c r="BH7"/>
      <c r="BI7"/>
      <c r="BJ7" s="10"/>
      <c r="BK7" s="10"/>
      <c r="BL7" s="10"/>
      <c r="BM7" s="13"/>
      <c r="BN7" s="13"/>
      <c r="BO7" s="13"/>
      <c r="BP7" s="13"/>
      <c r="BQ7" s="10"/>
      <c r="BR7" s="10"/>
      <c r="BS7" s="10"/>
      <c r="BT7" s="13"/>
      <c r="BU7" s="13"/>
      <c r="BV7" s="13"/>
      <c r="BW7" s="13"/>
      <c r="BX7" s="13"/>
      <c r="BY7" s="13"/>
      <c r="BZ7" s="13"/>
      <c r="CA7" s="13"/>
      <c r="CB7" s="13"/>
      <c r="CC7" s="13"/>
      <c r="CD7" s="13"/>
      <c r="CE7" s="13"/>
      <c r="CF7" s="13"/>
      <c r="CG7" s="13"/>
      <c r="CH7" s="13"/>
      <c r="CI7" s="13"/>
      <c r="CJ7" s="13"/>
      <c r="CK7" s="13"/>
      <c r="CL7" s="13"/>
      <c r="CM7" s="13"/>
      <c r="CN7" s="13"/>
      <c r="CO7" s="10"/>
      <c r="CP7" s="10"/>
    </row>
    <row r="8" spans="1:94" s="8" customFormat="1" x14ac:dyDescent="0.2">
      <c r="A8" s="30" t="s">
        <v>105</v>
      </c>
      <c r="B8" s="26" t="s">
        <v>47</v>
      </c>
      <c r="C8"/>
      <c r="D8"/>
      <c r="E8"/>
      <c r="F8"/>
      <c r="G8"/>
      <c r="H8"/>
      <c r="I8"/>
      <c r="J8"/>
      <c r="K8"/>
      <c r="L8"/>
      <c r="M8"/>
      <c r="N8"/>
      <c r="O8"/>
      <c r="P8"/>
      <c r="Q8"/>
      <c r="R8"/>
      <c r="S8"/>
      <c r="T8"/>
      <c r="U8"/>
      <c r="V8"/>
      <c r="W8"/>
      <c r="X8"/>
      <c r="Y8"/>
      <c r="Z8"/>
      <c r="AA8"/>
      <c r="AB8"/>
      <c r="AC8"/>
      <c r="AD8" s="20"/>
      <c r="AE8" s="20"/>
      <c r="AF8" s="20"/>
      <c r="AG8" s="20"/>
      <c r="AH8" s="20"/>
      <c r="AI8" s="20"/>
      <c r="AJ8"/>
      <c r="AK8"/>
      <c r="AL8"/>
      <c r="AM8"/>
      <c r="AN8"/>
      <c r="AO8"/>
      <c r="AP8"/>
      <c r="AQ8"/>
      <c r="AR8"/>
      <c r="AS8"/>
      <c r="AT8"/>
      <c r="AU8"/>
      <c r="AV8"/>
      <c r="AW8"/>
      <c r="AX8"/>
      <c r="AY8"/>
      <c r="AZ8"/>
      <c r="BA8"/>
      <c r="BB8"/>
      <c r="BC8"/>
      <c r="BD8"/>
      <c r="BE8"/>
      <c r="BF8"/>
      <c r="BG8"/>
      <c r="BH8"/>
      <c r="BI8"/>
      <c r="BJ8" s="10"/>
      <c r="BK8" s="10"/>
      <c r="BL8" s="10"/>
      <c r="BM8" s="13"/>
      <c r="BN8" s="13"/>
      <c r="BO8" s="13"/>
      <c r="BP8" s="13"/>
      <c r="BQ8" s="10"/>
      <c r="BR8" s="10"/>
      <c r="BS8" s="10"/>
      <c r="BT8" s="13"/>
      <c r="BU8" s="13"/>
      <c r="BV8" s="13"/>
      <c r="BW8" s="13"/>
      <c r="BX8" s="13"/>
      <c r="BY8" s="13"/>
      <c r="BZ8" s="13"/>
      <c r="CA8" s="13"/>
      <c r="CB8" s="13"/>
      <c r="CC8" s="13"/>
      <c r="CD8" s="13"/>
      <c r="CE8" s="13"/>
      <c r="CF8" s="13"/>
      <c r="CG8" s="13"/>
      <c r="CH8" s="13"/>
      <c r="CI8" s="13"/>
      <c r="CJ8" s="13"/>
      <c r="CK8" s="13"/>
      <c r="CL8" s="13"/>
      <c r="CM8" s="13"/>
      <c r="CN8" s="13"/>
      <c r="CO8" s="10"/>
      <c r="CP8" s="10"/>
    </row>
    <row r="9" spans="1:94" s="8" customFormat="1" x14ac:dyDescent="0.2">
      <c r="A9" s="30" t="s">
        <v>106</v>
      </c>
      <c r="B9" s="26" t="s">
        <v>48</v>
      </c>
      <c r="C9"/>
      <c r="D9"/>
      <c r="E9"/>
      <c r="F9"/>
      <c r="G9"/>
      <c r="H9"/>
      <c r="I9"/>
      <c r="J9"/>
      <c r="K9"/>
      <c r="L9"/>
      <c r="M9"/>
      <c r="N9"/>
      <c r="O9"/>
      <c r="P9"/>
      <c r="Q9"/>
      <c r="R9"/>
      <c r="S9"/>
      <c r="T9"/>
      <c r="U9"/>
      <c r="V9"/>
      <c r="W9"/>
      <c r="X9"/>
      <c r="Y9"/>
      <c r="Z9"/>
      <c r="AA9"/>
      <c r="AB9"/>
      <c r="AC9"/>
      <c r="AD9" s="20"/>
      <c r="AE9" s="20"/>
      <c r="AF9" s="20"/>
      <c r="AG9" s="20"/>
      <c r="AH9" s="20"/>
      <c r="AI9" s="20"/>
      <c r="AJ9"/>
      <c r="AK9"/>
      <c r="AL9"/>
      <c r="AM9"/>
      <c r="AN9"/>
      <c r="AO9"/>
      <c r="AP9"/>
      <c r="AQ9"/>
      <c r="AR9"/>
      <c r="AS9"/>
      <c r="AT9"/>
      <c r="AU9"/>
      <c r="AV9"/>
      <c r="AW9"/>
      <c r="AX9"/>
      <c r="AY9"/>
      <c r="AZ9"/>
      <c r="BA9"/>
      <c r="BB9"/>
      <c r="BC9"/>
      <c r="BD9"/>
      <c r="BE9"/>
      <c r="BF9"/>
      <c r="BG9"/>
      <c r="BH9"/>
      <c r="BI9"/>
      <c r="BJ9" s="10"/>
      <c r="BK9" s="10"/>
      <c r="BL9" s="10"/>
      <c r="BM9" s="13"/>
      <c r="BN9" s="13"/>
      <c r="BO9" s="13"/>
      <c r="BP9" s="13"/>
      <c r="BQ9" s="10"/>
      <c r="BR9" s="10"/>
      <c r="BS9" s="10"/>
      <c r="BT9" s="13"/>
      <c r="BU9" s="13"/>
      <c r="BV9" s="13"/>
      <c r="BW9" s="13"/>
      <c r="BX9" s="13"/>
      <c r="BY9" s="13"/>
      <c r="BZ9" s="13"/>
      <c r="CA9" s="13"/>
      <c r="CB9" s="13"/>
      <c r="CC9" s="13"/>
      <c r="CD9" s="13"/>
      <c r="CE9" s="13"/>
      <c r="CF9" s="13"/>
      <c r="CG9" s="13"/>
      <c r="CH9" s="13"/>
      <c r="CI9" s="13"/>
      <c r="CJ9" s="13"/>
      <c r="CK9" s="13"/>
      <c r="CL9" s="13"/>
      <c r="CM9" s="13"/>
      <c r="CN9" s="13"/>
      <c r="CO9" s="10"/>
      <c r="CP9" s="10"/>
    </row>
    <row r="10" spans="1:94" s="8" customFormat="1" x14ac:dyDescent="0.2">
      <c r="A10" s="30" t="s">
        <v>107</v>
      </c>
      <c r="B10" s="26" t="s">
        <v>49</v>
      </c>
      <c r="C10"/>
      <c r="D10"/>
      <c r="E10"/>
      <c r="F10"/>
      <c r="G10"/>
      <c r="H10"/>
      <c r="I10"/>
      <c r="J10"/>
      <c r="K10"/>
      <c r="L10"/>
      <c r="M10"/>
      <c r="N10"/>
      <c r="O10"/>
      <c r="P10"/>
      <c r="Q10"/>
      <c r="R10"/>
      <c r="S10"/>
      <c r="T10"/>
      <c r="U10"/>
      <c r="V10"/>
      <c r="W10"/>
      <c r="X10"/>
      <c r="Y10"/>
      <c r="Z10"/>
      <c r="AA10"/>
      <c r="AB10"/>
      <c r="AC10"/>
      <c r="AD10" s="20"/>
      <c r="AE10" s="20"/>
      <c r="AF10" s="20"/>
      <c r="AG10" s="20"/>
      <c r="AH10" s="20"/>
      <c r="AI10" s="20"/>
      <c r="AJ10"/>
      <c r="AK10"/>
      <c r="AL10"/>
      <c r="AM10"/>
      <c r="AN10"/>
      <c r="AO10"/>
      <c r="AP10"/>
      <c r="AQ10"/>
      <c r="AR10"/>
      <c r="AS10"/>
      <c r="AT10"/>
      <c r="AU10"/>
      <c r="AV10"/>
      <c r="AW10"/>
      <c r="AX10"/>
      <c r="AY10"/>
      <c r="AZ10"/>
      <c r="BA10"/>
      <c r="BB10"/>
      <c r="BC10"/>
      <c r="BD10"/>
      <c r="BE10"/>
      <c r="BF10"/>
      <c r="BG10"/>
      <c r="BH10"/>
      <c r="BI10"/>
      <c r="BJ10" s="10"/>
      <c r="BK10" s="10"/>
      <c r="BL10" s="10"/>
      <c r="BM10" s="13"/>
      <c r="BN10" s="13"/>
      <c r="BO10" s="13"/>
      <c r="BP10" s="13"/>
      <c r="BQ10" s="10"/>
      <c r="BR10" s="10"/>
      <c r="BS10" s="10"/>
      <c r="BT10" s="13"/>
      <c r="BU10" s="13"/>
      <c r="BV10" s="13"/>
      <c r="BW10" s="13"/>
      <c r="BX10" s="13"/>
      <c r="BY10" s="13"/>
      <c r="BZ10" s="13"/>
      <c r="CA10" s="13"/>
      <c r="CB10" s="13"/>
      <c r="CC10" s="13"/>
      <c r="CD10" s="13"/>
      <c r="CE10" s="13"/>
      <c r="CF10" s="13"/>
      <c r="CG10" s="13"/>
      <c r="CH10" s="13"/>
      <c r="CI10" s="13"/>
      <c r="CJ10" s="13"/>
      <c r="CK10" s="13"/>
      <c r="CL10" s="13"/>
      <c r="CM10" s="13"/>
      <c r="CN10" s="13"/>
      <c r="CO10" s="10"/>
      <c r="CP10" s="10"/>
    </row>
    <row r="11" spans="1:94" s="8" customFormat="1" x14ac:dyDescent="0.2">
      <c r="A11" s="30" t="s">
        <v>108</v>
      </c>
      <c r="B11" s="26" t="s">
        <v>50</v>
      </c>
      <c r="C11"/>
      <c r="D11"/>
      <c r="E11"/>
      <c r="F11"/>
      <c r="G11"/>
      <c r="H11"/>
      <c r="I11"/>
      <c r="J11"/>
      <c r="K11"/>
      <c r="L11"/>
      <c r="M11"/>
      <c r="N11"/>
      <c r="O11"/>
      <c r="P11"/>
      <c r="Q11"/>
      <c r="R11"/>
      <c r="S11"/>
      <c r="T11"/>
      <c r="U11"/>
      <c r="V11"/>
      <c r="W11"/>
      <c r="X11"/>
      <c r="Y11"/>
      <c r="Z11"/>
      <c r="AA11"/>
      <c r="AB11"/>
      <c r="AC11"/>
      <c r="AD11" s="20"/>
      <c r="AE11" s="20"/>
      <c r="AF11" s="20"/>
      <c r="AG11" s="20"/>
      <c r="AH11" s="20"/>
      <c r="AI11" s="20"/>
      <c r="AJ11"/>
      <c r="AK11"/>
      <c r="AL11"/>
      <c r="AM11"/>
      <c r="AN11"/>
      <c r="AO11"/>
      <c r="AP11"/>
      <c r="AQ11"/>
      <c r="AR11"/>
      <c r="AS11"/>
      <c r="AT11"/>
      <c r="AU11"/>
      <c r="AV11"/>
      <c r="AW11"/>
      <c r="AX11"/>
      <c r="AY11"/>
      <c r="AZ11"/>
      <c r="BA11"/>
      <c r="BB11"/>
      <c r="BC11"/>
      <c r="BD11"/>
      <c r="BE11"/>
      <c r="BF11"/>
      <c r="BG11"/>
      <c r="BH11"/>
      <c r="BI11"/>
      <c r="BJ11" s="10"/>
      <c r="BK11" s="10"/>
      <c r="BL11" s="10"/>
      <c r="BM11" s="13"/>
      <c r="BN11" s="13"/>
      <c r="BO11" s="13"/>
      <c r="BP11" s="13"/>
      <c r="BQ11" s="10"/>
      <c r="BR11" s="10"/>
      <c r="BS11" s="10"/>
      <c r="BT11" s="13"/>
      <c r="BU11" s="13"/>
      <c r="BV11" s="13"/>
      <c r="BW11" s="13"/>
      <c r="BX11" s="13"/>
      <c r="BY11" s="13"/>
      <c r="BZ11" s="13"/>
      <c r="CA11" s="13"/>
      <c r="CB11" s="13"/>
      <c r="CC11" s="13"/>
      <c r="CD11" s="13"/>
      <c r="CE11" s="13"/>
      <c r="CF11" s="13"/>
      <c r="CG11" s="13"/>
      <c r="CH11" s="13"/>
      <c r="CI11" s="13"/>
      <c r="CJ11" s="13"/>
      <c r="CK11" s="13"/>
      <c r="CL11" s="13"/>
      <c r="CM11" s="13"/>
      <c r="CN11" s="13"/>
      <c r="CO11" s="10"/>
      <c r="CP11" s="10"/>
    </row>
    <row r="12" spans="1:94" s="8" customFormat="1" x14ac:dyDescent="0.2">
      <c r="A12" s="30" t="s">
        <v>109</v>
      </c>
      <c r="B12" s="26" t="s">
        <v>51</v>
      </c>
      <c r="C12"/>
      <c r="D12"/>
      <c r="E12"/>
      <c r="F12"/>
      <c r="G12"/>
      <c r="H12"/>
      <c r="I12"/>
      <c r="J12"/>
      <c r="K12"/>
      <c r="L12"/>
      <c r="M12"/>
      <c r="N12"/>
      <c r="O12"/>
      <c r="P12"/>
      <c r="Q12"/>
      <c r="R12"/>
      <c r="S12"/>
      <c r="T12"/>
      <c r="U12"/>
      <c r="V12"/>
      <c r="W12"/>
      <c r="X12"/>
      <c r="Y12"/>
      <c r="Z12"/>
      <c r="AA12"/>
      <c r="AB12"/>
      <c r="AC12"/>
      <c r="AD12" s="20"/>
      <c r="AE12" s="20"/>
      <c r="AF12" s="20"/>
      <c r="AG12" s="20"/>
      <c r="AH12" s="20"/>
      <c r="AI12" s="20"/>
      <c r="AJ12"/>
      <c r="AK12"/>
      <c r="AL12"/>
      <c r="AM12"/>
      <c r="AN12"/>
      <c r="AO12"/>
      <c r="AP12"/>
      <c r="AQ12"/>
      <c r="AR12"/>
      <c r="AS12"/>
      <c r="AT12"/>
      <c r="AU12"/>
      <c r="AV12"/>
      <c r="AW12"/>
      <c r="AX12"/>
      <c r="AY12"/>
      <c r="AZ12"/>
      <c r="BA12"/>
      <c r="BB12"/>
      <c r="BC12"/>
      <c r="BD12"/>
      <c r="BE12"/>
      <c r="BF12"/>
      <c r="BG12"/>
      <c r="BH12"/>
      <c r="BI12"/>
      <c r="BJ12" s="10"/>
      <c r="BK12" s="10"/>
      <c r="BL12" s="10"/>
      <c r="BM12" s="13"/>
      <c r="BN12" s="13"/>
      <c r="BO12" s="13"/>
      <c r="BP12" s="13"/>
      <c r="BQ12" s="10"/>
      <c r="BR12" s="10"/>
      <c r="BS12" s="10"/>
      <c r="BT12" s="13"/>
      <c r="BU12" s="13"/>
      <c r="BV12" s="13"/>
      <c r="BW12" s="13"/>
      <c r="BX12" s="13"/>
      <c r="BY12" s="13"/>
      <c r="BZ12" s="13"/>
      <c r="CA12" s="13"/>
      <c r="CB12" s="13"/>
      <c r="CC12" s="13"/>
      <c r="CD12" s="13"/>
      <c r="CE12" s="13"/>
      <c r="CF12" s="13"/>
      <c r="CG12" s="13"/>
      <c r="CH12" s="13"/>
      <c r="CI12" s="13"/>
      <c r="CJ12" s="13"/>
      <c r="CK12" s="13"/>
      <c r="CL12" s="13"/>
      <c r="CM12" s="13"/>
      <c r="CN12" s="13"/>
      <c r="CO12" s="10"/>
      <c r="CP12" s="10"/>
    </row>
    <row r="13" spans="1:94" s="8" customFormat="1" x14ac:dyDescent="0.2">
      <c r="A13" s="30" t="s">
        <v>110</v>
      </c>
      <c r="B13" s="26" t="s">
        <v>52</v>
      </c>
      <c r="C13"/>
      <c r="D13"/>
      <c r="E13"/>
      <c r="F13"/>
      <c r="G13"/>
      <c r="H13"/>
      <c r="I13"/>
      <c r="J13"/>
      <c r="K13"/>
      <c r="L13"/>
      <c r="M13"/>
      <c r="N13"/>
      <c r="O13"/>
      <c r="P13"/>
      <c r="Q13"/>
      <c r="R13"/>
      <c r="S13"/>
      <c r="T13"/>
      <c r="U13"/>
      <c r="V13"/>
      <c r="W13"/>
      <c r="X13"/>
      <c r="Y13"/>
      <c r="Z13"/>
      <c r="AA13"/>
      <c r="AB13"/>
      <c r="AC13"/>
      <c r="AD13" s="20"/>
      <c r="AE13" s="20"/>
      <c r="AF13" s="20"/>
      <c r="AG13" s="20"/>
      <c r="AH13" s="20"/>
      <c r="AI13" s="20"/>
      <c r="AJ13"/>
      <c r="AK13"/>
      <c r="AL13"/>
      <c r="AM13"/>
      <c r="AN13"/>
      <c r="AO13"/>
      <c r="AP13"/>
      <c r="AQ13"/>
      <c r="AR13"/>
      <c r="AS13"/>
      <c r="AT13"/>
      <c r="AU13"/>
      <c r="AV13"/>
      <c r="AW13"/>
      <c r="AX13"/>
      <c r="AY13"/>
      <c r="AZ13"/>
      <c r="BA13"/>
      <c r="BB13"/>
      <c r="BC13"/>
      <c r="BD13"/>
      <c r="BE13"/>
      <c r="BF13"/>
      <c r="BG13"/>
      <c r="BH13"/>
      <c r="BI13"/>
      <c r="BJ13" s="10"/>
      <c r="BK13" s="10"/>
      <c r="BL13" s="10"/>
      <c r="BM13" s="13"/>
      <c r="BN13" s="13"/>
      <c r="BO13" s="13"/>
      <c r="BP13" s="13"/>
      <c r="BQ13" s="10"/>
      <c r="BR13" s="10"/>
      <c r="BS13" s="10"/>
      <c r="BT13" s="13"/>
      <c r="BU13" s="13"/>
      <c r="BV13" s="13"/>
      <c r="BW13" s="13"/>
      <c r="BX13" s="13"/>
      <c r="BY13" s="13"/>
      <c r="BZ13" s="13"/>
      <c r="CA13" s="13"/>
      <c r="CB13" s="13"/>
      <c r="CC13" s="13"/>
      <c r="CD13" s="13"/>
      <c r="CE13" s="13"/>
      <c r="CF13" s="13"/>
      <c r="CG13" s="13"/>
      <c r="CH13" s="13"/>
      <c r="CI13" s="13"/>
      <c r="CJ13" s="13"/>
      <c r="CK13" s="13"/>
      <c r="CL13" s="13"/>
      <c r="CM13" s="13"/>
      <c r="CN13" s="13"/>
      <c r="CO13" s="10"/>
      <c r="CP13" s="10"/>
    </row>
    <row r="14" spans="1:94" s="8" customFormat="1" ht="18" x14ac:dyDescent="0.2">
      <c r="A14" s="30" t="s">
        <v>111</v>
      </c>
      <c r="B14" s="26" t="s">
        <v>53</v>
      </c>
      <c r="C14"/>
      <c r="D14"/>
      <c r="E14"/>
      <c r="F14"/>
      <c r="G14"/>
      <c r="H14"/>
      <c r="I14"/>
      <c r="J14"/>
      <c r="K14"/>
      <c r="L14"/>
      <c r="M14"/>
      <c r="N14"/>
      <c r="O14"/>
      <c r="P14"/>
      <c r="Q14"/>
      <c r="R14"/>
      <c r="S14"/>
      <c r="T14"/>
      <c r="U14"/>
      <c r="V14"/>
      <c r="W14"/>
      <c r="X14"/>
      <c r="Y14"/>
      <c r="Z14"/>
      <c r="AA14"/>
      <c r="AB14"/>
      <c r="AC14"/>
      <c r="AD14" s="20"/>
      <c r="AE14" s="20"/>
      <c r="AF14" s="20"/>
      <c r="AG14" s="20"/>
      <c r="AH14" s="20"/>
      <c r="AI14" s="20"/>
      <c r="AJ14"/>
      <c r="AK14"/>
      <c r="AL14"/>
      <c r="AM14"/>
      <c r="AN14"/>
      <c r="AO14"/>
      <c r="AP14"/>
      <c r="AQ14"/>
      <c r="AR14"/>
      <c r="AS14"/>
      <c r="AT14"/>
      <c r="AU14"/>
      <c r="AV14"/>
      <c r="AW14"/>
      <c r="AX14"/>
      <c r="AY14"/>
      <c r="AZ14"/>
      <c r="BA14"/>
      <c r="BB14"/>
      <c r="BC14"/>
      <c r="BD14"/>
      <c r="BE14"/>
      <c r="BF14"/>
      <c r="BG14"/>
      <c r="BH14"/>
      <c r="BI14"/>
      <c r="BJ14" s="10"/>
      <c r="BK14" s="10"/>
      <c r="BL14" s="10"/>
      <c r="BM14" s="13"/>
      <c r="BN14" s="13"/>
      <c r="BO14" s="13"/>
      <c r="BP14" s="13"/>
      <c r="BQ14" s="10"/>
      <c r="BR14" s="10"/>
      <c r="BS14" s="10"/>
      <c r="BT14" s="13"/>
      <c r="BU14" s="13"/>
      <c r="BV14" s="13"/>
      <c r="BW14" s="13"/>
      <c r="BX14" s="13"/>
      <c r="BY14" s="13"/>
      <c r="BZ14" s="13"/>
      <c r="CA14" s="13"/>
      <c r="CB14" s="13"/>
      <c r="CC14" s="13"/>
      <c r="CD14" s="13"/>
      <c r="CE14" s="13"/>
      <c r="CF14" s="13"/>
      <c r="CG14" s="13"/>
      <c r="CH14" s="13"/>
      <c r="CI14" s="13"/>
      <c r="CJ14" s="13"/>
      <c r="CK14" s="13"/>
      <c r="CL14" s="13"/>
      <c r="CM14" s="13"/>
      <c r="CN14" s="13"/>
      <c r="CO14" s="10"/>
      <c r="CP14" s="10"/>
    </row>
    <row r="15" spans="1:94" s="8" customFormat="1" x14ac:dyDescent="0.2">
      <c r="A15" s="30" t="s">
        <v>112</v>
      </c>
      <c r="B15" s="26" t="s">
        <v>54</v>
      </c>
      <c r="C15"/>
      <c r="D15"/>
      <c r="E15"/>
      <c r="F15"/>
      <c r="G15"/>
      <c r="H15"/>
      <c r="I15"/>
      <c r="J15"/>
      <c r="K15"/>
      <c r="L15"/>
      <c r="M15"/>
      <c r="N15"/>
      <c r="O15"/>
      <c r="P15"/>
      <c r="Q15"/>
      <c r="R15"/>
      <c r="S15"/>
      <c r="T15"/>
      <c r="U15"/>
      <c r="V15"/>
      <c r="W15"/>
      <c r="X15"/>
      <c r="Y15"/>
      <c r="Z15"/>
      <c r="AA15"/>
      <c r="AB15"/>
      <c r="AC15"/>
      <c r="AD15" s="20"/>
      <c r="AE15" s="20"/>
      <c r="AF15" s="20"/>
      <c r="AG15" s="20"/>
      <c r="AH15" s="20"/>
      <c r="AI15" s="20"/>
      <c r="AJ15"/>
      <c r="AK15"/>
      <c r="AL15"/>
      <c r="AM15"/>
      <c r="AN15"/>
      <c r="AO15"/>
      <c r="AP15"/>
      <c r="AQ15"/>
      <c r="AR15"/>
      <c r="AS15"/>
      <c r="AT15"/>
      <c r="AU15"/>
      <c r="AV15"/>
      <c r="AW15"/>
      <c r="AX15"/>
      <c r="AY15"/>
      <c r="AZ15"/>
      <c r="BA15"/>
      <c r="BB15"/>
      <c r="BC15"/>
      <c r="BD15"/>
      <c r="BE15"/>
      <c r="BF15"/>
      <c r="BG15"/>
      <c r="BH15"/>
      <c r="BI15"/>
      <c r="BJ15" s="10"/>
      <c r="BK15" s="10"/>
      <c r="BL15" s="10"/>
      <c r="BM15" s="13"/>
      <c r="BN15" s="13"/>
      <c r="BO15" s="13"/>
      <c r="BP15" s="13"/>
      <c r="BQ15" s="10"/>
      <c r="BR15" s="10"/>
      <c r="BS15" s="10"/>
      <c r="BT15" s="13"/>
      <c r="BU15" s="13"/>
      <c r="BV15" s="13"/>
      <c r="BW15" s="13"/>
      <c r="BX15" s="13"/>
      <c r="BY15" s="13"/>
      <c r="BZ15" s="13"/>
      <c r="CA15" s="13"/>
      <c r="CB15" s="13"/>
      <c r="CC15" s="13"/>
      <c r="CD15" s="13"/>
      <c r="CE15" s="13"/>
      <c r="CF15" s="13"/>
      <c r="CG15" s="13"/>
      <c r="CH15" s="13"/>
      <c r="CI15" s="13"/>
      <c r="CJ15" s="13"/>
      <c r="CK15" s="13"/>
      <c r="CL15" s="13"/>
      <c r="CM15" s="13"/>
      <c r="CN15" s="13"/>
      <c r="CO15" s="10"/>
      <c r="CP15" s="10"/>
    </row>
    <row r="16" spans="1:94" s="8" customFormat="1" x14ac:dyDescent="0.2">
      <c r="A16" s="30" t="s">
        <v>113</v>
      </c>
      <c r="B16" s="26" t="s">
        <v>55</v>
      </c>
      <c r="C16"/>
      <c r="D16"/>
      <c r="E16"/>
      <c r="F16"/>
      <c r="G16"/>
      <c r="H16"/>
      <c r="I16"/>
      <c r="J16"/>
      <c r="K16"/>
      <c r="L16"/>
      <c r="M16"/>
      <c r="N16"/>
      <c r="O16"/>
      <c r="P16"/>
      <c r="Q16"/>
      <c r="R16"/>
      <c r="S16"/>
      <c r="T16"/>
      <c r="U16"/>
      <c r="V16"/>
      <c r="W16"/>
      <c r="X16"/>
      <c r="Y16"/>
      <c r="Z16"/>
      <c r="AA16"/>
      <c r="AB16"/>
      <c r="AC16"/>
      <c r="AD16" s="20"/>
      <c r="AE16" s="20"/>
      <c r="AF16" s="20"/>
      <c r="AG16" s="20"/>
      <c r="AH16" s="20"/>
      <c r="AI16" s="20"/>
      <c r="AJ16"/>
      <c r="AK16"/>
      <c r="AL16"/>
      <c r="AM16"/>
      <c r="AN16"/>
      <c r="AO16"/>
      <c r="AP16"/>
      <c r="AQ16"/>
      <c r="AR16"/>
      <c r="AS16"/>
      <c r="AT16"/>
      <c r="AU16"/>
      <c r="AV16"/>
      <c r="AW16"/>
      <c r="AX16"/>
      <c r="AY16"/>
      <c r="AZ16"/>
      <c r="BA16"/>
      <c r="BB16"/>
      <c r="BC16"/>
      <c r="BD16"/>
      <c r="BE16"/>
      <c r="BF16"/>
      <c r="BG16"/>
      <c r="BH16"/>
      <c r="BI16"/>
      <c r="BJ16" s="10"/>
      <c r="BK16" s="10"/>
      <c r="BL16" s="10"/>
      <c r="BM16" s="13"/>
      <c r="BN16" s="13"/>
      <c r="BO16" s="13"/>
      <c r="BP16" s="13"/>
      <c r="BQ16" s="10"/>
      <c r="BR16" s="10"/>
      <c r="BS16" s="10"/>
      <c r="BT16" s="13"/>
      <c r="BU16" s="13"/>
      <c r="BV16" s="13"/>
      <c r="BW16" s="13"/>
      <c r="BX16" s="13"/>
      <c r="BY16" s="13"/>
      <c r="BZ16" s="13"/>
      <c r="CA16" s="13"/>
      <c r="CB16" s="13"/>
      <c r="CC16" s="13"/>
      <c r="CD16" s="13"/>
      <c r="CE16" s="13"/>
      <c r="CF16" s="13"/>
      <c r="CG16" s="13"/>
      <c r="CH16" s="13"/>
      <c r="CI16" s="13"/>
      <c r="CJ16" s="13"/>
      <c r="CK16" s="13"/>
      <c r="CL16" s="13"/>
      <c r="CM16" s="13"/>
      <c r="CN16" s="13"/>
      <c r="CO16" s="10"/>
      <c r="CP16" s="10"/>
    </row>
    <row r="17" spans="1:94" s="8" customFormat="1" ht="19" x14ac:dyDescent="0.2">
      <c r="A17" s="30" t="s">
        <v>114</v>
      </c>
      <c r="B17" s="26" t="s">
        <v>56</v>
      </c>
      <c r="C17"/>
      <c r="D17"/>
      <c r="E17"/>
      <c r="F17"/>
      <c r="G17"/>
      <c r="H17"/>
      <c r="I17"/>
      <c r="J17"/>
      <c r="K17"/>
      <c r="L17"/>
      <c r="M17"/>
      <c r="N17"/>
      <c r="O17"/>
      <c r="P17"/>
      <c r="Q17"/>
      <c r="R17"/>
      <c r="S17"/>
      <c r="T17"/>
      <c r="U17"/>
      <c r="V17"/>
      <c r="W17"/>
      <c r="X17"/>
      <c r="Y17"/>
      <c r="Z17"/>
      <c r="AA17"/>
      <c r="AB17"/>
      <c r="AC17"/>
      <c r="AD17" s="20"/>
      <c r="AE17" s="20"/>
      <c r="AF17" s="20"/>
      <c r="AG17" s="20"/>
      <c r="AH17" s="20"/>
      <c r="AI17" s="20"/>
      <c r="AJ17"/>
      <c r="AK17"/>
      <c r="AL17"/>
      <c r="AM17"/>
      <c r="AN17"/>
      <c r="AO17"/>
      <c r="AP17"/>
      <c r="AQ17"/>
      <c r="AR17"/>
      <c r="AS17"/>
      <c r="AT17"/>
      <c r="AU17"/>
      <c r="AV17"/>
      <c r="AW17"/>
      <c r="AX17"/>
      <c r="AY17"/>
      <c r="AZ17"/>
      <c r="BA17"/>
      <c r="BB17"/>
      <c r="BC17"/>
      <c r="BD17"/>
      <c r="BE17"/>
      <c r="BF17"/>
      <c r="BG17"/>
      <c r="BH17"/>
      <c r="BI17"/>
      <c r="BJ17" s="10"/>
      <c r="BK17" s="10"/>
      <c r="BL17" s="10"/>
      <c r="BM17" s="13"/>
      <c r="BN17" s="13"/>
      <c r="BO17" s="13"/>
      <c r="BP17" s="13"/>
      <c r="BQ17" s="10"/>
      <c r="BR17" s="10"/>
      <c r="BS17" s="10"/>
      <c r="BT17" s="13"/>
      <c r="BU17" s="13"/>
      <c r="BV17" s="13"/>
      <c r="BW17" s="13"/>
      <c r="BX17" s="13"/>
      <c r="BY17" s="13"/>
      <c r="BZ17" s="13"/>
      <c r="CA17" s="13"/>
      <c r="CB17" s="13"/>
      <c r="CC17" s="13"/>
      <c r="CD17" s="13"/>
      <c r="CE17" s="13"/>
      <c r="CF17" s="13"/>
      <c r="CG17" s="13"/>
      <c r="CH17" s="13"/>
      <c r="CI17" s="13"/>
      <c r="CJ17" s="13"/>
      <c r="CK17" s="13"/>
      <c r="CL17" s="13"/>
      <c r="CM17" s="13"/>
      <c r="CN17" s="13"/>
      <c r="CO17" s="10"/>
      <c r="CP17" s="10"/>
    </row>
    <row r="18" spans="1:94" s="8" customFormat="1" ht="19" x14ac:dyDescent="0.2">
      <c r="A18" s="30" t="s">
        <v>115</v>
      </c>
      <c r="B18" s="26" t="s">
        <v>57</v>
      </c>
      <c r="C18"/>
      <c r="D18"/>
      <c r="E18"/>
      <c r="F18"/>
      <c r="G18"/>
      <c r="H18"/>
      <c r="I18"/>
      <c r="J18"/>
      <c r="K18"/>
      <c r="L18"/>
      <c r="M18"/>
      <c r="N18"/>
      <c r="O18"/>
      <c r="P18"/>
      <c r="Q18"/>
      <c r="R18"/>
      <c r="S18"/>
      <c r="T18"/>
      <c r="U18"/>
      <c r="V18"/>
      <c r="W18"/>
      <c r="X18"/>
      <c r="Y18"/>
      <c r="Z18"/>
      <c r="AA18"/>
      <c r="AB18"/>
      <c r="AC18"/>
      <c r="AD18" s="20"/>
      <c r="AE18" s="20"/>
      <c r="AF18" s="20"/>
      <c r="AG18" s="20"/>
      <c r="AH18" s="20"/>
      <c r="AI18" s="20"/>
      <c r="AJ18"/>
      <c r="AK18"/>
      <c r="AL18"/>
      <c r="AM18"/>
      <c r="AN18"/>
      <c r="AO18"/>
      <c r="AP18"/>
      <c r="AQ18"/>
      <c r="AR18"/>
      <c r="AS18"/>
      <c r="AT18"/>
      <c r="AU18"/>
      <c r="AV18"/>
      <c r="AW18"/>
      <c r="AX18"/>
      <c r="AY18"/>
      <c r="AZ18"/>
      <c r="BA18"/>
      <c r="BB18"/>
      <c r="BC18"/>
      <c r="BD18"/>
      <c r="BE18"/>
      <c r="BF18"/>
      <c r="BG18"/>
      <c r="BH18"/>
      <c r="BI18"/>
      <c r="BJ18" s="10"/>
      <c r="BK18" s="10"/>
      <c r="BL18" s="10"/>
      <c r="BM18" s="13"/>
      <c r="BN18" s="13"/>
      <c r="BO18" s="13"/>
      <c r="BP18" s="13"/>
      <c r="BQ18" s="10"/>
      <c r="BR18" s="10"/>
      <c r="BS18" s="10"/>
      <c r="BT18" s="13"/>
      <c r="BU18" s="13"/>
      <c r="BV18" s="13"/>
      <c r="BW18" s="13"/>
      <c r="BX18" s="13"/>
      <c r="BY18" s="13"/>
      <c r="BZ18" s="13"/>
      <c r="CA18" s="13"/>
      <c r="CB18" s="13"/>
      <c r="CC18" s="13"/>
      <c r="CD18" s="13"/>
      <c r="CE18" s="13"/>
      <c r="CF18" s="13"/>
      <c r="CG18" s="13"/>
      <c r="CH18" s="13"/>
      <c r="CI18" s="13"/>
      <c r="CJ18" s="13"/>
      <c r="CK18" s="13"/>
      <c r="CL18" s="13"/>
      <c r="CM18" s="13"/>
      <c r="CN18" s="13"/>
      <c r="CO18" s="10"/>
      <c r="CP18" s="10"/>
    </row>
    <row r="19" spans="1:94" s="8" customFormat="1" ht="19" x14ac:dyDescent="0.2">
      <c r="A19" s="30" t="s">
        <v>116</v>
      </c>
      <c r="B19" s="26" t="s">
        <v>58</v>
      </c>
      <c r="C19"/>
      <c r="D19"/>
      <c r="E19"/>
      <c r="F19"/>
      <c r="G19"/>
      <c r="H19"/>
      <c r="I19"/>
      <c r="J19"/>
      <c r="K19"/>
      <c r="L19"/>
      <c r="M19"/>
      <c r="N19"/>
      <c r="O19"/>
      <c r="P19"/>
      <c r="Q19"/>
      <c r="R19"/>
      <c r="S19"/>
      <c r="T19"/>
      <c r="U19"/>
      <c r="V19"/>
      <c r="W19"/>
      <c r="X19"/>
      <c r="Y19"/>
      <c r="Z19"/>
      <c r="AA19"/>
      <c r="AB19"/>
      <c r="AC19"/>
      <c r="AD19" s="20"/>
      <c r="AE19" s="20"/>
      <c r="AF19" s="20"/>
      <c r="AG19" s="20"/>
      <c r="AH19" s="20"/>
      <c r="AI19" s="20"/>
      <c r="AJ19"/>
      <c r="AK19"/>
      <c r="AL19"/>
      <c r="AM19"/>
      <c r="AN19"/>
      <c r="AO19"/>
      <c r="AP19"/>
      <c r="AQ19"/>
      <c r="AR19"/>
      <c r="AS19"/>
      <c r="AT19"/>
      <c r="AU19"/>
      <c r="AV19"/>
      <c r="AW19"/>
      <c r="AX19"/>
      <c r="AY19"/>
      <c r="AZ19"/>
      <c r="BA19"/>
      <c r="BB19"/>
      <c r="BC19"/>
      <c r="BD19"/>
      <c r="BE19"/>
      <c r="BF19"/>
      <c r="BG19"/>
      <c r="BH19"/>
      <c r="BI19"/>
      <c r="BJ19" s="10"/>
      <c r="BK19" s="10"/>
      <c r="BL19" s="10"/>
      <c r="BM19" s="13"/>
      <c r="BN19" s="13"/>
      <c r="BO19" s="13"/>
      <c r="BP19" s="13"/>
      <c r="BQ19" s="10"/>
      <c r="BR19" s="10"/>
      <c r="BS19" s="10"/>
      <c r="BT19" s="13"/>
      <c r="BU19" s="13"/>
      <c r="BV19" s="13"/>
      <c r="BW19" s="13"/>
      <c r="BX19" s="13"/>
      <c r="BY19" s="13"/>
      <c r="BZ19" s="13"/>
      <c r="CA19" s="13"/>
      <c r="CB19" s="13"/>
      <c r="CC19" s="13"/>
      <c r="CD19" s="13"/>
      <c r="CE19" s="13"/>
      <c r="CF19" s="13"/>
      <c r="CG19" s="13"/>
      <c r="CH19" s="13"/>
      <c r="CI19" s="13"/>
      <c r="CJ19" s="13"/>
      <c r="CK19" s="13"/>
      <c r="CL19" s="13"/>
      <c r="CM19" s="13"/>
      <c r="CN19" s="13"/>
      <c r="CO19" s="10"/>
      <c r="CP19" s="10"/>
    </row>
    <row r="20" spans="1:94" s="8" customFormat="1" ht="19" x14ac:dyDescent="0.2">
      <c r="A20" s="30" t="s">
        <v>117</v>
      </c>
      <c r="B20" s="26" t="s">
        <v>59</v>
      </c>
      <c r="C20"/>
      <c r="D20"/>
      <c r="E20"/>
      <c r="F20"/>
      <c r="G20"/>
      <c r="H20"/>
      <c r="I20"/>
      <c r="J20"/>
      <c r="K20"/>
      <c r="L20"/>
      <c r="M20"/>
      <c r="N20"/>
      <c r="O20"/>
      <c r="P20"/>
      <c r="Q20"/>
      <c r="R20"/>
      <c r="S20"/>
      <c r="T20"/>
      <c r="U20"/>
      <c r="V20"/>
      <c r="W20"/>
      <c r="X20"/>
      <c r="Y20"/>
      <c r="Z20"/>
      <c r="AA20"/>
      <c r="AB20"/>
      <c r="AC20"/>
      <c r="AD20" s="20"/>
      <c r="AE20" s="20"/>
      <c r="AF20" s="20"/>
      <c r="AG20" s="20"/>
      <c r="AH20" s="20"/>
      <c r="AI20" s="20"/>
      <c r="AJ20"/>
      <c r="AK20"/>
      <c r="AL20"/>
      <c r="AM20"/>
      <c r="AN20"/>
      <c r="AO20"/>
      <c r="AP20"/>
      <c r="AQ20"/>
      <c r="AR20"/>
      <c r="AS20"/>
      <c r="AT20"/>
      <c r="AU20"/>
      <c r="AV20"/>
      <c r="AW20"/>
      <c r="AX20"/>
      <c r="AY20"/>
      <c r="AZ20"/>
      <c r="BA20"/>
      <c r="BB20"/>
      <c r="BC20"/>
      <c r="BD20"/>
      <c r="BE20"/>
      <c r="BF20"/>
      <c r="BG20"/>
      <c r="BH20"/>
      <c r="BI20"/>
      <c r="BJ20" s="10"/>
      <c r="BK20" s="10"/>
      <c r="BL20" s="10"/>
      <c r="BM20" s="13"/>
      <c r="BN20" s="13"/>
      <c r="BO20" s="13"/>
      <c r="BP20" s="13"/>
      <c r="BQ20" s="10"/>
      <c r="BR20" s="10"/>
      <c r="BS20" s="10"/>
      <c r="BT20" s="13"/>
      <c r="BU20" s="13"/>
      <c r="BV20" s="13"/>
      <c r="BW20" s="13"/>
      <c r="BX20" s="13"/>
      <c r="BY20" s="13"/>
      <c r="BZ20" s="13"/>
      <c r="CA20" s="13"/>
      <c r="CB20" s="13"/>
      <c r="CC20" s="13"/>
      <c r="CD20" s="13"/>
      <c r="CE20" s="13"/>
      <c r="CF20" s="13"/>
      <c r="CG20" s="13"/>
      <c r="CH20" s="13"/>
      <c r="CI20" s="13"/>
      <c r="CJ20" s="13"/>
      <c r="CK20" s="13"/>
      <c r="CL20" s="13"/>
      <c r="CM20" s="13"/>
      <c r="CN20" s="13"/>
      <c r="CO20" s="10"/>
      <c r="CP20" s="10"/>
    </row>
    <row r="21" spans="1:94" s="8" customFormat="1" ht="19" x14ac:dyDescent="0.2">
      <c r="A21" s="30" t="s">
        <v>118</v>
      </c>
      <c r="B21" s="26" t="s">
        <v>60</v>
      </c>
      <c r="C21"/>
      <c r="D21"/>
      <c r="E21"/>
      <c r="F21"/>
      <c r="G21"/>
      <c r="H21"/>
      <c r="I21"/>
      <c r="J21"/>
      <c r="K21"/>
      <c r="L21"/>
      <c r="M21"/>
      <c r="N21"/>
      <c r="O21"/>
      <c r="P21"/>
      <c r="Q21"/>
      <c r="R21"/>
      <c r="S21"/>
      <c r="T21"/>
      <c r="U21"/>
      <c r="V21"/>
      <c r="W21"/>
      <c r="X21"/>
      <c r="Y21"/>
      <c r="Z21"/>
      <c r="AA21"/>
      <c r="AB21"/>
      <c r="AC21"/>
      <c r="AD21" s="20"/>
      <c r="AE21" s="20"/>
      <c r="AF21" s="20"/>
      <c r="AG21" s="20"/>
      <c r="AH21" s="20"/>
      <c r="AI21" s="20"/>
      <c r="AJ21"/>
      <c r="AK21"/>
      <c r="AL21"/>
      <c r="AM21"/>
      <c r="AN21"/>
      <c r="AO21"/>
      <c r="AP21"/>
      <c r="AQ21"/>
      <c r="AR21"/>
      <c r="AS21"/>
      <c r="AT21"/>
      <c r="AU21"/>
      <c r="AV21"/>
      <c r="AW21"/>
      <c r="AX21"/>
      <c r="AY21"/>
      <c r="AZ21"/>
      <c r="BA21"/>
      <c r="BB21"/>
      <c r="BC21"/>
      <c r="BD21"/>
      <c r="BE21"/>
      <c r="BF21"/>
      <c r="BG21"/>
      <c r="BH21"/>
      <c r="BI21"/>
      <c r="BJ21" s="10"/>
      <c r="BK21" s="10"/>
      <c r="BL21" s="10"/>
      <c r="BM21" s="13"/>
      <c r="BN21" s="13"/>
      <c r="BO21" s="13"/>
      <c r="BP21" s="13"/>
      <c r="BQ21" s="10"/>
      <c r="BR21" s="10"/>
      <c r="BS21" s="10"/>
      <c r="BT21" s="13"/>
      <c r="BU21" s="13"/>
      <c r="BV21" s="13"/>
      <c r="BW21" s="13"/>
      <c r="BX21" s="13"/>
      <c r="BY21" s="13"/>
      <c r="BZ21" s="13"/>
      <c r="CA21" s="13"/>
      <c r="CB21" s="13"/>
      <c r="CC21" s="13"/>
      <c r="CD21" s="13"/>
      <c r="CE21" s="13"/>
      <c r="CF21" s="13"/>
      <c r="CG21" s="13"/>
      <c r="CH21" s="13"/>
      <c r="CI21" s="13"/>
      <c r="CJ21" s="13"/>
      <c r="CK21" s="13"/>
      <c r="CL21" s="13"/>
      <c r="CM21" s="13"/>
      <c r="CN21" s="13"/>
      <c r="CO21" s="10"/>
      <c r="CP21" s="10"/>
    </row>
    <row r="22" spans="1:94" s="8" customFormat="1" ht="19" x14ac:dyDescent="0.2">
      <c r="A22" s="30" t="s">
        <v>119</v>
      </c>
      <c r="B22" s="26" t="s">
        <v>61</v>
      </c>
      <c r="C22"/>
      <c r="D22"/>
      <c r="E22"/>
      <c r="F22"/>
      <c r="G22"/>
      <c r="H22"/>
      <c r="I22"/>
      <c r="J22"/>
      <c r="K22"/>
      <c r="L22"/>
      <c r="M22"/>
      <c r="N22"/>
      <c r="O22"/>
      <c r="P22"/>
      <c r="Q22"/>
      <c r="R22"/>
      <c r="S22"/>
      <c r="T22"/>
      <c r="U22"/>
      <c r="V22"/>
      <c r="W22"/>
      <c r="X22"/>
      <c r="Y22"/>
      <c r="Z22"/>
      <c r="AA22"/>
      <c r="AB22"/>
      <c r="AC22"/>
      <c r="AD22" s="20"/>
      <c r="AE22" s="20"/>
      <c r="AF22" s="20"/>
      <c r="AG22" s="20"/>
      <c r="AH22" s="20"/>
      <c r="AI22" s="20"/>
      <c r="AJ22"/>
      <c r="AK22"/>
      <c r="AL22"/>
      <c r="AM22"/>
      <c r="AN22"/>
      <c r="AO22"/>
      <c r="AP22"/>
      <c r="AQ22"/>
      <c r="AR22"/>
      <c r="AS22"/>
      <c r="AT22"/>
      <c r="AU22"/>
      <c r="AV22"/>
      <c r="AW22"/>
      <c r="AX22"/>
      <c r="AY22"/>
      <c r="AZ22"/>
      <c r="BA22"/>
      <c r="BB22"/>
      <c r="BC22"/>
      <c r="BD22"/>
      <c r="BE22"/>
      <c r="BF22"/>
      <c r="BG22"/>
      <c r="BH22"/>
      <c r="BI22"/>
      <c r="BJ22" s="10"/>
      <c r="BK22" s="10"/>
      <c r="BL22" s="10"/>
      <c r="BM22" s="13"/>
      <c r="BN22" s="13"/>
      <c r="BO22" s="13"/>
      <c r="BP22" s="13"/>
      <c r="BQ22" s="10"/>
      <c r="BR22" s="10"/>
      <c r="BS22" s="10"/>
      <c r="BT22" s="13"/>
      <c r="BU22" s="13"/>
      <c r="BV22" s="13"/>
      <c r="BW22" s="13"/>
      <c r="BX22" s="13"/>
      <c r="BY22" s="13"/>
      <c r="BZ22" s="13"/>
      <c r="CA22" s="13"/>
      <c r="CB22" s="13"/>
      <c r="CC22" s="13"/>
      <c r="CD22" s="13"/>
      <c r="CE22" s="13"/>
      <c r="CF22" s="13"/>
      <c r="CG22" s="13"/>
      <c r="CH22" s="13"/>
      <c r="CI22" s="13"/>
      <c r="CJ22" s="13"/>
      <c r="CK22" s="13"/>
      <c r="CL22" s="13"/>
      <c r="CM22" s="13"/>
      <c r="CN22" s="13"/>
      <c r="CO22" s="10"/>
      <c r="CP22" s="10"/>
    </row>
    <row r="23" spans="1:94" s="8" customFormat="1" ht="19" x14ac:dyDescent="0.2">
      <c r="A23" s="30" t="s">
        <v>120</v>
      </c>
      <c r="B23" s="26" t="s">
        <v>62</v>
      </c>
      <c r="C23"/>
      <c r="D23"/>
      <c r="E23"/>
      <c r="F23"/>
      <c r="G23"/>
      <c r="H23"/>
      <c r="I23"/>
      <c r="J23"/>
      <c r="K23"/>
      <c r="L23"/>
      <c r="M23"/>
      <c r="N23"/>
      <c r="O23"/>
      <c r="P23"/>
      <c r="Q23"/>
      <c r="R23"/>
      <c r="S23"/>
      <c r="T23"/>
      <c r="U23"/>
      <c r="V23"/>
      <c r="W23"/>
      <c r="X23"/>
      <c r="Y23"/>
      <c r="Z23"/>
      <c r="AA23"/>
      <c r="AB23"/>
      <c r="AC23"/>
      <c r="AD23" s="20"/>
      <c r="AE23" s="20"/>
      <c r="AF23" s="20"/>
      <c r="AG23" s="20"/>
      <c r="AH23" s="20"/>
      <c r="AI23" s="20"/>
      <c r="AJ23"/>
      <c r="AK23"/>
      <c r="AL23"/>
      <c r="AM23"/>
      <c r="AN23"/>
      <c r="AO23"/>
      <c r="AP23"/>
      <c r="AQ23"/>
      <c r="AR23"/>
      <c r="AS23"/>
      <c r="AT23"/>
      <c r="AU23"/>
      <c r="AV23"/>
      <c r="AW23"/>
      <c r="AX23"/>
      <c r="AY23"/>
      <c r="AZ23"/>
      <c r="BA23"/>
      <c r="BB23"/>
      <c r="BC23"/>
      <c r="BD23"/>
      <c r="BE23"/>
      <c r="BF23"/>
      <c r="BG23"/>
      <c r="BH23"/>
      <c r="BI23"/>
      <c r="BJ23" s="10"/>
      <c r="BK23" s="10"/>
      <c r="BL23" s="10"/>
      <c r="BM23" s="13"/>
      <c r="BN23" s="13"/>
      <c r="BO23" s="13"/>
      <c r="BP23" s="13"/>
      <c r="BQ23" s="10"/>
      <c r="BR23" s="10"/>
      <c r="BS23" s="10"/>
      <c r="BT23" s="13"/>
      <c r="BU23" s="13"/>
      <c r="BV23" s="13"/>
      <c r="BW23" s="13"/>
      <c r="BX23" s="13"/>
      <c r="BY23" s="13"/>
      <c r="BZ23" s="13"/>
      <c r="CA23" s="13"/>
      <c r="CB23" s="13"/>
      <c r="CC23" s="13"/>
      <c r="CD23" s="13"/>
      <c r="CE23" s="13"/>
      <c r="CF23" s="13"/>
      <c r="CG23" s="13"/>
      <c r="CH23" s="13"/>
      <c r="CI23" s="13"/>
      <c r="CJ23" s="13"/>
      <c r="CK23" s="13"/>
      <c r="CL23" s="13"/>
      <c r="CM23" s="13"/>
      <c r="CN23" s="13"/>
      <c r="CO23" s="10"/>
      <c r="CP23" s="10"/>
    </row>
    <row r="24" spans="1:94" s="8" customFormat="1" ht="19" x14ac:dyDescent="0.2">
      <c r="A24" s="30" t="s">
        <v>121</v>
      </c>
      <c r="B24" s="26" t="s">
        <v>63</v>
      </c>
      <c r="C24"/>
      <c r="D24"/>
      <c r="E24"/>
      <c r="F24"/>
      <c r="G24"/>
      <c r="H24"/>
      <c r="I24"/>
      <c r="J24"/>
      <c r="K24"/>
      <c r="L24"/>
      <c r="M24"/>
      <c r="N24"/>
      <c r="O24"/>
      <c r="P24"/>
      <c r="Q24"/>
      <c r="R24"/>
      <c r="S24"/>
      <c r="T24"/>
      <c r="U24"/>
      <c r="V24"/>
      <c r="W24"/>
      <c r="X24"/>
      <c r="Y24"/>
      <c r="Z24"/>
      <c r="AA24"/>
      <c r="AB24"/>
      <c r="AC24"/>
      <c r="AD24" s="20"/>
      <c r="AE24" s="20"/>
      <c r="AF24" s="20"/>
      <c r="AG24" s="20"/>
      <c r="AH24" s="20"/>
      <c r="AI24" s="20"/>
      <c r="AJ24"/>
      <c r="AK24"/>
      <c r="AL24"/>
      <c r="AM24"/>
      <c r="AN24"/>
      <c r="AO24"/>
      <c r="AP24"/>
      <c r="AQ24"/>
      <c r="AR24"/>
      <c r="AS24"/>
      <c r="AT24"/>
      <c r="AU24"/>
      <c r="AV24"/>
      <c r="AW24"/>
      <c r="AX24"/>
      <c r="AY24"/>
      <c r="AZ24"/>
      <c r="BA24"/>
      <c r="BB24"/>
      <c r="BC24"/>
      <c r="BD24"/>
      <c r="BE24"/>
      <c r="BF24"/>
      <c r="BG24"/>
      <c r="BH24"/>
      <c r="BI24"/>
      <c r="BJ24" s="10"/>
      <c r="BK24" s="10"/>
      <c r="BL24" s="10"/>
      <c r="BM24" s="13"/>
      <c r="BN24" s="13"/>
      <c r="BO24" s="13"/>
      <c r="BP24" s="13"/>
      <c r="BQ24" s="10"/>
      <c r="BR24" s="10"/>
      <c r="BS24" s="10"/>
      <c r="BT24" s="13"/>
      <c r="BU24" s="13"/>
      <c r="BV24" s="13"/>
      <c r="BW24" s="13"/>
      <c r="BX24" s="13"/>
      <c r="BY24" s="13"/>
      <c r="BZ24" s="13"/>
      <c r="CA24" s="13"/>
      <c r="CB24" s="13"/>
      <c r="CC24" s="13"/>
      <c r="CD24" s="13"/>
      <c r="CE24" s="13"/>
      <c r="CF24" s="13"/>
      <c r="CG24" s="13"/>
      <c r="CH24" s="13"/>
      <c r="CI24" s="13"/>
      <c r="CJ24" s="13"/>
      <c r="CK24" s="13"/>
      <c r="CL24" s="13"/>
      <c r="CM24" s="13"/>
      <c r="CN24" s="13"/>
      <c r="CO24" s="10"/>
      <c r="CP24" s="10"/>
    </row>
    <row r="25" spans="1:94" s="8" customFormat="1" x14ac:dyDescent="0.2">
      <c r="A25" s="30" t="s">
        <v>122</v>
      </c>
      <c r="B25" s="26" t="s">
        <v>64</v>
      </c>
      <c r="C25"/>
      <c r="D25"/>
      <c r="E25"/>
      <c r="F25"/>
      <c r="G25"/>
      <c r="H25"/>
      <c r="I25"/>
      <c r="J25"/>
      <c r="K25"/>
      <c r="L25"/>
      <c r="M25"/>
      <c r="N25"/>
      <c r="O25"/>
      <c r="P25"/>
      <c r="Q25"/>
      <c r="R25"/>
      <c r="S25"/>
      <c r="T25"/>
      <c r="U25"/>
      <c r="V25"/>
      <c r="W25"/>
      <c r="X25"/>
      <c r="Y25"/>
      <c r="Z25"/>
      <c r="AA25"/>
      <c r="AB25"/>
      <c r="AC25"/>
      <c r="AD25" s="20"/>
      <c r="AE25" s="20"/>
      <c r="AF25" s="20"/>
      <c r="AG25" s="20"/>
      <c r="AH25" s="20"/>
      <c r="AI25" s="20"/>
      <c r="AJ25"/>
      <c r="AK25"/>
      <c r="AL25"/>
      <c r="AM25"/>
      <c r="AN25"/>
      <c r="AO25"/>
      <c r="AP25"/>
      <c r="AQ25"/>
      <c r="AR25"/>
      <c r="AS25"/>
      <c r="AT25"/>
      <c r="AU25"/>
      <c r="AV25"/>
      <c r="AW25"/>
      <c r="AX25"/>
      <c r="AY25"/>
      <c r="AZ25"/>
      <c r="BA25"/>
      <c r="BB25"/>
      <c r="BC25"/>
      <c r="BD25"/>
      <c r="BE25"/>
      <c r="BF25"/>
      <c r="BG25"/>
      <c r="BH25"/>
      <c r="BI25"/>
      <c r="BJ25" s="10"/>
      <c r="BK25" s="10"/>
      <c r="BL25" s="10"/>
      <c r="BM25" s="13"/>
      <c r="BN25" s="13"/>
      <c r="BO25" s="13"/>
      <c r="BP25" s="13"/>
      <c r="BQ25" s="10"/>
      <c r="BR25" s="10"/>
      <c r="BS25" s="10"/>
      <c r="BT25" s="13"/>
      <c r="BU25" s="13"/>
      <c r="BV25" s="13"/>
      <c r="BW25" s="13"/>
      <c r="BX25" s="13"/>
      <c r="BY25" s="13"/>
      <c r="BZ25" s="13"/>
      <c r="CA25" s="13"/>
      <c r="CB25" s="13"/>
      <c r="CC25" s="13"/>
      <c r="CD25" s="13"/>
      <c r="CE25" s="13"/>
      <c r="CF25" s="13"/>
      <c r="CG25" s="13"/>
      <c r="CH25" s="13"/>
      <c r="CI25" s="13"/>
      <c r="CJ25" s="13"/>
      <c r="CK25" s="13"/>
      <c r="CL25" s="13"/>
      <c r="CM25" s="13"/>
      <c r="CN25" s="13"/>
      <c r="CO25" s="10"/>
      <c r="CP25" s="10"/>
    </row>
    <row r="26" spans="1:94" s="8" customFormat="1" x14ac:dyDescent="0.2">
      <c r="A26" s="30" t="s">
        <v>123</v>
      </c>
      <c r="B26" s="26" t="s">
        <v>65</v>
      </c>
      <c r="C26"/>
      <c r="D26"/>
      <c r="E26"/>
      <c r="F26"/>
      <c r="G26"/>
      <c r="H26"/>
      <c r="I26"/>
      <c r="J26"/>
      <c r="K26"/>
      <c r="L26"/>
      <c r="M26"/>
      <c r="N26"/>
      <c r="O26"/>
      <c r="P26"/>
      <c r="Q26"/>
      <c r="R26"/>
      <c r="S26"/>
      <c r="T26"/>
      <c r="U26"/>
      <c r="V26"/>
      <c r="W26"/>
      <c r="X26"/>
      <c r="Y26"/>
      <c r="Z26"/>
      <c r="AA26"/>
      <c r="AB26"/>
      <c r="AC26"/>
      <c r="AD26" s="20"/>
      <c r="AE26" s="20"/>
      <c r="AF26" s="20"/>
      <c r="AG26" s="20"/>
      <c r="AH26" s="20"/>
      <c r="AI26" s="20"/>
      <c r="AJ26"/>
      <c r="AK26"/>
      <c r="AL26"/>
      <c r="AM26"/>
      <c r="AN26"/>
      <c r="AO26"/>
      <c r="AP26"/>
      <c r="AQ26"/>
      <c r="AR26"/>
      <c r="AS26"/>
      <c r="AT26"/>
      <c r="AU26"/>
      <c r="AV26"/>
      <c r="AW26"/>
      <c r="AX26"/>
      <c r="AY26"/>
      <c r="AZ26"/>
      <c r="BA26"/>
      <c r="BB26"/>
      <c r="BC26"/>
      <c r="BD26"/>
      <c r="BE26"/>
      <c r="BF26"/>
      <c r="BG26"/>
      <c r="BH26"/>
      <c r="BI26"/>
      <c r="BJ26" s="10"/>
      <c r="BK26" s="10"/>
      <c r="BL26" s="10"/>
      <c r="BM26" s="13"/>
      <c r="BN26" s="13"/>
      <c r="BO26" s="13"/>
      <c r="BP26" s="13"/>
      <c r="BQ26" s="10"/>
      <c r="BR26" s="10"/>
      <c r="BS26" s="10"/>
      <c r="BT26" s="13"/>
      <c r="BU26" s="13"/>
      <c r="BV26" s="13"/>
      <c r="BW26" s="13"/>
      <c r="BX26" s="13"/>
      <c r="BY26" s="13"/>
      <c r="BZ26" s="13"/>
      <c r="CA26" s="13"/>
      <c r="CB26" s="13"/>
      <c r="CC26" s="13"/>
      <c r="CD26" s="13"/>
      <c r="CE26" s="13"/>
      <c r="CF26" s="13"/>
      <c r="CG26" s="13"/>
      <c r="CH26" s="13"/>
      <c r="CI26" s="13"/>
      <c r="CJ26" s="13"/>
      <c r="CK26" s="13"/>
      <c r="CL26" s="13"/>
      <c r="CM26" s="13"/>
      <c r="CN26" s="13"/>
      <c r="CO26" s="10"/>
      <c r="CP26" s="10"/>
    </row>
    <row r="27" spans="1:94" s="8" customFormat="1" ht="19" x14ac:dyDescent="0.2">
      <c r="A27" s="30" t="s">
        <v>84</v>
      </c>
      <c r="B27" s="26" t="s">
        <v>66</v>
      </c>
      <c r="C27"/>
      <c r="D27"/>
      <c r="E27"/>
      <c r="F27"/>
      <c r="G27"/>
      <c r="H27"/>
      <c r="I27"/>
      <c r="J27"/>
      <c r="K27"/>
      <c r="L27"/>
      <c r="M27"/>
      <c r="N27"/>
      <c r="O27"/>
      <c r="P27"/>
      <c r="Q27"/>
      <c r="R27"/>
      <c r="S27"/>
      <c r="T27"/>
      <c r="U27"/>
      <c r="V27"/>
      <c r="W27"/>
      <c r="X27"/>
      <c r="Y27"/>
      <c r="Z27"/>
      <c r="AA27"/>
      <c r="AB27"/>
      <c r="AC27"/>
      <c r="AD27" s="20"/>
      <c r="AE27" s="20"/>
      <c r="AF27" s="20"/>
      <c r="AG27" s="20"/>
      <c r="AH27" s="20"/>
      <c r="AI27" s="20"/>
      <c r="AJ27"/>
      <c r="AK27"/>
      <c r="AL27"/>
      <c r="AM27"/>
      <c r="AN27"/>
      <c r="AO27"/>
      <c r="AP27"/>
      <c r="AQ27"/>
      <c r="AR27"/>
      <c r="AS27"/>
      <c r="AT27"/>
      <c r="AU27"/>
      <c r="AV27"/>
      <c r="AW27"/>
      <c r="AX27"/>
      <c r="AY27"/>
      <c r="AZ27"/>
      <c r="BA27"/>
      <c r="BB27"/>
      <c r="BC27"/>
      <c r="BD27"/>
      <c r="BE27"/>
      <c r="BF27"/>
      <c r="BG27"/>
      <c r="BH27"/>
      <c r="BI27"/>
      <c r="BJ27" s="10"/>
      <c r="BK27" s="10"/>
      <c r="BL27" s="10"/>
      <c r="BM27" s="13"/>
      <c r="BN27" s="13"/>
      <c r="BO27" s="13"/>
      <c r="BP27" s="13"/>
      <c r="BQ27" s="10"/>
      <c r="BR27" s="10"/>
      <c r="BS27" s="10"/>
      <c r="BT27" s="13"/>
      <c r="BU27" s="13"/>
      <c r="BV27" s="13"/>
      <c r="BW27" s="13"/>
      <c r="BX27" s="13"/>
      <c r="BY27" s="13"/>
      <c r="BZ27" s="13"/>
      <c r="CA27" s="13"/>
      <c r="CB27" s="13"/>
      <c r="CC27" s="13"/>
      <c r="CD27" s="13"/>
      <c r="CE27" s="13"/>
      <c r="CF27" s="13"/>
      <c r="CG27" s="13"/>
      <c r="CH27" s="13"/>
      <c r="CI27" s="13"/>
      <c r="CJ27" s="13"/>
      <c r="CK27" s="13"/>
      <c r="CL27" s="13"/>
      <c r="CM27" s="13"/>
      <c r="CN27" s="13"/>
      <c r="CO27" s="10"/>
      <c r="CP27" s="10"/>
    </row>
    <row r="28" spans="1:94" s="8" customFormat="1" ht="19" x14ac:dyDescent="0.2">
      <c r="A28" s="30" t="s">
        <v>85</v>
      </c>
      <c r="B28" s="26" t="s">
        <v>67</v>
      </c>
      <c r="C28"/>
      <c r="D28"/>
      <c r="E28"/>
      <c r="F28"/>
      <c r="G28"/>
      <c r="H28"/>
      <c r="I28"/>
      <c r="J28"/>
      <c r="K28"/>
      <c r="L28"/>
      <c r="M28"/>
      <c r="N28"/>
      <c r="O28"/>
      <c r="P28"/>
      <c r="Q28"/>
      <c r="R28"/>
      <c r="S28"/>
      <c r="T28"/>
      <c r="U28"/>
      <c r="V28"/>
      <c r="W28"/>
      <c r="X28"/>
      <c r="Y28"/>
      <c r="Z28"/>
      <c r="AA28"/>
      <c r="AB28"/>
      <c r="AC28"/>
      <c r="AD28" s="20"/>
      <c r="AE28" s="20"/>
      <c r="AF28" s="20"/>
      <c r="AG28" s="20"/>
      <c r="AH28" s="20"/>
      <c r="AI28" s="20"/>
      <c r="AJ28"/>
      <c r="AK28"/>
      <c r="AL28"/>
      <c r="AM28"/>
      <c r="AN28"/>
      <c r="AO28"/>
      <c r="AP28"/>
      <c r="AQ28"/>
      <c r="AR28"/>
      <c r="AS28"/>
      <c r="AT28"/>
      <c r="AU28"/>
      <c r="AV28"/>
      <c r="AW28"/>
      <c r="AX28"/>
      <c r="AY28"/>
      <c r="AZ28"/>
      <c r="BA28"/>
      <c r="BB28"/>
      <c r="BC28"/>
      <c r="BD28"/>
      <c r="BE28"/>
      <c r="BF28"/>
      <c r="BG28"/>
      <c r="BH28"/>
      <c r="BI28"/>
      <c r="BJ28" s="10"/>
      <c r="BK28" s="10"/>
      <c r="BL28" s="10"/>
      <c r="BM28" s="13"/>
      <c r="BN28" s="13"/>
      <c r="BO28" s="13"/>
      <c r="BP28" s="13"/>
      <c r="BQ28" s="10"/>
      <c r="BR28" s="10"/>
      <c r="BS28" s="10"/>
      <c r="BT28" s="13"/>
      <c r="BU28" s="13"/>
      <c r="BV28" s="13"/>
      <c r="BW28" s="13"/>
      <c r="BX28" s="13"/>
      <c r="BY28" s="13"/>
      <c r="BZ28" s="13"/>
      <c r="CA28" s="13"/>
      <c r="CB28" s="13"/>
      <c r="CC28" s="13"/>
      <c r="CD28" s="13"/>
      <c r="CE28" s="13"/>
      <c r="CF28" s="13"/>
      <c r="CG28" s="13"/>
      <c r="CH28" s="13"/>
      <c r="CI28" s="13"/>
      <c r="CJ28" s="13"/>
      <c r="CK28" s="13"/>
      <c r="CL28" s="13"/>
      <c r="CM28" s="13"/>
      <c r="CN28" s="13"/>
      <c r="CO28" s="10"/>
      <c r="CP28" s="10"/>
    </row>
    <row r="29" spans="1:94" s="9" customFormat="1" x14ac:dyDescent="0.2">
      <c r="A29" s="30" t="s">
        <v>86</v>
      </c>
      <c r="B29" s="26" t="s">
        <v>68</v>
      </c>
      <c r="C29"/>
      <c r="D29"/>
      <c r="E29"/>
      <c r="F29"/>
      <c r="G29"/>
      <c r="H29"/>
      <c r="I29"/>
      <c r="J29"/>
      <c r="K29"/>
      <c r="L29"/>
      <c r="M29"/>
      <c r="N29"/>
      <c r="O29"/>
      <c r="P29"/>
      <c r="Q29"/>
      <c r="R29"/>
      <c r="S29"/>
      <c r="T29"/>
      <c r="U29"/>
      <c r="V29"/>
      <c r="W29"/>
      <c r="X29"/>
      <c r="Y29"/>
      <c r="Z29"/>
      <c r="AA29"/>
      <c r="AB29"/>
      <c r="AC29"/>
      <c r="AD29" s="20"/>
      <c r="AE29" s="20"/>
      <c r="AF29" s="20"/>
      <c r="AG29" s="20"/>
      <c r="AH29" s="20"/>
      <c r="AI29" s="20"/>
      <c r="AJ29"/>
      <c r="AK29"/>
      <c r="AL29"/>
      <c r="AM29"/>
      <c r="AN29"/>
      <c r="AO29"/>
      <c r="AP29"/>
      <c r="AQ29"/>
      <c r="AR29"/>
      <c r="AS29"/>
      <c r="AT29"/>
      <c r="AU29"/>
      <c r="AV29"/>
      <c r="AW29"/>
      <c r="AX29"/>
      <c r="AY29"/>
      <c r="AZ29"/>
      <c r="BA29"/>
      <c r="BB29"/>
      <c r="BC29"/>
      <c r="BD29"/>
      <c r="BE29"/>
      <c r="BF29"/>
      <c r="BG29"/>
      <c r="BH29"/>
      <c r="BI29"/>
      <c r="BM29" s="14"/>
      <c r="BN29" s="14"/>
      <c r="BO29" s="14"/>
      <c r="BP29" s="14"/>
      <c r="BT29" s="14"/>
      <c r="BU29" s="14"/>
      <c r="BV29" s="14"/>
      <c r="BW29" s="14"/>
      <c r="BX29" s="14"/>
      <c r="BY29" s="14"/>
      <c r="BZ29" s="14"/>
      <c r="CA29" s="14"/>
      <c r="CB29" s="14"/>
      <c r="CC29" s="14"/>
      <c r="CD29" s="14"/>
      <c r="CE29" s="14"/>
      <c r="CF29" s="14"/>
      <c r="CG29" s="14"/>
      <c r="CH29" s="14"/>
      <c r="CI29" s="14"/>
      <c r="CJ29" s="14"/>
      <c r="CK29" s="14"/>
      <c r="CL29" s="14"/>
      <c r="CM29" s="14"/>
      <c r="CN29" s="14"/>
    </row>
    <row r="30" spans="1:94" s="9" customFormat="1" x14ac:dyDescent="0.2">
      <c r="A30" s="30" t="s">
        <v>87</v>
      </c>
      <c r="B30" s="26" t="s">
        <v>69</v>
      </c>
      <c r="C30"/>
      <c r="D30"/>
      <c r="E30"/>
      <c r="F30"/>
      <c r="G30"/>
      <c r="H30"/>
      <c r="I30"/>
      <c r="J30"/>
      <c r="K30"/>
      <c r="L30"/>
      <c r="M30"/>
      <c r="N30"/>
      <c r="O30"/>
      <c r="P30"/>
      <c r="Q30"/>
      <c r="R30"/>
      <c r="S30"/>
      <c r="T30"/>
      <c r="U30"/>
      <c r="V30"/>
      <c r="W30"/>
      <c r="X30"/>
      <c r="Y30"/>
      <c r="Z30"/>
      <c r="AA30"/>
      <c r="AB30"/>
      <c r="AC30"/>
      <c r="AD30" s="20"/>
      <c r="AE30" s="20"/>
      <c r="AF30" s="20"/>
      <c r="AG30" s="20"/>
      <c r="AH30" s="20"/>
      <c r="AI30" s="20"/>
      <c r="AJ30"/>
      <c r="AK30"/>
      <c r="AL30"/>
      <c r="AM30"/>
      <c r="AN30"/>
      <c r="AO30"/>
      <c r="AP30"/>
      <c r="AQ30"/>
      <c r="AR30"/>
      <c r="AS30"/>
      <c r="AT30"/>
      <c r="AU30"/>
      <c r="AV30"/>
      <c r="AW30"/>
      <c r="AX30"/>
      <c r="AY30"/>
      <c r="AZ30"/>
      <c r="BA30"/>
      <c r="BB30"/>
      <c r="BC30"/>
      <c r="BD30"/>
      <c r="BE30"/>
      <c r="BF30"/>
      <c r="BG30"/>
      <c r="BH30"/>
      <c r="BI30"/>
      <c r="BM30" s="14"/>
      <c r="BN30" s="14"/>
      <c r="BO30" s="14"/>
      <c r="BP30" s="14"/>
      <c r="BT30" s="14"/>
      <c r="BU30" s="14"/>
      <c r="BV30" s="14"/>
      <c r="BW30" s="14"/>
      <c r="BX30" s="14"/>
      <c r="BY30" s="14"/>
      <c r="BZ30" s="14"/>
      <c r="CA30" s="14"/>
      <c r="CB30" s="14"/>
      <c r="CC30" s="14"/>
      <c r="CD30" s="14"/>
      <c r="CE30" s="14"/>
      <c r="CF30" s="14"/>
      <c r="CG30" s="14"/>
      <c r="CH30" s="14"/>
      <c r="CI30" s="14"/>
      <c r="CJ30" s="14"/>
      <c r="CK30" s="14"/>
      <c r="CL30" s="14"/>
      <c r="CM30" s="14"/>
      <c r="CN30" s="14"/>
    </row>
    <row r="31" spans="1:94" s="9" customFormat="1" x14ac:dyDescent="0.2">
      <c r="A31" s="30" t="s">
        <v>88</v>
      </c>
      <c r="B31" s="28" t="s">
        <v>78</v>
      </c>
      <c r="C31"/>
      <c r="D31"/>
      <c r="E31"/>
      <c r="F31"/>
      <c r="G31"/>
      <c r="H31"/>
      <c r="I31"/>
      <c r="J31"/>
      <c r="K31"/>
      <c r="L31"/>
      <c r="M31"/>
      <c r="N31"/>
      <c r="O31"/>
      <c r="P31"/>
      <c r="Q31"/>
      <c r="R31"/>
      <c r="S31"/>
      <c r="T31"/>
      <c r="U31"/>
      <c r="V31"/>
      <c r="W31"/>
      <c r="X31"/>
      <c r="Y31"/>
      <c r="Z31"/>
      <c r="AA31"/>
      <c r="AB31"/>
      <c r="AC31"/>
      <c r="AD31" s="20"/>
      <c r="AE31" s="20"/>
      <c r="AF31" s="20"/>
      <c r="AG31" s="20"/>
      <c r="AH31" s="20"/>
      <c r="AI31" s="20"/>
      <c r="AJ31"/>
      <c r="AK31"/>
      <c r="AL31"/>
      <c r="AM31"/>
      <c r="AN31"/>
      <c r="AO31"/>
      <c r="AP31"/>
      <c r="AQ31"/>
      <c r="AR31"/>
      <c r="AS31"/>
      <c r="AT31"/>
      <c r="AU31"/>
      <c r="AV31"/>
      <c r="AW31"/>
      <c r="AX31"/>
      <c r="AY31"/>
      <c r="AZ31"/>
      <c r="BA31"/>
      <c r="BB31"/>
      <c r="BC31"/>
      <c r="BD31"/>
      <c r="BE31"/>
      <c r="BF31"/>
      <c r="BG31"/>
      <c r="BH31"/>
      <c r="BI31"/>
      <c r="BM31" s="14"/>
      <c r="BN31" s="14"/>
      <c r="BO31" s="14"/>
      <c r="BP31" s="14"/>
      <c r="BT31" s="14"/>
      <c r="BU31" s="14"/>
      <c r="BV31" s="14"/>
      <c r="BW31" s="14"/>
      <c r="BX31" s="14"/>
      <c r="BY31" s="14"/>
      <c r="BZ31" s="14"/>
      <c r="CA31" s="14"/>
      <c r="CB31" s="14"/>
      <c r="CC31" s="14"/>
      <c r="CD31" s="14"/>
      <c r="CE31" s="14"/>
      <c r="CF31" s="14"/>
      <c r="CG31" s="14"/>
      <c r="CH31" s="14"/>
      <c r="CI31" s="14"/>
      <c r="CJ31" s="14"/>
      <c r="CK31" s="14"/>
      <c r="CL31" s="14"/>
      <c r="CM31" s="14"/>
      <c r="CN31" s="14"/>
    </row>
    <row r="32" spans="1:94" s="9" customFormat="1" x14ac:dyDescent="0.2">
      <c r="A32" s="30" t="s">
        <v>89</v>
      </c>
      <c r="B32" t="s">
        <v>79</v>
      </c>
      <c r="C32"/>
      <c r="D32"/>
      <c r="E32"/>
      <c r="F32"/>
      <c r="G32"/>
      <c r="H32"/>
      <c r="I32"/>
      <c r="J32"/>
      <c r="K32"/>
      <c r="L32"/>
      <c r="M32"/>
      <c r="N32"/>
      <c r="O32"/>
      <c r="P32"/>
      <c r="Q32"/>
      <c r="R32"/>
      <c r="S32"/>
      <c r="T32"/>
      <c r="U32"/>
      <c r="V32"/>
      <c r="W32"/>
      <c r="X32"/>
      <c r="Y32"/>
      <c r="Z32"/>
      <c r="AA32"/>
      <c r="AB32"/>
      <c r="AC32"/>
      <c r="AD32" s="20"/>
      <c r="AE32" s="20"/>
      <c r="AF32" s="20"/>
      <c r="AG32" s="20"/>
      <c r="AH32" s="20"/>
      <c r="AI32" s="20"/>
      <c r="AJ32"/>
      <c r="AK32"/>
      <c r="AL32"/>
      <c r="AM32"/>
      <c r="AN32"/>
      <c r="AO32"/>
      <c r="AP32"/>
      <c r="AQ32"/>
      <c r="AR32"/>
      <c r="AS32"/>
      <c r="AT32"/>
      <c r="AU32"/>
      <c r="AV32"/>
      <c r="AW32"/>
      <c r="AX32"/>
      <c r="AY32"/>
      <c r="AZ32"/>
      <c r="BA32"/>
      <c r="BB32"/>
      <c r="BC32"/>
      <c r="BD32"/>
      <c r="BE32"/>
      <c r="BF32"/>
      <c r="BG32"/>
      <c r="BH32"/>
      <c r="BI32"/>
      <c r="BM32" s="14"/>
      <c r="BN32" s="14"/>
      <c r="BO32" s="14"/>
      <c r="BP32" s="14"/>
      <c r="BT32" s="14"/>
      <c r="BU32" s="14"/>
      <c r="BV32" s="14"/>
      <c r="BW32" s="14"/>
      <c r="BX32" s="14"/>
      <c r="BY32" s="14"/>
      <c r="BZ32" s="14"/>
      <c r="CA32" s="14"/>
      <c r="CB32" s="14"/>
      <c r="CC32" s="14"/>
      <c r="CD32" s="14"/>
      <c r="CE32" s="14"/>
      <c r="CF32" s="14"/>
      <c r="CG32" s="14"/>
      <c r="CH32" s="14"/>
      <c r="CI32" s="14"/>
      <c r="CJ32" s="14"/>
      <c r="CK32" s="14"/>
      <c r="CL32" s="14"/>
      <c r="CM32" s="14"/>
      <c r="CN32" s="14"/>
    </row>
    <row r="33" spans="1:95" s="9" customFormat="1" x14ac:dyDescent="0.2">
      <c r="A33" s="30" t="s">
        <v>90</v>
      </c>
      <c r="B33" t="s">
        <v>94</v>
      </c>
      <c r="C33"/>
      <c r="D33"/>
      <c r="E33"/>
      <c r="F33"/>
      <c r="G33"/>
      <c r="H33"/>
      <c r="I33"/>
      <c r="J33"/>
      <c r="K33"/>
      <c r="L33"/>
      <c r="M33"/>
      <c r="N33"/>
      <c r="O33"/>
      <c r="P33"/>
      <c r="Q33"/>
      <c r="R33"/>
      <c r="S33"/>
      <c r="T33"/>
      <c r="U33"/>
      <c r="V33"/>
      <c r="W33"/>
      <c r="X33"/>
      <c r="Y33"/>
      <c r="Z33"/>
      <c r="AA33"/>
      <c r="AB33"/>
      <c r="AC33"/>
      <c r="AD33" s="20"/>
      <c r="AE33" s="20"/>
      <c r="AF33" s="20"/>
      <c r="AG33" s="20"/>
      <c r="AH33" s="20"/>
      <c r="AI33" s="20"/>
      <c r="AJ33"/>
      <c r="AK33"/>
      <c r="AL33"/>
      <c r="AM33"/>
      <c r="AN33"/>
      <c r="AO33"/>
      <c r="AP33"/>
      <c r="AQ33"/>
      <c r="AR33"/>
      <c r="AS33"/>
      <c r="AT33"/>
      <c r="AU33"/>
      <c r="AV33"/>
      <c r="AW33"/>
      <c r="AX33"/>
      <c r="AY33"/>
      <c r="AZ33"/>
      <c r="BA33"/>
      <c r="BB33"/>
      <c r="BC33"/>
      <c r="BD33"/>
      <c r="BE33"/>
      <c r="BF33"/>
      <c r="BG33"/>
      <c r="BH33"/>
      <c r="BI33"/>
      <c r="BM33" s="14"/>
      <c r="BN33" s="14"/>
      <c r="BO33" s="14"/>
      <c r="BP33" s="14"/>
      <c r="BT33" s="14"/>
      <c r="BU33" s="14"/>
      <c r="BV33" s="14"/>
      <c r="BW33" s="14"/>
      <c r="BX33" s="14"/>
      <c r="BY33" s="14"/>
      <c r="BZ33" s="14"/>
      <c r="CA33" s="14"/>
      <c r="CB33" s="14"/>
      <c r="CC33" s="14"/>
      <c r="CD33" s="14"/>
      <c r="CE33" s="14"/>
      <c r="CF33" s="14"/>
      <c r="CG33" s="14"/>
      <c r="CH33" s="14"/>
      <c r="CI33" s="14"/>
      <c r="CJ33" s="14"/>
      <c r="CK33" s="14"/>
      <c r="CL33" s="14"/>
      <c r="CM33" s="14"/>
      <c r="CN33" s="14"/>
    </row>
    <row r="34" spans="1:95" s="9" customFormat="1" x14ac:dyDescent="0.2">
      <c r="A34" s="30" t="s">
        <v>91</v>
      </c>
      <c r="B34" t="s">
        <v>80</v>
      </c>
      <c r="C34"/>
      <c r="D34"/>
      <c r="E34"/>
      <c r="F34"/>
      <c r="G34"/>
      <c r="H34"/>
      <c r="I34"/>
      <c r="J34"/>
      <c r="K34"/>
      <c r="L34"/>
      <c r="M34"/>
      <c r="N34"/>
      <c r="O34"/>
      <c r="P34"/>
      <c r="Q34"/>
      <c r="R34"/>
      <c r="S34"/>
      <c r="T34"/>
      <c r="U34"/>
      <c r="V34"/>
      <c r="W34"/>
      <c r="X34"/>
      <c r="Y34"/>
      <c r="Z34"/>
      <c r="AA34"/>
      <c r="AB34"/>
      <c r="AC34"/>
      <c r="AD34" s="20"/>
      <c r="AE34" s="20"/>
      <c r="AF34" s="20"/>
      <c r="AG34" s="20"/>
      <c r="AH34" s="20"/>
      <c r="AI34" s="20"/>
      <c r="AJ34"/>
      <c r="AK34"/>
      <c r="AL34"/>
      <c r="AM34"/>
      <c r="AN34"/>
      <c r="AO34"/>
      <c r="AP34"/>
      <c r="AQ34"/>
      <c r="AR34"/>
      <c r="AS34"/>
      <c r="AT34"/>
      <c r="AU34"/>
      <c r="AV34"/>
      <c r="AW34"/>
      <c r="AX34"/>
      <c r="AY34"/>
      <c r="AZ34"/>
      <c r="BA34"/>
      <c r="BB34"/>
      <c r="BC34"/>
      <c r="BD34"/>
      <c r="BE34"/>
      <c r="BF34"/>
      <c r="BG34"/>
      <c r="BH34"/>
      <c r="BI34"/>
      <c r="BM34" s="14"/>
      <c r="BN34" s="14"/>
      <c r="BO34" s="14"/>
      <c r="BP34" s="14"/>
      <c r="BT34" s="14"/>
      <c r="BU34" s="14"/>
      <c r="BV34" s="14"/>
      <c r="BW34" s="14"/>
      <c r="BX34" s="14"/>
      <c r="BY34" s="14"/>
      <c r="BZ34" s="14"/>
      <c r="CA34" s="14"/>
      <c r="CB34" s="14"/>
      <c r="CC34" s="14"/>
      <c r="CD34" s="14"/>
      <c r="CE34" s="14"/>
      <c r="CF34" s="14"/>
      <c r="CG34" s="14"/>
      <c r="CH34" s="14"/>
      <c r="CI34" s="14"/>
      <c r="CJ34" s="14"/>
      <c r="CK34" s="14"/>
      <c r="CL34" s="14"/>
      <c r="CM34" s="14"/>
      <c r="CN34" s="14"/>
    </row>
    <row r="35" spans="1:95" s="9" customFormat="1" x14ac:dyDescent="0.2">
      <c r="A35" s="30" t="s">
        <v>92</v>
      </c>
      <c r="B35" t="s">
        <v>81</v>
      </c>
      <c r="C35"/>
      <c r="D35"/>
      <c r="E35"/>
      <c r="F35"/>
      <c r="G35"/>
      <c r="H35"/>
      <c r="I35"/>
      <c r="J35"/>
      <c r="K35"/>
      <c r="L35"/>
      <c r="M35"/>
      <c r="N35"/>
      <c r="O35"/>
      <c r="P35"/>
      <c r="Q35"/>
      <c r="R35"/>
      <c r="S35"/>
      <c r="T35"/>
      <c r="U35"/>
      <c r="V35"/>
      <c r="W35"/>
      <c r="X35"/>
      <c r="Y35"/>
      <c r="Z35"/>
      <c r="AA35"/>
      <c r="AB35"/>
      <c r="AC35"/>
      <c r="AD35" s="20"/>
      <c r="AE35" s="20"/>
      <c r="AF35" s="20"/>
      <c r="AG35" s="20"/>
      <c r="AH35" s="20"/>
      <c r="AI35" s="20"/>
      <c r="AJ35"/>
      <c r="AK35"/>
      <c r="AL35"/>
      <c r="AM35"/>
      <c r="AN35"/>
      <c r="AO35"/>
      <c r="AP35"/>
      <c r="AQ35"/>
      <c r="AR35"/>
      <c r="AS35"/>
      <c r="AT35"/>
      <c r="AU35"/>
      <c r="AV35"/>
      <c r="AW35"/>
      <c r="AX35"/>
      <c r="AY35"/>
      <c r="AZ35"/>
      <c r="BA35"/>
      <c r="BB35"/>
      <c r="BC35"/>
      <c r="BD35"/>
      <c r="BE35"/>
      <c r="BF35"/>
      <c r="BG35"/>
      <c r="BH35"/>
      <c r="BI35"/>
      <c r="BM35" s="14"/>
      <c r="BN35" s="14"/>
      <c r="BO35" s="14"/>
      <c r="BP35" s="14"/>
      <c r="BT35" s="14"/>
      <c r="BU35" s="14"/>
      <c r="BV35" s="14"/>
      <c r="BW35" s="14"/>
      <c r="BX35" s="14"/>
      <c r="BY35" s="14"/>
      <c r="BZ35" s="14"/>
      <c r="CA35" s="14"/>
      <c r="CB35" s="14"/>
      <c r="CC35" s="14"/>
      <c r="CD35" s="14"/>
      <c r="CE35" s="14"/>
      <c r="CF35" s="14"/>
      <c r="CG35" s="14"/>
      <c r="CH35" s="14"/>
      <c r="CI35" s="14"/>
      <c r="CJ35" s="14"/>
      <c r="CK35" s="14"/>
      <c r="CL35" s="14"/>
      <c r="CM35" s="14"/>
      <c r="CN35" s="14"/>
    </row>
    <row r="36" spans="1:95" s="9" customFormat="1" x14ac:dyDescent="0.2">
      <c r="A36" s="30" t="s">
        <v>93</v>
      </c>
      <c r="B36" t="s">
        <v>95</v>
      </c>
      <c r="C36"/>
      <c r="D36"/>
      <c r="E36"/>
      <c r="F36"/>
      <c r="G36"/>
      <c r="H36"/>
      <c r="I36"/>
      <c r="J36"/>
      <c r="K36"/>
      <c r="L36"/>
      <c r="M36"/>
      <c r="N36"/>
      <c r="O36"/>
      <c r="P36"/>
      <c r="Q36"/>
      <c r="R36"/>
      <c r="S36"/>
      <c r="T36"/>
      <c r="U36"/>
      <c r="V36"/>
      <c r="W36"/>
      <c r="X36"/>
      <c r="Y36"/>
      <c r="Z36"/>
      <c r="AA36"/>
      <c r="AB36"/>
      <c r="AC36"/>
      <c r="AD36" s="20"/>
      <c r="AE36" s="20"/>
      <c r="AF36" s="20"/>
      <c r="AG36" s="20"/>
      <c r="AH36" s="20"/>
      <c r="AI36" s="20"/>
      <c r="AJ36"/>
      <c r="AK36"/>
      <c r="AL36"/>
      <c r="AM36"/>
      <c r="AN36"/>
      <c r="AO36"/>
      <c r="AP36"/>
      <c r="AQ36"/>
      <c r="AR36"/>
      <c r="AS36"/>
      <c r="AT36"/>
      <c r="AU36"/>
      <c r="AV36"/>
      <c r="AW36"/>
      <c r="AX36"/>
      <c r="AY36"/>
      <c r="AZ36"/>
      <c r="BA36"/>
      <c r="BB36"/>
      <c r="BC36"/>
      <c r="BD36"/>
      <c r="BE36"/>
      <c r="BF36"/>
      <c r="BG36"/>
      <c r="BH36"/>
      <c r="BI36"/>
      <c r="BM36" s="14"/>
      <c r="BN36" s="14"/>
      <c r="BO36" s="14"/>
      <c r="BP36" s="14"/>
      <c r="BT36" s="14"/>
      <c r="BU36" s="14"/>
      <c r="BV36" s="14"/>
      <c r="BW36" s="14"/>
      <c r="BX36" s="14"/>
      <c r="BY36" s="14"/>
      <c r="BZ36" s="14"/>
      <c r="CA36" s="14"/>
      <c r="CB36" s="14"/>
      <c r="CC36" s="14"/>
      <c r="CD36" s="14"/>
      <c r="CE36" s="14"/>
      <c r="CF36" s="14"/>
      <c r="CG36" s="14"/>
      <c r="CH36" s="14"/>
      <c r="CI36" s="14"/>
      <c r="CJ36" s="14"/>
      <c r="CK36" s="14"/>
      <c r="CL36" s="14"/>
      <c r="CM36" s="14"/>
      <c r="CN36" s="14"/>
    </row>
    <row r="37" spans="1:95" s="9" customFormat="1" x14ac:dyDescent="0.2">
      <c r="A37" s="30" t="s">
        <v>124</v>
      </c>
      <c r="B37" t="s">
        <v>96</v>
      </c>
      <c r="C37"/>
      <c r="D37"/>
      <c r="E37"/>
      <c r="F37"/>
      <c r="G37"/>
      <c r="H37"/>
      <c r="I37"/>
      <c r="J37"/>
      <c r="K37"/>
      <c r="L37"/>
      <c r="M37"/>
      <c r="N37"/>
      <c r="O37"/>
      <c r="P37"/>
      <c r="Q37"/>
      <c r="R37"/>
      <c r="S37"/>
      <c r="T37"/>
      <c r="U37"/>
      <c r="V37"/>
      <c r="W37"/>
      <c r="X37"/>
      <c r="Y37"/>
      <c r="Z37"/>
      <c r="AA37"/>
      <c r="AB37"/>
      <c r="AC37"/>
      <c r="AD37" s="20"/>
      <c r="AE37" s="20"/>
      <c r="AF37" s="20"/>
      <c r="AG37" s="20"/>
      <c r="AH37" s="20"/>
      <c r="AI37" s="20"/>
      <c r="AJ37"/>
      <c r="AK37"/>
      <c r="AL37"/>
      <c r="AM37"/>
      <c r="AN37"/>
      <c r="AO37"/>
      <c r="AP37"/>
      <c r="AQ37"/>
      <c r="AR37"/>
      <c r="AS37"/>
      <c r="AT37"/>
      <c r="AU37"/>
      <c r="AV37"/>
      <c r="AW37"/>
      <c r="AX37"/>
      <c r="AY37"/>
      <c r="AZ37"/>
      <c r="BA37"/>
      <c r="BB37"/>
      <c r="BC37"/>
      <c r="BD37"/>
      <c r="BE37"/>
      <c r="BF37"/>
      <c r="BG37"/>
      <c r="BH37"/>
      <c r="BI37"/>
      <c r="BM37" s="14"/>
      <c r="BN37" s="14"/>
      <c r="BO37" s="14"/>
      <c r="BP37" s="14"/>
      <c r="BT37" s="14"/>
      <c r="BU37" s="14"/>
      <c r="BV37" s="14"/>
      <c r="BW37" s="14"/>
      <c r="BX37" s="14"/>
      <c r="BY37" s="14"/>
      <c r="BZ37" s="14"/>
      <c r="CA37" s="14"/>
      <c r="CB37" s="14"/>
      <c r="CC37" s="14"/>
      <c r="CD37" s="14"/>
      <c r="CE37" s="14"/>
      <c r="CF37" s="14"/>
      <c r="CG37" s="14"/>
      <c r="CH37" s="14"/>
      <c r="CI37" s="14"/>
      <c r="CJ37" s="14"/>
      <c r="CK37" s="14"/>
      <c r="CL37" s="14"/>
      <c r="CM37" s="14"/>
      <c r="CN37" s="14"/>
    </row>
    <row r="38" spans="1:95" s="9" customFormat="1" x14ac:dyDescent="0.2">
      <c r="A38" s="30" t="s">
        <v>125</v>
      </c>
      <c r="B38" s="26" t="s">
        <v>97</v>
      </c>
      <c r="C38"/>
      <c r="D38"/>
      <c r="E38"/>
      <c r="F38"/>
      <c r="G38"/>
      <c r="H38"/>
      <c r="I38"/>
      <c r="J38"/>
      <c r="K38"/>
      <c r="L38"/>
      <c r="M38"/>
      <c r="N38"/>
      <c r="O38"/>
      <c r="P38"/>
      <c r="Q38"/>
      <c r="R38"/>
      <c r="S38"/>
      <c r="T38"/>
      <c r="U38"/>
      <c r="V38"/>
      <c r="W38"/>
      <c r="X38"/>
      <c r="Y38"/>
      <c r="Z38"/>
      <c r="AA38"/>
      <c r="AB38"/>
      <c r="AC38"/>
      <c r="AD38" s="20"/>
      <c r="AE38" s="20"/>
      <c r="AF38" s="20"/>
      <c r="AG38" s="20"/>
      <c r="AH38" s="20"/>
      <c r="AI38" s="20"/>
      <c r="AJ38"/>
      <c r="AK38"/>
      <c r="AL38"/>
      <c r="AM38"/>
      <c r="AN38"/>
      <c r="AO38"/>
      <c r="AP38"/>
      <c r="AQ38"/>
      <c r="AR38"/>
      <c r="AS38"/>
      <c r="AT38"/>
      <c r="AU38"/>
      <c r="AV38"/>
      <c r="AW38"/>
      <c r="AX38"/>
      <c r="AY38"/>
      <c r="AZ38"/>
      <c r="BA38"/>
      <c r="BB38"/>
      <c r="BC38"/>
      <c r="BD38"/>
      <c r="BE38"/>
      <c r="BF38"/>
      <c r="BG38"/>
      <c r="BH38"/>
      <c r="BI38"/>
      <c r="BM38" s="14"/>
      <c r="BN38" s="14"/>
      <c r="BO38" s="14"/>
      <c r="BP38" s="14"/>
      <c r="BT38" s="14"/>
      <c r="BU38" s="14"/>
      <c r="BV38" s="14"/>
      <c r="BW38" s="14"/>
      <c r="BX38" s="14"/>
      <c r="BY38" s="14"/>
      <c r="BZ38" s="14"/>
      <c r="CA38" s="14"/>
      <c r="CB38" s="14"/>
      <c r="CC38" s="14"/>
      <c r="CD38" s="14"/>
      <c r="CE38" s="14"/>
      <c r="CF38" s="14"/>
      <c r="CG38" s="14"/>
      <c r="CH38" s="14"/>
      <c r="CI38" s="14"/>
      <c r="CJ38" s="14"/>
      <c r="CK38" s="14"/>
      <c r="CL38" s="14"/>
      <c r="CM38" s="14"/>
      <c r="CN38" s="14"/>
    </row>
    <row r="39" spans="1:95" s="9" customFormat="1" ht="19" x14ac:dyDescent="0.2">
      <c r="A39" s="30" t="s">
        <v>126</v>
      </c>
      <c r="B39" s="26" t="s">
        <v>98</v>
      </c>
      <c r="C39"/>
      <c r="D39"/>
      <c r="E39"/>
      <c r="F39"/>
      <c r="G39"/>
      <c r="H39"/>
      <c r="I39"/>
      <c r="J39"/>
      <c r="K39"/>
      <c r="L39"/>
      <c r="M39"/>
      <c r="N39"/>
      <c r="O39"/>
      <c r="P39"/>
      <c r="Q39"/>
      <c r="R39"/>
      <c r="S39"/>
      <c r="T39"/>
      <c r="U39"/>
      <c r="V39"/>
      <c r="W39"/>
      <c r="X39"/>
      <c r="Y39"/>
      <c r="Z39"/>
      <c r="AA39"/>
      <c r="AB39"/>
      <c r="AC39"/>
      <c r="AD39" s="20"/>
      <c r="AE39" s="20"/>
      <c r="AF39" s="20"/>
      <c r="AG39" s="20"/>
      <c r="AH39" s="20"/>
      <c r="AI39" s="20"/>
      <c r="AJ39"/>
      <c r="AK39"/>
      <c r="AL39"/>
      <c r="AM39"/>
      <c r="AN39"/>
      <c r="AO39"/>
      <c r="AP39"/>
      <c r="AQ39"/>
      <c r="AR39"/>
      <c r="AS39"/>
      <c r="AT39"/>
      <c r="AU39"/>
      <c r="AV39"/>
      <c r="AW39"/>
      <c r="AX39"/>
      <c r="AY39"/>
      <c r="AZ39"/>
      <c r="BA39"/>
      <c r="BB39"/>
      <c r="BC39"/>
      <c r="BD39"/>
      <c r="BE39"/>
      <c r="BF39"/>
      <c r="BG39"/>
      <c r="BH39"/>
      <c r="BI39"/>
      <c r="BM39" s="14"/>
      <c r="BN39" s="14"/>
      <c r="BO39" s="14"/>
      <c r="BP39" s="14"/>
      <c r="BT39" s="14"/>
      <c r="BU39" s="14"/>
      <c r="BV39" s="14"/>
      <c r="BW39" s="14"/>
      <c r="BX39" s="14"/>
      <c r="BY39" s="14"/>
      <c r="BZ39" s="14"/>
      <c r="CA39" s="14"/>
      <c r="CB39" s="14"/>
      <c r="CC39" s="14"/>
      <c r="CD39" s="14"/>
      <c r="CE39" s="14"/>
      <c r="CF39" s="14"/>
      <c r="CG39" s="14"/>
      <c r="CH39" s="14"/>
      <c r="CI39" s="14"/>
      <c r="CJ39" s="14"/>
      <c r="CK39" s="14"/>
      <c r="CL39" s="14"/>
      <c r="CM39" s="14"/>
      <c r="CN39" s="14"/>
    </row>
    <row r="40" spans="1:95" s="9" customFormat="1" x14ac:dyDescent="0.2">
      <c r="A40" s="30" t="s">
        <v>127</v>
      </c>
      <c r="B40" s="26" t="s">
        <v>99</v>
      </c>
      <c r="C40"/>
      <c r="D40"/>
      <c r="E40"/>
      <c r="F40"/>
      <c r="G40"/>
      <c r="H40"/>
      <c r="I40"/>
      <c r="J40"/>
      <c r="K40"/>
      <c r="L40"/>
      <c r="M40"/>
      <c r="N40"/>
      <c r="O40"/>
      <c r="P40"/>
      <c r="Q40"/>
      <c r="R40"/>
      <c r="S40"/>
      <c r="T40"/>
      <c r="U40"/>
      <c r="V40"/>
      <c r="W40"/>
      <c r="X40"/>
      <c r="Y40"/>
      <c r="Z40"/>
      <c r="AA40"/>
      <c r="AB40"/>
      <c r="AC40"/>
      <c r="AD40" s="20"/>
      <c r="AE40" s="20"/>
      <c r="AF40" s="20"/>
      <c r="AG40" s="20"/>
      <c r="AH40" s="20"/>
      <c r="AI40" s="20"/>
      <c r="AJ40"/>
      <c r="AK40"/>
      <c r="AL40"/>
      <c r="AM40"/>
      <c r="AN40"/>
      <c r="AO40"/>
      <c r="AP40"/>
      <c r="AQ40"/>
      <c r="AR40"/>
      <c r="AS40"/>
      <c r="AT40"/>
      <c r="AU40"/>
      <c r="AV40"/>
      <c r="AW40"/>
      <c r="AX40"/>
      <c r="AY40"/>
      <c r="AZ40"/>
      <c r="BA40"/>
      <c r="BB40"/>
      <c r="BC40"/>
      <c r="BD40"/>
      <c r="BE40"/>
      <c r="BF40"/>
      <c r="BG40"/>
      <c r="BH40"/>
      <c r="BI40"/>
      <c r="BM40" s="14"/>
      <c r="BN40" s="14"/>
      <c r="BO40" s="14"/>
      <c r="BP40" s="14"/>
      <c r="BT40" s="14"/>
      <c r="BU40" s="14"/>
      <c r="BV40" s="14"/>
      <c r="BW40" s="14"/>
      <c r="BX40" s="14"/>
      <c r="BY40" s="14"/>
      <c r="BZ40" s="14"/>
      <c r="CA40" s="14"/>
      <c r="CB40" s="14"/>
      <c r="CC40" s="14"/>
      <c r="CD40" s="14"/>
      <c r="CE40" s="14"/>
      <c r="CF40" s="14"/>
      <c r="CG40" s="14"/>
      <c r="CH40" s="14"/>
      <c r="CI40" s="14"/>
      <c r="CJ40" s="14"/>
      <c r="CK40" s="14"/>
      <c r="CL40" s="14"/>
      <c r="CM40" s="14"/>
      <c r="CN40" s="14"/>
    </row>
    <row r="41" spans="1:95" s="9" customFormat="1" ht="18" x14ac:dyDescent="0.2">
      <c r="A41" s="30" t="s">
        <v>128</v>
      </c>
      <c r="B41" s="26" t="s">
        <v>100</v>
      </c>
      <c r="C41"/>
      <c r="D41"/>
      <c r="E41"/>
      <c r="F41"/>
      <c r="G41"/>
      <c r="H41"/>
      <c r="I41"/>
      <c r="J41"/>
      <c r="K41"/>
      <c r="L41"/>
      <c r="M41"/>
      <c r="N41"/>
      <c r="O41"/>
      <c r="P41"/>
      <c r="Q41"/>
      <c r="R41"/>
      <c r="S41"/>
      <c r="T41"/>
      <c r="U41"/>
      <c r="V41"/>
      <c r="W41"/>
      <c r="X41"/>
      <c r="Y41"/>
      <c r="Z41"/>
      <c r="AA41"/>
      <c r="AB41"/>
      <c r="AC41"/>
      <c r="AD41" s="20"/>
      <c r="AE41" s="20"/>
      <c r="AF41" s="20"/>
      <c r="AG41" s="20"/>
      <c r="AH41" s="20"/>
      <c r="AI41" s="20"/>
      <c r="AJ41"/>
      <c r="AK41"/>
      <c r="AL41"/>
      <c r="AM41"/>
      <c r="AN41"/>
      <c r="AO41"/>
      <c r="AP41"/>
      <c r="AQ41"/>
      <c r="AR41"/>
      <c r="AS41"/>
      <c r="AT41"/>
      <c r="AU41"/>
      <c r="AV41"/>
      <c r="AW41"/>
      <c r="AX41"/>
      <c r="AY41"/>
      <c r="AZ41"/>
      <c r="BA41"/>
      <c r="BB41"/>
      <c r="BC41"/>
      <c r="BD41"/>
      <c r="BE41"/>
      <c r="BF41"/>
      <c r="BG41"/>
      <c r="BH41"/>
      <c r="BI41"/>
      <c r="BM41" s="14"/>
      <c r="BN41" s="14"/>
      <c r="BO41" s="14"/>
      <c r="BP41" s="14"/>
      <c r="BT41" s="14"/>
      <c r="BU41" s="14"/>
      <c r="BV41" s="14"/>
      <c r="BW41" s="14"/>
      <c r="BX41" s="14"/>
      <c r="BY41" s="14"/>
      <c r="BZ41" s="14"/>
      <c r="CA41" s="14"/>
      <c r="CB41" s="14"/>
      <c r="CC41" s="14"/>
      <c r="CD41" s="14"/>
      <c r="CE41" s="14"/>
      <c r="CF41" s="14"/>
      <c r="CG41" s="14"/>
      <c r="CH41" s="14"/>
      <c r="CI41" s="14"/>
      <c r="CJ41" s="14"/>
      <c r="CK41" s="14"/>
      <c r="CL41" s="14"/>
      <c r="CM41" s="14"/>
      <c r="CN41" s="14"/>
    </row>
    <row r="42" spans="1:95" s="9" customFormat="1" ht="18" x14ac:dyDescent="0.2">
      <c r="A42" s="30" t="s">
        <v>129</v>
      </c>
      <c r="B42" s="26" t="s">
        <v>101</v>
      </c>
      <c r="C42"/>
      <c r="D42"/>
      <c r="E42"/>
      <c r="F42"/>
      <c r="G42"/>
      <c r="H42"/>
      <c r="I42"/>
      <c r="J42"/>
      <c r="K42"/>
      <c r="L42"/>
      <c r="M42"/>
      <c r="N42"/>
      <c r="O42"/>
      <c r="P42"/>
      <c r="Q42"/>
      <c r="R42"/>
      <c r="S42"/>
      <c r="T42"/>
      <c r="U42"/>
      <c r="V42"/>
      <c r="W42"/>
      <c r="X42"/>
      <c r="Y42"/>
      <c r="Z42"/>
      <c r="AA42"/>
      <c r="AB42"/>
      <c r="AC42"/>
      <c r="AD42" s="20"/>
      <c r="AE42" s="20"/>
      <c r="AF42" s="20"/>
      <c r="AG42" s="20"/>
      <c r="AH42" s="20"/>
      <c r="AI42" s="20"/>
      <c r="AJ42"/>
      <c r="AK42"/>
      <c r="AL42"/>
      <c r="AM42"/>
      <c r="AN42"/>
      <c r="AO42"/>
      <c r="AP42"/>
      <c r="AQ42"/>
      <c r="AR42"/>
      <c r="AS42"/>
      <c r="AT42"/>
      <c r="AU42"/>
      <c r="AV42"/>
      <c r="AW42"/>
      <c r="AX42"/>
      <c r="AY42"/>
      <c r="AZ42"/>
      <c r="BA42"/>
      <c r="BB42"/>
      <c r="BC42"/>
      <c r="BD42"/>
      <c r="BE42"/>
      <c r="BF42"/>
      <c r="BG42"/>
      <c r="BH42"/>
      <c r="BI42"/>
      <c r="BM42" s="14"/>
      <c r="BN42" s="14"/>
      <c r="BO42" s="14"/>
      <c r="BP42" s="14"/>
      <c r="BT42" s="14"/>
      <c r="BU42" s="14"/>
      <c r="BV42" s="14"/>
      <c r="BW42" s="14"/>
      <c r="BX42" s="14"/>
      <c r="BY42" s="14"/>
      <c r="BZ42" s="14"/>
      <c r="CA42" s="14"/>
      <c r="CB42" s="14"/>
      <c r="CC42" s="14"/>
      <c r="CD42" s="14"/>
      <c r="CE42" s="14"/>
      <c r="CF42" s="14"/>
      <c r="CG42" s="14"/>
      <c r="CH42" s="14"/>
      <c r="CI42" s="14"/>
      <c r="CJ42" s="14"/>
      <c r="CK42" s="14"/>
      <c r="CL42" s="14"/>
      <c r="CM42" s="14"/>
      <c r="CN42" s="14"/>
    </row>
    <row r="43" spans="1:95" s="9" customFormat="1" x14ac:dyDescent="0.2">
      <c r="A43" s="30" t="s">
        <v>130</v>
      </c>
      <c r="B43" s="26" t="s">
        <v>70</v>
      </c>
      <c r="C43"/>
      <c r="D43"/>
      <c r="E43"/>
      <c r="F43"/>
      <c r="G43"/>
      <c r="H43"/>
      <c r="I43"/>
      <c r="J43"/>
      <c r="K43"/>
      <c r="L43"/>
      <c r="M43"/>
      <c r="N43"/>
      <c r="O43"/>
      <c r="P43"/>
      <c r="Q43"/>
      <c r="R43"/>
      <c r="S43"/>
      <c r="T43"/>
      <c r="U43"/>
      <c r="V43"/>
      <c r="W43"/>
      <c r="X43"/>
      <c r="Y43"/>
      <c r="Z43"/>
      <c r="AA43"/>
      <c r="AB43"/>
      <c r="AC43"/>
      <c r="AD43" s="20"/>
      <c r="AE43" s="20"/>
      <c r="AF43" s="20"/>
      <c r="AG43" s="20"/>
      <c r="AH43" s="20"/>
      <c r="AI43" s="20"/>
      <c r="AJ43"/>
      <c r="AK43"/>
      <c r="AL43"/>
      <c r="AM43"/>
      <c r="AN43"/>
      <c r="AO43"/>
      <c r="AP43"/>
      <c r="AQ43"/>
      <c r="AR43"/>
      <c r="AS43"/>
      <c r="AT43"/>
      <c r="AU43"/>
      <c r="AV43"/>
      <c r="AW43"/>
      <c r="AX43"/>
      <c r="AY43"/>
      <c r="AZ43"/>
      <c r="BA43"/>
      <c r="BB43"/>
      <c r="BC43"/>
      <c r="BD43"/>
      <c r="BE43"/>
      <c r="BF43"/>
      <c r="BG43"/>
      <c r="BH43"/>
      <c r="BI43"/>
      <c r="BM43" s="14"/>
      <c r="BN43" s="14"/>
      <c r="BO43" s="14"/>
      <c r="BP43" s="14"/>
      <c r="BT43" s="14"/>
      <c r="BU43" s="14"/>
      <c r="BV43" s="14"/>
      <c r="BW43" s="14"/>
      <c r="BX43" s="14"/>
      <c r="BY43" s="14"/>
      <c r="BZ43" s="14"/>
      <c r="CA43" s="14"/>
      <c r="CB43" s="14"/>
      <c r="CC43" s="14"/>
      <c r="CD43" s="14"/>
      <c r="CE43" s="14"/>
      <c r="CF43" s="14"/>
      <c r="CG43" s="14"/>
      <c r="CH43" s="14"/>
      <c r="CI43" s="14"/>
      <c r="CJ43" s="14"/>
      <c r="CK43" s="14"/>
      <c r="CL43" s="14"/>
      <c r="CM43" s="14"/>
      <c r="CN43" s="14"/>
    </row>
    <row r="44" spans="1:95" s="9" customFormat="1" x14ac:dyDescent="0.2">
      <c r="A44" s="25"/>
      <c r="B44" s="26"/>
      <c r="C44"/>
      <c r="D44" s="26"/>
      <c r="E44"/>
      <c r="F44" s="26"/>
      <c r="G44"/>
      <c r="H44" s="26"/>
      <c r="I44"/>
      <c r="J44" s="26"/>
      <c r="K44"/>
      <c r="L44" s="26"/>
      <c r="M44"/>
      <c r="N44" s="26"/>
      <c r="O44"/>
      <c r="P44" s="26"/>
      <c r="Q44"/>
      <c r="R44" s="26"/>
      <c r="S44"/>
      <c r="T44" s="26"/>
      <c r="U44"/>
      <c r="V44" s="26"/>
      <c r="W44"/>
      <c r="X44" s="26"/>
      <c r="Y44"/>
      <c r="Z44" s="26"/>
      <c r="AA44"/>
      <c r="AB44" s="26"/>
      <c r="AC44"/>
      <c r="AD44" s="26"/>
      <c r="AE44"/>
      <c r="AF44"/>
      <c r="AG44" s="26"/>
      <c r="AH44"/>
      <c r="AI44" s="26"/>
      <c r="AJ44"/>
      <c r="AK44" s="26"/>
      <c r="AL44"/>
      <c r="AM44" s="26"/>
      <c r="AN44"/>
      <c r="AO44" s="26"/>
      <c r="AP44"/>
      <c r="AQ44" s="26"/>
      <c r="AR44"/>
      <c r="AS44" s="26"/>
      <c r="AT44"/>
      <c r="AU44" s="26"/>
      <c r="AV44"/>
      <c r="AW44" s="26"/>
      <c r="AX44"/>
      <c r="AY44" s="26"/>
      <c r="AZ44"/>
      <c r="BA44" s="26"/>
      <c r="BB44"/>
      <c r="BC44" s="26"/>
      <c r="BD44"/>
      <c r="BE44" s="26"/>
      <c r="BF44"/>
      <c r="BG44" s="26"/>
      <c r="BH44"/>
      <c r="BI44" s="26"/>
      <c r="BJ44"/>
      <c r="BK44" s="26"/>
      <c r="BL44" s="26"/>
      <c r="BM44" s="26"/>
      <c r="BN44"/>
      <c r="BO44" s="26"/>
      <c r="BP44"/>
      <c r="BQ44" s="26"/>
      <c r="BR44" s="26"/>
      <c r="BS44" s="26"/>
      <c r="BT44"/>
      <c r="BU44" s="26"/>
      <c r="BV44"/>
      <c r="BW44" s="26"/>
      <c r="BX44"/>
      <c r="BY44" s="26"/>
      <c r="BZ44"/>
      <c r="CA44" s="26"/>
      <c r="CB44"/>
      <c r="CC44" s="26"/>
      <c r="CD44"/>
      <c r="CE44" s="26"/>
      <c r="CF44"/>
      <c r="CG44" s="26"/>
      <c r="CH44"/>
      <c r="CI44" s="26"/>
      <c r="CJ44"/>
      <c r="CK44" s="26"/>
      <c r="CL44"/>
      <c r="CM44" s="14"/>
      <c r="CN44" s="14"/>
    </row>
    <row r="45" spans="1:95" s="11" customFormat="1" ht="20" x14ac:dyDescent="0.25">
      <c r="A45" s="1"/>
      <c r="B45" t="s">
        <v>5</v>
      </c>
      <c r="C45" t="s">
        <v>6</v>
      </c>
      <c r="D45" t="s">
        <v>7</v>
      </c>
      <c r="E45" t="s">
        <v>32</v>
      </c>
      <c r="F45" t="s">
        <v>8</v>
      </c>
      <c r="G45" t="s">
        <v>9</v>
      </c>
      <c r="H45" t="s">
        <v>0</v>
      </c>
      <c r="I45" t="s">
        <v>16</v>
      </c>
      <c r="J45" t="s">
        <v>1</v>
      </c>
      <c r="K45" t="s">
        <v>2</v>
      </c>
      <c r="L45" t="s">
        <v>3</v>
      </c>
      <c r="M45" t="s">
        <v>4</v>
      </c>
      <c r="N45" t="s">
        <v>22</v>
      </c>
      <c r="O45" t="s">
        <v>13</v>
      </c>
      <c r="P45" t="s">
        <v>14</v>
      </c>
      <c r="Q45" t="s">
        <v>23</v>
      </c>
      <c r="R45" t="s">
        <v>24</v>
      </c>
      <c r="S45" t="s">
        <v>33</v>
      </c>
      <c r="T45" t="s">
        <v>34</v>
      </c>
      <c r="U45" t="s">
        <v>35</v>
      </c>
      <c r="V45" t="s">
        <v>36</v>
      </c>
      <c r="W45" t="s">
        <v>37</v>
      </c>
      <c r="X45" t="s">
        <v>38</v>
      </c>
      <c r="Y45" t="s">
        <v>25</v>
      </c>
      <c r="Z45" t="s">
        <v>26</v>
      </c>
      <c r="AA45" t="s">
        <v>39</v>
      </c>
      <c r="AB45" t="s">
        <v>40</v>
      </c>
      <c r="AC45" s="20" t="s">
        <v>27</v>
      </c>
      <c r="AD45" t="s">
        <v>28</v>
      </c>
      <c r="AE45" t="s">
        <v>77</v>
      </c>
      <c r="AF45" t="s">
        <v>71</v>
      </c>
      <c r="AG45" s="15">
        <v>2.5000000000000001E-2</v>
      </c>
      <c r="AH45" s="16">
        <v>0.14000000000000001</v>
      </c>
      <c r="AI45" s="16">
        <v>0.86</v>
      </c>
      <c r="AJ45" s="16">
        <v>0.97499999999999998</v>
      </c>
      <c r="AK45" s="16" t="s">
        <v>72</v>
      </c>
      <c r="AL45" s="15">
        <v>2.5000000000000001E-2</v>
      </c>
      <c r="AM45" s="16">
        <v>0.14000000000000001</v>
      </c>
      <c r="AN45" s="16">
        <v>0.86</v>
      </c>
      <c r="AO45" s="16">
        <v>0.97499999999999998</v>
      </c>
      <c r="AP45" s="16" t="s">
        <v>73</v>
      </c>
      <c r="AQ45" s="15">
        <v>2.5000000000000001E-2</v>
      </c>
      <c r="AR45" s="16">
        <v>0.14000000000000001</v>
      </c>
      <c r="AS45" s="16">
        <v>0.86</v>
      </c>
      <c r="AT45" s="16">
        <v>0.97499999999999998</v>
      </c>
      <c r="AU45" s="16" t="s">
        <v>74</v>
      </c>
      <c r="AV45" s="15">
        <v>2.5000000000000001E-2</v>
      </c>
      <c r="AW45" s="16">
        <v>0.14000000000000001</v>
      </c>
      <c r="AX45" s="16">
        <v>0.86</v>
      </c>
      <c r="AY45" s="16">
        <v>0.97499999999999998</v>
      </c>
      <c r="AZ45" s="27" t="s">
        <v>75</v>
      </c>
      <c r="BA45" s="27">
        <v>0.03</v>
      </c>
      <c r="BB45" s="27">
        <v>0.14000000000000001</v>
      </c>
      <c r="BC45" s="27">
        <v>0.86</v>
      </c>
      <c r="BD45" s="27">
        <v>0.98</v>
      </c>
      <c r="BE45" s="27" t="s">
        <v>76</v>
      </c>
      <c r="BF45" s="27">
        <v>0.03</v>
      </c>
      <c r="BG45" s="27">
        <v>0.14000000000000001</v>
      </c>
      <c r="BH45" s="27">
        <v>0.86</v>
      </c>
      <c r="BI45" s="27">
        <v>0.98</v>
      </c>
      <c r="BJ45" s="15" t="s">
        <v>17</v>
      </c>
      <c r="BK45" s="15"/>
      <c r="BL45" s="15"/>
      <c r="BM45" s="15">
        <v>2.5000000000000001E-2</v>
      </c>
      <c r="BN45" s="16">
        <v>0.14000000000000001</v>
      </c>
      <c r="BO45" s="16">
        <v>0.86</v>
      </c>
      <c r="BP45" s="16">
        <v>0.97499999999999998</v>
      </c>
      <c r="BQ45" s="15" t="s">
        <v>18</v>
      </c>
      <c r="BR45" s="15"/>
      <c r="BS45" s="15"/>
      <c r="BT45" s="15">
        <v>2.5000000000000001E-2</v>
      </c>
      <c r="BU45" s="16">
        <v>0.14000000000000001</v>
      </c>
      <c r="BV45" s="16">
        <v>0.86</v>
      </c>
      <c r="BW45" s="16">
        <v>0.97499999999999998</v>
      </c>
      <c r="BX45" s="15" t="s">
        <v>19</v>
      </c>
      <c r="BY45" s="15">
        <v>2.5000000000000001E-2</v>
      </c>
      <c r="BZ45" s="16">
        <v>0.14000000000000001</v>
      </c>
      <c r="CA45" s="16">
        <v>0.86</v>
      </c>
      <c r="CB45" s="16">
        <v>0.97499999999999998</v>
      </c>
      <c r="CC45" s="15" t="s">
        <v>20</v>
      </c>
      <c r="CD45" s="15">
        <v>2.5000000000000001E-2</v>
      </c>
      <c r="CE45" s="16">
        <v>0.14000000000000001</v>
      </c>
      <c r="CF45" s="16">
        <v>0.86</v>
      </c>
      <c r="CG45" s="16">
        <v>0.97499999999999998</v>
      </c>
      <c r="CH45" s="15" t="s">
        <v>21</v>
      </c>
      <c r="CI45" s="15">
        <v>2.5000000000000001E-2</v>
      </c>
      <c r="CJ45" s="16">
        <v>0.14000000000000001</v>
      </c>
      <c r="CK45" s="16">
        <v>0.86</v>
      </c>
      <c r="CL45" s="16">
        <v>0.97499999999999998</v>
      </c>
      <c r="CM45" s="16" t="s">
        <v>15</v>
      </c>
    </row>
    <row r="46" spans="1:95" x14ac:dyDescent="0.2">
      <c r="B46">
        <v>926</v>
      </c>
      <c r="C46" t="s">
        <v>10</v>
      </c>
      <c r="D46">
        <v>15</v>
      </c>
      <c r="E46">
        <v>4</v>
      </c>
      <c r="F46">
        <v>23.5</v>
      </c>
      <c r="G46">
        <v>25</v>
      </c>
      <c r="H46">
        <v>135.23500000000001</v>
      </c>
      <c r="I46">
        <v>151.77500000000001</v>
      </c>
      <c r="J46">
        <v>4935.7153846153897</v>
      </c>
      <c r="K46">
        <v>2.1868112922922185</v>
      </c>
      <c r="L46">
        <v>0.65728395950635787</v>
      </c>
      <c r="M46">
        <v>2.8937465310960038</v>
      </c>
      <c r="N46">
        <f t="shared" ref="N46:N76" si="0">5.2-(J46/1000*0.238)+(0.0061*J46/1000)^2-(6.66^(-5)*J46/1000)^3</f>
        <v>4.0262062218734673</v>
      </c>
      <c r="O46">
        <v>61.190381598845171</v>
      </c>
      <c r="P46">
        <v>48.079532510924565</v>
      </c>
      <c r="Q46">
        <v>25.056726199113427</v>
      </c>
      <c r="R46">
        <v>0.5</v>
      </c>
      <c r="S46" s="17">
        <v>18.316006378856329</v>
      </c>
      <c r="T46" s="17">
        <v>0.19014408445888767</v>
      </c>
      <c r="U46" s="17">
        <v>18.158139709897767</v>
      </c>
      <c r="V46" s="17">
        <v>0.18271549578403901</v>
      </c>
      <c r="W46" s="17">
        <f t="shared" ref="W46:W76" si="1">AVERAGE(U46,S46)</f>
        <v>18.237073044377048</v>
      </c>
      <c r="X46" s="17">
        <f t="shared" ref="X46:X75" si="2">AVERAGE(V46,T46)</f>
        <v>0.18642979012146332</v>
      </c>
      <c r="Y46">
        <v>35</v>
      </c>
      <c r="Z46">
        <v>1.5</v>
      </c>
      <c r="AA46">
        <v>39.799999999999997</v>
      </c>
      <c r="AB46">
        <v>0.31</v>
      </c>
      <c r="AC46" s="20">
        <f t="shared" ref="AC46:AC76" si="3">((-20.1/1000)*J46 + (2027.8))</f>
        <v>1928.5921207692306</v>
      </c>
      <c r="AD46">
        <v>250</v>
      </c>
      <c r="AE46">
        <v>1.0271999999999999</v>
      </c>
      <c r="AF46">
        <v>432.681774970795</v>
      </c>
      <c r="AG46">
        <v>396.66403896410299</v>
      </c>
      <c r="AH46">
        <v>412.507732318828</v>
      </c>
      <c r="AI46">
        <v>453.03103868496999</v>
      </c>
      <c r="AJ46">
        <v>469.15419765307797</v>
      </c>
      <c r="AK46">
        <v>8.5968103216576992</v>
      </c>
      <c r="AL46">
        <v>8.5772993691830504</v>
      </c>
      <c r="AM46">
        <v>8.5857047250039091</v>
      </c>
      <c r="AN46">
        <v>8.6081301757133595</v>
      </c>
      <c r="AO46">
        <v>8.6172864049064604</v>
      </c>
      <c r="AP46" s="23">
        <v>6.0134825029880499E-14</v>
      </c>
      <c r="AQ46" s="23">
        <v>5.42351721493537E-14</v>
      </c>
      <c r="AR46" s="23">
        <v>5.6817170186209098E-14</v>
      </c>
      <c r="AS46" s="23">
        <v>6.3483699572906706E-14</v>
      </c>
      <c r="AT46" s="23">
        <v>6.6281114660778998E-14</v>
      </c>
      <c r="AU46">
        <v>2.8350464658268001E-2</v>
      </c>
      <c r="AV46">
        <v>2.7555119169322E-2</v>
      </c>
      <c r="AW46">
        <v>2.78973072637572E-2</v>
      </c>
      <c r="AX46">
        <v>2.8803617062443599E-2</v>
      </c>
      <c r="AY46">
        <v>2.9196890447295499E-2</v>
      </c>
      <c r="AZ46" s="23">
        <v>1.4228883387294599E-6</v>
      </c>
      <c r="BA46" s="23">
        <v>1.37866645450492E-6</v>
      </c>
      <c r="BB46" s="23">
        <v>1.39890620968397E-6</v>
      </c>
      <c r="BC46" s="23">
        <v>1.44676823364756E-6</v>
      </c>
      <c r="BD46" s="23">
        <v>1.4648727560634999E-6</v>
      </c>
      <c r="BE46" s="23">
        <v>1.0843987695331401E-9</v>
      </c>
      <c r="BF46" s="23">
        <v>1.0025335265949301E-9</v>
      </c>
      <c r="BG46" s="23">
        <v>1.0383761207959299E-9</v>
      </c>
      <c r="BH46" s="23">
        <v>1.13035191682939E-9</v>
      </c>
      <c r="BI46" s="23">
        <v>1.16752726661057E-9</v>
      </c>
      <c r="BJ46">
        <v>8.0894424688627993</v>
      </c>
      <c r="BK46">
        <f>BP46-BJ46</f>
        <v>3.642946727307006E-2</v>
      </c>
      <c r="BL46">
        <f>BJ46-BM46</f>
        <v>3.6780608749928945E-2</v>
      </c>
      <c r="BM46">
        <v>8.0526618601128703</v>
      </c>
      <c r="BN46">
        <v>8.0693183474276697</v>
      </c>
      <c r="BO46">
        <v>8.1096235265810108</v>
      </c>
      <c r="BP46">
        <v>8.1258719361358693</v>
      </c>
      <c r="BQ46">
        <v>312.13330873504202</v>
      </c>
      <c r="BR46">
        <f>BW46-BQ46</f>
        <v>94.201171296406983</v>
      </c>
      <c r="BS46">
        <f>BQ46-BT46</f>
        <v>90.898881963518022</v>
      </c>
      <c r="BT46">
        <v>221.234426771524</v>
      </c>
      <c r="BU46">
        <v>259.81800515761802</v>
      </c>
      <c r="BV46">
        <v>364.46769189721903</v>
      </c>
      <c r="BW46">
        <v>406.334480031449</v>
      </c>
      <c r="BX46">
        <v>2.8812488054867701E-2</v>
      </c>
      <c r="BY46" s="23">
        <v>-4.8791234644379299E-5</v>
      </c>
      <c r="BZ46">
        <v>1.40105535817541E-2</v>
      </c>
      <c r="CA46">
        <v>4.36179579147098E-2</v>
      </c>
      <c r="CB46">
        <v>5.7325142233076498E-2</v>
      </c>
      <c r="CC46">
        <v>-0.38356829616608301</v>
      </c>
      <c r="CD46">
        <v>-0.79312446847013396</v>
      </c>
      <c r="CE46">
        <v>-0.60371620384066105</v>
      </c>
      <c r="CF46">
        <v>-0.16656288297051799</v>
      </c>
      <c r="CG46">
        <v>5.6258103700332698E-4</v>
      </c>
      <c r="CH46">
        <v>-0.34307504063694599</v>
      </c>
      <c r="CI46">
        <v>-0.64839507088304305</v>
      </c>
      <c r="CJ46">
        <v>-0.50451106624687103</v>
      </c>
      <c r="CK46">
        <v>-0.182170206437857</v>
      </c>
      <c r="CL46">
        <v>-4.9033139824411001E-2</v>
      </c>
      <c r="CM46" s="21"/>
      <c r="CN46" s="1"/>
    </row>
    <row r="47" spans="1:95" x14ac:dyDescent="0.2">
      <c r="B47">
        <v>926</v>
      </c>
      <c r="C47" t="s">
        <v>10</v>
      </c>
      <c r="D47">
        <v>15</v>
      </c>
      <c r="E47">
        <v>4</v>
      </c>
      <c r="F47">
        <v>137.5</v>
      </c>
      <c r="G47">
        <v>139</v>
      </c>
      <c r="H47">
        <v>136.375</v>
      </c>
      <c r="I47">
        <v>152.91499999999999</v>
      </c>
      <c r="J47">
        <v>4976.9090909090901</v>
      </c>
      <c r="K47">
        <v>2.1688815458659563</v>
      </c>
      <c r="L47">
        <v>0.95295090937891536</v>
      </c>
      <c r="M47">
        <v>2.8258296293931355</v>
      </c>
      <c r="N47">
        <f t="shared" si="0"/>
        <v>4.0164173140215693</v>
      </c>
      <c r="O47">
        <v>65.031851942775205</v>
      </c>
      <c r="P47">
        <v>27.249395650933987</v>
      </c>
      <c r="Q47">
        <v>24.800810685113611</v>
      </c>
      <c r="R47">
        <v>0.5</v>
      </c>
      <c r="S47" s="17">
        <v>18.082093267999035</v>
      </c>
      <c r="T47" s="17">
        <v>0.2534257103824003</v>
      </c>
      <c r="U47" s="17">
        <v>18.025529663087127</v>
      </c>
      <c r="V47" s="17">
        <v>0.24330942179674608</v>
      </c>
      <c r="W47" s="17">
        <f t="shared" si="1"/>
        <v>18.053811465543081</v>
      </c>
      <c r="X47" s="17">
        <f t="shared" si="2"/>
        <v>0.24836756608957319</v>
      </c>
      <c r="Y47">
        <v>35</v>
      </c>
      <c r="Z47">
        <v>1.5</v>
      </c>
      <c r="AA47">
        <v>39.799999999999997</v>
      </c>
      <c r="AB47">
        <v>0.31</v>
      </c>
      <c r="AC47" s="20">
        <f t="shared" si="3"/>
        <v>1927.7641272727274</v>
      </c>
      <c r="AD47">
        <v>250</v>
      </c>
      <c r="AE47">
        <v>1.0271999999999999</v>
      </c>
      <c r="AF47">
        <v>432.67358096596899</v>
      </c>
      <c r="AG47">
        <v>396.83279070173899</v>
      </c>
      <c r="AH47">
        <v>412.58748435115598</v>
      </c>
      <c r="AI47">
        <v>452.671087538108</v>
      </c>
      <c r="AJ47">
        <v>469.13966764818099</v>
      </c>
      <c r="AK47">
        <v>8.5997793228060395</v>
      </c>
      <c r="AL47">
        <v>8.5803851320622506</v>
      </c>
      <c r="AM47">
        <v>8.58914808141372</v>
      </c>
      <c r="AN47">
        <v>8.6112636404853902</v>
      </c>
      <c r="AO47">
        <v>8.6202462661612493</v>
      </c>
      <c r="AP47" s="23">
        <v>5.8721226450425903E-14</v>
      </c>
      <c r="AQ47" s="23">
        <v>5.3045316302351202E-14</v>
      </c>
      <c r="AR47" s="23">
        <v>5.5459891095675397E-14</v>
      </c>
      <c r="AS47" s="23">
        <v>6.2034680995055406E-14</v>
      </c>
      <c r="AT47" s="23">
        <v>6.4829161162778298E-14</v>
      </c>
      <c r="AU47">
        <v>2.8542454259143899E-2</v>
      </c>
      <c r="AV47">
        <v>2.77242008010147E-2</v>
      </c>
      <c r="AW47">
        <v>2.8078428346692299E-2</v>
      </c>
      <c r="AX47">
        <v>2.9004073087000499E-2</v>
      </c>
      <c r="AY47">
        <v>2.9376807975450999E-2</v>
      </c>
      <c r="AZ47" s="23">
        <v>1.4155380490173899E-6</v>
      </c>
      <c r="BA47" s="23">
        <v>1.37220892032068E-6</v>
      </c>
      <c r="BB47" s="23">
        <v>1.3914713993517701E-6</v>
      </c>
      <c r="BC47" s="23">
        <v>1.4388886121232099E-6</v>
      </c>
      <c r="BD47" s="23">
        <v>1.45722946261975E-6</v>
      </c>
      <c r="BE47" s="23">
        <v>1.0738077698444901E-9</v>
      </c>
      <c r="BF47" s="23">
        <v>9.9388104684341593E-10</v>
      </c>
      <c r="BG47" s="23">
        <v>1.02851715540676E-9</v>
      </c>
      <c r="BH47" s="23">
        <v>1.11851296180976E-9</v>
      </c>
      <c r="BI47" s="23">
        <v>1.1566710646449501E-9</v>
      </c>
      <c r="BJ47">
        <v>8.0724587314869698</v>
      </c>
      <c r="BK47">
        <f>BP47-BJ47</f>
        <v>3.9411545902970246E-2</v>
      </c>
      <c r="BL47">
        <f>BJ47-BM47</f>
        <v>4.1663328154109891E-2</v>
      </c>
      <c r="BM47">
        <v>8.0307954033328599</v>
      </c>
      <c r="BN47">
        <v>8.0501828639382307</v>
      </c>
      <c r="BO47">
        <v>8.0949430930249004</v>
      </c>
      <c r="BP47">
        <v>8.11187027738994</v>
      </c>
      <c r="BQ47">
        <v>327.15299166402599</v>
      </c>
      <c r="BR47">
        <f>BW47-BQ47</f>
        <v>101.00666938849099</v>
      </c>
      <c r="BS47">
        <f>BQ47-BT47</f>
        <v>97.312790338599001</v>
      </c>
      <c r="BT47">
        <v>229.84020132542699</v>
      </c>
      <c r="BU47">
        <v>272.20441254988998</v>
      </c>
      <c r="BV47">
        <v>382.344743052046</v>
      </c>
      <c r="BW47">
        <v>428.15966105251698</v>
      </c>
      <c r="BX47">
        <v>1.3464244727519E-2</v>
      </c>
      <c r="BY47">
        <v>-1.8783814421056401E-2</v>
      </c>
      <c r="BZ47">
        <v>-3.0172288271351501E-3</v>
      </c>
      <c r="CA47">
        <v>2.9875893395219E-2</v>
      </c>
      <c r="CB47">
        <v>4.5426694439912298E-2</v>
      </c>
      <c r="CC47">
        <v>-0.17925897936957999</v>
      </c>
      <c r="CD47">
        <v>-0.61629595309580099</v>
      </c>
      <c r="CE47">
        <v>-0.41549220357393901</v>
      </c>
      <c r="CF47">
        <v>5.7938437184363402E-2</v>
      </c>
      <c r="CG47">
        <v>0.25466399531586098</v>
      </c>
      <c r="CH47">
        <v>-0.18857026698133</v>
      </c>
      <c r="CI47">
        <v>-0.40298818352467197</v>
      </c>
      <c r="CJ47">
        <v>-0.30343650370971098</v>
      </c>
      <c r="CK47">
        <v>-7.2288694056837993E-2</v>
      </c>
      <c r="CL47">
        <v>1.8531950867061799E-2</v>
      </c>
      <c r="CM47" s="21"/>
      <c r="CN47" s="1"/>
      <c r="CQ47" s="1">
        <v>18.6639532292917</v>
      </c>
    </row>
    <row r="48" spans="1:95" x14ac:dyDescent="0.2">
      <c r="B48">
        <v>926</v>
      </c>
      <c r="C48" t="s">
        <v>10</v>
      </c>
      <c r="D48">
        <v>15</v>
      </c>
      <c r="E48">
        <v>5</v>
      </c>
      <c r="F48">
        <v>42</v>
      </c>
      <c r="G48">
        <v>43.5</v>
      </c>
      <c r="H48">
        <v>136.91999999999999</v>
      </c>
      <c r="I48">
        <v>153.46</v>
      </c>
      <c r="J48">
        <v>4998.5289256198303</v>
      </c>
      <c r="K48">
        <v>1.9673271686481719</v>
      </c>
      <c r="L48">
        <v>0.91</v>
      </c>
      <c r="M48">
        <v>3.090748161966113</v>
      </c>
      <c r="N48">
        <f t="shared" si="0"/>
        <v>4.0112798183407135</v>
      </c>
      <c r="O48">
        <v>70.837692231952389</v>
      </c>
      <c r="P48">
        <v>16.695438553634141</v>
      </c>
      <c r="Q48">
        <v>25.800672775644884</v>
      </c>
      <c r="R48">
        <v>0.5</v>
      </c>
      <c r="S48" s="17">
        <v>18.17019781728435</v>
      </c>
      <c r="T48" s="17">
        <v>0.26809804670171417</v>
      </c>
      <c r="U48" s="17">
        <v>18.322527077228699</v>
      </c>
      <c r="V48" s="17">
        <v>0.25390990741634706</v>
      </c>
      <c r="W48" s="17">
        <f t="shared" si="1"/>
        <v>18.246362447256523</v>
      </c>
      <c r="X48" s="17">
        <f t="shared" si="2"/>
        <v>0.26100397705903061</v>
      </c>
      <c r="Y48">
        <v>35</v>
      </c>
      <c r="Z48">
        <v>1.5</v>
      </c>
      <c r="AA48">
        <v>39.799999999999997</v>
      </c>
      <c r="AB48">
        <v>0.31</v>
      </c>
      <c r="AC48" s="20">
        <f t="shared" si="3"/>
        <v>1927.3295685950413</v>
      </c>
      <c r="AD48">
        <v>250</v>
      </c>
      <c r="AE48">
        <v>1.0271999999999999</v>
      </c>
      <c r="AF48">
        <v>432.56966081685903</v>
      </c>
      <c r="AG48">
        <v>396.03184801434901</v>
      </c>
      <c r="AH48">
        <v>411.98112986777198</v>
      </c>
      <c r="AI48">
        <v>452.748345666381</v>
      </c>
      <c r="AJ48">
        <v>469.632201778053</v>
      </c>
      <c r="AK48">
        <v>8.5881974688143696</v>
      </c>
      <c r="AL48">
        <v>8.5684505160582898</v>
      </c>
      <c r="AM48">
        <v>8.5772051955261599</v>
      </c>
      <c r="AN48">
        <v>8.5997138390229999</v>
      </c>
      <c r="AO48">
        <v>8.6092087842760598</v>
      </c>
      <c r="AP48" s="23">
        <v>6.4190602880976705E-14</v>
      </c>
      <c r="AQ48" s="23">
        <v>5.7972518115626605E-14</v>
      </c>
      <c r="AR48" s="23">
        <v>6.0610485853712404E-14</v>
      </c>
      <c r="AS48" s="23">
        <v>6.7801366880660402E-14</v>
      </c>
      <c r="AT48" s="23">
        <v>7.0875915555211103E-14</v>
      </c>
      <c r="AU48">
        <v>2.7833027905649701E-2</v>
      </c>
      <c r="AV48">
        <v>2.7045130846766199E-2</v>
      </c>
      <c r="AW48">
        <v>2.73871229582686E-2</v>
      </c>
      <c r="AX48">
        <v>2.8279028560137899E-2</v>
      </c>
      <c r="AY48">
        <v>2.86443531183912E-2</v>
      </c>
      <c r="AZ48" s="23">
        <v>1.4430789342283099E-6</v>
      </c>
      <c r="BA48" s="23">
        <v>1.3979460641354899E-6</v>
      </c>
      <c r="BB48" s="23">
        <v>1.41870492325656E-6</v>
      </c>
      <c r="BC48" s="23">
        <v>1.4673196360067599E-6</v>
      </c>
      <c r="BD48" s="23">
        <v>1.48599468459482E-6</v>
      </c>
      <c r="BE48" s="23">
        <v>1.1138560645272E-9</v>
      </c>
      <c r="BF48" s="23">
        <v>1.0287987436417001E-9</v>
      </c>
      <c r="BG48" s="23">
        <v>1.0663085573787201E-9</v>
      </c>
      <c r="BH48" s="23">
        <v>1.16141430006612E-9</v>
      </c>
      <c r="BI48" s="23">
        <v>1.20178575575327E-9</v>
      </c>
      <c r="BJ48">
        <v>8.0817503720300596</v>
      </c>
      <c r="BK48">
        <f>BP48-BJ48</f>
        <v>3.9897101944060154E-2</v>
      </c>
      <c r="BL48">
        <f>BJ48-BM48</f>
        <v>4.0998057865399673E-2</v>
      </c>
      <c r="BM48">
        <v>8.04075231416466</v>
      </c>
      <c r="BN48">
        <v>8.0598003346834499</v>
      </c>
      <c r="BO48">
        <v>8.1037554319852294</v>
      </c>
      <c r="BP48">
        <v>8.1216474739741198</v>
      </c>
      <c r="BQ48">
        <v>319.93864168992798</v>
      </c>
      <c r="BR48">
        <f>BW48-BQ48</f>
        <v>98.444769786513007</v>
      </c>
      <c r="BS48">
        <f>BQ48-BT48</f>
        <v>92.737445235377976</v>
      </c>
      <c r="BT48">
        <v>227.20119645455</v>
      </c>
      <c r="BU48">
        <v>266.31993097976999</v>
      </c>
      <c r="BV48">
        <v>373.52207216692602</v>
      </c>
      <c r="BW48">
        <v>418.38341147644098</v>
      </c>
      <c r="BX48">
        <v>2.0998118777888E-2</v>
      </c>
      <c r="BY48">
        <v>-1.11070280766839E-2</v>
      </c>
      <c r="BZ48">
        <v>4.5914426410710203E-3</v>
      </c>
      <c r="CA48">
        <v>3.7534654037208799E-2</v>
      </c>
      <c r="CB48">
        <v>5.3327999906596001E-2</v>
      </c>
      <c r="CC48">
        <v>-0.27938428950394101</v>
      </c>
      <c r="CD48">
        <v>-0.73115921627358005</v>
      </c>
      <c r="CE48">
        <v>-0.52001787540644695</v>
      </c>
      <c r="CF48">
        <v>-4.2731491987678102E-2</v>
      </c>
      <c r="CG48">
        <v>0.14688745447040499</v>
      </c>
      <c r="CH48">
        <v>-0.111802384707373</v>
      </c>
      <c r="CI48">
        <v>-0.304297737777532</v>
      </c>
      <c r="CJ48">
        <v>-0.21647019978698101</v>
      </c>
      <c r="CK48">
        <v>-7.2238716674977799E-3</v>
      </c>
      <c r="CL48">
        <v>7.5406446280679704E-2</v>
      </c>
      <c r="CM48" s="21"/>
      <c r="CN48" s="1"/>
      <c r="CQ48" s="1">
        <v>18.443951344537801</v>
      </c>
    </row>
    <row r="49" spans="2:95" x14ac:dyDescent="0.2">
      <c r="B49">
        <v>926</v>
      </c>
      <c r="C49" t="s">
        <v>10</v>
      </c>
      <c r="D49">
        <v>15</v>
      </c>
      <c r="E49">
        <v>6</v>
      </c>
      <c r="F49">
        <v>2</v>
      </c>
      <c r="G49">
        <v>3.5</v>
      </c>
      <c r="H49">
        <v>138.02000000000001</v>
      </c>
      <c r="I49">
        <v>154.84452830188701</v>
      </c>
      <c r="J49">
        <v>5052.3358490566097</v>
      </c>
      <c r="K49">
        <v>2.1405509926674697</v>
      </c>
      <c r="L49">
        <v>0.85</v>
      </c>
      <c r="M49">
        <v>3.3361596810630658</v>
      </c>
      <c r="N49">
        <f t="shared" si="0"/>
        <v>3.9984938939563524</v>
      </c>
      <c r="O49">
        <v>72.344320709301584</v>
      </c>
      <c r="P49">
        <v>189.42707710389999</v>
      </c>
      <c r="Q49">
        <v>26.660041595671835</v>
      </c>
      <c r="R49">
        <v>0.5</v>
      </c>
      <c r="S49" s="17">
        <v>18.274804863627647</v>
      </c>
      <c r="T49" s="17">
        <v>0.19415831324972341</v>
      </c>
      <c r="U49" s="17">
        <v>18.418408206956947</v>
      </c>
      <c r="V49" s="17">
        <v>0.18709306877998871</v>
      </c>
      <c r="W49" s="17">
        <f t="shared" si="1"/>
        <v>18.346606535292295</v>
      </c>
      <c r="X49" s="17">
        <f t="shared" si="2"/>
        <v>0.19062569101485605</v>
      </c>
      <c r="Y49">
        <v>35</v>
      </c>
      <c r="Z49">
        <v>1.5</v>
      </c>
      <c r="AA49">
        <v>39.799999999999997</v>
      </c>
      <c r="AB49">
        <v>0.31</v>
      </c>
      <c r="AC49" s="20">
        <f t="shared" si="3"/>
        <v>1926.248049433962</v>
      </c>
      <c r="AD49">
        <v>250</v>
      </c>
      <c r="AE49">
        <v>1.0271999999999999</v>
      </c>
      <c r="AF49">
        <v>432.51420891676503</v>
      </c>
      <c r="AG49">
        <v>395.03678904573798</v>
      </c>
      <c r="AH49">
        <v>412.30229655379901</v>
      </c>
      <c r="AI49">
        <v>452.70319597420701</v>
      </c>
      <c r="AJ49">
        <v>469.15829578789601</v>
      </c>
      <c r="AK49">
        <v>8.5782802872061303</v>
      </c>
      <c r="AL49">
        <v>8.5586740101980094</v>
      </c>
      <c r="AM49">
        <v>8.5673042683703304</v>
      </c>
      <c r="AN49">
        <v>8.5898942776805693</v>
      </c>
      <c r="AO49">
        <v>8.5998102321752103</v>
      </c>
      <c r="AP49" s="23">
        <v>6.9217185837179206E-14</v>
      </c>
      <c r="AQ49" s="23">
        <v>6.2357351049590702E-14</v>
      </c>
      <c r="AR49" s="23">
        <v>6.5355075759440794E-14</v>
      </c>
      <c r="AS49" s="23">
        <v>7.3078741054273803E-14</v>
      </c>
      <c r="AT49" s="23">
        <v>7.6430400507709502E-14</v>
      </c>
      <c r="AU49">
        <v>2.7251903573604699E-2</v>
      </c>
      <c r="AV49">
        <v>2.6491134890251001E-2</v>
      </c>
      <c r="AW49">
        <v>2.6824547311868799E-2</v>
      </c>
      <c r="AX49">
        <v>2.7684563723696799E-2</v>
      </c>
      <c r="AY49">
        <v>2.8054503862682399E-2</v>
      </c>
      <c r="AZ49" s="23">
        <v>1.4666129655004099E-6</v>
      </c>
      <c r="BA49" s="23">
        <v>1.42033527209224E-6</v>
      </c>
      <c r="BB49" s="23">
        <v>1.44193011339737E-6</v>
      </c>
      <c r="BC49" s="23">
        <v>1.4910555149198901E-6</v>
      </c>
      <c r="BD49" s="23">
        <v>1.50950928456377E-6</v>
      </c>
      <c r="BE49" s="23">
        <v>1.1491082747101901E-9</v>
      </c>
      <c r="BF49" s="23">
        <v>1.0606658207837799E-9</v>
      </c>
      <c r="BG49" s="23">
        <v>1.1001432255070401E-9</v>
      </c>
      <c r="BH49" s="23">
        <v>1.19829754486133E-9</v>
      </c>
      <c r="BI49" s="23">
        <v>1.23839531136702E-9</v>
      </c>
      <c r="BJ49">
        <v>8.08224380734368</v>
      </c>
      <c r="BK49">
        <f>BP49-BJ49</f>
        <v>3.6044645383279672E-2</v>
      </c>
      <c r="BL49">
        <f>BJ49-BM49</f>
        <v>3.7171451465480843E-2</v>
      </c>
      <c r="BM49">
        <v>8.0450723558781991</v>
      </c>
      <c r="BN49">
        <v>8.0620875070519293</v>
      </c>
      <c r="BO49">
        <v>8.1026512281242606</v>
      </c>
      <c r="BP49">
        <v>8.1182884527269596</v>
      </c>
      <c r="BQ49">
        <v>319.36418618991502</v>
      </c>
      <c r="BR49">
        <f>BW49-BQ49</f>
        <v>97.008326727308997</v>
      </c>
      <c r="BS49">
        <f>BQ49-BT49</f>
        <v>93.708229428099031</v>
      </c>
      <c r="BT49">
        <v>225.65595676181599</v>
      </c>
      <c r="BU49">
        <v>267.33098985464301</v>
      </c>
      <c r="BV49">
        <v>372.62295532047398</v>
      </c>
      <c r="BW49">
        <v>416.37251291722401</v>
      </c>
      <c r="BX49">
        <v>2.0791365324229399E-2</v>
      </c>
      <c r="BY49">
        <v>-7.9756837906949304E-3</v>
      </c>
      <c r="BZ49">
        <v>6.1969313281929096E-3</v>
      </c>
      <c r="CA49">
        <v>3.5231040219681098E-2</v>
      </c>
      <c r="CB49">
        <v>4.9907920344035003E-2</v>
      </c>
      <c r="CC49">
        <v>-0.27642701680019599</v>
      </c>
      <c r="CD49">
        <v>-0.68593963435803296</v>
      </c>
      <c r="CE49">
        <v>-0.49110443629595102</v>
      </c>
      <c r="CF49">
        <v>-6.3967761066886106E-2</v>
      </c>
      <c r="CG49">
        <v>0.108412991552406</v>
      </c>
      <c r="CH49">
        <v>3.4230032243071397E-2</v>
      </c>
      <c r="CI49">
        <v>-0.14892321149708199</v>
      </c>
      <c r="CJ49">
        <v>-6.4414718401927196E-2</v>
      </c>
      <c r="CK49">
        <v>0.13472815768951599</v>
      </c>
      <c r="CL49">
        <v>0.21627526629186999</v>
      </c>
      <c r="CM49" s="21"/>
      <c r="CN49" s="1"/>
      <c r="CQ49" s="1">
        <v>18.675104981992799</v>
      </c>
    </row>
    <row r="50" spans="2:95" x14ac:dyDescent="0.2">
      <c r="B50">
        <v>926</v>
      </c>
      <c r="C50" t="s">
        <v>11</v>
      </c>
      <c r="D50">
        <v>15</v>
      </c>
      <c r="E50">
        <v>4</v>
      </c>
      <c r="F50">
        <v>10</v>
      </c>
      <c r="G50">
        <v>11.5</v>
      </c>
      <c r="H50">
        <v>138.1</v>
      </c>
      <c r="I50">
        <v>155.01207547169801</v>
      </c>
      <c r="J50">
        <v>5057.6774045099</v>
      </c>
      <c r="K50">
        <v>2.059310873261019</v>
      </c>
      <c r="L50">
        <v>0.76953717437322711</v>
      </c>
      <c r="M50">
        <v>3.5816743964095332</v>
      </c>
      <c r="N50">
        <f t="shared" si="0"/>
        <v>3.9972246132172269</v>
      </c>
      <c r="O50">
        <v>72.66992309878475</v>
      </c>
      <c r="P50">
        <v>24.852516697129644</v>
      </c>
      <c r="Q50">
        <v>27.450073977885992</v>
      </c>
      <c r="R50">
        <v>0.5</v>
      </c>
      <c r="S50" s="17">
        <v>17.759933428729504</v>
      </c>
      <c r="T50" s="17">
        <v>0.18607251963775176</v>
      </c>
      <c r="U50" s="17">
        <v>17.745425135343051</v>
      </c>
      <c r="V50" s="17">
        <v>0.17937156917682398</v>
      </c>
      <c r="W50" s="17">
        <f t="shared" si="1"/>
        <v>17.752679282036276</v>
      </c>
      <c r="X50" s="17">
        <f t="shared" si="2"/>
        <v>0.18272204440728787</v>
      </c>
      <c r="Y50">
        <v>35</v>
      </c>
      <c r="Z50">
        <v>1.5</v>
      </c>
      <c r="AA50">
        <v>39.799999999999997</v>
      </c>
      <c r="AB50">
        <v>0.31</v>
      </c>
      <c r="AC50" s="20">
        <f t="shared" si="3"/>
        <v>1926.1406841693511</v>
      </c>
      <c r="AD50">
        <v>250</v>
      </c>
      <c r="AE50">
        <v>1.0271999999999999</v>
      </c>
      <c r="AF50">
        <v>432.80839708472803</v>
      </c>
      <c r="AG50">
        <v>395.379897732806</v>
      </c>
      <c r="AH50">
        <v>412.52899319582201</v>
      </c>
      <c r="AI50">
        <v>453.14881436720401</v>
      </c>
      <c r="AJ50">
        <v>469.18420305385598</v>
      </c>
      <c r="AK50">
        <v>8.5691917020458401</v>
      </c>
      <c r="AL50">
        <v>8.5495302689033004</v>
      </c>
      <c r="AM50">
        <v>8.5583521753633391</v>
      </c>
      <c r="AN50">
        <v>8.5806153139421806</v>
      </c>
      <c r="AO50">
        <v>8.5900766124207699</v>
      </c>
      <c r="AP50" s="23">
        <v>7.4176182139727296E-14</v>
      </c>
      <c r="AQ50" s="23">
        <v>6.7071207830134501E-14</v>
      </c>
      <c r="AR50" s="23">
        <v>7.0173436006958301E-14</v>
      </c>
      <c r="AS50" s="23">
        <v>7.8260335886668003E-14</v>
      </c>
      <c r="AT50" s="23">
        <v>8.1918507737781597E-14</v>
      </c>
      <c r="AU50">
        <v>2.67327289334096E-2</v>
      </c>
      <c r="AV50">
        <v>2.59911194427579E-2</v>
      </c>
      <c r="AW50">
        <v>2.6323294800955001E-2</v>
      </c>
      <c r="AX50">
        <v>2.7139436275913101E-2</v>
      </c>
      <c r="AY50">
        <v>2.74842988427022E-2</v>
      </c>
      <c r="AZ50" s="23">
        <v>1.48853811589816E-6</v>
      </c>
      <c r="BA50" s="23">
        <v>1.4432032087866101E-6</v>
      </c>
      <c r="BB50" s="23">
        <v>1.46419972278044E-6</v>
      </c>
      <c r="BC50" s="23">
        <v>1.51273332213249E-6</v>
      </c>
      <c r="BD50" s="23">
        <v>1.5317340212373401E-6</v>
      </c>
      <c r="BE50" s="23">
        <v>1.18308993942479E-9</v>
      </c>
      <c r="BF50" s="23">
        <v>1.09333256872393E-9</v>
      </c>
      <c r="BG50" s="23">
        <v>1.1335641756156499E-9</v>
      </c>
      <c r="BH50" s="23">
        <v>1.2326211785208599E-9</v>
      </c>
      <c r="BI50" s="23">
        <v>1.27413789972519E-9</v>
      </c>
      <c r="BJ50">
        <v>8.0088162635349498</v>
      </c>
      <c r="BK50">
        <f>BP50-BJ50</f>
        <v>3.8452444018769683E-2</v>
      </c>
      <c r="BL50">
        <f>BJ50-BM50</f>
        <v>3.868609154806979E-2</v>
      </c>
      <c r="BM50">
        <v>7.97013017198688</v>
      </c>
      <c r="BN50">
        <v>7.9877141354149002</v>
      </c>
      <c r="BO50">
        <v>8.0300872749095795</v>
      </c>
      <c r="BP50">
        <v>8.0472687075537195</v>
      </c>
      <c r="BQ50">
        <v>391.87654928114199</v>
      </c>
      <c r="BR50">
        <f>BW50-BQ50</f>
        <v>118.31556771794601</v>
      </c>
      <c r="BS50">
        <f>BQ50-BT50</f>
        <v>115.38158532030701</v>
      </c>
      <c r="BT50">
        <v>276.49496396083498</v>
      </c>
      <c r="BU50">
        <v>329.26422678417202</v>
      </c>
      <c r="BV50">
        <v>455.11558250421803</v>
      </c>
      <c r="BW50">
        <v>510.192116999088</v>
      </c>
      <c r="BX50">
        <v>-4.7888401150641698E-2</v>
      </c>
      <c r="BY50">
        <v>-7.7391770846532301E-2</v>
      </c>
      <c r="BZ50">
        <v>-6.2901249431807096E-2</v>
      </c>
      <c r="CA50">
        <v>-3.2874089545766698E-2</v>
      </c>
      <c r="CB50">
        <v>-1.8322789781668299E-2</v>
      </c>
      <c r="CC50">
        <v>0.63817405635257196</v>
      </c>
      <c r="CD50">
        <v>0.23407323633375501</v>
      </c>
      <c r="CE50">
        <v>0.40878539582226903</v>
      </c>
      <c r="CF50">
        <v>0.87434596233206996</v>
      </c>
      <c r="CG50">
        <v>1.0884067163641</v>
      </c>
      <c r="CH50">
        <v>4.1534477171726002E-2</v>
      </c>
      <c r="CI50">
        <v>-0.14071819543043701</v>
      </c>
      <c r="CJ50">
        <v>-5.7729485401388801E-2</v>
      </c>
      <c r="CK50">
        <v>0.14242632705036201</v>
      </c>
      <c r="CL50">
        <v>0.22403290121417099</v>
      </c>
      <c r="CM50" s="21" t="s">
        <v>30</v>
      </c>
      <c r="CN50" s="1"/>
      <c r="CQ50" s="1">
        <v>18.795446026410598</v>
      </c>
    </row>
    <row r="51" spans="2:95" x14ac:dyDescent="0.2">
      <c r="B51">
        <v>926</v>
      </c>
      <c r="C51" t="s">
        <v>11</v>
      </c>
      <c r="D51">
        <v>15</v>
      </c>
      <c r="E51">
        <v>4</v>
      </c>
      <c r="F51">
        <v>109</v>
      </c>
      <c r="G51">
        <v>110.5</v>
      </c>
      <c r="H51">
        <v>139.09</v>
      </c>
      <c r="I51">
        <v>156.21</v>
      </c>
      <c r="J51">
        <v>5119.5789473684199</v>
      </c>
      <c r="K51">
        <v>2.6221056916409244</v>
      </c>
      <c r="L51">
        <v>0.91887404058004429</v>
      </c>
      <c r="M51">
        <v>2.4365835490765124</v>
      </c>
      <c r="N51">
        <f t="shared" si="0"/>
        <v>3.9825154878634135</v>
      </c>
      <c r="O51">
        <v>65.732935285789992</v>
      </c>
      <c r="P51">
        <v>18.515165923419914</v>
      </c>
      <c r="Q51">
        <v>23.181650426982422</v>
      </c>
      <c r="R51">
        <v>0.5</v>
      </c>
      <c r="S51" s="17">
        <v>17.526462528626663</v>
      </c>
      <c r="T51" s="17">
        <v>0.20665561428859566</v>
      </c>
      <c r="U51" s="17">
        <v>17.480156080582844</v>
      </c>
      <c r="V51" s="17">
        <v>0.19865661238213494</v>
      </c>
      <c r="W51" s="17">
        <f t="shared" si="1"/>
        <v>17.503309304604755</v>
      </c>
      <c r="X51" s="17">
        <f t="shared" si="2"/>
        <v>0.20265611333536532</v>
      </c>
      <c r="Y51">
        <v>35</v>
      </c>
      <c r="Z51">
        <v>1.5</v>
      </c>
      <c r="AA51">
        <v>39.799999999999997</v>
      </c>
      <c r="AB51">
        <v>0.31</v>
      </c>
      <c r="AC51" s="20">
        <f t="shared" si="3"/>
        <v>1924.8964631578947</v>
      </c>
      <c r="AD51">
        <v>250</v>
      </c>
      <c r="AE51">
        <v>1.0271999999999999</v>
      </c>
      <c r="AF51">
        <v>432.71220166129302</v>
      </c>
      <c r="AG51">
        <v>395.75401424978401</v>
      </c>
      <c r="AH51">
        <v>412.49059380492599</v>
      </c>
      <c r="AI51">
        <v>452.94866079850902</v>
      </c>
      <c r="AJ51">
        <v>469.50556851610401</v>
      </c>
      <c r="AK51">
        <v>8.6186422317944498</v>
      </c>
      <c r="AL51">
        <v>8.5990483846442096</v>
      </c>
      <c r="AM51">
        <v>8.6078584475786499</v>
      </c>
      <c r="AN51">
        <v>8.6298552109065501</v>
      </c>
      <c r="AO51">
        <v>8.6395997808027207</v>
      </c>
      <c r="AP51" s="23">
        <v>5.0782531364916299E-14</v>
      </c>
      <c r="AQ51" s="23">
        <v>4.5772367512681901E-14</v>
      </c>
      <c r="AR51" s="23">
        <v>4.7955089761075601E-14</v>
      </c>
      <c r="AS51" s="23">
        <v>5.3631908544801703E-14</v>
      </c>
      <c r="AT51" s="23">
        <v>5.6133171301703703E-14</v>
      </c>
      <c r="AU51">
        <v>2.97546760227278E-2</v>
      </c>
      <c r="AV51">
        <v>2.8878647572320601E-2</v>
      </c>
      <c r="AW51">
        <v>2.9263176124193199E-2</v>
      </c>
      <c r="AX51">
        <v>3.0247939075352202E-2</v>
      </c>
      <c r="AY51">
        <v>3.06685749490514E-2</v>
      </c>
      <c r="AZ51" s="23">
        <v>1.37103093868015E-6</v>
      </c>
      <c r="BA51" s="23">
        <v>1.3270382051790699E-6</v>
      </c>
      <c r="BB51" s="23">
        <v>1.34757038346387E-6</v>
      </c>
      <c r="BC51" s="23">
        <v>1.3941904895026499E-6</v>
      </c>
      <c r="BD51" s="23">
        <v>1.4126159947090901E-6</v>
      </c>
      <c r="BE51" s="23">
        <v>1.01176777255446E-9</v>
      </c>
      <c r="BF51" s="23">
        <v>9.3373392012061609E-10</v>
      </c>
      <c r="BG51" s="23">
        <v>9.6980666106797206E-10</v>
      </c>
      <c r="BH51" s="23">
        <v>1.05443035617943E-9</v>
      </c>
      <c r="BI51" s="23">
        <v>1.0910625650536101E-9</v>
      </c>
      <c r="BJ51">
        <v>8.0290221289760009</v>
      </c>
      <c r="BK51">
        <f>BP51-BJ51</f>
        <v>3.9981705416799684E-2</v>
      </c>
      <c r="BL51">
        <f>BJ51-BM51</f>
        <v>4.0557235126961189E-2</v>
      </c>
      <c r="BM51">
        <v>7.9884648938490397</v>
      </c>
      <c r="BN51">
        <v>8.0072188367966799</v>
      </c>
      <c r="BO51">
        <v>8.0510440402898595</v>
      </c>
      <c r="BP51">
        <v>8.0690038343928006</v>
      </c>
      <c r="BQ51">
        <v>366.357283670931</v>
      </c>
      <c r="BR51">
        <f>BW51-BQ51</f>
        <v>112.95096346851102</v>
      </c>
      <c r="BS51">
        <f>BQ51-BT51</f>
        <v>108.25038058624398</v>
      </c>
      <c r="BT51">
        <v>258.10690308468702</v>
      </c>
      <c r="BU51">
        <v>304.048303268366</v>
      </c>
      <c r="BV51">
        <v>427.36310860616101</v>
      </c>
      <c r="BW51">
        <v>479.30824713944202</v>
      </c>
      <c r="BX51">
        <v>-2.54888941682627E-2</v>
      </c>
      <c r="BY51">
        <v>-5.6428533262366701E-2</v>
      </c>
      <c r="BZ51">
        <v>-4.1121664475344197E-2</v>
      </c>
      <c r="CA51">
        <v>-9.7068086470651297E-3</v>
      </c>
      <c r="CB51">
        <v>4.7861073492639896E-3</v>
      </c>
      <c r="CC51">
        <v>0.33908474057394999</v>
      </c>
      <c r="CD51">
        <v>-6.5414566763591905E-2</v>
      </c>
      <c r="CE51">
        <v>0.110690519410341</v>
      </c>
      <c r="CF51">
        <v>0.570946087397461</v>
      </c>
      <c r="CG51">
        <v>0.78057781522917502</v>
      </c>
      <c r="CH51">
        <v>-8.3749755170970507E-3</v>
      </c>
      <c r="CI51">
        <v>-0.18255121504320701</v>
      </c>
      <c r="CJ51">
        <v>-0.10333090753314</v>
      </c>
      <c r="CK51">
        <v>8.7162911326822107E-2</v>
      </c>
      <c r="CL51">
        <v>0.168476489440605</v>
      </c>
      <c r="CM51" s="21"/>
      <c r="CN51" s="1"/>
      <c r="CQ51" s="1">
        <v>18.082448115246098</v>
      </c>
    </row>
    <row r="52" spans="2:95" x14ac:dyDescent="0.2">
      <c r="B52">
        <v>926</v>
      </c>
      <c r="C52" t="s">
        <v>11</v>
      </c>
      <c r="D52">
        <v>15</v>
      </c>
      <c r="E52">
        <v>5</v>
      </c>
      <c r="F52">
        <v>55.5</v>
      </c>
      <c r="G52">
        <v>57</v>
      </c>
      <c r="H52">
        <v>140.05500000000001</v>
      </c>
      <c r="I52">
        <v>157.42527777777801</v>
      </c>
      <c r="J52">
        <v>5168.8935185185201</v>
      </c>
      <c r="K52">
        <v>2.3511673011996246</v>
      </c>
      <c r="L52">
        <v>0.76051682674999654</v>
      </c>
      <c r="M52">
        <v>3.5349370176076702</v>
      </c>
      <c r="N52">
        <f t="shared" si="0"/>
        <v>3.970797499225462</v>
      </c>
      <c r="O52">
        <v>77.654490708484815</v>
      </c>
      <c r="P52">
        <v>82.939739430463959</v>
      </c>
      <c r="Q52">
        <v>27.325587428635025</v>
      </c>
      <c r="R52">
        <v>0.5</v>
      </c>
      <c r="S52" s="17">
        <v>18.530029396661483</v>
      </c>
      <c r="T52" s="17">
        <v>0.17328039556004615</v>
      </c>
      <c r="U52" s="17">
        <v>18.512575898948171</v>
      </c>
      <c r="V52" s="17">
        <v>0.16576553774565078</v>
      </c>
      <c r="W52" s="17">
        <f t="shared" si="1"/>
        <v>18.521302647804827</v>
      </c>
      <c r="X52" s="17">
        <f t="shared" si="2"/>
        <v>0.16952296665284847</v>
      </c>
      <c r="Y52">
        <v>35</v>
      </c>
      <c r="Z52">
        <v>1.5</v>
      </c>
      <c r="AA52">
        <v>39.799999999999997</v>
      </c>
      <c r="AB52">
        <v>0.31</v>
      </c>
      <c r="AC52" s="20">
        <f t="shared" si="3"/>
        <v>1923.9052402777777</v>
      </c>
      <c r="AD52">
        <v>250</v>
      </c>
      <c r="AE52">
        <v>1.0271999999999999</v>
      </c>
      <c r="AF52">
        <v>432.78010706579602</v>
      </c>
      <c r="AG52">
        <v>396.42390520506899</v>
      </c>
      <c r="AH52">
        <v>412.97544707137303</v>
      </c>
      <c r="AI52">
        <v>452.66981009218199</v>
      </c>
      <c r="AJ52">
        <v>468.25474569390502</v>
      </c>
      <c r="AK52">
        <v>8.5706220653861998</v>
      </c>
      <c r="AL52">
        <v>8.5510544954546397</v>
      </c>
      <c r="AM52">
        <v>8.55954317247806</v>
      </c>
      <c r="AN52">
        <v>8.5819660080708005</v>
      </c>
      <c r="AO52">
        <v>8.5911656924224609</v>
      </c>
      <c r="AP52" s="23">
        <v>7.3446404143085102E-14</v>
      </c>
      <c r="AQ52" s="23">
        <v>6.6293334356916803E-14</v>
      </c>
      <c r="AR52" s="23">
        <v>6.9371702363169796E-14</v>
      </c>
      <c r="AS52" s="23">
        <v>7.7540411091934202E-14</v>
      </c>
      <c r="AT52" s="23">
        <v>8.0993303583032298E-14</v>
      </c>
      <c r="AU52">
        <v>2.68063305841959E-2</v>
      </c>
      <c r="AV52">
        <v>2.6073171633141101E-2</v>
      </c>
      <c r="AW52">
        <v>2.6388724127898201E-2</v>
      </c>
      <c r="AX52">
        <v>2.7225373237564601E-2</v>
      </c>
      <c r="AY52">
        <v>2.7576455718153401E-2</v>
      </c>
      <c r="AZ52" s="23">
        <v>1.4854208654722901E-6</v>
      </c>
      <c r="BA52" s="23">
        <v>1.44042670000767E-6</v>
      </c>
      <c r="BB52" s="23">
        <v>1.4607211487134901E-6</v>
      </c>
      <c r="BC52" s="23">
        <v>1.5100158122518201E-6</v>
      </c>
      <c r="BD52" s="23">
        <v>1.52829929537372E-6</v>
      </c>
      <c r="BE52" s="23">
        <v>1.17818792735987E-9</v>
      </c>
      <c r="BF52" s="23">
        <v>1.08992755646512E-9</v>
      </c>
      <c r="BG52" s="23">
        <v>1.12840155458897E-9</v>
      </c>
      <c r="BH52" s="23">
        <v>1.2275976268568799E-9</v>
      </c>
      <c r="BI52" s="23">
        <v>1.2675724874089499E-9</v>
      </c>
      <c r="BJ52">
        <v>8.0925865047355003</v>
      </c>
      <c r="BK52">
        <f>BP52-BJ52</f>
        <v>3.5148253033380428E-2</v>
      </c>
      <c r="BL52">
        <f>BJ52-BM52</f>
        <v>3.5830750994410465E-2</v>
      </c>
      <c r="BM52">
        <v>8.0567557537410899</v>
      </c>
      <c r="BN52">
        <v>8.0729425863507291</v>
      </c>
      <c r="BO52">
        <v>8.1121670620973294</v>
      </c>
      <c r="BP52">
        <v>8.1277347577688808</v>
      </c>
      <c r="BQ52">
        <v>310.38255340765897</v>
      </c>
      <c r="BR52">
        <f>BW52-BQ52</f>
        <v>93.660038539664015</v>
      </c>
      <c r="BS52">
        <f>BQ52-BT52</f>
        <v>91.059406872746962</v>
      </c>
      <c r="BT52">
        <v>219.32314653491201</v>
      </c>
      <c r="BU52">
        <v>259.605480714436</v>
      </c>
      <c r="BV52">
        <v>362.30645153322399</v>
      </c>
      <c r="BW52">
        <v>404.04259194732299</v>
      </c>
      <c r="BX52">
        <v>2.9886923483491399E-2</v>
      </c>
      <c r="BY52">
        <v>1.7399495742638001E-3</v>
      </c>
      <c r="BZ52">
        <v>1.6053324879865102E-2</v>
      </c>
      <c r="CA52">
        <v>4.3761856172294798E-2</v>
      </c>
      <c r="CB52">
        <v>5.8229890623515898E-2</v>
      </c>
      <c r="CC52">
        <v>-0.39718007647528197</v>
      </c>
      <c r="CD52">
        <v>-0.80301571456440402</v>
      </c>
      <c r="CE52">
        <v>-0.60551481164776799</v>
      </c>
      <c r="CF52">
        <v>-0.19156701728550199</v>
      </c>
      <c r="CG52">
        <v>-2.31516634121266E-2</v>
      </c>
      <c r="CH52">
        <v>-0.15169955611205699</v>
      </c>
      <c r="CI52">
        <v>-0.314089143991439</v>
      </c>
      <c r="CJ52">
        <v>-0.24144601745058</v>
      </c>
      <c r="CK52">
        <v>-6.2302563399784697E-2</v>
      </c>
      <c r="CL52">
        <v>1.5117993628482901E-2</v>
      </c>
      <c r="CM52" s="21" t="s">
        <v>30</v>
      </c>
      <c r="CN52" s="1"/>
      <c r="CQ52" s="1">
        <v>17.783084393757498</v>
      </c>
    </row>
    <row r="53" spans="2:95" x14ac:dyDescent="0.2">
      <c r="B53">
        <v>926</v>
      </c>
      <c r="C53" t="s">
        <v>12</v>
      </c>
      <c r="D53">
        <v>16</v>
      </c>
      <c r="E53">
        <v>3</v>
      </c>
      <c r="F53">
        <v>18.5</v>
      </c>
      <c r="G53">
        <v>20</v>
      </c>
      <c r="H53">
        <v>140.185</v>
      </c>
      <c r="I53">
        <v>157.678055555556</v>
      </c>
      <c r="J53">
        <v>5179.4691358024702</v>
      </c>
      <c r="K53">
        <v>2.2162119732736003</v>
      </c>
      <c r="L53">
        <v>1.08</v>
      </c>
      <c r="M53">
        <v>3.6403617611846544</v>
      </c>
      <c r="N53">
        <f t="shared" si="0"/>
        <v>3.9682845745859212</v>
      </c>
      <c r="O53">
        <v>83.28286781598527</v>
      </c>
      <c r="P53">
        <v>136.69742400506999</v>
      </c>
      <c r="Q53">
        <v>27.654153794510378</v>
      </c>
      <c r="R53">
        <v>0.5</v>
      </c>
      <c r="S53" s="17">
        <v>18.658160518968181</v>
      </c>
      <c r="T53" s="17">
        <v>0.22682278120262278</v>
      </c>
      <c r="U53" s="17">
        <v>18.727683929506966</v>
      </c>
      <c r="V53" s="17">
        <v>0.21984492458009736</v>
      </c>
      <c r="W53" s="17">
        <f t="shared" si="1"/>
        <v>18.692922224237574</v>
      </c>
      <c r="X53" s="17">
        <f t="shared" si="2"/>
        <v>0.22333385289136007</v>
      </c>
      <c r="Y53">
        <v>35</v>
      </c>
      <c r="Z53">
        <v>1.5</v>
      </c>
      <c r="AA53">
        <v>39.799999999999997</v>
      </c>
      <c r="AB53">
        <v>0.31</v>
      </c>
      <c r="AC53" s="20">
        <f t="shared" si="3"/>
        <v>1923.6926703703703</v>
      </c>
      <c r="AD53">
        <v>250</v>
      </c>
      <c r="AE53">
        <v>1.0271999999999999</v>
      </c>
      <c r="AF53">
        <v>432.82587351766301</v>
      </c>
      <c r="AG53">
        <v>395.92684064559398</v>
      </c>
      <c r="AH53">
        <v>412.28737989131901</v>
      </c>
      <c r="AI53">
        <v>452.85314722854201</v>
      </c>
      <c r="AJ53">
        <v>469.02716553166999</v>
      </c>
      <c r="AK53">
        <v>8.5668481736830895</v>
      </c>
      <c r="AL53">
        <v>8.5466785141426893</v>
      </c>
      <c r="AM53">
        <v>8.5556577480828295</v>
      </c>
      <c r="AN53">
        <v>8.5783410668853399</v>
      </c>
      <c r="AO53">
        <v>8.5872523451625398</v>
      </c>
      <c r="AP53" s="23">
        <v>7.5596191153415497E-14</v>
      </c>
      <c r="AQ53" s="23">
        <v>6.8353993848873897E-14</v>
      </c>
      <c r="AR53" s="23">
        <v>7.1490133051560594E-14</v>
      </c>
      <c r="AS53" s="23">
        <v>7.9752473145950606E-14</v>
      </c>
      <c r="AT53" s="23">
        <v>8.3540877661405106E-14</v>
      </c>
      <c r="AU53">
        <v>2.6593177484857199E-2</v>
      </c>
      <c r="AV53">
        <v>2.5848649213024301E-2</v>
      </c>
      <c r="AW53">
        <v>2.6187974209279801E-2</v>
      </c>
      <c r="AX53">
        <v>2.6997424220822502E-2</v>
      </c>
      <c r="AY53">
        <v>2.7339261559611201E-2</v>
      </c>
      <c r="AZ53" s="23">
        <v>1.49453207176182E-6</v>
      </c>
      <c r="BA53" s="23">
        <v>1.4497943517494899E-6</v>
      </c>
      <c r="BB53" s="23">
        <v>1.46952042613227E-6</v>
      </c>
      <c r="BC53" s="23">
        <v>1.5190078885098501E-6</v>
      </c>
      <c r="BD53" s="23">
        <v>1.53843078809586E-6</v>
      </c>
      <c r="BE53" s="23">
        <v>1.192503071932E-9</v>
      </c>
      <c r="BF53" s="23">
        <v>1.1036057263662201E-9</v>
      </c>
      <c r="BG53" s="23">
        <v>1.1414052863938201E-9</v>
      </c>
      <c r="BH53" s="23">
        <v>1.24283573341916E-9</v>
      </c>
      <c r="BI53" s="23">
        <v>1.2845899633207499E-9</v>
      </c>
      <c r="BJ53">
        <v>8.1064411012510895</v>
      </c>
      <c r="BK53">
        <f>BP53-BJ53</f>
        <v>3.6636668866950828E-2</v>
      </c>
      <c r="BL53">
        <f>BJ53-BM53</f>
        <v>3.6995936942799901E-2</v>
      </c>
      <c r="BM53">
        <v>8.0694451643082896</v>
      </c>
      <c r="BN53">
        <v>8.0864748164233298</v>
      </c>
      <c r="BO53">
        <v>8.1268766139561599</v>
      </c>
      <c r="BP53">
        <v>8.1430777701180403</v>
      </c>
      <c r="BQ53">
        <v>298.27807405831402</v>
      </c>
      <c r="BR53">
        <f>BW53-BQ53</f>
        <v>91.721637456468954</v>
      </c>
      <c r="BS53">
        <f>BQ53-BT53</f>
        <v>89.260754321725017</v>
      </c>
      <c r="BT53">
        <v>209.017319736589</v>
      </c>
      <c r="BU53">
        <v>248.74938195799299</v>
      </c>
      <c r="BV53">
        <v>347.37597759010498</v>
      </c>
      <c r="BW53">
        <v>389.99971151478297</v>
      </c>
      <c r="BX53">
        <v>4.2071573773692202E-2</v>
      </c>
      <c r="BY53">
        <v>1.3199005178837301E-2</v>
      </c>
      <c r="BZ53">
        <v>2.6934840205383798E-2</v>
      </c>
      <c r="CA53">
        <v>5.7095721136023701E-2</v>
      </c>
      <c r="CB53">
        <v>7.1830683067912293E-2</v>
      </c>
      <c r="CC53">
        <v>-0.56041798972852697</v>
      </c>
      <c r="CD53">
        <v>-0.99569241892539295</v>
      </c>
      <c r="CE53">
        <v>-0.78931059603012899</v>
      </c>
      <c r="CF53">
        <v>-0.33455641820127002</v>
      </c>
      <c r="CG53">
        <v>-0.169477401921767</v>
      </c>
      <c r="CH53">
        <v>-0.17466992545893401</v>
      </c>
      <c r="CI53">
        <v>-0.336097257814851</v>
      </c>
      <c r="CJ53">
        <v>-0.26458418228116698</v>
      </c>
      <c r="CK53">
        <v>-8.5263652629340506E-2</v>
      </c>
      <c r="CL53">
        <v>-8.9509864131217306E-3</v>
      </c>
      <c r="CM53" s="21"/>
      <c r="CN53" s="1"/>
      <c r="CQ53" s="1">
        <v>19.0051652460984</v>
      </c>
    </row>
    <row r="54" spans="2:95" x14ac:dyDescent="0.2">
      <c r="B54">
        <v>926</v>
      </c>
      <c r="C54" t="s">
        <v>11</v>
      </c>
      <c r="D54">
        <v>15</v>
      </c>
      <c r="E54">
        <v>5</v>
      </c>
      <c r="F54">
        <v>119.5</v>
      </c>
      <c r="G54">
        <v>121</v>
      </c>
      <c r="H54">
        <v>140.69499999999999</v>
      </c>
      <c r="I54">
        <v>158.10305555555601</v>
      </c>
      <c r="J54">
        <v>5199.1527777777801</v>
      </c>
      <c r="K54">
        <v>2.1399947321792001</v>
      </c>
      <c r="L54">
        <v>1.0712176893279381</v>
      </c>
      <c r="M54">
        <v>3.588906191931585</v>
      </c>
      <c r="N54">
        <f t="shared" si="0"/>
        <v>3.9636074693916812</v>
      </c>
      <c r="O54">
        <v>83.412396579522408</v>
      </c>
      <c r="P54">
        <v>137.03304364148607</v>
      </c>
      <c r="Q54">
        <v>27.499772007600342</v>
      </c>
      <c r="R54">
        <v>0.5</v>
      </c>
      <c r="S54" s="17">
        <v>18.285992409912353</v>
      </c>
      <c r="T54" s="17">
        <v>0.18056114304500329</v>
      </c>
      <c r="U54" s="17">
        <v>18.310278017080073</v>
      </c>
      <c r="V54" s="17">
        <v>0.17237330180640817</v>
      </c>
      <c r="W54" s="17">
        <f t="shared" si="1"/>
        <v>18.298135213496213</v>
      </c>
      <c r="X54" s="17">
        <f t="shared" si="2"/>
        <v>0.17646722242570573</v>
      </c>
      <c r="Y54">
        <v>35</v>
      </c>
      <c r="Z54">
        <v>1.5</v>
      </c>
      <c r="AA54">
        <v>39.799999999999997</v>
      </c>
      <c r="AB54">
        <v>0.31</v>
      </c>
      <c r="AC54" s="20">
        <f t="shared" si="3"/>
        <v>1923.2970291666666</v>
      </c>
      <c r="AD54">
        <v>250</v>
      </c>
      <c r="AE54">
        <v>1.0271999999999999</v>
      </c>
      <c r="AF54">
        <v>432.84971453387601</v>
      </c>
      <c r="AG54">
        <v>396.78386790009301</v>
      </c>
      <c r="AH54">
        <v>413.31108309969602</v>
      </c>
      <c r="AI54">
        <v>453.00545095381</v>
      </c>
      <c r="AJ54">
        <v>468.958719847662</v>
      </c>
      <c r="AK54">
        <v>8.5686208441277003</v>
      </c>
      <c r="AL54">
        <v>8.5489372447724499</v>
      </c>
      <c r="AM54">
        <v>8.5576129780453805</v>
      </c>
      <c r="AN54">
        <v>8.5799341742230695</v>
      </c>
      <c r="AO54">
        <v>8.5890617628552306</v>
      </c>
      <c r="AP54" s="23">
        <v>7.4526823182698794E-14</v>
      </c>
      <c r="AQ54" s="23">
        <v>6.7300895149196503E-14</v>
      </c>
      <c r="AR54" s="23">
        <v>7.0418546452927898E-14</v>
      </c>
      <c r="AS54" s="23">
        <v>7.8698185422437602E-14</v>
      </c>
      <c r="AT54" s="23">
        <v>8.2278919044089401E-14</v>
      </c>
      <c r="AU54">
        <v>2.6698140880515E-2</v>
      </c>
      <c r="AV54">
        <v>2.5959163816136301E-2</v>
      </c>
      <c r="AW54">
        <v>2.6281506973573902E-2</v>
      </c>
      <c r="AX54">
        <v>2.7111775821822701E-2</v>
      </c>
      <c r="AY54">
        <v>2.7455309571905201E-2</v>
      </c>
      <c r="AZ54" s="23">
        <v>1.4900672723977599E-6</v>
      </c>
      <c r="BA54" s="23">
        <v>1.4455909793317201E-6</v>
      </c>
      <c r="BB54" s="23">
        <v>1.46553866933276E-6</v>
      </c>
      <c r="BC54" s="23">
        <v>1.51437156814469E-6</v>
      </c>
      <c r="BD54" s="23">
        <v>1.53338740332847E-6</v>
      </c>
      <c r="BE54" s="23">
        <v>1.18547787495063E-9</v>
      </c>
      <c r="BF54" s="23">
        <v>1.0982964883492601E-9</v>
      </c>
      <c r="BG54" s="23">
        <v>1.1360208334092699E-9</v>
      </c>
      <c r="BH54" s="23">
        <v>1.2349249628290899E-9</v>
      </c>
      <c r="BI54" s="23">
        <v>1.27663999945947E-9</v>
      </c>
      <c r="BJ54">
        <v>8.0676517588843506</v>
      </c>
      <c r="BK54">
        <f>BP54-BJ54</f>
        <v>3.5635820697919485E-2</v>
      </c>
      <c r="BL54">
        <f>BJ54-BM54</f>
        <v>3.600994099855015E-2</v>
      </c>
      <c r="BM54">
        <v>8.0316418178858004</v>
      </c>
      <c r="BN54">
        <v>8.0477269145843895</v>
      </c>
      <c r="BO54">
        <v>8.08758199627996</v>
      </c>
      <c r="BP54">
        <v>8.1032875795822701</v>
      </c>
      <c r="BQ54">
        <v>332.17462317796401</v>
      </c>
      <c r="BR54">
        <f>BW54-BQ54</f>
        <v>100.68847497158998</v>
      </c>
      <c r="BS54">
        <f>BQ54-BT54</f>
        <v>97.632278246761018</v>
      </c>
      <c r="BT54">
        <v>234.54234493120299</v>
      </c>
      <c r="BU54">
        <v>277.566609262724</v>
      </c>
      <c r="BV54">
        <v>387.04361305735898</v>
      </c>
      <c r="BW54">
        <v>432.86309814955399</v>
      </c>
      <c r="BX54">
        <v>6.6667175809305597E-3</v>
      </c>
      <c r="BY54">
        <v>-2.20550326039234E-2</v>
      </c>
      <c r="BZ54">
        <v>-7.5406752849152903E-3</v>
      </c>
      <c r="CA54">
        <v>2.0858658832687001E-2</v>
      </c>
      <c r="CB54">
        <v>3.5135650736764397E-2</v>
      </c>
      <c r="CC54">
        <v>-8.8950050656972895E-2</v>
      </c>
      <c r="CD54">
        <v>-0.47758202329186</v>
      </c>
      <c r="CE54">
        <v>-0.29508570601871498</v>
      </c>
      <c r="CF54">
        <v>0.11610267805056</v>
      </c>
      <c r="CG54">
        <v>0.292042817482289</v>
      </c>
      <c r="CH54">
        <v>-0.20094744665390099</v>
      </c>
      <c r="CI54">
        <v>-0.36258028389672098</v>
      </c>
      <c r="CJ54">
        <v>-0.28988988064198101</v>
      </c>
      <c r="CK54">
        <v>-0.112313419367209</v>
      </c>
      <c r="CL54">
        <v>-3.7716945028898802E-2</v>
      </c>
      <c r="CM54" s="21"/>
      <c r="CN54" s="1"/>
      <c r="CQ54" s="1">
        <v>19.211191140456201</v>
      </c>
    </row>
    <row r="55" spans="2:95" x14ac:dyDescent="0.2">
      <c r="B55">
        <v>926</v>
      </c>
      <c r="C55" t="s">
        <v>12</v>
      </c>
      <c r="D55">
        <v>16</v>
      </c>
      <c r="E55">
        <v>3</v>
      </c>
      <c r="F55">
        <v>121</v>
      </c>
      <c r="G55">
        <v>122.5</v>
      </c>
      <c r="H55">
        <v>141.21</v>
      </c>
      <c r="I55">
        <v>158.84</v>
      </c>
      <c r="J55">
        <v>5234.1333333333296</v>
      </c>
      <c r="K55">
        <v>2.1913234928110574</v>
      </c>
      <c r="L55">
        <v>1.9</v>
      </c>
      <c r="M55">
        <v>3.0643527860477131</v>
      </c>
      <c r="N55">
        <f t="shared" si="0"/>
        <v>3.9552956774095849</v>
      </c>
      <c r="O55">
        <v>69.743415269172914</v>
      </c>
      <c r="P55">
        <v>24.850298788422236</v>
      </c>
      <c r="Q55">
        <v>25.750827122766154</v>
      </c>
      <c r="R55">
        <v>0.5</v>
      </c>
      <c r="S55" s="17">
        <v>18.252066428480653</v>
      </c>
      <c r="T55" s="17">
        <v>0.19442913302044693</v>
      </c>
      <c r="U55" s="17">
        <v>18.488707812167384</v>
      </c>
      <c r="V55" s="17">
        <v>0.18746223723701477</v>
      </c>
      <c r="W55" s="17">
        <f t="shared" si="1"/>
        <v>18.370387120324018</v>
      </c>
      <c r="X55" s="17">
        <f t="shared" si="2"/>
        <v>0.19094568512873084</v>
      </c>
      <c r="Y55">
        <v>35</v>
      </c>
      <c r="Z55">
        <v>1.5</v>
      </c>
      <c r="AA55">
        <v>39.799999999999997</v>
      </c>
      <c r="AB55">
        <v>0.31</v>
      </c>
      <c r="AC55" s="20">
        <f t="shared" si="3"/>
        <v>1922.59392</v>
      </c>
      <c r="AD55">
        <v>250</v>
      </c>
      <c r="AE55">
        <v>1.0271999999999999</v>
      </c>
      <c r="AF55">
        <v>432.34081489833699</v>
      </c>
      <c r="AG55">
        <v>395.71762283271602</v>
      </c>
      <c r="AH55">
        <v>412.28074629407399</v>
      </c>
      <c r="AI55">
        <v>452.28047762463098</v>
      </c>
      <c r="AJ55">
        <v>468.642711002895</v>
      </c>
      <c r="AK55">
        <v>8.5887737242963205</v>
      </c>
      <c r="AL55">
        <v>8.5693522243345992</v>
      </c>
      <c r="AM55">
        <v>8.5778995348706903</v>
      </c>
      <c r="AN55">
        <v>8.6002403761316</v>
      </c>
      <c r="AO55">
        <v>8.6101944336633291</v>
      </c>
      <c r="AP55" s="23">
        <v>6.3897599552786297E-14</v>
      </c>
      <c r="AQ55" s="23">
        <v>5.7640068322537098E-14</v>
      </c>
      <c r="AR55" s="23">
        <v>6.0372920615242595E-14</v>
      </c>
      <c r="AS55" s="23">
        <v>6.7466173445720803E-14</v>
      </c>
      <c r="AT55" s="23">
        <v>7.0431243572817001E-14</v>
      </c>
      <c r="AU55">
        <v>2.7869110924205898E-2</v>
      </c>
      <c r="AV55">
        <v>2.7095600689201801E-2</v>
      </c>
      <c r="AW55">
        <v>2.74262731217133E-2</v>
      </c>
      <c r="AX55">
        <v>2.8311122129550701E-2</v>
      </c>
      <c r="AY55">
        <v>2.8690327048003499E-2</v>
      </c>
      <c r="AZ55" s="23">
        <v>1.44156968442157E-6</v>
      </c>
      <c r="BA55" s="23">
        <v>1.39575467696192E-6</v>
      </c>
      <c r="BB55" s="23">
        <v>1.4175534773109201E-6</v>
      </c>
      <c r="BC55" s="23">
        <v>1.46573246700271E-6</v>
      </c>
      <c r="BD55" s="23">
        <v>1.4833745971860901E-6</v>
      </c>
      <c r="BE55" s="23">
        <v>1.1114252662423501E-9</v>
      </c>
      <c r="BF55" s="23">
        <v>1.0255420286509599E-9</v>
      </c>
      <c r="BG55" s="23">
        <v>1.06489882594201E-9</v>
      </c>
      <c r="BH55" s="23">
        <v>1.1586630212300099E-9</v>
      </c>
      <c r="BI55" s="23">
        <v>1.1961154464683199E-9</v>
      </c>
      <c r="BJ55">
        <v>8.0952760891680295</v>
      </c>
      <c r="BK55">
        <f>BP55-BJ55</f>
        <v>3.6346490165771073E-2</v>
      </c>
      <c r="BL55">
        <f>BJ55-BM55</f>
        <v>3.7194566498769177E-2</v>
      </c>
      <c r="BM55">
        <v>8.0580815226692604</v>
      </c>
      <c r="BN55">
        <v>8.0748236925625907</v>
      </c>
      <c r="BO55">
        <v>8.1156398500115294</v>
      </c>
      <c r="BP55">
        <v>8.1316225793338006</v>
      </c>
      <c r="BQ55">
        <v>307.04720970428701</v>
      </c>
      <c r="BR55">
        <f>BW55-BQ55</f>
        <v>95.270594430057997</v>
      </c>
      <c r="BS55">
        <f>BQ55-BT55</f>
        <v>90.884871166169006</v>
      </c>
      <c r="BT55">
        <v>216.16233853811801</v>
      </c>
      <c r="BU55">
        <v>254.694307806274</v>
      </c>
      <c r="BV55">
        <v>358.814639699748</v>
      </c>
      <c r="BW55">
        <v>402.31780413434501</v>
      </c>
      <c r="BX55">
        <v>3.3567583368672001E-2</v>
      </c>
      <c r="BY55">
        <v>4.6960389155303404E-3</v>
      </c>
      <c r="BZ55">
        <v>1.87446292261901E-2</v>
      </c>
      <c r="CA55">
        <v>4.8483983566312401E-2</v>
      </c>
      <c r="CB55">
        <v>6.2929354580856606E-2</v>
      </c>
      <c r="CC55">
        <v>-0.44692485920032299</v>
      </c>
      <c r="CD55">
        <v>-0.87062259366879202</v>
      </c>
      <c r="CE55">
        <v>-0.67295227086892595</v>
      </c>
      <c r="CF55">
        <v>-0.22801386634437801</v>
      </c>
      <c r="CG55">
        <v>-6.06147216415448E-2</v>
      </c>
      <c r="CH55">
        <v>-0.207813709068185</v>
      </c>
      <c r="CI55">
        <v>-0.37618745072774701</v>
      </c>
      <c r="CJ55">
        <v>-0.29935291500758998</v>
      </c>
      <c r="CK55">
        <v>-0.11655319034032</v>
      </c>
      <c r="CL55">
        <v>-4.1751002360741203E-2</v>
      </c>
      <c r="CM55" s="21"/>
      <c r="CN55" s="1"/>
      <c r="CQ55" s="1">
        <v>18.737257154861901</v>
      </c>
    </row>
    <row r="56" spans="2:95" x14ac:dyDescent="0.2">
      <c r="B56">
        <v>926</v>
      </c>
      <c r="C56" t="s">
        <v>12</v>
      </c>
      <c r="D56">
        <v>16</v>
      </c>
      <c r="E56">
        <v>4</v>
      </c>
      <c r="F56">
        <v>61.5</v>
      </c>
      <c r="G56">
        <v>63</v>
      </c>
      <c r="H56">
        <v>142.11500000000001</v>
      </c>
      <c r="I56">
        <v>159.745</v>
      </c>
      <c r="J56">
        <v>5272.4</v>
      </c>
      <c r="K56">
        <v>2.2401049145176413</v>
      </c>
      <c r="L56">
        <v>1.1399999999999999</v>
      </c>
      <c r="M56">
        <v>3.3766828326395326</v>
      </c>
      <c r="N56">
        <f t="shared" si="0"/>
        <v>3.94620317102234</v>
      </c>
      <c r="O56">
        <v>79.473778700294901</v>
      </c>
      <c r="P56">
        <v>235.84444851652844</v>
      </c>
      <c r="Q56">
        <v>26.836603694122907</v>
      </c>
      <c r="R56">
        <v>0.5</v>
      </c>
      <c r="S56" s="17">
        <v>17.796125386634554</v>
      </c>
      <c r="T56" s="17">
        <v>0.23354572077623725</v>
      </c>
      <c r="U56" s="17">
        <v>17.750863836836661</v>
      </c>
      <c r="V56" s="17">
        <v>0.22623259443516072</v>
      </c>
      <c r="W56" s="17">
        <f t="shared" si="1"/>
        <v>17.773494611735607</v>
      </c>
      <c r="X56" s="17">
        <f t="shared" si="2"/>
        <v>0.229889157605699</v>
      </c>
      <c r="Y56">
        <v>35</v>
      </c>
      <c r="Z56">
        <v>1.5</v>
      </c>
      <c r="AA56">
        <v>39.799999999999997</v>
      </c>
      <c r="AB56">
        <v>0.31</v>
      </c>
      <c r="AC56" s="20">
        <f t="shared" si="3"/>
        <v>1921.82476</v>
      </c>
      <c r="AD56">
        <v>250</v>
      </c>
      <c r="AE56">
        <v>1.0271999999999999</v>
      </c>
      <c r="AF56">
        <v>432.638795658579</v>
      </c>
      <c r="AG56">
        <v>396.26909779745898</v>
      </c>
      <c r="AH56">
        <v>412.40299283006601</v>
      </c>
      <c r="AI56">
        <v>452.533969837504</v>
      </c>
      <c r="AJ56">
        <v>468.72572466355098</v>
      </c>
      <c r="AK56">
        <v>8.5762468032485106</v>
      </c>
      <c r="AL56">
        <v>8.5565114707764192</v>
      </c>
      <c r="AM56">
        <v>8.5651036926898207</v>
      </c>
      <c r="AN56">
        <v>8.5875437056514805</v>
      </c>
      <c r="AO56">
        <v>8.5969069106505902</v>
      </c>
      <c r="AP56" s="23">
        <v>7.0366004152108697E-14</v>
      </c>
      <c r="AQ56" s="23">
        <v>6.3623139309205903E-14</v>
      </c>
      <c r="AR56" s="23">
        <v>6.6510869260040096E-14</v>
      </c>
      <c r="AS56" s="23">
        <v>7.43244253312241E-14</v>
      </c>
      <c r="AT56" s="23">
        <v>7.7724274904465602E-14</v>
      </c>
      <c r="AU56">
        <v>2.7126898956110299E-2</v>
      </c>
      <c r="AV56">
        <v>2.63664219097147E-2</v>
      </c>
      <c r="AW56">
        <v>2.66993696655588E-2</v>
      </c>
      <c r="AX56">
        <v>2.7548423705055801E-2</v>
      </c>
      <c r="AY56">
        <v>2.7896404660854201E-2</v>
      </c>
      <c r="AZ56" s="23">
        <v>1.47185726972988E-6</v>
      </c>
      <c r="BA56" s="23">
        <v>1.4271406558887401E-6</v>
      </c>
      <c r="BB56" s="23">
        <v>1.44751385973885E-6</v>
      </c>
      <c r="BC56" s="23">
        <v>1.49640656314391E-6</v>
      </c>
      <c r="BD56" s="23">
        <v>1.5146191050067801E-6</v>
      </c>
      <c r="BE56" s="23">
        <v>1.15717723703994E-9</v>
      </c>
      <c r="BF56" s="23">
        <v>1.0699477008876501E-9</v>
      </c>
      <c r="BG56" s="23">
        <v>1.1078186947054299E-9</v>
      </c>
      <c r="BH56" s="23">
        <v>1.2062426589931401E-9</v>
      </c>
      <c r="BI56" s="23">
        <v>1.24669169069036E-9</v>
      </c>
      <c r="BJ56">
        <v>8.0180488594052193</v>
      </c>
      <c r="BK56">
        <f>BP56-BJ56</f>
        <v>4.0553313440060634E-2</v>
      </c>
      <c r="BL56">
        <f>BJ56-BM56</f>
        <v>4.033704243977887E-2</v>
      </c>
      <c r="BM56">
        <v>7.9777118169654404</v>
      </c>
      <c r="BN56">
        <v>7.9953814060247197</v>
      </c>
      <c r="BO56">
        <v>8.0403062433977492</v>
      </c>
      <c r="BP56">
        <v>8.0586021728452799</v>
      </c>
      <c r="BQ56">
        <v>382.39648139477401</v>
      </c>
      <c r="BR56">
        <f>BW56-BQ56</f>
        <v>116.88380060335396</v>
      </c>
      <c r="BS56">
        <f>BQ56-BT56</f>
        <v>112.57506782447899</v>
      </c>
      <c r="BT56">
        <v>269.82141357029502</v>
      </c>
      <c r="BU56">
        <v>319.92134530889302</v>
      </c>
      <c r="BV56">
        <v>445.27298301415902</v>
      </c>
      <c r="BW56">
        <v>499.28028199812798</v>
      </c>
      <c r="BX56">
        <v>-3.8668241093170998E-2</v>
      </c>
      <c r="BY56">
        <v>-7.0377932695702805E-2</v>
      </c>
      <c r="BZ56">
        <v>-5.47653761860738E-2</v>
      </c>
      <c r="CA56">
        <v>-2.2736944066388501E-2</v>
      </c>
      <c r="CB56">
        <v>-7.0092221899752801E-3</v>
      </c>
      <c r="CC56">
        <v>0.51511376482740101</v>
      </c>
      <c r="CD56">
        <v>9.0739443896602004E-2</v>
      </c>
      <c r="CE56">
        <v>0.27981198923147499</v>
      </c>
      <c r="CF56">
        <v>0.75498189920294001</v>
      </c>
      <c r="CG56">
        <v>0.98060639552596596</v>
      </c>
      <c r="CH56">
        <v>-0.185826716431015</v>
      </c>
      <c r="CI56">
        <v>-0.35823291154259801</v>
      </c>
      <c r="CJ56">
        <v>-0.28130054055764298</v>
      </c>
      <c r="CK56">
        <v>-9.1537795823019005E-2</v>
      </c>
      <c r="CL56">
        <v>-1.05706879216178E-2</v>
      </c>
      <c r="CM56" s="21"/>
      <c r="CN56" s="1"/>
      <c r="CQ56" s="1">
        <v>18.823994141656701</v>
      </c>
    </row>
    <row r="57" spans="2:95" x14ac:dyDescent="0.2">
      <c r="B57">
        <v>926</v>
      </c>
      <c r="C57" t="s">
        <v>12</v>
      </c>
      <c r="D57">
        <v>16</v>
      </c>
      <c r="E57">
        <v>4</v>
      </c>
      <c r="F57">
        <v>140</v>
      </c>
      <c r="G57">
        <v>141.5</v>
      </c>
      <c r="H57">
        <v>142.9</v>
      </c>
      <c r="I57">
        <v>160.53</v>
      </c>
      <c r="J57">
        <v>5305.5</v>
      </c>
      <c r="K57">
        <v>2.4212930522849532</v>
      </c>
      <c r="L57">
        <v>1.0900000000000001</v>
      </c>
      <c r="M57">
        <v>3.6809638800012392</v>
      </c>
      <c r="N57">
        <f t="shared" si="0"/>
        <v>3.9383383993022183</v>
      </c>
      <c r="O57">
        <v>81.239708327960201</v>
      </c>
      <c r="P57">
        <v>35.329616771187588</v>
      </c>
      <c r="Q57">
        <v>27.801641427674902</v>
      </c>
      <c r="R57">
        <v>0.5</v>
      </c>
      <c r="S57" s="17">
        <v>18.799652794412758</v>
      </c>
      <c r="T57" s="17">
        <v>0.18784265519481663</v>
      </c>
      <c r="U57" s="17">
        <v>18.802695889282852</v>
      </c>
      <c r="V57" s="17">
        <v>0.1796303487930774</v>
      </c>
      <c r="W57" s="17">
        <f t="shared" si="1"/>
        <v>18.801174341847805</v>
      </c>
      <c r="X57" s="17">
        <f t="shared" si="2"/>
        <v>0.18373650199394703</v>
      </c>
      <c r="Y57">
        <v>35</v>
      </c>
      <c r="Z57">
        <v>1.5</v>
      </c>
      <c r="AA57">
        <v>39.799999999999997</v>
      </c>
      <c r="AB57">
        <v>0.31</v>
      </c>
      <c r="AC57" s="20">
        <f t="shared" si="3"/>
        <v>1921.1594499999999</v>
      </c>
      <c r="AD57">
        <v>250</v>
      </c>
      <c r="AE57">
        <v>1.0271999999999999</v>
      </c>
      <c r="AF57">
        <v>432.80496025319002</v>
      </c>
      <c r="AG57">
        <v>395.92710833919898</v>
      </c>
      <c r="AH57">
        <v>412.43399259810798</v>
      </c>
      <c r="AI57">
        <v>452.94361556203501</v>
      </c>
      <c r="AJ57">
        <v>469.41035783253199</v>
      </c>
      <c r="AK57">
        <v>8.5651555612879999</v>
      </c>
      <c r="AL57">
        <v>8.5451946761418291</v>
      </c>
      <c r="AM57">
        <v>8.5539167834036807</v>
      </c>
      <c r="AN57">
        <v>8.5766459983461392</v>
      </c>
      <c r="AO57">
        <v>8.5860262740918696</v>
      </c>
      <c r="AP57" s="23">
        <v>7.6525564269714996E-14</v>
      </c>
      <c r="AQ57" s="23">
        <v>6.9030789485148005E-14</v>
      </c>
      <c r="AR57" s="23">
        <v>7.22931354927711E-14</v>
      </c>
      <c r="AS57" s="23">
        <v>8.0770809525824405E-14</v>
      </c>
      <c r="AT57" s="23">
        <v>8.4401269407294594E-14</v>
      </c>
      <c r="AU57">
        <v>2.6503767912933501E-2</v>
      </c>
      <c r="AV57">
        <v>2.5778560888412301E-2</v>
      </c>
      <c r="AW57">
        <v>2.6095519951729599E-2</v>
      </c>
      <c r="AX57">
        <v>2.6915078134395299E-2</v>
      </c>
      <c r="AY57">
        <v>2.7264117491221099E-2</v>
      </c>
      <c r="AZ57" s="23">
        <v>1.49836743613667E-6</v>
      </c>
      <c r="BA57" s="23">
        <v>1.45248605215618E-6</v>
      </c>
      <c r="BB57" s="23">
        <v>1.4734358332161899E-6</v>
      </c>
      <c r="BC57" s="23">
        <v>1.5231860980274901E-6</v>
      </c>
      <c r="BD57" s="23">
        <v>1.54193147301232E-6</v>
      </c>
      <c r="BE57" s="23">
        <v>1.19856661165381E-9</v>
      </c>
      <c r="BF57" s="23">
        <v>1.1073701694743199E-9</v>
      </c>
      <c r="BG57" s="23">
        <v>1.1475343189076599E-9</v>
      </c>
      <c r="BH57" s="23">
        <v>1.25052035177844E-9</v>
      </c>
      <c r="BI57" s="23">
        <v>1.2910954801866799E-9</v>
      </c>
      <c r="BJ57">
        <v>8.1156142232864195</v>
      </c>
      <c r="BK57">
        <f>BP57-BJ57</f>
        <v>3.5501146853620824E-2</v>
      </c>
      <c r="BL57">
        <f>BJ57-BM57</f>
        <v>3.5391242372739384E-2</v>
      </c>
      <c r="BM57">
        <v>8.0802229809136801</v>
      </c>
      <c r="BN57">
        <v>8.0962886825468399</v>
      </c>
      <c r="BO57">
        <v>8.1350841462604304</v>
      </c>
      <c r="BP57">
        <v>8.1511153701400403</v>
      </c>
      <c r="BQ57">
        <v>290.50708596271301</v>
      </c>
      <c r="BR57">
        <f>BW57-BQ57</f>
        <v>89.834766319965979</v>
      </c>
      <c r="BS57">
        <f>BQ57-BT57</f>
        <v>86.965197438248993</v>
      </c>
      <c r="BT57">
        <v>203.54188852446401</v>
      </c>
      <c r="BU57">
        <v>242.11584614282901</v>
      </c>
      <c r="BV57">
        <v>340.38831277303399</v>
      </c>
      <c r="BW57">
        <v>380.34185228267899</v>
      </c>
      <c r="BX57">
        <v>4.9830031134391897E-2</v>
      </c>
      <c r="BY57">
        <v>2.1390036548937699E-2</v>
      </c>
      <c r="BZ57">
        <v>3.5356102418455798E-2</v>
      </c>
      <c r="CA57">
        <v>6.4323785386141197E-2</v>
      </c>
      <c r="CB57">
        <v>7.8401021341847899E-2</v>
      </c>
      <c r="CC57">
        <v>-0.66276799376927198</v>
      </c>
      <c r="CD57">
        <v>-1.09600440730157</v>
      </c>
      <c r="CE57">
        <v>-0.89218413202258895</v>
      </c>
      <c r="CF57">
        <v>-0.43783645584544201</v>
      </c>
      <c r="CG57">
        <v>-0.279810309336186</v>
      </c>
      <c r="CH57">
        <v>-0.17768314761353499</v>
      </c>
      <c r="CI57">
        <v>-0.350507886536986</v>
      </c>
      <c r="CJ57">
        <v>-0.27361520575206799</v>
      </c>
      <c r="CK57">
        <v>-8.3502997574312093E-2</v>
      </c>
      <c r="CL57">
        <v>-3.2430956210319399E-3</v>
      </c>
      <c r="CM57" s="21"/>
      <c r="CN57" s="1"/>
      <c r="CQ57" s="1">
        <v>18.1074365066026</v>
      </c>
    </row>
    <row r="58" spans="2:95" x14ac:dyDescent="0.2">
      <c r="B58">
        <v>926</v>
      </c>
      <c r="C58" t="s">
        <v>12</v>
      </c>
      <c r="D58">
        <v>16</v>
      </c>
      <c r="E58">
        <v>5</v>
      </c>
      <c r="F58">
        <v>90</v>
      </c>
      <c r="G58">
        <v>91.5</v>
      </c>
      <c r="H58">
        <v>143.9</v>
      </c>
      <c r="I58">
        <v>161.67512195122001</v>
      </c>
      <c r="J58">
        <v>5358.7560975609804</v>
      </c>
      <c r="K58">
        <v>2.1554840809449956</v>
      </c>
      <c r="L58">
        <v>1.1399999999999999</v>
      </c>
      <c r="M58">
        <v>3.5368605700912528</v>
      </c>
      <c r="N58">
        <f t="shared" si="0"/>
        <v>3.9256845810039214</v>
      </c>
      <c r="O58">
        <v>79.869142934500047</v>
      </c>
      <c r="P58">
        <v>23.72692792443658</v>
      </c>
      <c r="Q58">
        <v>27.368143824523798</v>
      </c>
      <c r="R58">
        <v>0.5</v>
      </c>
      <c r="S58" s="17">
        <v>18.206593420468042</v>
      </c>
      <c r="T58" s="17">
        <v>0.16940641786454133</v>
      </c>
      <c r="U58" s="17">
        <v>18.359338749025731</v>
      </c>
      <c r="V58" s="17">
        <v>0.15827102256551087</v>
      </c>
      <c r="W58" s="17">
        <f t="shared" si="1"/>
        <v>18.282966084746889</v>
      </c>
      <c r="X58" s="17">
        <f t="shared" si="2"/>
        <v>0.1638387202150261</v>
      </c>
      <c r="Y58">
        <v>35</v>
      </c>
      <c r="Z58">
        <v>1.5</v>
      </c>
      <c r="AA58">
        <v>39.799999999999997</v>
      </c>
      <c r="AB58">
        <v>0.31</v>
      </c>
      <c r="AC58" s="20">
        <f t="shared" si="3"/>
        <v>1920.0890024390242</v>
      </c>
      <c r="AD58">
        <v>250</v>
      </c>
      <c r="AE58">
        <v>1.0271999999999999</v>
      </c>
      <c r="AF58">
        <v>432.489468349231</v>
      </c>
      <c r="AG58">
        <v>395.52889524847097</v>
      </c>
      <c r="AH58">
        <v>412.04374154889302</v>
      </c>
      <c r="AI58">
        <v>452.76846134098503</v>
      </c>
      <c r="AJ58">
        <v>469.09089179702198</v>
      </c>
      <c r="AK58">
        <v>8.5701330161654692</v>
      </c>
      <c r="AL58">
        <v>8.5504761606814199</v>
      </c>
      <c r="AM58">
        <v>8.5591287806316299</v>
      </c>
      <c r="AN58">
        <v>8.5819134154981906</v>
      </c>
      <c r="AO58">
        <v>8.5914720155505204</v>
      </c>
      <c r="AP58" s="23">
        <v>7.3658019194978606E-14</v>
      </c>
      <c r="AQ58" s="23">
        <v>6.6426655641552797E-14</v>
      </c>
      <c r="AR58" s="23">
        <v>6.9574815731657797E-14</v>
      </c>
      <c r="AS58" s="23">
        <v>7.7793726480252701E-14</v>
      </c>
      <c r="AT58" s="23">
        <v>8.13362132679835E-14</v>
      </c>
      <c r="AU58">
        <v>2.67852137538565E-2</v>
      </c>
      <c r="AV58">
        <v>2.6044205989144899E-2</v>
      </c>
      <c r="AW58">
        <v>2.6366223894745099E-2</v>
      </c>
      <c r="AX58">
        <v>2.7204219324210702E-2</v>
      </c>
      <c r="AY58">
        <v>2.75581713886765E-2</v>
      </c>
      <c r="AZ58" s="23">
        <v>1.48615305887609E-6</v>
      </c>
      <c r="BA58" s="23">
        <v>1.43962469966548E-6</v>
      </c>
      <c r="BB58" s="23">
        <v>1.46105658271615E-6</v>
      </c>
      <c r="BC58" s="23">
        <v>1.5108937952695501E-6</v>
      </c>
      <c r="BD58" s="23">
        <v>1.52937145468886E-6</v>
      </c>
      <c r="BE58" s="23">
        <v>1.1791666062068601E-9</v>
      </c>
      <c r="BF58" s="23">
        <v>1.0887005163843499E-9</v>
      </c>
      <c r="BG58" s="23">
        <v>1.12832397287439E-9</v>
      </c>
      <c r="BH58" s="23">
        <v>1.2292564237235799E-9</v>
      </c>
      <c r="BI58" s="23">
        <v>1.2697597738811E-9</v>
      </c>
      <c r="BJ58">
        <v>8.0673354136282391</v>
      </c>
      <c r="BK58">
        <f>BP58-BJ58</f>
        <v>3.696724246927019E-2</v>
      </c>
      <c r="BL58">
        <f>BJ58-BM58</f>
        <v>3.6574323483479887E-2</v>
      </c>
      <c r="BM58">
        <v>8.0307610901447593</v>
      </c>
      <c r="BN58">
        <v>8.0469613588101492</v>
      </c>
      <c r="BO58">
        <v>8.0870668848893903</v>
      </c>
      <c r="BP58">
        <v>8.1043026560975093</v>
      </c>
      <c r="BQ58">
        <v>332.83818888238</v>
      </c>
      <c r="BR58">
        <f>BW58-BQ58</f>
        <v>100.96465251850299</v>
      </c>
      <c r="BS58">
        <f>BQ58-BT58</f>
        <v>98.679990957961991</v>
      </c>
      <c r="BT58">
        <v>234.158197924418</v>
      </c>
      <c r="BU58">
        <v>278.53091761716797</v>
      </c>
      <c r="BV58">
        <v>386.481340961743</v>
      </c>
      <c r="BW58">
        <v>433.80284140088298</v>
      </c>
      <c r="BX58">
        <v>6.7298881072182203E-3</v>
      </c>
      <c r="BY58">
        <v>-2.1207089096137399E-2</v>
      </c>
      <c r="BZ58">
        <v>-7.3922988732230202E-3</v>
      </c>
      <c r="CA58">
        <v>2.1233450013727399E-2</v>
      </c>
      <c r="CB58">
        <v>3.4625685609820198E-2</v>
      </c>
      <c r="CC58">
        <v>-8.9630688995373006E-2</v>
      </c>
      <c r="CD58">
        <v>-0.46906401678905901</v>
      </c>
      <c r="CE58">
        <v>-0.298301883519765</v>
      </c>
      <c r="CF58">
        <v>0.113128532118816</v>
      </c>
      <c r="CG58">
        <v>0.28877548365757599</v>
      </c>
      <c r="CH58">
        <v>-0.12661851484403899</v>
      </c>
      <c r="CI58">
        <v>-0.292802125298045</v>
      </c>
      <c r="CJ58">
        <v>-0.21814663182020599</v>
      </c>
      <c r="CK58">
        <v>-3.4934425787988201E-2</v>
      </c>
      <c r="CL58">
        <v>4.1106200921198301E-2</v>
      </c>
      <c r="CM58" s="21"/>
      <c r="CN58" s="1"/>
      <c r="CQ58" s="1">
        <v>19.341145666266499</v>
      </c>
    </row>
    <row r="59" spans="2:95" x14ac:dyDescent="0.2">
      <c r="B59">
        <v>926</v>
      </c>
      <c r="C59" t="s">
        <v>11</v>
      </c>
      <c r="D59">
        <v>16</v>
      </c>
      <c r="E59">
        <v>1</v>
      </c>
      <c r="F59">
        <v>115</v>
      </c>
      <c r="G59">
        <v>116.5</v>
      </c>
      <c r="H59">
        <v>144.15</v>
      </c>
      <c r="I59">
        <v>162.13853658536601</v>
      </c>
      <c r="J59">
        <v>5381.92682926829</v>
      </c>
      <c r="K59"/>
      <c r="L59"/>
      <c r="M59">
        <v>3.7660834820178475</v>
      </c>
      <c r="N59">
        <f t="shared" si="0"/>
        <v>3.9201792072901327</v>
      </c>
      <c r="O59">
        <v>87.274939155005839</v>
      </c>
      <c r="P59">
        <v>52.286553233849098</v>
      </c>
      <c r="Q59">
        <v>28.070323913009979</v>
      </c>
      <c r="R59">
        <v>0.5</v>
      </c>
      <c r="S59" s="17">
        <v>18.128209078202453</v>
      </c>
      <c r="T59" s="17">
        <v>0.1702952158069492</v>
      </c>
      <c r="U59" s="17">
        <v>18.231234636646001</v>
      </c>
      <c r="V59" s="17">
        <v>0.16292633526365449</v>
      </c>
      <c r="W59" s="17">
        <f t="shared" si="1"/>
        <v>18.179721857424227</v>
      </c>
      <c r="X59" s="17">
        <f t="shared" si="2"/>
        <v>0.16661077553530185</v>
      </c>
      <c r="Y59">
        <v>35</v>
      </c>
      <c r="Z59">
        <v>1.5</v>
      </c>
      <c r="AA59">
        <v>39.799999999999997</v>
      </c>
      <c r="AB59">
        <v>0.31</v>
      </c>
      <c r="AC59" s="20">
        <f t="shared" si="3"/>
        <v>1919.6232707317074</v>
      </c>
      <c r="AD59">
        <v>250</v>
      </c>
      <c r="AE59">
        <v>1.0271999999999999</v>
      </c>
      <c r="AF59">
        <v>432.61892161355701</v>
      </c>
      <c r="AG59">
        <v>395.41970328770799</v>
      </c>
      <c r="AH59">
        <v>412.782246906983</v>
      </c>
      <c r="AI59">
        <v>452.56390895831601</v>
      </c>
      <c r="AJ59">
        <v>468.58966833550102</v>
      </c>
      <c r="AK59">
        <v>8.5620742973799508</v>
      </c>
      <c r="AL59">
        <v>8.5422057850526691</v>
      </c>
      <c r="AM59">
        <v>8.5509353157545203</v>
      </c>
      <c r="AN59">
        <v>8.5733740051373299</v>
      </c>
      <c r="AO59">
        <v>8.5829972212112704</v>
      </c>
      <c r="AP59" s="23">
        <v>7.8349005973853506E-14</v>
      </c>
      <c r="AQ59" s="23">
        <v>7.0772008208135601E-14</v>
      </c>
      <c r="AR59" s="23">
        <v>7.4069682617102499E-14</v>
      </c>
      <c r="AS59" s="23">
        <v>8.2668651042146301E-14</v>
      </c>
      <c r="AT59" s="23">
        <v>8.6540186460467698E-14</v>
      </c>
      <c r="AU59">
        <v>2.6332771781888299E-2</v>
      </c>
      <c r="AV59">
        <v>2.5604340902434901E-2</v>
      </c>
      <c r="AW59">
        <v>2.59317990073889E-2</v>
      </c>
      <c r="AX59">
        <v>2.67331564807087E-2</v>
      </c>
      <c r="AY59">
        <v>2.7072582336885899E-2</v>
      </c>
      <c r="AZ59" s="23">
        <v>1.5057421968010901E-6</v>
      </c>
      <c r="BA59" s="23">
        <v>1.4595033274863799E-6</v>
      </c>
      <c r="BB59" s="23">
        <v>1.48113356504148E-6</v>
      </c>
      <c r="BC59" s="23">
        <v>1.5306315365851399E-6</v>
      </c>
      <c r="BD59" s="23">
        <v>1.5491704867269499E-6</v>
      </c>
      <c r="BE59" s="23">
        <v>1.210119646325E-9</v>
      </c>
      <c r="BF59" s="23">
        <v>1.1187590409300699E-9</v>
      </c>
      <c r="BG59" s="23">
        <v>1.1592433841979999E-9</v>
      </c>
      <c r="BH59" s="23">
        <v>1.2608836271901999E-9</v>
      </c>
      <c r="BI59" s="23">
        <v>1.3036122579527099E-9</v>
      </c>
      <c r="BJ59">
        <v>8.0484147777531305</v>
      </c>
      <c r="BK59">
        <f>BP59-BJ59</f>
        <v>3.6607369231449027E-2</v>
      </c>
      <c r="BL59">
        <f>BJ59-BM59</f>
        <v>3.6430459328300913E-2</v>
      </c>
      <c r="BM59">
        <v>8.0119843184248296</v>
      </c>
      <c r="BN59">
        <v>8.0286100594278498</v>
      </c>
      <c r="BO59">
        <v>8.0686589315639594</v>
      </c>
      <c r="BP59">
        <v>8.0850221469845795</v>
      </c>
      <c r="BQ59">
        <v>351.39776467925299</v>
      </c>
      <c r="BR59">
        <f>BW59-BQ59</f>
        <v>105.48939145075303</v>
      </c>
      <c r="BS59">
        <f>BQ59-BT59</f>
        <v>101.32871871054698</v>
      </c>
      <c r="BT59">
        <v>250.06904596870601</v>
      </c>
      <c r="BU59">
        <v>294.29337185038202</v>
      </c>
      <c r="BV59">
        <v>409.33583640576597</v>
      </c>
      <c r="BW59">
        <v>456.88715613000602</v>
      </c>
      <c r="BX59">
        <v>-1.15555446346189E-2</v>
      </c>
      <c r="BY59">
        <v>-4.00622742178431E-2</v>
      </c>
      <c r="BZ59">
        <v>-2.59907935013057E-2</v>
      </c>
      <c r="CA59">
        <v>2.7393044744785399E-3</v>
      </c>
      <c r="CB59">
        <v>1.7294410005831699E-2</v>
      </c>
      <c r="CC59">
        <v>0.15360202977670401</v>
      </c>
      <c r="CD59">
        <v>-0.23066770501638501</v>
      </c>
      <c r="CE59">
        <v>-5.3385044675089699E-2</v>
      </c>
      <c r="CF59">
        <v>0.36419431962608201</v>
      </c>
      <c r="CG59">
        <v>0.53686055793449605</v>
      </c>
      <c r="CH59">
        <v>-9.7150505674663198E-2</v>
      </c>
      <c r="CI59">
        <v>-0.26168035396900202</v>
      </c>
      <c r="CJ59">
        <v>-0.189254163287713</v>
      </c>
      <c r="CK59">
        <v>-5.4159141943085102E-3</v>
      </c>
      <c r="CL59">
        <v>6.8867137920022206E-2</v>
      </c>
      <c r="CM59" s="21"/>
      <c r="CN59" s="1"/>
      <c r="CQ59" s="1">
        <v>18.719046914765901</v>
      </c>
    </row>
    <row r="60" spans="2:95" x14ac:dyDescent="0.2">
      <c r="B60">
        <v>926</v>
      </c>
      <c r="C60" t="s">
        <v>12</v>
      </c>
      <c r="D60">
        <v>16</v>
      </c>
      <c r="E60">
        <v>6</v>
      </c>
      <c r="F60">
        <v>38</v>
      </c>
      <c r="G60">
        <v>39.5</v>
      </c>
      <c r="H60">
        <v>144.88</v>
      </c>
      <c r="I60">
        <v>162.89888888888899</v>
      </c>
      <c r="J60">
        <v>5416.8395061728397</v>
      </c>
      <c r="K60">
        <v>2.4218901898809935</v>
      </c>
      <c r="L60">
        <v>1.0201023861296317</v>
      </c>
      <c r="M60">
        <v>3.6806150267769282</v>
      </c>
      <c r="N60">
        <f t="shared" si="0"/>
        <v>3.9118840188704804</v>
      </c>
      <c r="O60">
        <v>84.074075242841815</v>
      </c>
      <c r="P60">
        <v>131.47185057404522</v>
      </c>
      <c r="Q60">
        <v>27.821954309092227</v>
      </c>
      <c r="R60">
        <v>0.5</v>
      </c>
      <c r="S60" s="17">
        <v>18.62365122620524</v>
      </c>
      <c r="T60" s="17">
        <v>0.18161766595694534</v>
      </c>
      <c r="U60" s="17">
        <v>18.7740989527978</v>
      </c>
      <c r="V60" s="17">
        <v>0.17282630458149215</v>
      </c>
      <c r="W60" s="17">
        <f t="shared" si="1"/>
        <v>18.69887508950152</v>
      </c>
      <c r="X60" s="17">
        <f t="shared" si="2"/>
        <v>0.17722198526921873</v>
      </c>
      <c r="Y60">
        <v>35</v>
      </c>
      <c r="Z60">
        <v>1.5</v>
      </c>
      <c r="AA60">
        <v>39.799999999999997</v>
      </c>
      <c r="AB60">
        <v>0.31</v>
      </c>
      <c r="AC60" s="20">
        <f t="shared" si="3"/>
        <v>1918.9215259259258</v>
      </c>
      <c r="AD60">
        <v>250</v>
      </c>
      <c r="AE60">
        <v>1.0271999999999999</v>
      </c>
      <c r="AF60">
        <v>432.58871379108302</v>
      </c>
      <c r="AG60">
        <v>396.56120610338002</v>
      </c>
      <c r="AH60">
        <v>412.935106313218</v>
      </c>
      <c r="AI60">
        <v>452.57225938310802</v>
      </c>
      <c r="AJ60">
        <v>468.4975688509</v>
      </c>
      <c r="AK60">
        <v>8.5649225126134692</v>
      </c>
      <c r="AL60">
        <v>8.5452294045511294</v>
      </c>
      <c r="AM60">
        <v>8.5540367341186805</v>
      </c>
      <c r="AN60">
        <v>8.5761790322113196</v>
      </c>
      <c r="AO60">
        <v>8.5860309782656294</v>
      </c>
      <c r="AP60" s="23">
        <v>7.6647959809380795E-14</v>
      </c>
      <c r="AQ60" s="23">
        <v>6.9268305857470398E-14</v>
      </c>
      <c r="AR60" s="23">
        <v>7.2425124825991699E-14</v>
      </c>
      <c r="AS60" s="23">
        <v>8.0832452224088002E-14</v>
      </c>
      <c r="AT60" s="23">
        <v>8.4567563028120799E-14</v>
      </c>
      <c r="AU60">
        <v>2.6492443725237701E-2</v>
      </c>
      <c r="AV60">
        <v>2.5768254806194001E-2</v>
      </c>
      <c r="AW60">
        <v>2.60927605601316E-2</v>
      </c>
      <c r="AX60">
        <v>2.6902565779184401E-2</v>
      </c>
      <c r="AY60">
        <v>2.72393816859446E-2</v>
      </c>
      <c r="AZ60" s="23">
        <v>1.49879375114732E-6</v>
      </c>
      <c r="BA60" s="23">
        <v>1.45274882905183E-6</v>
      </c>
      <c r="BB60" s="23">
        <v>1.47443384898527E-6</v>
      </c>
      <c r="BC60" s="23">
        <v>1.5230123781894301E-6</v>
      </c>
      <c r="BD60" s="23">
        <v>1.54187208610037E-6</v>
      </c>
      <c r="BE60" s="23">
        <v>1.19903227426343E-9</v>
      </c>
      <c r="BF60" s="23">
        <v>1.1086406821823799E-9</v>
      </c>
      <c r="BG60" s="23">
        <v>1.14935162687463E-9</v>
      </c>
      <c r="BH60" s="23">
        <v>1.24897430882132E-9</v>
      </c>
      <c r="BI60" s="23">
        <v>1.2914236020628E-9</v>
      </c>
      <c r="BJ60">
        <v>8.1049313451451201</v>
      </c>
      <c r="BK60">
        <f>BP60-BJ60</f>
        <v>3.4602461705690146E-2</v>
      </c>
      <c r="BL60">
        <f>BJ60-BM60</f>
        <v>3.484166701498026E-2</v>
      </c>
      <c r="BM60">
        <v>8.0700896781301399</v>
      </c>
      <c r="BN60">
        <v>8.0859202018128897</v>
      </c>
      <c r="BO60">
        <v>8.1241215723410392</v>
      </c>
      <c r="BP60">
        <v>8.1395338068508103</v>
      </c>
      <c r="BQ60">
        <v>299.97287345874201</v>
      </c>
      <c r="BR60">
        <f>BW60-BQ60</f>
        <v>93.202866905179008</v>
      </c>
      <c r="BS60">
        <f>BQ60-BT60</f>
        <v>89.710306682760006</v>
      </c>
      <c r="BT60">
        <v>210.26256677598201</v>
      </c>
      <c r="BU60">
        <v>249.418114042257</v>
      </c>
      <c r="BV60">
        <v>350.35373017548602</v>
      </c>
      <c r="BW60">
        <v>393.17574036392102</v>
      </c>
      <c r="BX60">
        <v>4.0600956291933499E-2</v>
      </c>
      <c r="BY60">
        <v>1.26597034551123E-2</v>
      </c>
      <c r="BZ60">
        <v>2.65699975439396E-2</v>
      </c>
      <c r="CA60">
        <v>5.4643132439698899E-2</v>
      </c>
      <c r="CB60">
        <v>6.8411802362482094E-2</v>
      </c>
      <c r="CC60">
        <v>-0.53954662090218197</v>
      </c>
      <c r="CD60">
        <v>-0.95705303477395098</v>
      </c>
      <c r="CE60">
        <v>-0.75639450160953403</v>
      </c>
      <c r="CF60">
        <v>-0.32584865358760701</v>
      </c>
      <c r="CG60">
        <v>-0.16523078134972399</v>
      </c>
      <c r="CH60">
        <v>-5.0671061429781297E-2</v>
      </c>
      <c r="CI60">
        <v>-0.21998150626759</v>
      </c>
      <c r="CJ60">
        <v>-0.142509937008999</v>
      </c>
      <c r="CK60">
        <v>4.2335462762048602E-2</v>
      </c>
      <c r="CL60">
        <v>0.11863204128510101</v>
      </c>
      <c r="CM60" s="21"/>
      <c r="CN60" s="1"/>
      <c r="CQ60" s="1">
        <v>18.595104273709499</v>
      </c>
    </row>
    <row r="61" spans="2:95" x14ac:dyDescent="0.2">
      <c r="B61">
        <v>926</v>
      </c>
      <c r="C61" t="s">
        <v>11</v>
      </c>
      <c r="D61">
        <v>16</v>
      </c>
      <c r="E61">
        <v>2</v>
      </c>
      <c r="F61">
        <v>85.5</v>
      </c>
      <c r="G61">
        <v>87</v>
      </c>
      <c r="H61">
        <v>145.35499999999999</v>
      </c>
      <c r="I61">
        <v>163.685</v>
      </c>
      <c r="J61">
        <v>5452.00980392157</v>
      </c>
      <c r="K61">
        <v>1.4805785025022131</v>
      </c>
      <c r="L61">
        <v>1.2275703814639347</v>
      </c>
      <c r="M61">
        <v>2.8893065828919049</v>
      </c>
      <c r="N61">
        <f t="shared" si="0"/>
        <v>3.903527711924295</v>
      </c>
      <c r="O61">
        <v>60.851627889100598</v>
      </c>
      <c r="P61">
        <v>21.43297189684408</v>
      </c>
      <c r="Q61">
        <v>25.139100031571324</v>
      </c>
      <c r="R61">
        <v>0.5</v>
      </c>
      <c r="S61" s="17">
        <v>17.669497823526335</v>
      </c>
      <c r="T61" s="17">
        <v>0.21161425673743106</v>
      </c>
      <c r="U61" s="17">
        <v>17.698757472295547</v>
      </c>
      <c r="V61" s="17">
        <v>0.20364148966469109</v>
      </c>
      <c r="W61" s="17">
        <f t="shared" si="1"/>
        <v>17.684127647910941</v>
      </c>
      <c r="X61" s="17">
        <f t="shared" si="2"/>
        <v>0.20762787320106108</v>
      </c>
      <c r="Y61">
        <v>35</v>
      </c>
      <c r="Z61">
        <v>1.5</v>
      </c>
      <c r="AA61">
        <v>39.799999999999997</v>
      </c>
      <c r="AB61">
        <v>0.31</v>
      </c>
      <c r="AC61" s="20">
        <f t="shared" si="3"/>
        <v>1918.2146029411765</v>
      </c>
      <c r="AD61">
        <v>250</v>
      </c>
      <c r="AE61">
        <v>1.0271999999999999</v>
      </c>
      <c r="AF61">
        <v>432.58145354597502</v>
      </c>
      <c r="AG61">
        <v>395.90358804794602</v>
      </c>
      <c r="AH61">
        <v>412.802240346144</v>
      </c>
      <c r="AI61">
        <v>452.54634845869299</v>
      </c>
      <c r="AJ61">
        <v>468.46423242180902</v>
      </c>
      <c r="AK61">
        <v>8.5958553488010807</v>
      </c>
      <c r="AL61">
        <v>8.5759625707677198</v>
      </c>
      <c r="AM61">
        <v>8.5852140364851497</v>
      </c>
      <c r="AN61">
        <v>8.6072292234947092</v>
      </c>
      <c r="AO61">
        <v>8.6164319463908896</v>
      </c>
      <c r="AP61" s="23">
        <v>6.0510889757508503E-14</v>
      </c>
      <c r="AQ61" s="23">
        <v>5.4611564964579302E-14</v>
      </c>
      <c r="AR61" s="23">
        <v>5.7207362443106501E-14</v>
      </c>
      <c r="AS61" s="23">
        <v>6.3844061067867802E-14</v>
      </c>
      <c r="AT61" s="23">
        <v>6.6740506639249394E-14</v>
      </c>
      <c r="AU61">
        <v>2.8300420311180598E-2</v>
      </c>
      <c r="AV61">
        <v>2.7502903364255E-2</v>
      </c>
      <c r="AW61">
        <v>2.78523535389513E-2</v>
      </c>
      <c r="AX61">
        <v>2.8747516249384299E-2</v>
      </c>
      <c r="AY61">
        <v>2.91311495492514E-2</v>
      </c>
      <c r="AZ61" s="23">
        <v>1.4247863584741099E-6</v>
      </c>
      <c r="BA61" s="23">
        <v>1.3808057190405399E-6</v>
      </c>
      <c r="BB61" s="23">
        <v>1.40101198360572E-6</v>
      </c>
      <c r="BC61" s="23">
        <v>1.4483301854236599E-6</v>
      </c>
      <c r="BD61" s="23">
        <v>1.4676083012155501E-6</v>
      </c>
      <c r="BE61" s="23">
        <v>1.08705344932765E-9</v>
      </c>
      <c r="BF61" s="23">
        <v>1.0053418872596701E-9</v>
      </c>
      <c r="BG61" s="23">
        <v>1.0415756609179599E-9</v>
      </c>
      <c r="BH61" s="23">
        <v>1.13222160130287E-9</v>
      </c>
      <c r="BI61" s="23">
        <v>1.1725690448905301E-9</v>
      </c>
      <c r="BJ61">
        <v>8.0274671923194596</v>
      </c>
      <c r="BK61">
        <f>BP61-BJ61</f>
        <v>3.8914517398019655E-2</v>
      </c>
      <c r="BL61">
        <f>BJ61-BM61</f>
        <v>3.98725010221197E-2</v>
      </c>
      <c r="BM61">
        <v>7.9875946912973399</v>
      </c>
      <c r="BN61">
        <v>8.0056430270831704</v>
      </c>
      <c r="BO61">
        <v>8.0492369449708505</v>
      </c>
      <c r="BP61">
        <v>8.0663817097174793</v>
      </c>
      <c r="BQ61">
        <v>370.85889328846599</v>
      </c>
      <c r="BR61">
        <f>BW61-BQ61</f>
        <v>113.235119430297</v>
      </c>
      <c r="BS61">
        <f>BQ61-BT61</f>
        <v>106.87920646679197</v>
      </c>
      <c r="BT61">
        <v>263.97968682167402</v>
      </c>
      <c r="BU61">
        <v>309.837021016959</v>
      </c>
      <c r="BV61">
        <v>431.871884282081</v>
      </c>
      <c r="BW61">
        <v>484.094012718763</v>
      </c>
      <c r="BX61">
        <v>-2.8362514449941801E-2</v>
      </c>
      <c r="BY61">
        <v>-5.9140581532450699E-2</v>
      </c>
      <c r="BZ61">
        <v>-4.4149866805859098E-2</v>
      </c>
      <c r="CA61">
        <v>-1.27852971491813E-2</v>
      </c>
      <c r="CB61">
        <v>2.1095429453487301E-3</v>
      </c>
      <c r="CC61">
        <v>0.37680301154878298</v>
      </c>
      <c r="CD61">
        <v>-2.8824325520257699E-2</v>
      </c>
      <c r="CE61">
        <v>0.14957635492256899</v>
      </c>
      <c r="CF61">
        <v>0.608219940258794</v>
      </c>
      <c r="CG61">
        <v>0.81417931070026095</v>
      </c>
      <c r="CH61">
        <v>9.7669936095360291E-3</v>
      </c>
      <c r="CI61">
        <v>-0.160600943960717</v>
      </c>
      <c r="CJ61">
        <v>-8.5222812374917301E-2</v>
      </c>
      <c r="CK61">
        <v>0.105731183491948</v>
      </c>
      <c r="CL61">
        <v>0.18128790062459599</v>
      </c>
      <c r="CM61" s="21"/>
      <c r="CN61" s="1"/>
      <c r="CQ61" s="1">
        <v>19.218337442977202</v>
      </c>
    </row>
    <row r="62" spans="2:95" x14ac:dyDescent="0.2">
      <c r="B62">
        <v>926</v>
      </c>
      <c r="C62" t="s">
        <v>11</v>
      </c>
      <c r="D62">
        <v>16</v>
      </c>
      <c r="E62">
        <v>3</v>
      </c>
      <c r="F62">
        <v>14.5</v>
      </c>
      <c r="G62">
        <v>16</v>
      </c>
      <c r="H62">
        <v>146.14500000000001</v>
      </c>
      <c r="I62">
        <v>164.47499999999999</v>
      </c>
      <c r="J62">
        <v>5494.0263157894797</v>
      </c>
      <c r="K62">
        <v>2.2087254268132064</v>
      </c>
      <c r="L62">
        <v>1.0100797776593755</v>
      </c>
      <c r="M62">
        <v>3.1934240343981832</v>
      </c>
      <c r="N62">
        <f t="shared" si="0"/>
        <v>3.8935448955075396</v>
      </c>
      <c r="O62">
        <v>75.469309406293817</v>
      </c>
      <c r="P62">
        <v>43.491504746637936</v>
      </c>
      <c r="Q62">
        <v>26.259111608225638</v>
      </c>
      <c r="R62">
        <v>0.5</v>
      </c>
      <c r="S62" s="17">
        <v>18.029876930187871</v>
      </c>
      <c r="T62" s="17">
        <v>0.18722946847891628</v>
      </c>
      <c r="U62" s="17">
        <v>18.082406395727002</v>
      </c>
      <c r="V62" s="17">
        <v>0.17834965970798827</v>
      </c>
      <c r="W62" s="17">
        <f t="shared" si="1"/>
        <v>18.056141662957437</v>
      </c>
      <c r="X62" s="17">
        <f t="shared" si="2"/>
        <v>0.18278956409345226</v>
      </c>
      <c r="Y62">
        <v>35</v>
      </c>
      <c r="Z62">
        <v>1.5</v>
      </c>
      <c r="AA62">
        <v>39.799999999999997</v>
      </c>
      <c r="AB62">
        <v>0.31</v>
      </c>
      <c r="AC62" s="20">
        <f t="shared" si="3"/>
        <v>1917.3700710526314</v>
      </c>
      <c r="AD62">
        <v>250</v>
      </c>
      <c r="AE62">
        <v>1.0271999999999999</v>
      </c>
      <c r="AF62">
        <v>433.07335002590003</v>
      </c>
      <c r="AG62">
        <v>397.19276317416097</v>
      </c>
      <c r="AH62">
        <v>412.88088692390301</v>
      </c>
      <c r="AI62">
        <v>453.02710739809402</v>
      </c>
      <c r="AJ62">
        <v>469.00040909468498</v>
      </c>
      <c r="AK62">
        <v>8.5829029141788507</v>
      </c>
      <c r="AL62">
        <v>8.5628690173014803</v>
      </c>
      <c r="AM62">
        <v>8.5718855472347393</v>
      </c>
      <c r="AN62">
        <v>8.5939652395334605</v>
      </c>
      <c r="AO62">
        <v>8.6034943222001008</v>
      </c>
      <c r="AP62" s="23">
        <v>6.6877364485535704E-14</v>
      </c>
      <c r="AQ62" s="23">
        <v>6.0398225924805505E-14</v>
      </c>
      <c r="AR62" s="23">
        <v>6.3218297390432801E-14</v>
      </c>
      <c r="AS62" s="23">
        <v>7.0559031015795402E-14</v>
      </c>
      <c r="AT62" s="23">
        <v>7.3885945218171404E-14</v>
      </c>
      <c r="AU62">
        <v>2.7514336736908101E-2</v>
      </c>
      <c r="AV62">
        <v>2.67309020934164E-2</v>
      </c>
      <c r="AW62">
        <v>2.7085870084145199E-2</v>
      </c>
      <c r="AX62">
        <v>2.7943446864993799E-2</v>
      </c>
      <c r="AY62">
        <v>2.8311057284644399E-2</v>
      </c>
      <c r="AZ62" s="23">
        <v>1.4561583311064101E-6</v>
      </c>
      <c r="BA62" s="23">
        <v>1.4116390695062899E-6</v>
      </c>
      <c r="BB62" s="23">
        <v>1.4320704733523301E-6</v>
      </c>
      <c r="BC62" s="23">
        <v>1.4800698933384301E-6</v>
      </c>
      <c r="BD62" s="23">
        <v>1.49929830969472E-6</v>
      </c>
      <c r="BE62" s="23">
        <v>1.1336401116573001E-9</v>
      </c>
      <c r="BF62" s="23">
        <v>1.0489751915763901E-9</v>
      </c>
      <c r="BG62" s="23">
        <v>1.08638247471264E-9</v>
      </c>
      <c r="BH62" s="23">
        <v>1.1811988834104301E-9</v>
      </c>
      <c r="BI62" s="23">
        <v>1.2217867813691501E-9</v>
      </c>
      <c r="BJ62">
        <v>8.0557305391972491</v>
      </c>
      <c r="BK62">
        <f>BP62-BJ62</f>
        <v>3.7279862848311751E-2</v>
      </c>
      <c r="BL62">
        <f>BJ62-BM62</f>
        <v>3.81765188086991E-2</v>
      </c>
      <c r="BM62">
        <v>8.01755402038855</v>
      </c>
      <c r="BN62">
        <v>8.0351849182001196</v>
      </c>
      <c r="BO62">
        <v>8.0760740796129298</v>
      </c>
      <c r="BP62">
        <v>8.0930104020455609</v>
      </c>
      <c r="BQ62">
        <v>344.07345596897198</v>
      </c>
      <c r="BR62">
        <f>BW62-BQ62</f>
        <v>106.33211459332</v>
      </c>
      <c r="BS62">
        <f>BQ62-BT62</f>
        <v>101.46709575271097</v>
      </c>
      <c r="BT62">
        <v>242.60636021626101</v>
      </c>
      <c r="BU62">
        <v>287.481303924141</v>
      </c>
      <c r="BV62">
        <v>400.84393515407999</v>
      </c>
      <c r="BW62">
        <v>450.40557056229198</v>
      </c>
      <c r="BX62">
        <v>-2.95484508389282E-3</v>
      </c>
      <c r="BY62">
        <v>-3.2404620561666299E-2</v>
      </c>
      <c r="BZ62">
        <v>-1.75953732668792E-2</v>
      </c>
      <c r="CA62">
        <v>1.18915440631899E-2</v>
      </c>
      <c r="CB62">
        <v>2.5963918107573401E-2</v>
      </c>
      <c r="CC62">
        <v>3.9068983898753601E-2</v>
      </c>
      <c r="CD62">
        <v>-0.34671029076216398</v>
      </c>
      <c r="CE62">
        <v>-0.17393357180225</v>
      </c>
      <c r="CF62">
        <v>0.25086798011300598</v>
      </c>
      <c r="CG62">
        <v>0.43930817151488899</v>
      </c>
      <c r="CH62">
        <v>5.56443317648911E-2</v>
      </c>
      <c r="CI62">
        <v>-0.11831741784338801</v>
      </c>
      <c r="CJ62">
        <v>-4.2741216907557299E-2</v>
      </c>
      <c r="CK62">
        <v>0.153629527453675</v>
      </c>
      <c r="CL62">
        <v>0.233466626462454</v>
      </c>
      <c r="CM62" s="21"/>
      <c r="CN62" s="1"/>
      <c r="CQ62" s="1">
        <v>18.000153241296498</v>
      </c>
    </row>
    <row r="63" spans="2:95" x14ac:dyDescent="0.2">
      <c r="B63">
        <v>926</v>
      </c>
      <c r="C63" t="s">
        <v>11</v>
      </c>
      <c r="D63">
        <v>16</v>
      </c>
      <c r="E63">
        <v>3</v>
      </c>
      <c r="F63">
        <v>95</v>
      </c>
      <c r="G63">
        <v>96.5</v>
      </c>
      <c r="H63">
        <v>146.94999999999999</v>
      </c>
      <c r="I63">
        <v>165.28</v>
      </c>
      <c r="J63">
        <v>5536.6666666666697</v>
      </c>
      <c r="K63">
        <v>2.3834625619818883</v>
      </c>
      <c r="L63">
        <v>0.97</v>
      </c>
      <c r="M63">
        <v>3.4142080130293539</v>
      </c>
      <c r="N63">
        <f t="shared" si="0"/>
        <v>3.8834139938179986</v>
      </c>
      <c r="O63">
        <v>71.161233113429205</v>
      </c>
      <c r="P63">
        <v>32.945550735213864</v>
      </c>
      <c r="Q63">
        <v>27.010064630927104</v>
      </c>
      <c r="R63">
        <v>0.5</v>
      </c>
      <c r="S63" s="17">
        <v>18.300846801955206</v>
      </c>
      <c r="T63" s="17">
        <v>0.20798464163469846</v>
      </c>
      <c r="U63" s="17">
        <v>18.2886064145662</v>
      </c>
      <c r="V63" s="17">
        <v>0.19824688964778292</v>
      </c>
      <c r="W63" s="17">
        <f t="shared" si="1"/>
        <v>18.294726608260703</v>
      </c>
      <c r="X63" s="17">
        <f t="shared" si="2"/>
        <v>0.20311576564124068</v>
      </c>
      <c r="Y63">
        <v>35</v>
      </c>
      <c r="Z63">
        <v>1.5</v>
      </c>
      <c r="AA63">
        <v>39.799999999999997</v>
      </c>
      <c r="AB63">
        <v>0.31</v>
      </c>
      <c r="AC63" s="20">
        <f t="shared" si="3"/>
        <v>1916.5129999999999</v>
      </c>
      <c r="AD63">
        <v>250</v>
      </c>
      <c r="AE63">
        <v>1.0271999999999999</v>
      </c>
      <c r="AF63">
        <v>432.40380394490899</v>
      </c>
      <c r="AG63">
        <v>396.603610185457</v>
      </c>
      <c r="AH63">
        <v>412.58450218151501</v>
      </c>
      <c r="AI63">
        <v>452.37675781738199</v>
      </c>
      <c r="AJ63">
        <v>469.85486207813602</v>
      </c>
      <c r="AK63">
        <v>8.5742503407414095</v>
      </c>
      <c r="AL63">
        <v>8.5544998053811696</v>
      </c>
      <c r="AM63">
        <v>8.5636320956878595</v>
      </c>
      <c r="AN63">
        <v>8.58579522700248</v>
      </c>
      <c r="AO63">
        <v>8.5949811185384295</v>
      </c>
      <c r="AP63" s="23">
        <v>7.1406846913644004E-14</v>
      </c>
      <c r="AQ63" s="23">
        <v>6.4592903885323795E-14</v>
      </c>
      <c r="AR63" s="23">
        <v>6.74998847275147E-14</v>
      </c>
      <c r="AS63" s="23">
        <v>7.5243034312036202E-14</v>
      </c>
      <c r="AT63" s="23">
        <v>7.8700896814271994E-14</v>
      </c>
      <c r="AU63">
        <v>2.7016201802507901E-2</v>
      </c>
      <c r="AV63">
        <v>2.6272016796849599E-2</v>
      </c>
      <c r="AW63">
        <v>2.6608768478910302E-2</v>
      </c>
      <c r="AX63">
        <v>2.7434868829631899E-2</v>
      </c>
      <c r="AY63">
        <v>2.7780841816679998E-2</v>
      </c>
      <c r="AZ63" s="23">
        <v>1.4763582340508301E-6</v>
      </c>
      <c r="BA63" s="23">
        <v>1.43137760824734E-6</v>
      </c>
      <c r="BB63" s="23">
        <v>1.4518866810216299E-6</v>
      </c>
      <c r="BC63" s="23">
        <v>1.49991603530673E-6</v>
      </c>
      <c r="BD63" s="23">
        <v>1.5194592642884E-6</v>
      </c>
      <c r="BE63" s="23">
        <v>1.16391567863249E-9</v>
      </c>
      <c r="BF63" s="23">
        <v>1.07573423253176E-9</v>
      </c>
      <c r="BG63" s="23">
        <v>1.11495733364304E-9</v>
      </c>
      <c r="BH63" s="23">
        <v>1.21212031530773E-9</v>
      </c>
      <c r="BI63" s="23">
        <v>1.2548557393386399E-9</v>
      </c>
      <c r="BJ63">
        <v>8.0729523442292201</v>
      </c>
      <c r="BK63">
        <f>BP63-BJ63</f>
        <v>3.6725270931968979E-2</v>
      </c>
      <c r="BL63">
        <f>BJ63-BM63</f>
        <v>3.7200555053470197E-2</v>
      </c>
      <c r="BM63">
        <v>8.0357517891757499</v>
      </c>
      <c r="BN63">
        <v>8.0526854108731492</v>
      </c>
      <c r="BO63">
        <v>8.0930152447405401</v>
      </c>
      <c r="BP63">
        <v>8.1096776151611891</v>
      </c>
      <c r="BQ63">
        <v>328.72935817298298</v>
      </c>
      <c r="BR63">
        <f>BW63-BQ63</f>
        <v>102.083887741372</v>
      </c>
      <c r="BS63">
        <f>BQ63-BT63</f>
        <v>96.373318667611983</v>
      </c>
      <c r="BT63">
        <v>232.356039505371</v>
      </c>
      <c r="BU63">
        <v>274.436420386696</v>
      </c>
      <c r="BV63">
        <v>382.53097999868601</v>
      </c>
      <c r="BW63">
        <v>430.81324591435498</v>
      </c>
      <c r="BX63">
        <v>1.1648577434895601E-2</v>
      </c>
      <c r="BY63">
        <v>-1.7284599590564699E-2</v>
      </c>
      <c r="BZ63">
        <v>-3.2302458964351098E-3</v>
      </c>
      <c r="CA63">
        <v>2.6666757112429499E-2</v>
      </c>
      <c r="CB63">
        <v>4.1105315165245598E-2</v>
      </c>
      <c r="CC63">
        <v>-0.154795049047324</v>
      </c>
      <c r="CD63">
        <v>-0.55573564083042504</v>
      </c>
      <c r="CE63">
        <v>-0.373324735045379</v>
      </c>
      <c r="CF63">
        <v>5.9221347426521097E-2</v>
      </c>
      <c r="CG63">
        <v>0.22808511655649799</v>
      </c>
      <c r="CH63">
        <v>7.4942060586424997E-2</v>
      </c>
      <c r="CI63">
        <v>-0.108796983954858</v>
      </c>
      <c r="CJ63">
        <v>-2.6143709140086398E-2</v>
      </c>
      <c r="CK63">
        <v>0.17592431106683201</v>
      </c>
      <c r="CL63">
        <v>0.25757147448219397</v>
      </c>
      <c r="CM63" s="21"/>
      <c r="CN63" s="1"/>
      <c r="CQ63" s="1">
        <v>18.4467486914766</v>
      </c>
    </row>
    <row r="64" spans="2:95" x14ac:dyDescent="0.2">
      <c r="B64">
        <v>926</v>
      </c>
      <c r="C64" t="s">
        <v>11</v>
      </c>
      <c r="D64">
        <v>16</v>
      </c>
      <c r="E64">
        <v>4</v>
      </c>
      <c r="F64">
        <v>40</v>
      </c>
      <c r="G64">
        <v>41.5</v>
      </c>
      <c r="H64">
        <v>147.9</v>
      </c>
      <c r="I64">
        <v>166.23</v>
      </c>
      <c r="J64">
        <v>5579.5555555555602</v>
      </c>
      <c r="K64"/>
      <c r="L64"/>
      <c r="M64">
        <v>2.9080263098207033</v>
      </c>
      <c r="N64">
        <f t="shared" si="0"/>
        <v>3.873224178590315</v>
      </c>
      <c r="O64">
        <v>68.826383031074499</v>
      </c>
      <c r="P64">
        <v>24.083012202608501</v>
      </c>
      <c r="Q64">
        <v>25.235248533271367</v>
      </c>
      <c r="R64">
        <v>0.5</v>
      </c>
      <c r="S64" s="17">
        <v>17.327597746279455</v>
      </c>
      <c r="T64" s="17">
        <v>0.20425323479822338</v>
      </c>
      <c r="U64" s="17">
        <v>17.568055053380547</v>
      </c>
      <c r="V64" s="17">
        <v>0.19505422149670451</v>
      </c>
      <c r="W64" s="17">
        <f t="shared" si="1"/>
        <v>17.447826399829999</v>
      </c>
      <c r="X64" s="17">
        <f t="shared" si="2"/>
        <v>0.19965372814746396</v>
      </c>
      <c r="Y64">
        <v>35</v>
      </c>
      <c r="Z64">
        <v>1.5</v>
      </c>
      <c r="AA64">
        <v>39.799999999999997</v>
      </c>
      <c r="AB64">
        <v>0.31</v>
      </c>
      <c r="AC64" s="20">
        <f t="shared" si="3"/>
        <v>1915.6509333333331</v>
      </c>
      <c r="AD64">
        <v>250</v>
      </c>
      <c r="AE64">
        <v>1.0271999999999999</v>
      </c>
      <c r="AF64">
        <v>432.63165161967902</v>
      </c>
      <c r="AG64">
        <v>396.33093743486501</v>
      </c>
      <c r="AH64">
        <v>412.60825980338302</v>
      </c>
      <c r="AI64">
        <v>452.86138399785199</v>
      </c>
      <c r="AJ64">
        <v>469.18327493958799</v>
      </c>
      <c r="AK64">
        <v>8.5947411024333693</v>
      </c>
      <c r="AL64">
        <v>8.5751749400998403</v>
      </c>
      <c r="AM64">
        <v>8.5839621645428306</v>
      </c>
      <c r="AN64">
        <v>8.6061495538394794</v>
      </c>
      <c r="AO64">
        <v>8.6156620132417991</v>
      </c>
      <c r="AP64" s="23">
        <v>6.1020812434236494E-14</v>
      </c>
      <c r="AQ64" s="23">
        <v>5.5108549293139899E-14</v>
      </c>
      <c r="AR64" s="23">
        <v>5.7632293719525005E-14</v>
      </c>
      <c r="AS64" s="23">
        <v>6.4411585231011301E-14</v>
      </c>
      <c r="AT64" s="23">
        <v>6.72608487458441E-14</v>
      </c>
      <c r="AU64">
        <v>2.8233336808120998E-2</v>
      </c>
      <c r="AV64">
        <v>2.74383487738275E-2</v>
      </c>
      <c r="AW64">
        <v>2.77829059172526E-2</v>
      </c>
      <c r="AX64">
        <v>2.86870865463606E-2</v>
      </c>
      <c r="AY64">
        <v>2.9059575114422601E-2</v>
      </c>
      <c r="AZ64" s="23">
        <v>1.42739397080814E-6</v>
      </c>
      <c r="BA64" s="23">
        <v>1.38294044468644E-6</v>
      </c>
      <c r="BB64" s="23">
        <v>1.4034880598353401E-6</v>
      </c>
      <c r="BC64" s="23">
        <v>1.4512324299619899E-6</v>
      </c>
      <c r="BD64" s="23">
        <v>1.4698285322607801E-6</v>
      </c>
      <c r="BE64" s="23">
        <v>1.0908837136558999E-9</v>
      </c>
      <c r="BF64" s="23">
        <v>1.0078357030391399E-9</v>
      </c>
      <c r="BG64" s="23">
        <v>1.04512194264816E-9</v>
      </c>
      <c r="BH64" s="23">
        <v>1.1370891434034501E-9</v>
      </c>
      <c r="BI64" s="23">
        <v>1.1754278237213801E-9</v>
      </c>
      <c r="BJ64">
        <v>7.9984210829325999</v>
      </c>
      <c r="BK64">
        <f>BP64-BJ64</f>
        <v>3.9644057597080007E-2</v>
      </c>
      <c r="BL64">
        <f>BJ64-BM64</f>
        <v>4.0670814789820042E-2</v>
      </c>
      <c r="BM64">
        <v>7.9577502681427799</v>
      </c>
      <c r="BN64">
        <v>7.9754014613051298</v>
      </c>
      <c r="BO64">
        <v>8.0209376193186408</v>
      </c>
      <c r="BP64">
        <v>8.0380651405296799</v>
      </c>
      <c r="BQ64">
        <v>400.790352736432</v>
      </c>
      <c r="BR64">
        <f>BW64-BQ64</f>
        <v>121.38239006633904</v>
      </c>
      <c r="BS64">
        <f>BQ64-BT64</f>
        <v>117.14568051020899</v>
      </c>
      <c r="BT64">
        <v>283.64467222622301</v>
      </c>
      <c r="BU64">
        <v>335.16976548599303</v>
      </c>
      <c r="BV64">
        <v>467.97802654444399</v>
      </c>
      <c r="BW64">
        <v>522.17274280277104</v>
      </c>
      <c r="BX64">
        <v>-5.5503825652124403E-2</v>
      </c>
      <c r="BY64">
        <v>-8.6392926179997304E-2</v>
      </c>
      <c r="BZ64">
        <v>-7.0949831127343002E-2</v>
      </c>
      <c r="CA64">
        <v>-4.0050895955905601E-2</v>
      </c>
      <c r="CB64">
        <v>-2.4592846518288601E-2</v>
      </c>
      <c r="CC64">
        <v>0.73639644503503099</v>
      </c>
      <c r="CD64">
        <v>0.31273658627321399</v>
      </c>
      <c r="CE64">
        <v>0.49578036295967298</v>
      </c>
      <c r="CF64">
        <v>0.98222887630932898</v>
      </c>
      <c r="CG64">
        <v>1.1997932707224701</v>
      </c>
      <c r="CH64">
        <v>6.8648096557820198E-2</v>
      </c>
      <c r="CI64">
        <v>-0.120835123307305</v>
      </c>
      <c r="CJ64">
        <v>-3.7251050899803101E-2</v>
      </c>
      <c r="CK64">
        <v>0.172600161387334</v>
      </c>
      <c r="CL64">
        <v>0.25889161580432701</v>
      </c>
      <c r="CM64" s="21"/>
      <c r="CN64" s="1"/>
      <c r="CQ64" s="1">
        <v>18.733165198079199</v>
      </c>
    </row>
    <row r="65" spans="2:95" x14ac:dyDescent="0.2">
      <c r="B65">
        <v>926</v>
      </c>
      <c r="C65" t="s">
        <v>11</v>
      </c>
      <c r="D65">
        <v>16</v>
      </c>
      <c r="E65">
        <v>4</v>
      </c>
      <c r="F65">
        <v>100</v>
      </c>
      <c r="G65">
        <v>101.5</v>
      </c>
      <c r="H65">
        <v>148.5</v>
      </c>
      <c r="I65">
        <v>166.83</v>
      </c>
      <c r="J65">
        <v>5601.5641025640998</v>
      </c>
      <c r="K65">
        <v>2.5065584368938993</v>
      </c>
      <c r="L65">
        <v>1.2416020333222932</v>
      </c>
      <c r="M65">
        <v>2.7872471860233032</v>
      </c>
      <c r="N65">
        <f t="shared" si="0"/>
        <v>3.8679953010455179</v>
      </c>
      <c r="O65">
        <v>72.918122659644183</v>
      </c>
      <c r="P65">
        <v>18.297432135830501</v>
      </c>
      <c r="Q65">
        <v>24.768115216384203</v>
      </c>
      <c r="R65">
        <v>0.5</v>
      </c>
      <c r="S65" s="17">
        <v>18.365684241020254</v>
      </c>
      <c r="T65" s="17">
        <v>0.24810309117245263</v>
      </c>
      <c r="U65" s="17">
        <v>18.340270134536098</v>
      </c>
      <c r="V65" s="17">
        <v>0.23795190450322107</v>
      </c>
      <c r="W65" s="17">
        <f t="shared" si="1"/>
        <v>18.352977187778176</v>
      </c>
      <c r="X65" s="17">
        <f t="shared" si="2"/>
        <v>0.24302749783783684</v>
      </c>
      <c r="Y65">
        <v>35</v>
      </c>
      <c r="Z65">
        <v>1.5</v>
      </c>
      <c r="AA65">
        <v>39.799999999999997</v>
      </c>
      <c r="AB65">
        <v>0.31</v>
      </c>
      <c r="AC65" s="20">
        <f t="shared" si="3"/>
        <v>1915.2085615384615</v>
      </c>
      <c r="AD65">
        <v>250</v>
      </c>
      <c r="AE65">
        <v>1.0271999999999999</v>
      </c>
      <c r="AF65">
        <v>432.846612276256</v>
      </c>
      <c r="AG65">
        <v>396.10394403150798</v>
      </c>
      <c r="AH65">
        <v>412.60513102821</v>
      </c>
      <c r="AI65">
        <v>452.97322639592898</v>
      </c>
      <c r="AJ65">
        <v>469.86694660628598</v>
      </c>
      <c r="AK65">
        <v>8.6001588733848102</v>
      </c>
      <c r="AL65">
        <v>8.5803569215128999</v>
      </c>
      <c r="AM65">
        <v>8.5892099221835405</v>
      </c>
      <c r="AN65">
        <v>8.6115021438412196</v>
      </c>
      <c r="AO65">
        <v>8.6205045660884601</v>
      </c>
      <c r="AP65" s="23">
        <v>5.8602635019590505E-14</v>
      </c>
      <c r="AQ65" s="23">
        <v>5.2947473552816997E-14</v>
      </c>
      <c r="AR65" s="23">
        <v>5.5349269440264601E-14</v>
      </c>
      <c r="AS65" s="23">
        <v>6.1850624441097101E-14</v>
      </c>
      <c r="AT65" s="23">
        <v>6.4724355084355199E-14</v>
      </c>
      <c r="AU65">
        <v>2.8558638046636602E-2</v>
      </c>
      <c r="AV65">
        <v>2.7736277227721099E-2</v>
      </c>
      <c r="AW65">
        <v>2.81018548710739E-2</v>
      </c>
      <c r="AX65">
        <v>2.90168862793438E-2</v>
      </c>
      <c r="AY65">
        <v>2.9393311861348099E-2</v>
      </c>
      <c r="AZ65" s="23">
        <v>1.4149993360727101E-6</v>
      </c>
      <c r="BA65" s="23">
        <v>1.37139312821907E-6</v>
      </c>
      <c r="BB65" s="23">
        <v>1.3909851952301701E-6</v>
      </c>
      <c r="BC65" s="23">
        <v>1.4384713108763E-6</v>
      </c>
      <c r="BD65" s="23">
        <v>1.45737651131718E-6</v>
      </c>
      <c r="BE65" s="23">
        <v>1.07316541025148E-9</v>
      </c>
      <c r="BF65" s="23">
        <v>9.925702666735161E-10</v>
      </c>
      <c r="BG65" s="23">
        <v>1.0273069629111899E-9</v>
      </c>
      <c r="BH65" s="23">
        <v>1.1180745927934601E-9</v>
      </c>
      <c r="BI65" s="23">
        <v>1.1577118330036101E-9</v>
      </c>
      <c r="BJ65">
        <v>8.1047424823751797</v>
      </c>
      <c r="BK65">
        <f>BP65-BJ65</f>
        <v>3.8033851058200341E-2</v>
      </c>
      <c r="BL65">
        <f>BJ65-BM65</f>
        <v>3.8565383032610256E-2</v>
      </c>
      <c r="BM65">
        <v>8.0661770993425694</v>
      </c>
      <c r="BN65">
        <v>8.0835486137128196</v>
      </c>
      <c r="BO65">
        <v>8.1260600346574208</v>
      </c>
      <c r="BP65">
        <v>8.14277633343338</v>
      </c>
      <c r="BQ65">
        <v>299.254385193404</v>
      </c>
      <c r="BR65">
        <f>BW65-BQ65</f>
        <v>92.934121321198973</v>
      </c>
      <c r="BS65">
        <f>BQ65-BT65</f>
        <v>88.432412603071015</v>
      </c>
      <c r="BT65">
        <v>210.82197259033299</v>
      </c>
      <c r="BU65">
        <v>249.86918726835401</v>
      </c>
      <c r="BV65">
        <v>348.80734634926</v>
      </c>
      <c r="BW65">
        <v>392.18850651460298</v>
      </c>
      <c r="BX65">
        <v>4.35467877869384E-2</v>
      </c>
      <c r="BY65">
        <v>1.21295974504414E-2</v>
      </c>
      <c r="BZ65">
        <v>2.7886454950061802E-2</v>
      </c>
      <c r="CA65">
        <v>5.9356733449748997E-2</v>
      </c>
      <c r="CB65">
        <v>7.4443785624101894E-2</v>
      </c>
      <c r="CC65">
        <v>-0.57977187302147204</v>
      </c>
      <c r="CD65">
        <v>-1.03863531595599</v>
      </c>
      <c r="CE65">
        <v>-0.81999753373425799</v>
      </c>
      <c r="CF65">
        <v>-0.34190702982679499</v>
      </c>
      <c r="CG65">
        <v>-0.155403070099529</v>
      </c>
      <c r="CH65">
        <v>4.4002730800930499E-2</v>
      </c>
      <c r="CI65">
        <v>-0.14729006760424099</v>
      </c>
      <c r="CJ65">
        <v>-6.2568266590524696E-2</v>
      </c>
      <c r="CK65">
        <v>0.148669841685906</v>
      </c>
      <c r="CL65">
        <v>0.23500737278391201</v>
      </c>
      <c r="CM65" s="21"/>
      <c r="CN65" s="1"/>
      <c r="CQ65" s="1">
        <v>17.7164782713085</v>
      </c>
    </row>
    <row r="66" spans="2:95" x14ac:dyDescent="0.2">
      <c r="B66">
        <v>926</v>
      </c>
      <c r="C66" t="s">
        <v>11</v>
      </c>
      <c r="D66">
        <v>16</v>
      </c>
      <c r="E66">
        <v>5</v>
      </c>
      <c r="F66">
        <v>55</v>
      </c>
      <c r="G66">
        <v>56.5</v>
      </c>
      <c r="H66">
        <v>149.55000000000001</v>
      </c>
      <c r="I66">
        <v>167.88</v>
      </c>
      <c r="J66">
        <v>5654.1111111111104</v>
      </c>
      <c r="K66">
        <v>2.1475197671969819</v>
      </c>
      <c r="L66">
        <v>0.84</v>
      </c>
      <c r="M66">
        <v>2.7945226529047869</v>
      </c>
      <c r="N66">
        <f t="shared" si="0"/>
        <v>3.8555111209403243</v>
      </c>
      <c r="O66">
        <v>64.129065329996962</v>
      </c>
      <c r="P66">
        <v>23.250291746125676</v>
      </c>
      <c r="Q66">
        <v>24.807104314937973</v>
      </c>
      <c r="R66">
        <v>0.5</v>
      </c>
      <c r="S66" s="17">
        <v>17.63730964575938</v>
      </c>
      <c r="T66" s="17">
        <v>0.23557127525218938</v>
      </c>
      <c r="U66" s="17">
        <v>17.644350162864477</v>
      </c>
      <c r="V66" s="17">
        <v>0.22949585091599123</v>
      </c>
      <c r="W66" s="17">
        <f t="shared" si="1"/>
        <v>17.640829904311929</v>
      </c>
      <c r="X66" s="17">
        <f t="shared" si="2"/>
        <v>0.23253356308409029</v>
      </c>
      <c r="Y66">
        <v>35</v>
      </c>
      <c r="Z66">
        <v>1.5</v>
      </c>
      <c r="AA66">
        <v>39.799999999999997</v>
      </c>
      <c r="AB66">
        <v>0.31</v>
      </c>
      <c r="AC66" s="20">
        <f t="shared" si="3"/>
        <v>1914.1523666666667</v>
      </c>
      <c r="AD66">
        <v>250</v>
      </c>
      <c r="AE66">
        <v>1.0271999999999999</v>
      </c>
      <c r="AF66">
        <v>432.685966541043</v>
      </c>
      <c r="AG66">
        <v>396.24301934251702</v>
      </c>
      <c r="AH66">
        <v>412.57737268016803</v>
      </c>
      <c r="AI66">
        <v>452.93276260468502</v>
      </c>
      <c r="AJ66">
        <v>469.80624705673398</v>
      </c>
      <c r="AK66">
        <v>8.5997062683297596</v>
      </c>
      <c r="AL66">
        <v>8.5801489895766299</v>
      </c>
      <c r="AM66">
        <v>8.5889291901461498</v>
      </c>
      <c r="AN66">
        <v>8.6109105687660303</v>
      </c>
      <c r="AO66">
        <v>8.6203820767160906</v>
      </c>
      <c r="AP66" s="23">
        <v>5.8761298121269694E-14</v>
      </c>
      <c r="AQ66" s="23">
        <v>5.3096533292824103E-14</v>
      </c>
      <c r="AR66" s="23">
        <v>5.54998900153947E-14</v>
      </c>
      <c r="AS66" s="23">
        <v>6.2038362653579803E-14</v>
      </c>
      <c r="AT66" s="23">
        <v>6.4926749871064205E-14</v>
      </c>
      <c r="AU66">
        <v>2.85369256208227E-2</v>
      </c>
      <c r="AV66">
        <v>2.77174815604074E-2</v>
      </c>
      <c r="AW66">
        <v>2.80778309757907E-2</v>
      </c>
      <c r="AX66">
        <v>2.8996253741025602E-2</v>
      </c>
      <c r="AY66">
        <v>2.93701281468343E-2</v>
      </c>
      <c r="AZ66" s="23">
        <v>1.41574564888183E-6</v>
      </c>
      <c r="BA66" s="23">
        <v>1.3723265864045701E-6</v>
      </c>
      <c r="BB66" s="23">
        <v>1.3921266635189401E-6</v>
      </c>
      <c r="BC66" s="23">
        <v>1.43936383018962E-6</v>
      </c>
      <c r="BD66" s="23">
        <v>1.4576022394643299E-6</v>
      </c>
      <c r="BE66" s="23">
        <v>1.0741325155084901E-9</v>
      </c>
      <c r="BF66" s="23">
        <v>9.9242175697237705E-10</v>
      </c>
      <c r="BG66" s="23">
        <v>1.0295177535355799E-9</v>
      </c>
      <c r="BH66" s="23">
        <v>1.11954391357201E-9</v>
      </c>
      <c r="BI66" s="23">
        <v>1.1569126967222599E-9</v>
      </c>
      <c r="BJ66">
        <v>8.0258836835724505</v>
      </c>
      <c r="BK66">
        <f>BP66-BJ66</f>
        <v>4.0617175075370326E-2</v>
      </c>
      <c r="BL66">
        <f>BJ66-BM66</f>
        <v>4.149538374483086E-2</v>
      </c>
      <c r="BM66">
        <v>7.9843882998276197</v>
      </c>
      <c r="BN66">
        <v>8.0030401292726303</v>
      </c>
      <c r="BO66">
        <v>8.0486730996774494</v>
      </c>
      <c r="BP66">
        <v>8.0665008586478208</v>
      </c>
      <c r="BQ66">
        <v>372.21295854713702</v>
      </c>
      <c r="BR66">
        <f>BW66-BQ66</f>
        <v>116.84277471119395</v>
      </c>
      <c r="BS66">
        <f>BQ66-BT66</f>
        <v>108.01161528570503</v>
      </c>
      <c r="BT66">
        <v>264.20134326143199</v>
      </c>
      <c r="BU66">
        <v>310.22619353511698</v>
      </c>
      <c r="BV66">
        <v>432.944690226219</v>
      </c>
      <c r="BW66">
        <v>489.05573325833097</v>
      </c>
      <c r="BX66">
        <v>-2.9471003424122101E-2</v>
      </c>
      <c r="BY66">
        <v>-6.1813181764421202E-2</v>
      </c>
      <c r="BZ66">
        <v>-4.5973136676434198E-2</v>
      </c>
      <c r="CA66">
        <v>-1.30052515183649E-2</v>
      </c>
      <c r="CB66">
        <v>2.8887583166904399E-3</v>
      </c>
      <c r="CC66">
        <v>0.39174584549119901</v>
      </c>
      <c r="CD66">
        <v>-3.7990541047532397E-2</v>
      </c>
      <c r="CE66">
        <v>0.15178707091272101</v>
      </c>
      <c r="CF66">
        <v>0.63500304083751002</v>
      </c>
      <c r="CG66">
        <v>0.848940449740473</v>
      </c>
      <c r="CH66">
        <v>-3.0488447358690701E-2</v>
      </c>
      <c r="CI66">
        <v>-0.21645184646263901</v>
      </c>
      <c r="CJ66">
        <v>-0.13531626618404599</v>
      </c>
      <c r="CK66">
        <v>7.3430148824685001E-2</v>
      </c>
      <c r="CL66">
        <v>0.15952077787990801</v>
      </c>
      <c r="CM66" s="21"/>
      <c r="CN66" s="1"/>
      <c r="CQ66" s="1">
        <v>18.803093865546199</v>
      </c>
    </row>
    <row r="67" spans="2:95" x14ac:dyDescent="0.2">
      <c r="B67">
        <v>926</v>
      </c>
      <c r="C67" t="s">
        <v>10</v>
      </c>
      <c r="D67">
        <v>17</v>
      </c>
      <c r="E67">
        <v>1</v>
      </c>
      <c r="F67">
        <v>90</v>
      </c>
      <c r="G67">
        <v>93</v>
      </c>
      <c r="H67">
        <v>150.4</v>
      </c>
      <c r="I67">
        <v>168.99270270270301</v>
      </c>
      <c r="J67">
        <v>5708.1621621621598</v>
      </c>
      <c r="K67"/>
      <c r="L67"/>
      <c r="M67">
        <v>3.1393494185761948</v>
      </c>
      <c r="N67">
        <f t="shared" si="0"/>
        <v>3.8426698230419105</v>
      </c>
      <c r="O67">
        <v>80.570508316416806</v>
      </c>
      <c r="P67">
        <v>19.803151518310706</v>
      </c>
      <c r="Q67">
        <v>26.111498985438324</v>
      </c>
      <c r="R67">
        <v>0.5</v>
      </c>
      <c r="S67" s="17">
        <v>18.425712165075048</v>
      </c>
      <c r="T67" s="17">
        <v>0.20285634183451243</v>
      </c>
      <c r="U67" s="17">
        <v>18.528929436806063</v>
      </c>
      <c r="V67" s="17">
        <v>0.19342840960637139</v>
      </c>
      <c r="W67" s="17">
        <f t="shared" si="1"/>
        <v>18.477320800940554</v>
      </c>
      <c r="X67" s="17">
        <f t="shared" si="2"/>
        <v>0.19814237572044191</v>
      </c>
      <c r="Y67">
        <v>35</v>
      </c>
      <c r="Z67">
        <v>1.5</v>
      </c>
      <c r="AA67">
        <v>39.799999999999997</v>
      </c>
      <c r="AB67">
        <v>0.31</v>
      </c>
      <c r="AC67" s="20">
        <f t="shared" si="3"/>
        <v>1913.0659405405406</v>
      </c>
      <c r="AD67">
        <v>250</v>
      </c>
      <c r="AE67">
        <v>1.0271999999999999</v>
      </c>
      <c r="AF67">
        <v>432.42137199754501</v>
      </c>
      <c r="AG67">
        <v>396.50907490613599</v>
      </c>
      <c r="AH67">
        <v>412.86531311508497</v>
      </c>
      <c r="AI67">
        <v>452.61133920296601</v>
      </c>
      <c r="AJ67">
        <v>468.15863988388998</v>
      </c>
      <c r="AK67">
        <v>8.5800319896029809</v>
      </c>
      <c r="AL67">
        <v>8.5601988570559993</v>
      </c>
      <c r="AM67">
        <v>8.5691569385356594</v>
      </c>
      <c r="AN67">
        <v>8.5910184042459399</v>
      </c>
      <c r="AO67">
        <v>8.6006810566947802</v>
      </c>
      <c r="AP67" s="23">
        <v>6.8343106663927197E-14</v>
      </c>
      <c r="AQ67" s="23">
        <v>6.1666220928089304E-14</v>
      </c>
      <c r="AR67" s="23">
        <v>6.4673052548763197E-14</v>
      </c>
      <c r="AS67" s="23">
        <v>7.2105928350579299E-14</v>
      </c>
      <c r="AT67" s="23">
        <v>7.5500490687411203E-14</v>
      </c>
      <c r="AU67">
        <v>2.73485060526171E-2</v>
      </c>
      <c r="AV67">
        <v>2.6574389417431999E-2</v>
      </c>
      <c r="AW67">
        <v>2.6922838944526899E-2</v>
      </c>
      <c r="AX67">
        <v>2.7765704136086099E-2</v>
      </c>
      <c r="AY67">
        <v>2.8145626654200701E-2</v>
      </c>
      <c r="AZ67" s="23">
        <v>1.46261056743545E-6</v>
      </c>
      <c r="BA67" s="23">
        <v>1.41765941490563E-6</v>
      </c>
      <c r="BB67" s="23">
        <v>1.4392664296165E-6</v>
      </c>
      <c r="BC67" s="23">
        <v>1.4865866302666001E-6</v>
      </c>
      <c r="BD67" s="23">
        <v>1.5057657250886201E-6</v>
      </c>
      <c r="BE67" s="23">
        <v>1.1429290069501901E-9</v>
      </c>
      <c r="BF67" s="23">
        <v>1.0568684360897199E-9</v>
      </c>
      <c r="BG67" s="23">
        <v>1.0964160029759301E-9</v>
      </c>
      <c r="BH67" s="23">
        <v>1.1911793964430899E-9</v>
      </c>
      <c r="BI67" s="23">
        <v>1.23185605732928E-9</v>
      </c>
      <c r="BJ67">
        <v>8.1068145935681901</v>
      </c>
      <c r="BK67">
        <f>BP67-BJ67</f>
        <v>3.5598567341939003E-2</v>
      </c>
      <c r="BL67">
        <f>BJ67-BM67</f>
        <v>3.5070045952680928E-2</v>
      </c>
      <c r="BM67">
        <v>8.0717445476155092</v>
      </c>
      <c r="BN67">
        <v>8.0872376962049906</v>
      </c>
      <c r="BO67">
        <v>8.1264285290853397</v>
      </c>
      <c r="BP67">
        <v>8.1424131609101291</v>
      </c>
      <c r="BQ67">
        <v>297.46199974324298</v>
      </c>
      <c r="BR67">
        <f>BW67-BQ67</f>
        <v>91.745752424973034</v>
      </c>
      <c r="BS67">
        <f>BQ67-BT67</f>
        <v>88.687760576054984</v>
      </c>
      <c r="BT67">
        <v>208.774239167188</v>
      </c>
      <c r="BU67">
        <v>247.34059333488801</v>
      </c>
      <c r="BV67">
        <v>347.217202199577</v>
      </c>
      <c r="BW67">
        <v>389.20775216821602</v>
      </c>
      <c r="BX67">
        <v>4.3712878584383101E-2</v>
      </c>
      <c r="BY67">
        <v>1.6838973099099899E-2</v>
      </c>
      <c r="BZ67">
        <v>2.9775660041370999E-2</v>
      </c>
      <c r="CA67">
        <v>5.7836703579917499E-2</v>
      </c>
      <c r="CB67">
        <v>7.11160409131288E-2</v>
      </c>
      <c r="CC67">
        <v>-0.58239185073107003</v>
      </c>
      <c r="CD67">
        <v>-1.0058651758589701</v>
      </c>
      <c r="CE67">
        <v>-0.80058347475375502</v>
      </c>
      <c r="CF67">
        <v>-0.369416036597702</v>
      </c>
      <c r="CG67">
        <v>-0.21929548358635101</v>
      </c>
      <c r="CH67">
        <v>-0.14324926402362001</v>
      </c>
      <c r="CI67">
        <v>-0.33054945037237599</v>
      </c>
      <c r="CJ67">
        <v>-0.244799516009717</v>
      </c>
      <c r="CK67">
        <v>-4.1344274735558802E-2</v>
      </c>
      <c r="CL67">
        <v>3.9588348434393801E-2</v>
      </c>
      <c r="CM67" s="21"/>
      <c r="CN67" s="1"/>
      <c r="CQ67" s="1">
        <v>17.948175150059999</v>
      </c>
    </row>
    <row r="68" spans="2:95" x14ac:dyDescent="0.2">
      <c r="B68">
        <v>926</v>
      </c>
      <c r="C68" t="s">
        <v>11</v>
      </c>
      <c r="D68">
        <v>16</v>
      </c>
      <c r="E68">
        <v>5</v>
      </c>
      <c r="F68">
        <v>127</v>
      </c>
      <c r="G68">
        <v>128.5</v>
      </c>
      <c r="H68">
        <v>150.27000000000001</v>
      </c>
      <c r="I68">
        <v>169.147297297297</v>
      </c>
      <c r="J68">
        <v>5714.8378378378402</v>
      </c>
      <c r="K68"/>
      <c r="L68"/>
      <c r="M68">
        <v>3.2534120448841657</v>
      </c>
      <c r="N68">
        <f t="shared" si="0"/>
        <v>3.841083849725619</v>
      </c>
      <c r="O68">
        <v>76.22383341981751</v>
      </c>
      <c r="P68">
        <v>74.659695453341328</v>
      </c>
      <c r="Q68">
        <v>26.506769276383331</v>
      </c>
      <c r="R68">
        <v>0.5</v>
      </c>
      <c r="S68" s="17">
        <v>18.48952777768509</v>
      </c>
      <c r="T68" s="17">
        <v>0.165342582595257</v>
      </c>
      <c r="U68" s="17">
        <v>18.645614286846968</v>
      </c>
      <c r="V68" s="17">
        <v>0.1544469663054425</v>
      </c>
      <c r="W68" s="17">
        <f t="shared" si="1"/>
        <v>18.567571032266031</v>
      </c>
      <c r="X68" s="17">
        <f t="shared" si="2"/>
        <v>0.15989477445034975</v>
      </c>
      <c r="Y68">
        <v>35</v>
      </c>
      <c r="Z68">
        <v>1.5</v>
      </c>
      <c r="AA68">
        <v>39.799999999999997</v>
      </c>
      <c r="AB68">
        <v>0.31</v>
      </c>
      <c r="AC68" s="20">
        <f t="shared" si="3"/>
        <v>1912.9317594594593</v>
      </c>
      <c r="AD68">
        <v>250</v>
      </c>
      <c r="AE68">
        <v>1.0271999999999999</v>
      </c>
      <c r="AF68">
        <v>432.54176895976201</v>
      </c>
      <c r="AG68">
        <v>396.624418682054</v>
      </c>
      <c r="AH68">
        <v>412.48544318128302</v>
      </c>
      <c r="AI68">
        <v>452.09290976445499</v>
      </c>
      <c r="AJ68">
        <v>469.262445585168</v>
      </c>
      <c r="AK68">
        <v>8.5846213346182108</v>
      </c>
      <c r="AL68">
        <v>8.5656343379728597</v>
      </c>
      <c r="AM68">
        <v>8.5738930164731197</v>
      </c>
      <c r="AN68">
        <v>8.5959825223885602</v>
      </c>
      <c r="AO68">
        <v>8.6054004637105095</v>
      </c>
      <c r="AP68" s="23">
        <v>6.5913516815887196E-14</v>
      </c>
      <c r="AQ68" s="23">
        <v>5.9557853094135405E-14</v>
      </c>
      <c r="AR68" s="23">
        <v>6.2339011690545004E-14</v>
      </c>
      <c r="AS68" s="23">
        <v>6.9591340846091901E-14</v>
      </c>
      <c r="AT68" s="23">
        <v>7.26415565625999E-14</v>
      </c>
      <c r="AU68">
        <v>2.7626725030418998E-2</v>
      </c>
      <c r="AV68">
        <v>2.6864755931882402E-2</v>
      </c>
      <c r="AW68">
        <v>2.7191180279344598E-2</v>
      </c>
      <c r="AX68">
        <v>2.8054700368691E-2</v>
      </c>
      <c r="AY68">
        <v>2.8422047464769E-2</v>
      </c>
      <c r="AZ68" s="23">
        <v>1.45135824475978E-6</v>
      </c>
      <c r="BA68" s="23">
        <v>1.40667492904279E-6</v>
      </c>
      <c r="BB68" s="23">
        <v>1.42763724877828E-6</v>
      </c>
      <c r="BC68" s="23">
        <v>1.4753266565889399E-6</v>
      </c>
      <c r="BD68" s="23">
        <v>1.4931843963408999E-6</v>
      </c>
      <c r="BE68" s="23">
        <v>1.1260854882596401E-9</v>
      </c>
      <c r="BF68" s="23">
        <v>1.04238858714689E-9</v>
      </c>
      <c r="BG68" s="23">
        <v>1.0794510770852199E-9</v>
      </c>
      <c r="BH68" s="23">
        <v>1.1734950329977E-9</v>
      </c>
      <c r="BI68" s="23">
        <v>1.21077490669841E-9</v>
      </c>
      <c r="BJ68">
        <v>8.1021315082109702</v>
      </c>
      <c r="BK68">
        <f>BP68-BJ68</f>
        <v>3.6763172518730514E-2</v>
      </c>
      <c r="BL68">
        <f>BJ68-BM68</f>
        <v>3.6821746708159964E-2</v>
      </c>
      <c r="BM68">
        <v>8.0653097615028102</v>
      </c>
      <c r="BN68">
        <v>8.0820843679156393</v>
      </c>
      <c r="BO68">
        <v>8.1221959456063892</v>
      </c>
      <c r="BP68">
        <v>8.1388946807297007</v>
      </c>
      <c r="BQ68">
        <v>302.05678722601698</v>
      </c>
      <c r="BR68">
        <f>BW68-BQ68</f>
        <v>94.212358239671005</v>
      </c>
      <c r="BS68">
        <f>BQ68-BT68</f>
        <v>87.614656331951977</v>
      </c>
      <c r="BT68">
        <v>214.442130894065</v>
      </c>
      <c r="BU68">
        <v>252.34218268470599</v>
      </c>
      <c r="BV68">
        <v>351.94900552572199</v>
      </c>
      <c r="BW68">
        <v>396.26914546568798</v>
      </c>
      <c r="BX68">
        <v>3.9677808055056003E-2</v>
      </c>
      <c r="BY68">
        <v>1.0429387098313101E-2</v>
      </c>
      <c r="BZ68">
        <v>2.4869763175889199E-2</v>
      </c>
      <c r="CA68">
        <v>5.4230465170492299E-2</v>
      </c>
      <c r="CB68">
        <v>6.8624492889502606E-2</v>
      </c>
      <c r="CC68">
        <v>-0.52668372419963305</v>
      </c>
      <c r="CD68">
        <v>-0.94889281453639596</v>
      </c>
      <c r="CE68">
        <v>-0.74944396544227199</v>
      </c>
      <c r="CF68">
        <v>-0.30575438300768099</v>
      </c>
      <c r="CG68">
        <v>-0.135135641661845</v>
      </c>
      <c r="CH68">
        <v>-0.15340583187182499</v>
      </c>
      <c r="CI68">
        <v>-0.34191815211177201</v>
      </c>
      <c r="CJ68">
        <v>-0.25527849801186497</v>
      </c>
      <c r="CK68">
        <v>-5.1072303764812498E-2</v>
      </c>
      <c r="CL68">
        <v>3.1711640755043999E-2</v>
      </c>
      <c r="CM68" s="21"/>
      <c r="CN68" s="1"/>
      <c r="CQ68" s="1">
        <v>19.060709519807901</v>
      </c>
    </row>
    <row r="69" spans="2:95" x14ac:dyDescent="0.2">
      <c r="B69">
        <v>926</v>
      </c>
      <c r="C69" t="s">
        <v>10</v>
      </c>
      <c r="D69">
        <v>17</v>
      </c>
      <c r="E69">
        <v>2</v>
      </c>
      <c r="F69">
        <v>7.5</v>
      </c>
      <c r="G69">
        <v>10.5</v>
      </c>
      <c r="H69">
        <v>151.07499999999999</v>
      </c>
      <c r="I69">
        <v>170.215</v>
      </c>
      <c r="J69">
        <v>5765.98809523809</v>
      </c>
      <c r="K69">
        <v>2.4063599640074274</v>
      </c>
      <c r="L69">
        <v>0.65</v>
      </c>
      <c r="M69">
        <v>2.6333520557794752</v>
      </c>
      <c r="N69">
        <f t="shared" si="0"/>
        <v>3.8289319399304858</v>
      </c>
      <c r="O69">
        <v>64.936107850284728</v>
      </c>
      <c r="P69">
        <v>30.095305812306695</v>
      </c>
      <c r="Q69">
        <v>24.168364630551544</v>
      </c>
      <c r="R69">
        <v>0.5</v>
      </c>
      <c r="S69" s="17">
        <v>17.248953746194395</v>
      </c>
      <c r="T69" s="17">
        <v>0.22079134486876592</v>
      </c>
      <c r="U69" s="17">
        <v>17.28955243134611</v>
      </c>
      <c r="V69" s="17">
        <v>0.21691849122102702</v>
      </c>
      <c r="W69" s="17">
        <f t="shared" si="1"/>
        <v>17.269253088770252</v>
      </c>
      <c r="X69" s="17">
        <f t="shared" si="2"/>
        <v>0.21885491804489648</v>
      </c>
      <c r="Y69">
        <v>35</v>
      </c>
      <c r="Z69">
        <v>1.5</v>
      </c>
      <c r="AA69">
        <v>39.799999999999997</v>
      </c>
      <c r="AB69">
        <v>0.31</v>
      </c>
      <c r="AC69" s="20">
        <f t="shared" si="3"/>
        <v>1911.9036392857142</v>
      </c>
      <c r="AD69">
        <v>250</v>
      </c>
      <c r="AE69">
        <v>1.0271999999999999</v>
      </c>
      <c r="AF69">
        <v>432.74015473953898</v>
      </c>
      <c r="AG69">
        <v>395.23546053130201</v>
      </c>
      <c r="AH69">
        <v>412.34359783909002</v>
      </c>
      <c r="AI69">
        <v>453.17660498606199</v>
      </c>
      <c r="AJ69">
        <v>470.121700862674</v>
      </c>
      <c r="AK69">
        <v>8.6071307927850906</v>
      </c>
      <c r="AL69">
        <v>8.5873876097688395</v>
      </c>
      <c r="AM69">
        <v>8.5960859492266604</v>
      </c>
      <c r="AN69">
        <v>8.6183298844188005</v>
      </c>
      <c r="AO69">
        <v>8.6278538946411398</v>
      </c>
      <c r="AP69" s="23">
        <v>5.5560129317959899E-14</v>
      </c>
      <c r="AQ69" s="23">
        <v>5.01477923150184E-14</v>
      </c>
      <c r="AR69" s="23">
        <v>5.2498980645514501E-14</v>
      </c>
      <c r="AS69" s="23">
        <v>5.8711665940769104E-14</v>
      </c>
      <c r="AT69" s="23">
        <v>6.1309847606772398E-14</v>
      </c>
      <c r="AU69">
        <v>2.8995767828966498E-2</v>
      </c>
      <c r="AV69">
        <v>2.8152247910169299E-2</v>
      </c>
      <c r="AW69">
        <v>2.8519177852016801E-2</v>
      </c>
      <c r="AX69">
        <v>2.9464911569439901E-2</v>
      </c>
      <c r="AY69">
        <v>2.9855002734970298E-2</v>
      </c>
      <c r="AZ69" s="23">
        <v>1.39850613837195E-6</v>
      </c>
      <c r="BA69" s="23">
        <v>1.3546227438399199E-6</v>
      </c>
      <c r="BB69" s="23">
        <v>1.3748473384142001E-6</v>
      </c>
      <c r="BC69" s="23">
        <v>1.4221154266023901E-6</v>
      </c>
      <c r="BD69" s="23">
        <v>1.44023542964398E-6</v>
      </c>
      <c r="BE69" s="23">
        <v>1.0497559634512801E-9</v>
      </c>
      <c r="BF69" s="23">
        <v>9.6899105352515395E-10</v>
      </c>
      <c r="BG69" s="23">
        <v>1.0053276491845599E-9</v>
      </c>
      <c r="BH69" s="23">
        <v>1.09421283629851E-9</v>
      </c>
      <c r="BI69" s="23">
        <v>1.1311306996433499E-9</v>
      </c>
      <c r="BJ69">
        <v>7.9894373286990099</v>
      </c>
      <c r="BK69">
        <f>BP69-BJ69</f>
        <v>4.1159467182149356E-2</v>
      </c>
      <c r="BL69">
        <f>BJ69-BM69</f>
        <v>4.4021934299549592E-2</v>
      </c>
      <c r="BM69">
        <v>7.9454153943994603</v>
      </c>
      <c r="BN69">
        <v>7.9659164401875202</v>
      </c>
      <c r="BO69">
        <v>8.01257659562825</v>
      </c>
      <c r="BP69">
        <v>8.0305967958811593</v>
      </c>
      <c r="BQ69">
        <v>409.44091853220402</v>
      </c>
      <c r="BR69">
        <f>BW69-BQ69</f>
        <v>124.43010903110996</v>
      </c>
      <c r="BS69">
        <f>BQ69-BT69</f>
        <v>118.352194591439</v>
      </c>
      <c r="BT69">
        <v>291.08872394076502</v>
      </c>
      <c r="BU69">
        <v>341.88686095632102</v>
      </c>
      <c r="BV69">
        <v>476.89142017127301</v>
      </c>
      <c r="BW69">
        <v>533.87102756331399</v>
      </c>
      <c r="BX69">
        <v>-6.3299658734268197E-2</v>
      </c>
      <c r="BY69">
        <v>-9.6374324636293696E-2</v>
      </c>
      <c r="BZ69">
        <v>-7.9841903757653904E-2</v>
      </c>
      <c r="CA69">
        <v>-4.6854493597812998E-2</v>
      </c>
      <c r="CB69">
        <v>-3.0459528450718299E-2</v>
      </c>
      <c r="CC69">
        <v>0.84203084814846296</v>
      </c>
      <c r="CD69">
        <v>0.39082878734524001</v>
      </c>
      <c r="CE69">
        <v>0.58178985472561295</v>
      </c>
      <c r="CF69">
        <v>1.10831750726941</v>
      </c>
      <c r="CG69">
        <v>1.35087739498875</v>
      </c>
      <c r="CH69">
        <v>-0.234995688090364</v>
      </c>
      <c r="CI69">
        <v>-0.427919076537359</v>
      </c>
      <c r="CJ69">
        <v>-0.34066189628237498</v>
      </c>
      <c r="CK69">
        <v>-0.12859894011829801</v>
      </c>
      <c r="CL69">
        <v>-4.21645008865352E-2</v>
      </c>
      <c r="CM69" s="21"/>
      <c r="CN69" s="1"/>
      <c r="CQ69" s="1">
        <v>18.952365906362498</v>
      </c>
    </row>
    <row r="70" spans="2:95" x14ac:dyDescent="0.2">
      <c r="B70">
        <v>926</v>
      </c>
      <c r="C70" t="s">
        <v>10</v>
      </c>
      <c r="D70">
        <v>17</v>
      </c>
      <c r="E70">
        <v>2</v>
      </c>
      <c r="F70">
        <v>117</v>
      </c>
      <c r="G70">
        <v>120</v>
      </c>
      <c r="H70">
        <v>152.16999999999999</v>
      </c>
      <c r="I70">
        <v>171.31</v>
      </c>
      <c r="J70">
        <v>5807.4042553191503</v>
      </c>
      <c r="K70">
        <v>2.2336278524052373</v>
      </c>
      <c r="L70">
        <v>0.83167734688881545</v>
      </c>
      <c r="M70">
        <v>2.932454330718703</v>
      </c>
      <c r="N70">
        <f t="shared" si="0"/>
        <v>3.8190927295300923</v>
      </c>
      <c r="O70">
        <v>77.800748121553823</v>
      </c>
      <c r="P70">
        <v>27.984072348630914</v>
      </c>
      <c r="Q70">
        <v>25.371593687039493</v>
      </c>
      <c r="R70">
        <v>0.5</v>
      </c>
      <c r="S70" s="17">
        <v>18.520839128109312</v>
      </c>
      <c r="T70" s="17">
        <v>0.23139595367927668</v>
      </c>
      <c r="U70" s="17">
        <v>18.420158772163077</v>
      </c>
      <c r="V70" s="17">
        <v>0.22480311690071528</v>
      </c>
      <c r="W70" s="17">
        <f t="shared" si="1"/>
        <v>18.470498950136196</v>
      </c>
      <c r="X70" s="17">
        <f t="shared" si="2"/>
        <v>0.22809953528999599</v>
      </c>
      <c r="Y70">
        <v>35</v>
      </c>
      <c r="Z70">
        <v>1.5</v>
      </c>
      <c r="AA70">
        <v>39.799999999999997</v>
      </c>
      <c r="AB70">
        <v>0.31</v>
      </c>
      <c r="AC70" s="20">
        <f t="shared" si="3"/>
        <v>1911.071174468085</v>
      </c>
      <c r="AD70">
        <v>250</v>
      </c>
      <c r="AE70">
        <v>1.0271999999999999</v>
      </c>
      <c r="AF70">
        <v>432.83333462982898</v>
      </c>
      <c r="AG70">
        <v>396.02362046790898</v>
      </c>
      <c r="AH70">
        <v>412.66301448895598</v>
      </c>
      <c r="AI70">
        <v>452.79384042356202</v>
      </c>
      <c r="AJ70">
        <v>468.83823786638197</v>
      </c>
      <c r="AK70">
        <v>8.5931617917289707</v>
      </c>
      <c r="AL70">
        <v>8.57385078178093</v>
      </c>
      <c r="AM70">
        <v>8.5824288580888197</v>
      </c>
      <c r="AN70">
        <v>8.6041613555306498</v>
      </c>
      <c r="AO70">
        <v>8.6138007847731703</v>
      </c>
      <c r="AP70" s="23">
        <v>6.1813033210359095E-14</v>
      </c>
      <c r="AQ70" s="23">
        <v>5.5814817615278798E-14</v>
      </c>
      <c r="AR70" s="23">
        <v>5.8500965433115106E-14</v>
      </c>
      <c r="AS70" s="23">
        <v>6.5205596922744805E-14</v>
      </c>
      <c r="AT70" s="23">
        <v>6.8106702522845005E-14</v>
      </c>
      <c r="AU70">
        <v>2.8130013563667601E-2</v>
      </c>
      <c r="AV70">
        <v>2.7348315307136599E-2</v>
      </c>
      <c r="AW70">
        <v>2.7686970454468E-2</v>
      </c>
      <c r="AX70">
        <v>2.85654641495026E-2</v>
      </c>
      <c r="AY70">
        <v>2.8953070550988901E-2</v>
      </c>
      <c r="AZ70" s="23">
        <v>1.4315085943198799E-6</v>
      </c>
      <c r="BA70" s="23">
        <v>1.3873985636399499E-6</v>
      </c>
      <c r="BB70" s="23">
        <v>1.4080268439830101E-6</v>
      </c>
      <c r="BC70" s="23">
        <v>1.45497436250165E-6</v>
      </c>
      <c r="BD70" s="23">
        <v>1.4729839838095701E-6</v>
      </c>
      <c r="BE70" s="23">
        <v>1.0969917344552401E-9</v>
      </c>
      <c r="BF70" s="23">
        <v>1.01383769706525E-9</v>
      </c>
      <c r="BG70" s="23">
        <v>1.0516610768050301E-9</v>
      </c>
      <c r="BH70" s="23">
        <v>1.1421422011406899E-9</v>
      </c>
      <c r="BI70" s="23">
        <v>1.1800882960703299E-9</v>
      </c>
      <c r="BJ70">
        <v>8.1099470881090596</v>
      </c>
      <c r="BK70">
        <f>BP70-BJ70</f>
        <v>3.7753468192830653E-2</v>
      </c>
      <c r="BL70">
        <f>BJ70-BM70</f>
        <v>3.8095947584698919E-2</v>
      </c>
      <c r="BM70">
        <v>8.0718511405243607</v>
      </c>
      <c r="BN70">
        <v>8.0890535451383396</v>
      </c>
      <c r="BO70">
        <v>8.1307089071930392</v>
      </c>
      <c r="BP70">
        <v>8.1477005563018903</v>
      </c>
      <c r="BQ70">
        <v>294.69572877490799</v>
      </c>
      <c r="BR70">
        <f>BW70-BQ70</f>
        <v>93.310157286018011</v>
      </c>
      <c r="BS70">
        <f>BQ70-BT70</f>
        <v>87.984681589033983</v>
      </c>
      <c r="BT70">
        <v>206.71104718587401</v>
      </c>
      <c r="BU70">
        <v>245.42229531986399</v>
      </c>
      <c r="BV70">
        <v>344.56134249441197</v>
      </c>
      <c r="BW70">
        <v>388.005886060926</v>
      </c>
      <c r="BX70">
        <v>4.7577884014515903E-2</v>
      </c>
      <c r="BY70">
        <v>1.7195184262191299E-2</v>
      </c>
      <c r="BZ70">
        <v>3.2056873681689399E-2</v>
      </c>
      <c r="CA70">
        <v>6.3082613994403597E-2</v>
      </c>
      <c r="CB70">
        <v>7.82736584613625E-2</v>
      </c>
      <c r="CC70">
        <v>-0.632185618377481</v>
      </c>
      <c r="CD70">
        <v>-1.08865022635527</v>
      </c>
      <c r="CE70">
        <v>-0.86683711581829204</v>
      </c>
      <c r="CF70">
        <v>-0.39646556432817198</v>
      </c>
      <c r="CG70">
        <v>-0.22197565588049001</v>
      </c>
      <c r="CH70">
        <v>-0.402770564521723</v>
      </c>
      <c r="CI70">
        <v>-0.602118125527487</v>
      </c>
      <c r="CJ70">
        <v>-0.51116985510181301</v>
      </c>
      <c r="CK70">
        <v>-0.296108981802989</v>
      </c>
      <c r="CL70">
        <v>-0.21030880911549199</v>
      </c>
      <c r="CM70" s="21"/>
      <c r="CN70" s="1"/>
      <c r="CQ70" s="1">
        <v>17.503001200480199</v>
      </c>
    </row>
    <row r="71" spans="2:95" x14ac:dyDescent="0.2">
      <c r="B71">
        <v>926</v>
      </c>
      <c r="C71" t="s">
        <v>10</v>
      </c>
      <c r="D71">
        <v>17</v>
      </c>
      <c r="E71">
        <v>3</v>
      </c>
      <c r="F71">
        <v>80</v>
      </c>
      <c r="G71">
        <v>83</v>
      </c>
      <c r="H71">
        <v>153.30000000000001</v>
      </c>
      <c r="I71">
        <v>172.44</v>
      </c>
      <c r="J71">
        <v>5852.1948051948102</v>
      </c>
      <c r="K71">
        <v>2.3764937874523762</v>
      </c>
      <c r="L71">
        <v>1.02</v>
      </c>
      <c r="M71">
        <v>2.9402656358183261</v>
      </c>
      <c r="N71">
        <f t="shared" si="0"/>
        <v>3.8084520112025948</v>
      </c>
      <c r="O71">
        <v>77.191566350440212</v>
      </c>
      <c r="P71">
        <v>22.471430340311244</v>
      </c>
      <c r="Q71">
        <v>25.409656202622962</v>
      </c>
      <c r="R71">
        <v>0.5</v>
      </c>
      <c r="S71" s="17">
        <v>18.54815563234591</v>
      </c>
      <c r="T71" s="17">
        <v>0.15793769365417076</v>
      </c>
      <c r="U71" s="17">
        <v>18.688548476159639</v>
      </c>
      <c r="V71" s="17">
        <v>0.14949644807850657</v>
      </c>
      <c r="W71" s="17">
        <f t="shared" si="1"/>
        <v>18.618352054252775</v>
      </c>
      <c r="X71" s="17">
        <f t="shared" si="2"/>
        <v>0.15371707086633868</v>
      </c>
      <c r="Y71">
        <v>35</v>
      </c>
      <c r="Z71">
        <v>1.5</v>
      </c>
      <c r="AA71">
        <v>39.799999999999997</v>
      </c>
      <c r="AB71">
        <v>0.31</v>
      </c>
      <c r="AC71" s="20">
        <f t="shared" si="3"/>
        <v>1910.1708844155842</v>
      </c>
      <c r="AD71">
        <v>250</v>
      </c>
      <c r="AE71">
        <v>1.0271999999999999</v>
      </c>
      <c r="AF71">
        <v>432.621796983541</v>
      </c>
      <c r="AG71">
        <v>396.15531047161602</v>
      </c>
      <c r="AH71">
        <v>412.288408168996</v>
      </c>
      <c r="AI71">
        <v>452.81777462055402</v>
      </c>
      <c r="AJ71">
        <v>469.08318887135198</v>
      </c>
      <c r="AK71">
        <v>8.5927210663617792</v>
      </c>
      <c r="AL71">
        <v>8.5732337143941102</v>
      </c>
      <c r="AM71">
        <v>8.5818688824698501</v>
      </c>
      <c r="AN71">
        <v>8.6042755283974497</v>
      </c>
      <c r="AO71">
        <v>8.6138530078128905</v>
      </c>
      <c r="AP71" s="23">
        <v>6.1981981074226606E-14</v>
      </c>
      <c r="AQ71" s="23">
        <v>5.59744904188479E-14</v>
      </c>
      <c r="AR71" s="23">
        <v>5.8552375735183801E-14</v>
      </c>
      <c r="AS71" s="23">
        <v>6.5455570358487901E-14</v>
      </c>
      <c r="AT71" s="23">
        <v>6.8335114786061394E-14</v>
      </c>
      <c r="AU71">
        <v>2.8109016884120701E-2</v>
      </c>
      <c r="AV71">
        <v>2.7319012575709602E-2</v>
      </c>
      <c r="AW71">
        <v>2.76585759228604E-2</v>
      </c>
      <c r="AX71">
        <v>2.8558819384187199E-2</v>
      </c>
      <c r="AY71">
        <v>2.89306391857856E-2</v>
      </c>
      <c r="AZ71" s="23">
        <v>1.4322377669554301E-6</v>
      </c>
      <c r="BA71" s="23">
        <v>1.3873051452587101E-6</v>
      </c>
      <c r="BB71" s="23">
        <v>1.4079997228077401E-6</v>
      </c>
      <c r="BC71" s="23">
        <v>1.45647265244676E-6</v>
      </c>
      <c r="BD71" s="23">
        <v>1.4742673092727E-6</v>
      </c>
      <c r="BE71" s="23">
        <v>1.0979381423684499E-9</v>
      </c>
      <c r="BF71" s="23">
        <v>1.01413320828819E-9</v>
      </c>
      <c r="BG71" s="23">
        <v>1.0507702503217099E-9</v>
      </c>
      <c r="BH71" s="23">
        <v>1.1443736631712701E-9</v>
      </c>
      <c r="BI71" s="23">
        <v>1.1826861054778499E-9</v>
      </c>
      <c r="BJ71">
        <v>8.1247686320589398</v>
      </c>
      <c r="BK71">
        <f>BP71-BJ71</f>
        <v>3.3930490405429836E-2</v>
      </c>
      <c r="BL71">
        <f>BJ71-BM71</f>
        <v>3.4271627867170196E-2</v>
      </c>
      <c r="BM71">
        <v>8.0904970041917696</v>
      </c>
      <c r="BN71">
        <v>8.1058843731652708</v>
      </c>
      <c r="BO71">
        <v>8.1435639078209494</v>
      </c>
      <c r="BP71">
        <v>8.1586991224643697</v>
      </c>
      <c r="BQ71">
        <v>283.04729183107901</v>
      </c>
      <c r="BR71">
        <f>BW71-BQ71</f>
        <v>86.691544940139977</v>
      </c>
      <c r="BS71">
        <f>BQ71-BT71</f>
        <v>84.652719182650003</v>
      </c>
      <c r="BT71">
        <v>198.394572648429</v>
      </c>
      <c r="BU71">
        <v>236.35236553151901</v>
      </c>
      <c r="BV71">
        <v>330.41616835397502</v>
      </c>
      <c r="BW71">
        <v>369.73883677121898</v>
      </c>
      <c r="BX71">
        <v>6.0957612164256998E-2</v>
      </c>
      <c r="BY71">
        <v>3.4213775835998397E-2</v>
      </c>
      <c r="BZ71">
        <v>4.7186705530044601E-2</v>
      </c>
      <c r="CA71">
        <v>7.4864103185515493E-2</v>
      </c>
      <c r="CB71">
        <v>8.8438453093321906E-2</v>
      </c>
      <c r="CC71">
        <v>-0.81154581321530295</v>
      </c>
      <c r="CD71">
        <v>-1.2480129573286101</v>
      </c>
      <c r="CE71">
        <v>-1.0404605463432199</v>
      </c>
      <c r="CF71">
        <v>-0.58803581541485195</v>
      </c>
      <c r="CG71">
        <v>-0.43468093076139003</v>
      </c>
      <c r="CH71">
        <v>-0.57159774190723101</v>
      </c>
      <c r="CI71">
        <v>-0.77398784050631397</v>
      </c>
      <c r="CJ71">
        <v>-0.68082953519531797</v>
      </c>
      <c r="CK71">
        <v>-0.46298304133754398</v>
      </c>
      <c r="CL71">
        <v>-0.37811215327686498</v>
      </c>
      <c r="CM71" s="21"/>
      <c r="CN71" s="1"/>
      <c r="CQ71" s="1">
        <v>18.9441764105642</v>
      </c>
    </row>
    <row r="72" spans="2:95" x14ac:dyDescent="0.2">
      <c r="B72">
        <v>926</v>
      </c>
      <c r="C72" t="s">
        <v>10</v>
      </c>
      <c r="D72">
        <v>17</v>
      </c>
      <c r="E72">
        <v>4</v>
      </c>
      <c r="F72">
        <v>22</v>
      </c>
      <c r="G72">
        <v>25</v>
      </c>
      <c r="H72">
        <v>154.22</v>
      </c>
      <c r="I72">
        <v>173.36</v>
      </c>
      <c r="J72">
        <v>5892.7037037036998</v>
      </c>
      <c r="K72">
        <v>2.3147703559052695</v>
      </c>
      <c r="L72">
        <v>0.81</v>
      </c>
      <c r="M72">
        <v>3.1516881144252835</v>
      </c>
      <c r="N72">
        <f t="shared" si="0"/>
        <v>3.7988285968652882</v>
      </c>
      <c r="O72">
        <v>84.703527601686744</v>
      </c>
      <c r="P72">
        <v>33.474144017006552</v>
      </c>
      <c r="Q72">
        <v>26.18887683426486</v>
      </c>
      <c r="R72">
        <v>0.5</v>
      </c>
      <c r="S72" s="17">
        <v>18.778054180231152</v>
      </c>
      <c r="T72" s="17">
        <v>0.1688281286578785</v>
      </c>
      <c r="U72" s="17">
        <v>18.700196282813273</v>
      </c>
      <c r="V72" s="17">
        <v>0.16051428550379976</v>
      </c>
      <c r="W72" s="17">
        <f t="shared" si="1"/>
        <v>18.739125231522213</v>
      </c>
      <c r="X72" s="17">
        <f t="shared" si="2"/>
        <v>0.16467120708083913</v>
      </c>
      <c r="Y72">
        <v>35</v>
      </c>
      <c r="Z72">
        <v>1.5</v>
      </c>
      <c r="AA72">
        <v>39.799999999999997</v>
      </c>
      <c r="AB72">
        <v>0.31</v>
      </c>
      <c r="AC72" s="20">
        <f t="shared" si="3"/>
        <v>1909.3566555555556</v>
      </c>
      <c r="AD72">
        <v>250</v>
      </c>
      <c r="AE72">
        <v>1.0271999999999999</v>
      </c>
      <c r="AF72">
        <v>432.44984083522797</v>
      </c>
      <c r="AG72">
        <v>395.65901511437499</v>
      </c>
      <c r="AH72">
        <v>412.21852097167198</v>
      </c>
      <c r="AI72">
        <v>452.456032572308</v>
      </c>
      <c r="AJ72">
        <v>468.99783689237398</v>
      </c>
      <c r="AK72">
        <v>8.5837134417420504</v>
      </c>
      <c r="AL72">
        <v>8.5646077410105406</v>
      </c>
      <c r="AM72">
        <v>8.5730053448297596</v>
      </c>
      <c r="AN72">
        <v>8.5951717434003001</v>
      </c>
      <c r="AO72">
        <v>8.6043935351573193</v>
      </c>
      <c r="AP72" s="23">
        <v>6.6407485423890996E-14</v>
      </c>
      <c r="AQ72" s="23">
        <v>6.0052597272358203E-14</v>
      </c>
      <c r="AR72" s="23">
        <v>6.2729860918662604E-14</v>
      </c>
      <c r="AS72" s="23">
        <v>7.0060720416118804E-14</v>
      </c>
      <c r="AT72" s="23">
        <v>7.3197551540469797E-14</v>
      </c>
      <c r="AU72">
        <v>2.7568960843385299E-2</v>
      </c>
      <c r="AV72">
        <v>2.6805124559428101E-2</v>
      </c>
      <c r="AW72">
        <v>2.7141397559366901E-2</v>
      </c>
      <c r="AX72">
        <v>2.8005058667252801E-2</v>
      </c>
      <c r="AY72">
        <v>2.83575039626206E-2</v>
      </c>
      <c r="AZ72" s="23">
        <v>1.45363538622887E-6</v>
      </c>
      <c r="BA72" s="23">
        <v>1.4090314632549E-6</v>
      </c>
      <c r="BB72" s="23">
        <v>1.4293832617644201E-6</v>
      </c>
      <c r="BC72" s="23">
        <v>1.4776103986851801E-6</v>
      </c>
      <c r="BD72" s="23">
        <v>1.4953123391594801E-6</v>
      </c>
      <c r="BE72" s="23">
        <v>1.129438601891E-9</v>
      </c>
      <c r="BF72" s="23">
        <v>1.04454163832238E-9</v>
      </c>
      <c r="BG72" s="23">
        <v>1.0820613239077399E-9</v>
      </c>
      <c r="BH72" s="23">
        <v>1.1767362378039201E-9</v>
      </c>
      <c r="BI72" s="23">
        <v>1.21573556562111E-9</v>
      </c>
      <c r="BJ72">
        <v>8.1275982399391697</v>
      </c>
      <c r="BK72">
        <f>BP72-BJ72</f>
        <v>3.4617545764440649E-2</v>
      </c>
      <c r="BL72">
        <f>BJ72-BM72</f>
        <v>3.3991534942000357E-2</v>
      </c>
      <c r="BM72">
        <v>8.0936067049971694</v>
      </c>
      <c r="BN72">
        <v>8.1086000821925204</v>
      </c>
      <c r="BO72">
        <v>8.1464679545221905</v>
      </c>
      <c r="BP72">
        <v>8.1622157857036104</v>
      </c>
      <c r="BQ72">
        <v>280.77980669710797</v>
      </c>
      <c r="BR72">
        <f>BW72-BQ72</f>
        <v>86.916309983131043</v>
      </c>
      <c r="BS72">
        <f>BQ72-BT72</f>
        <v>83.301956460504982</v>
      </c>
      <c r="BT72">
        <v>197.47785023660299</v>
      </c>
      <c r="BU72">
        <v>232.93680701992</v>
      </c>
      <c r="BV72">
        <v>328.53646566267201</v>
      </c>
      <c r="BW72">
        <v>367.69611668023902</v>
      </c>
      <c r="BX72">
        <v>6.2892024163751503E-2</v>
      </c>
      <c r="BY72">
        <v>3.5033878504737E-2</v>
      </c>
      <c r="BZ72">
        <v>4.9073654690743103E-2</v>
      </c>
      <c r="CA72">
        <v>7.6969929051732999E-2</v>
      </c>
      <c r="CB72">
        <v>9.0269778715574803E-2</v>
      </c>
      <c r="CC72">
        <v>-0.83642570220377799</v>
      </c>
      <c r="CD72">
        <v>-1.27776972386813</v>
      </c>
      <c r="CE72">
        <v>-1.06699258577337</v>
      </c>
      <c r="CF72">
        <v>-0.61274283451540001</v>
      </c>
      <c r="CG72">
        <v>-0.44766702968834299</v>
      </c>
      <c r="CH72">
        <v>-0.60782244286505904</v>
      </c>
      <c r="CI72">
        <v>-0.81813663341972098</v>
      </c>
      <c r="CJ72">
        <v>-0.71884350635125305</v>
      </c>
      <c r="CK72">
        <v>-0.49745265330238703</v>
      </c>
      <c r="CL72">
        <v>-0.41438356503349499</v>
      </c>
      <c r="CM72" s="21"/>
      <c r="CN72" s="1"/>
      <c r="CQ72" s="1">
        <v>19.1216711284514</v>
      </c>
    </row>
    <row r="73" spans="2:95" x14ac:dyDescent="0.2">
      <c r="B73">
        <v>926</v>
      </c>
      <c r="C73" t="s">
        <v>11</v>
      </c>
      <c r="D73">
        <v>17</v>
      </c>
      <c r="E73">
        <v>3</v>
      </c>
      <c r="F73">
        <v>4</v>
      </c>
      <c r="G73">
        <v>7</v>
      </c>
      <c r="H73">
        <v>155.54</v>
      </c>
      <c r="I73">
        <v>174.94</v>
      </c>
      <c r="J73">
        <v>5971.375</v>
      </c>
      <c r="K73">
        <v>2.4840120230505613</v>
      </c>
      <c r="L73">
        <v>1.07</v>
      </c>
      <c r="M73">
        <v>2.8998412640594293</v>
      </c>
      <c r="N73">
        <f t="shared" si="0"/>
        <v>3.7801395587598781</v>
      </c>
      <c r="O73">
        <v>81.839118658819018</v>
      </c>
      <c r="P73">
        <v>124.97343257983117</v>
      </c>
      <c r="Q73">
        <v>25.278421056788602</v>
      </c>
      <c r="R73">
        <v>0.5</v>
      </c>
      <c r="S73" s="17">
        <v>18.335654259781453</v>
      </c>
      <c r="T73" s="17">
        <v>0.17689902016053824</v>
      </c>
      <c r="U73" s="17">
        <v>18.383891734409239</v>
      </c>
      <c r="V73" s="17">
        <v>0.16872836072613248</v>
      </c>
      <c r="W73" s="17">
        <f t="shared" si="1"/>
        <v>18.359772997095348</v>
      </c>
      <c r="X73" s="17">
        <f t="shared" si="2"/>
        <v>0.17281369044333536</v>
      </c>
      <c r="Y73">
        <v>35</v>
      </c>
      <c r="Z73">
        <v>1.5</v>
      </c>
      <c r="AA73">
        <v>39.799999999999997</v>
      </c>
      <c r="AB73">
        <v>0.31</v>
      </c>
      <c r="AC73" s="20">
        <f t="shared" si="3"/>
        <v>1907.7753625</v>
      </c>
      <c r="AD73">
        <v>250</v>
      </c>
      <c r="AE73">
        <v>1.0271999999999999</v>
      </c>
      <c r="AF73">
        <v>432.50002477561799</v>
      </c>
      <c r="AG73">
        <v>395.88432985642999</v>
      </c>
      <c r="AH73">
        <v>412.73291335968298</v>
      </c>
      <c r="AI73">
        <v>452.39862735676201</v>
      </c>
      <c r="AJ73">
        <v>469.45121774197099</v>
      </c>
      <c r="AK73">
        <v>8.5942409301885601</v>
      </c>
      <c r="AL73">
        <v>8.5746185182102295</v>
      </c>
      <c r="AM73">
        <v>8.5835385473241104</v>
      </c>
      <c r="AN73">
        <v>8.6056404748432591</v>
      </c>
      <c r="AO73">
        <v>8.6149482828561297</v>
      </c>
      <c r="AP73" s="23">
        <v>6.1264336007234496E-14</v>
      </c>
      <c r="AQ73" s="23">
        <v>5.5422534099741998E-14</v>
      </c>
      <c r="AR73" s="23">
        <v>5.7868332509001803E-14</v>
      </c>
      <c r="AS73" s="23">
        <v>6.4638657514913998E-14</v>
      </c>
      <c r="AT73" s="23">
        <v>6.7709234544208098E-14</v>
      </c>
      <c r="AU73">
        <v>2.8201896332720602E-2</v>
      </c>
      <c r="AV73">
        <v>2.7389977865233801E-2</v>
      </c>
      <c r="AW73">
        <v>2.77560237885957E-2</v>
      </c>
      <c r="AX73">
        <v>2.8654056120236901E-2</v>
      </c>
      <c r="AY73">
        <v>2.90140544999496E-2</v>
      </c>
      <c r="AZ73" s="23">
        <v>1.4285734986267499E-6</v>
      </c>
      <c r="BA73" s="23">
        <v>1.38430380072159E-6</v>
      </c>
      <c r="BB73" s="23">
        <v>1.40471446537931E-6</v>
      </c>
      <c r="BC73" s="23">
        <v>1.45224590222894E-6</v>
      </c>
      <c r="BD73" s="23">
        <v>1.47112477344498E-6</v>
      </c>
      <c r="BE73" s="23">
        <v>1.09249222587108E-9</v>
      </c>
      <c r="BF73" s="23">
        <v>1.0110803781102E-9</v>
      </c>
      <c r="BG73" s="23">
        <v>1.0469993755735999E-9</v>
      </c>
      <c r="BH73" s="23">
        <v>1.1380283124241799E-9</v>
      </c>
      <c r="BI73" s="23">
        <v>1.1772563970559801E-9</v>
      </c>
      <c r="BJ73">
        <v>8.0999380223869295</v>
      </c>
      <c r="BK73">
        <f>BP73-BJ73</f>
        <v>3.544273467201009E-2</v>
      </c>
      <c r="BL73">
        <f>BJ73-BM73</f>
        <v>3.6402445016278762E-2</v>
      </c>
      <c r="BM73">
        <v>8.0635355773706507</v>
      </c>
      <c r="BN73">
        <v>8.0798774355170799</v>
      </c>
      <c r="BO73">
        <v>8.11966325389049</v>
      </c>
      <c r="BP73">
        <v>8.1353807570589396</v>
      </c>
      <c r="BQ73">
        <v>302.77521052500498</v>
      </c>
      <c r="BR73">
        <f>BW73-BQ73</f>
        <v>91.800804951115992</v>
      </c>
      <c r="BS73">
        <f>BQ73-BT73</f>
        <v>91.373603026678978</v>
      </c>
      <c r="BT73">
        <v>211.401607498326</v>
      </c>
      <c r="BU73">
        <v>253.17888054805701</v>
      </c>
      <c r="BV73">
        <v>354.39587767490701</v>
      </c>
      <c r="BW73">
        <v>394.57601547612097</v>
      </c>
      <c r="BX73">
        <v>3.8134581261946798E-2</v>
      </c>
      <c r="BY73">
        <v>1.03304029087826E-2</v>
      </c>
      <c r="BZ73">
        <v>2.3910748473421301E-2</v>
      </c>
      <c r="CA73">
        <v>5.2491948976484099E-2</v>
      </c>
      <c r="CB73">
        <v>6.6071872613540597E-2</v>
      </c>
      <c r="CC73">
        <v>-0.50738373162479999</v>
      </c>
      <c r="CD73">
        <v>-0.91863194185228403</v>
      </c>
      <c r="CE73">
        <v>-0.72733872498571595</v>
      </c>
      <c r="CF73">
        <v>-0.29056944530929102</v>
      </c>
      <c r="CG73">
        <v>-0.13343243113692599</v>
      </c>
      <c r="CH73">
        <v>-0.32049728252748899</v>
      </c>
      <c r="CI73">
        <v>-0.52133185109149305</v>
      </c>
      <c r="CJ73">
        <v>-0.42963777120269198</v>
      </c>
      <c r="CK73">
        <v>-0.21090427403770401</v>
      </c>
      <c r="CL73">
        <v>-0.12643717089658099</v>
      </c>
      <c r="CM73" s="21"/>
      <c r="CN73" s="1"/>
      <c r="CQ73" s="1">
        <v>19.266656938775501</v>
      </c>
    </row>
    <row r="74" spans="2:95" x14ac:dyDescent="0.2">
      <c r="B74">
        <v>926</v>
      </c>
      <c r="C74" t="s">
        <v>11</v>
      </c>
      <c r="D74">
        <v>17</v>
      </c>
      <c r="E74">
        <v>3</v>
      </c>
      <c r="F74">
        <v>109</v>
      </c>
      <c r="G74">
        <v>112</v>
      </c>
      <c r="H74">
        <v>156.59</v>
      </c>
      <c r="I74">
        <v>175.99</v>
      </c>
      <c r="J74">
        <v>6018.5</v>
      </c>
      <c r="K74">
        <v>2.1963011889035657</v>
      </c>
      <c r="L74">
        <v>0.77</v>
      </c>
      <c r="M74">
        <v>3.0522481572661722</v>
      </c>
      <c r="N74">
        <f t="shared" si="0"/>
        <v>3.7689448332582169</v>
      </c>
      <c r="O74">
        <v>78.531847102033282</v>
      </c>
      <c r="P74">
        <v>49.908305139486878</v>
      </c>
      <c r="Q74">
        <v>25.856472411831071</v>
      </c>
      <c r="R74">
        <v>0.5</v>
      </c>
      <c r="S74" s="17">
        <v>17.511394568987313</v>
      </c>
      <c r="T74" s="17">
        <v>0.20318480256230406</v>
      </c>
      <c r="U74" s="17">
        <v>17.969608529784907</v>
      </c>
      <c r="V74" s="17">
        <v>0.19391408186664696</v>
      </c>
      <c r="W74" s="17">
        <f t="shared" si="1"/>
        <v>17.74050154938611</v>
      </c>
      <c r="X74" s="17">
        <f t="shared" si="2"/>
        <v>0.19854944221447551</v>
      </c>
      <c r="Y74">
        <v>35</v>
      </c>
      <c r="Z74">
        <v>1.5</v>
      </c>
      <c r="AA74">
        <v>39.799999999999997</v>
      </c>
      <c r="AB74">
        <v>0.31</v>
      </c>
      <c r="AC74" s="20">
        <f t="shared" si="3"/>
        <v>1906.8281500000001</v>
      </c>
      <c r="AD74">
        <v>250</v>
      </c>
      <c r="AE74">
        <v>1.0271999999999999</v>
      </c>
      <c r="AF74">
        <v>432.44128676898202</v>
      </c>
      <c r="AG74">
        <v>395.71520749839601</v>
      </c>
      <c r="AH74">
        <v>412.22229295731597</v>
      </c>
      <c r="AI74">
        <v>452.51515443335302</v>
      </c>
      <c r="AJ74">
        <v>468.75274676482098</v>
      </c>
      <c r="AK74">
        <v>8.5875525177250491</v>
      </c>
      <c r="AL74">
        <v>8.5676007196588593</v>
      </c>
      <c r="AM74">
        <v>8.5766884682839208</v>
      </c>
      <c r="AN74">
        <v>8.5989184937528602</v>
      </c>
      <c r="AO74">
        <v>8.6083942496114592</v>
      </c>
      <c r="AP74" s="23">
        <v>6.45765934196321E-14</v>
      </c>
      <c r="AQ74" s="23">
        <v>5.8230772598980402E-14</v>
      </c>
      <c r="AR74" s="23">
        <v>6.0963247821937997E-14</v>
      </c>
      <c r="AS74" s="23">
        <v>6.8208930670866004E-14</v>
      </c>
      <c r="AT74" s="23">
        <v>7.1392760046557896E-14</v>
      </c>
      <c r="AU74">
        <v>2.7786662329647001E-2</v>
      </c>
      <c r="AV74">
        <v>2.6990382876847002E-2</v>
      </c>
      <c r="AW74">
        <v>2.7342896739509001E-2</v>
      </c>
      <c r="AX74">
        <v>2.8232633330104399E-2</v>
      </c>
      <c r="AY74">
        <v>2.8607416562986501E-2</v>
      </c>
      <c r="AZ74" s="23">
        <v>1.44489353227465E-6</v>
      </c>
      <c r="BA74" s="23">
        <v>1.3998691870112E-6</v>
      </c>
      <c r="BB74" s="23">
        <v>1.4206656833692701E-6</v>
      </c>
      <c r="BC74" s="23">
        <v>1.4686964903193901E-6</v>
      </c>
      <c r="BD74" s="23">
        <v>1.4876208082429501E-6</v>
      </c>
      <c r="BE74" s="23">
        <v>1.1164320082748299E-9</v>
      </c>
      <c r="BF74" s="23">
        <v>1.0322950130583799E-9</v>
      </c>
      <c r="BG74" s="23">
        <v>1.0695953263851599E-9</v>
      </c>
      <c r="BH74" s="23">
        <v>1.16310815232516E-9</v>
      </c>
      <c r="BI74" s="23">
        <v>1.20354148266988E-9</v>
      </c>
      <c r="BJ74">
        <v>8.0251568283245494</v>
      </c>
      <c r="BK74">
        <f>BP74-BJ74</f>
        <v>3.8332812773530733E-2</v>
      </c>
      <c r="BL74">
        <f>BJ74-BM74</f>
        <v>3.9552123714089227E-2</v>
      </c>
      <c r="BM74">
        <v>7.9856047046104601</v>
      </c>
      <c r="BN74">
        <v>8.0030904829519791</v>
      </c>
      <c r="BO74">
        <v>8.0471634390342697</v>
      </c>
      <c r="BP74">
        <v>8.0634896410980801</v>
      </c>
      <c r="BQ74">
        <v>373.58317032701399</v>
      </c>
      <c r="BR74">
        <f>BW74-BQ74</f>
        <v>112.06412177582303</v>
      </c>
      <c r="BS74">
        <f>BQ74-BT74</f>
        <v>110.50827105362902</v>
      </c>
      <c r="BT74">
        <v>263.07489927338497</v>
      </c>
      <c r="BU74">
        <v>313.05269015168898</v>
      </c>
      <c r="BV74">
        <v>434.10860600312702</v>
      </c>
      <c r="BW74">
        <v>485.64729210283701</v>
      </c>
      <c r="BX74">
        <v>-3.1057440736376101E-2</v>
      </c>
      <c r="BY74">
        <v>-6.13682371614062E-2</v>
      </c>
      <c r="BZ74">
        <v>-4.6520453987082898E-2</v>
      </c>
      <c r="CA74">
        <v>-1.5810849911491402E-2</v>
      </c>
      <c r="CB74">
        <v>-1.2791695828525699E-3</v>
      </c>
      <c r="CC74">
        <v>0.41343331307750703</v>
      </c>
      <c r="CD74">
        <v>1.7795425281626299E-2</v>
      </c>
      <c r="CE74">
        <v>0.18931826695999801</v>
      </c>
      <c r="CF74">
        <v>0.64293595213355403</v>
      </c>
      <c r="CG74">
        <v>0.84661549435315397</v>
      </c>
      <c r="CH74">
        <v>-4.0650655767121902E-2</v>
      </c>
      <c r="CI74">
        <v>-0.23834266469109699</v>
      </c>
      <c r="CJ74">
        <v>-0.149093978666857</v>
      </c>
      <c r="CK74">
        <v>6.6027195519568399E-2</v>
      </c>
      <c r="CL74">
        <v>0.1568100590274</v>
      </c>
      <c r="CM74" s="21"/>
      <c r="CN74" s="1"/>
      <c r="CQ74" s="1">
        <v>18.811252100840299</v>
      </c>
    </row>
    <row r="75" spans="2:95" x14ac:dyDescent="0.2">
      <c r="B75">
        <v>926</v>
      </c>
      <c r="C75" t="s">
        <v>11</v>
      </c>
      <c r="D75">
        <v>17</v>
      </c>
      <c r="E75">
        <v>4</v>
      </c>
      <c r="F75">
        <v>39</v>
      </c>
      <c r="G75">
        <v>43</v>
      </c>
      <c r="H75">
        <v>157.38999999999999</v>
      </c>
      <c r="I75">
        <v>176.79</v>
      </c>
      <c r="J75">
        <v>6061.4615384615399</v>
      </c>
      <c r="K75"/>
      <c r="L75"/>
      <c r="M75">
        <v>2.7702811458389967</v>
      </c>
      <c r="N75">
        <f t="shared" si="0"/>
        <v>3.7587392981148566</v>
      </c>
      <c r="O75">
        <v>71.760106736611931</v>
      </c>
      <c r="P75">
        <v>30.898275661518486</v>
      </c>
      <c r="Q75">
        <v>24.787593924596216</v>
      </c>
      <c r="R75">
        <v>0.5</v>
      </c>
      <c r="S75" s="17">
        <v>17.495564767235685</v>
      </c>
      <c r="T75" s="17">
        <v>0.1918153501968225</v>
      </c>
      <c r="U75" s="17">
        <v>18.250145415030339</v>
      </c>
      <c r="V75" s="17">
        <v>0.18408427236944144</v>
      </c>
      <c r="W75" s="17">
        <f t="shared" si="1"/>
        <v>17.872855091133012</v>
      </c>
      <c r="X75" s="17">
        <f t="shared" si="2"/>
        <v>0.18794981128313198</v>
      </c>
      <c r="Y75">
        <v>35</v>
      </c>
      <c r="Z75">
        <v>1.5</v>
      </c>
      <c r="AA75">
        <v>39.799999999999997</v>
      </c>
      <c r="AB75">
        <v>0.31</v>
      </c>
      <c r="AC75" s="20">
        <f t="shared" si="3"/>
        <v>1905.9646230769231</v>
      </c>
      <c r="AD75">
        <v>250</v>
      </c>
      <c r="AE75">
        <v>1.0271999999999999</v>
      </c>
      <c r="AF75">
        <v>432.79135566833298</v>
      </c>
      <c r="AG75">
        <v>396.36300265603597</v>
      </c>
      <c r="AH75">
        <v>412.55358860052797</v>
      </c>
      <c r="AI75">
        <v>452.89472653168201</v>
      </c>
      <c r="AJ75">
        <v>468.974715816056</v>
      </c>
      <c r="AK75">
        <v>8.5999327452369307</v>
      </c>
      <c r="AL75">
        <v>8.5807031256254298</v>
      </c>
      <c r="AM75">
        <v>8.5889992182548909</v>
      </c>
      <c r="AN75">
        <v>8.6110037381750804</v>
      </c>
      <c r="AO75">
        <v>8.6204700962511094</v>
      </c>
      <c r="AP75" s="23">
        <v>5.8692964703068505E-14</v>
      </c>
      <c r="AQ75" s="23">
        <v>5.2990647715432199E-14</v>
      </c>
      <c r="AR75" s="23">
        <v>5.5508473081745199E-14</v>
      </c>
      <c r="AS75" s="23">
        <v>6.1977434486522099E-14</v>
      </c>
      <c r="AT75" s="23">
        <v>6.4618994164487304E-14</v>
      </c>
      <c r="AU75">
        <v>2.8545812151664199E-2</v>
      </c>
      <c r="AV75">
        <v>2.7751921406040998E-2</v>
      </c>
      <c r="AW75">
        <v>2.8087136872307201E-2</v>
      </c>
      <c r="AX75">
        <v>2.8997642049077701E-2</v>
      </c>
      <c r="AY75">
        <v>2.9389413880525499E-2</v>
      </c>
      <c r="AZ75" s="23">
        <v>1.41545759179731E-6</v>
      </c>
      <c r="BA75" s="23">
        <v>1.3714112921444901E-6</v>
      </c>
      <c r="BB75" s="23">
        <v>1.39182768052999E-6</v>
      </c>
      <c r="BC75" s="23">
        <v>1.43892017025821E-6</v>
      </c>
      <c r="BD75" s="23">
        <v>1.45633876993253E-6</v>
      </c>
      <c r="BE75" s="23">
        <v>1.07376479256162E-9</v>
      </c>
      <c r="BF75" s="23">
        <v>9.9265068186134209E-10</v>
      </c>
      <c r="BG75" s="23">
        <v>1.02890371092894E-9</v>
      </c>
      <c r="BH75" s="23">
        <v>1.1189230081619301E-9</v>
      </c>
      <c r="BI75" s="23">
        <v>1.1545742299485199E-9</v>
      </c>
      <c r="BJ75">
        <v>8.0525657255488294</v>
      </c>
      <c r="BK75">
        <f>BP75-BJ75</f>
        <v>3.7023733323820807E-2</v>
      </c>
      <c r="BL75">
        <f>BJ75-BM75</f>
        <v>3.814613420379942E-2</v>
      </c>
      <c r="BM75">
        <v>8.01441959134503</v>
      </c>
      <c r="BN75">
        <v>8.0312340717849793</v>
      </c>
      <c r="BO75">
        <v>8.0733980714853395</v>
      </c>
      <c r="BP75">
        <v>8.0895894588726502</v>
      </c>
      <c r="BQ75">
        <v>345.34360558876699</v>
      </c>
      <c r="BR75">
        <f>BW75-BQ75</f>
        <v>105.48438843221601</v>
      </c>
      <c r="BS75">
        <f>BQ75-BT75</f>
        <v>102.25921802759899</v>
      </c>
      <c r="BT75">
        <v>243.084387561168</v>
      </c>
      <c r="BU75">
        <v>288.07356435882701</v>
      </c>
      <c r="BV75">
        <v>403.47378341400002</v>
      </c>
      <c r="BW75">
        <v>450.827994020983</v>
      </c>
      <c r="BX75">
        <v>-4.8157458840202604E-3</v>
      </c>
      <c r="BY75">
        <v>-3.4144076790097601E-2</v>
      </c>
      <c r="BZ75">
        <v>-1.9921669606611001E-2</v>
      </c>
      <c r="CA75">
        <v>1.0345197772312501E-2</v>
      </c>
      <c r="CB75">
        <v>2.4751507682192201E-2</v>
      </c>
      <c r="CC75">
        <v>6.3955436809046098E-2</v>
      </c>
      <c r="CD75">
        <v>-0.32389502126501601</v>
      </c>
      <c r="CE75">
        <v>-0.15186681401510299</v>
      </c>
      <c r="CF75">
        <v>0.27903039678667702</v>
      </c>
      <c r="CG75">
        <v>0.462818660251681</v>
      </c>
      <c r="CH75">
        <v>0.168075158811547</v>
      </c>
      <c r="CI75">
        <v>-3.6465763599082802E-2</v>
      </c>
      <c r="CJ75">
        <v>5.4335023654394903E-2</v>
      </c>
      <c r="CK75">
        <v>0.28034125867412701</v>
      </c>
      <c r="CL75">
        <v>0.377214643627028</v>
      </c>
      <c r="CM75" s="21"/>
      <c r="CN75" s="1"/>
      <c r="CQ75" s="1">
        <v>18.067828991596599</v>
      </c>
    </row>
    <row r="76" spans="2:95" x14ac:dyDescent="0.2">
      <c r="B76">
        <v>926</v>
      </c>
      <c r="C76" t="s">
        <v>11</v>
      </c>
      <c r="D76">
        <v>17</v>
      </c>
      <c r="E76">
        <v>4</v>
      </c>
      <c r="F76">
        <v>122</v>
      </c>
      <c r="G76">
        <v>126</v>
      </c>
      <c r="H76">
        <v>158.22</v>
      </c>
      <c r="I76">
        <v>177.62</v>
      </c>
      <c r="J76">
        <v>6102.9375</v>
      </c>
      <c r="K76">
        <v>2.3894357972928981</v>
      </c>
      <c r="L76">
        <v>0.97</v>
      </c>
      <c r="M76">
        <v>2.8832300885316573</v>
      </c>
      <c r="N76">
        <f t="shared" si="0"/>
        <v>3.7488867928334142</v>
      </c>
      <c r="O76">
        <v>70.978416679857673</v>
      </c>
      <c r="P76">
        <v>208.7044532342735</v>
      </c>
      <c r="Q76">
        <v>25.239449298136492</v>
      </c>
      <c r="R76">
        <v>0.5</v>
      </c>
      <c r="S76" s="17">
        <v>17.638621647937391</v>
      </c>
      <c r="T76" s="17">
        <v>0.22439666255103863</v>
      </c>
      <c r="U76" s="17">
        <v>17.952713568305299</v>
      </c>
      <c r="V76" s="17">
        <v>0.21697174343241601</v>
      </c>
      <c r="W76" s="17">
        <f t="shared" si="1"/>
        <v>17.795667608121345</v>
      </c>
      <c r="X76" s="17">
        <f>AVERAGE(V76,T76)</f>
        <v>0.22068420299172731</v>
      </c>
      <c r="Y76">
        <v>35</v>
      </c>
      <c r="Z76">
        <v>1.5</v>
      </c>
      <c r="AA76">
        <v>39.799999999999997</v>
      </c>
      <c r="AB76">
        <v>0.31</v>
      </c>
      <c r="AC76" s="20">
        <f t="shared" si="3"/>
        <v>1905.1309562500001</v>
      </c>
      <c r="AD76">
        <v>250</v>
      </c>
      <c r="AE76">
        <v>1.0271999999999999</v>
      </c>
      <c r="AF76">
        <v>432.78658585013198</v>
      </c>
      <c r="AG76">
        <v>396.18853655828099</v>
      </c>
      <c r="AH76">
        <v>412.767742331335</v>
      </c>
      <c r="AI76">
        <v>452.95343706571401</v>
      </c>
      <c r="AJ76">
        <v>468.92225487017799</v>
      </c>
      <c r="AK76">
        <v>8.5946924307539394</v>
      </c>
      <c r="AL76">
        <v>8.5751498140545301</v>
      </c>
      <c r="AM76">
        <v>8.5838099867569309</v>
      </c>
      <c r="AN76">
        <v>8.6058763434904204</v>
      </c>
      <c r="AO76">
        <v>8.6155731446745598</v>
      </c>
      <c r="AP76" s="23">
        <v>6.1107879690672803E-14</v>
      </c>
      <c r="AQ76" s="23">
        <v>5.5185069401171301E-14</v>
      </c>
      <c r="AR76" s="23">
        <v>5.7702969678044702E-14</v>
      </c>
      <c r="AS76" s="23">
        <v>6.4468474872106404E-14</v>
      </c>
      <c r="AT76" s="23">
        <v>6.7484204292003005E-14</v>
      </c>
      <c r="AU76">
        <v>2.8221900382302201E-2</v>
      </c>
      <c r="AV76">
        <v>2.7419815650981699E-2</v>
      </c>
      <c r="AW76">
        <v>2.7774387285770401E-2</v>
      </c>
      <c r="AX76">
        <v>2.8678694692571199E-2</v>
      </c>
      <c r="AY76">
        <v>2.9050468833283102E-2</v>
      </c>
      <c r="AZ76" s="23">
        <v>1.42791167761767E-6</v>
      </c>
      <c r="BA76" s="23">
        <v>1.3830015428123999E-6</v>
      </c>
      <c r="BB76" s="23">
        <v>1.40405316430259E-6</v>
      </c>
      <c r="BC76" s="23">
        <v>1.4515062763592901E-6</v>
      </c>
      <c r="BD76" s="23">
        <v>1.46983630246955E-6</v>
      </c>
      <c r="BE76" s="23">
        <v>1.0917411544627899E-9</v>
      </c>
      <c r="BF76" s="23">
        <v>1.00796462566713E-9</v>
      </c>
      <c r="BG76" s="23">
        <v>1.04597255870797E-9</v>
      </c>
      <c r="BH76" s="23">
        <v>1.1379894942745E-9</v>
      </c>
      <c r="BI76" s="23">
        <v>1.1754588902246201E-9</v>
      </c>
      <c r="BJ76">
        <v>8.0388992284849099</v>
      </c>
      <c r="BK76">
        <f>BP76-BJ76</f>
        <v>3.9712303611480593E-2</v>
      </c>
      <c r="BL76">
        <f>BJ76-BM76</f>
        <v>4.0435631935419991E-2</v>
      </c>
      <c r="BM76">
        <v>7.9984635965494899</v>
      </c>
      <c r="BN76">
        <v>8.0169927300222703</v>
      </c>
      <c r="BO76">
        <v>8.0609531560133494</v>
      </c>
      <c r="BP76">
        <v>8.0786115320963905</v>
      </c>
      <c r="BQ76">
        <v>359.409001319011</v>
      </c>
      <c r="BR76">
        <f>BW76-BQ76</f>
        <v>109.48474846141198</v>
      </c>
      <c r="BS76">
        <f>BQ76-BT76</f>
        <v>105.77034186247801</v>
      </c>
      <c r="BT76">
        <v>253.63865945653299</v>
      </c>
      <c r="BU76">
        <v>299.26316855735303</v>
      </c>
      <c r="BV76">
        <v>419.36295664354202</v>
      </c>
      <c r="BW76">
        <v>468.89374978042298</v>
      </c>
      <c r="BX76">
        <v>-1.7870400217712901E-2</v>
      </c>
      <c r="BY76">
        <v>-4.9090642578243901E-2</v>
      </c>
      <c r="BZ76">
        <v>-3.3453896412229803E-2</v>
      </c>
      <c r="CA76">
        <v>-1.8774268944229699E-3</v>
      </c>
      <c r="CB76">
        <v>1.25648524570862E-2</v>
      </c>
      <c r="CC76">
        <v>0.23778700607779399</v>
      </c>
      <c r="CD76">
        <v>-0.16911871865471101</v>
      </c>
      <c r="CE76">
        <v>6.7251564749397702E-3</v>
      </c>
      <c r="CF76">
        <v>0.46705115644585998</v>
      </c>
      <c r="CG76">
        <v>0.67767590634762698</v>
      </c>
      <c r="CH76">
        <v>0.33142665624692202</v>
      </c>
      <c r="CI76">
        <v>0.106996279595283</v>
      </c>
      <c r="CJ76">
        <v>0.20691053875349399</v>
      </c>
      <c r="CK76">
        <v>0.456780809399635</v>
      </c>
      <c r="CL76">
        <v>0.55873972295656105</v>
      </c>
      <c r="CM76" s="21"/>
      <c r="CN76" s="1"/>
      <c r="CQ76" s="1">
        <v>18.226716794717898</v>
      </c>
    </row>
    <row r="77" spans="2:95" x14ac:dyDescent="0.2">
      <c r="B77">
        <v>926</v>
      </c>
      <c r="C77" t="s">
        <v>11</v>
      </c>
      <c r="D77">
        <v>17</v>
      </c>
      <c r="E77">
        <v>5</v>
      </c>
      <c r="F77">
        <v>73</v>
      </c>
      <c r="G77">
        <v>76</v>
      </c>
      <c r="H77">
        <v>159.22999999999999</v>
      </c>
      <c r="I77">
        <v>178.63</v>
      </c>
      <c r="J77">
        <v>6157.125</v>
      </c>
      <c r="K77">
        <v>2.2072521203070847</v>
      </c>
      <c r="L77">
        <v>0.92</v>
      </c>
      <c r="M77"/>
      <c r="N77"/>
      <c r="O77"/>
      <c r="P77"/>
      <c r="Q77"/>
      <c r="R77"/>
      <c r="S77" s="17"/>
      <c r="T77" s="17"/>
      <c r="U77" s="17"/>
      <c r="V77" s="17"/>
      <c r="W77" s="17"/>
      <c r="X77" s="17"/>
      <c r="Y77" s="17"/>
      <c r="Z77"/>
      <c r="AA77"/>
      <c r="AB77"/>
      <c r="AC77"/>
      <c r="AD77" s="20"/>
      <c r="AE77"/>
      <c r="AF77"/>
      <c r="BJ77" s="3"/>
      <c r="BK77">
        <f>BP77-BJ77</f>
        <v>0</v>
      </c>
      <c r="BL77">
        <f>BJ77-BM77</f>
        <v>0</v>
      </c>
      <c r="BM77"/>
      <c r="BN77"/>
      <c r="BO77"/>
      <c r="BP77"/>
      <c r="BR77">
        <f>BW77-BQ77</f>
        <v>0</v>
      </c>
      <c r="BS77">
        <f>BQ77-BT77</f>
        <v>0</v>
      </c>
      <c r="BT77"/>
      <c r="BU77"/>
      <c r="BV77"/>
      <c r="BW77"/>
      <c r="BY77"/>
      <c r="BZ77"/>
      <c r="CA77"/>
      <c r="CB77"/>
      <c r="CD77"/>
      <c r="CE77"/>
      <c r="CF77"/>
      <c r="CG77"/>
      <c r="CI77"/>
      <c r="CJ77"/>
      <c r="CK77"/>
      <c r="CL77"/>
      <c r="CQ77" s="1">
        <v>18.134054753901601</v>
      </c>
    </row>
    <row r="78" spans="2:95" x14ac:dyDescent="0.2">
      <c r="B78">
        <v>926</v>
      </c>
      <c r="C78" t="s">
        <v>11</v>
      </c>
      <c r="D78">
        <v>17</v>
      </c>
      <c r="E78">
        <v>6</v>
      </c>
      <c r="F78">
        <v>34</v>
      </c>
      <c r="G78">
        <v>37</v>
      </c>
      <c r="H78">
        <v>160.34</v>
      </c>
      <c r="I78">
        <v>179.74</v>
      </c>
      <c r="J78">
        <v>6229.3333333333303</v>
      </c>
      <c r="K78">
        <v>2.0479658453468108</v>
      </c>
      <c r="L78">
        <v>0.65</v>
      </c>
      <c r="M78">
        <v>2.5953247836793691</v>
      </c>
      <c r="N78">
        <f t="shared" ref="N78:N88" si="4">5.2-(J78/1000*0.238)+(0.0061*J78/1000)^2-(6.66^(-5)*J78/1000)^3</f>
        <v>3.7188625854936874</v>
      </c>
      <c r="O78">
        <v>68.713988138859278</v>
      </c>
      <c r="P78">
        <v>45.369053474751077</v>
      </c>
      <c r="Q78">
        <v>24.094374264916262</v>
      </c>
      <c r="R78">
        <v>0.5</v>
      </c>
      <c r="S78" s="17">
        <v>17.408919478243412</v>
      </c>
      <c r="T78" s="17">
        <v>0.13612563253267898</v>
      </c>
      <c r="U78" s="17">
        <v>17.060477729665013</v>
      </c>
      <c r="V78" s="17">
        <v>0.24894259833073465</v>
      </c>
      <c r="W78" s="17">
        <f t="shared" ref="W78:W88" si="5">AVERAGE(U78,S78)</f>
        <v>17.234698603954214</v>
      </c>
      <c r="X78" s="17">
        <f t="shared" ref="X78:X88" si="6">AVERAGE(V78,T78)</f>
        <v>0.19253411543170681</v>
      </c>
      <c r="Y78">
        <v>35</v>
      </c>
      <c r="Z78">
        <v>1.5</v>
      </c>
      <c r="AA78">
        <v>39.799999999999997</v>
      </c>
      <c r="AB78">
        <v>0.31</v>
      </c>
      <c r="AC78" s="20">
        <f t="shared" ref="AC78:AC88" si="7">((-20.1/1000)*J78 + (2027.8))</f>
        <v>1902.5904</v>
      </c>
      <c r="AD78">
        <v>250</v>
      </c>
      <c r="AE78">
        <v>1.0271999999999999</v>
      </c>
      <c r="AF78">
        <v>432.74324713794903</v>
      </c>
      <c r="AG78">
        <v>396.50124155832202</v>
      </c>
      <c r="AH78">
        <v>412.62644853159901</v>
      </c>
      <c r="AI78">
        <v>452.24787818030001</v>
      </c>
      <c r="AJ78">
        <v>468.865211889438</v>
      </c>
      <c r="AK78">
        <v>8.6079921931084602</v>
      </c>
      <c r="AL78">
        <v>8.5885369417314905</v>
      </c>
      <c r="AM78">
        <v>8.5971597957853092</v>
      </c>
      <c r="AN78">
        <v>8.6190166298663407</v>
      </c>
      <c r="AO78">
        <v>8.6288045161634201</v>
      </c>
      <c r="AP78" s="23">
        <v>5.5151202397508097E-14</v>
      </c>
      <c r="AQ78" s="23">
        <v>4.9663748246210601E-14</v>
      </c>
      <c r="AR78" s="23">
        <v>5.2082429047887999E-14</v>
      </c>
      <c r="AS78" s="23">
        <v>5.8242196964113697E-14</v>
      </c>
      <c r="AT78" s="23">
        <v>6.0868392666624001E-14</v>
      </c>
      <c r="AU78">
        <v>2.9057479352761199E-2</v>
      </c>
      <c r="AV78">
        <v>2.8217593302452399E-2</v>
      </c>
      <c r="AW78">
        <v>2.858422086578E-2</v>
      </c>
      <c r="AX78">
        <v>2.9531477637814899E-2</v>
      </c>
      <c r="AY78">
        <v>2.99475378289739E-2</v>
      </c>
      <c r="AZ78" s="23">
        <v>1.39627398780577E-6</v>
      </c>
      <c r="BA78" s="23">
        <v>1.3523919218874701E-6</v>
      </c>
      <c r="BB78" s="23">
        <v>1.372914110769E-6</v>
      </c>
      <c r="BC78" s="23">
        <v>1.4196647844841E-6</v>
      </c>
      <c r="BD78" s="23">
        <v>1.4372729711349699E-6</v>
      </c>
      <c r="BE78" s="23">
        <v>1.0465728411721901E-9</v>
      </c>
      <c r="BF78" s="23">
        <v>9.6695350984922294E-10</v>
      </c>
      <c r="BG78" s="23">
        <v>1.0031923803120901E-9</v>
      </c>
      <c r="BH78" s="23">
        <v>1.09016869412241E-9</v>
      </c>
      <c r="BI78" s="23">
        <v>1.12764041597996E-9</v>
      </c>
      <c r="BJ78">
        <v>7.9856945022117598</v>
      </c>
      <c r="BK78">
        <f>BP78-BJ78</f>
        <v>4.3147004290619684E-2</v>
      </c>
      <c r="BL78">
        <f>BJ78-BM78</f>
        <v>4.6148200672440076E-2</v>
      </c>
      <c r="BM78">
        <v>7.9395463015393197</v>
      </c>
      <c r="BN78">
        <v>7.9611606630706797</v>
      </c>
      <c r="BO78">
        <v>8.0102145183440001</v>
      </c>
      <c r="BP78">
        <v>8.0288415065023795</v>
      </c>
      <c r="BQ78">
        <v>413.73750986389803</v>
      </c>
      <c r="BR78">
        <f>BW78-BQ78</f>
        <v>131.13896939505298</v>
      </c>
      <c r="BS78">
        <f>BQ78-BT78</f>
        <v>121.26866443089705</v>
      </c>
      <c r="BT78">
        <v>292.46884543300098</v>
      </c>
      <c r="BU78">
        <v>345.40933118900102</v>
      </c>
      <c r="BV78">
        <v>482.173110777293</v>
      </c>
      <c r="BW78">
        <v>544.87647925895101</v>
      </c>
      <c r="BX78">
        <v>-6.6484195987919895E-2</v>
      </c>
      <c r="BY78">
        <v>-0.101579616807825</v>
      </c>
      <c r="BZ78">
        <v>-8.3862204529810594E-2</v>
      </c>
      <c r="CA78">
        <v>-4.8874830801209697E-2</v>
      </c>
      <c r="CB78">
        <v>-3.26504728741078E-2</v>
      </c>
      <c r="CC78">
        <v>0.88597785110961402</v>
      </c>
      <c r="CD78">
        <v>0.41242479399233101</v>
      </c>
      <c r="CE78">
        <v>0.610757551700567</v>
      </c>
      <c r="CF78">
        <v>1.1636640338158399</v>
      </c>
      <c r="CG78">
        <v>1.4072289369256801</v>
      </c>
      <c r="CH78">
        <v>0.51660424382335801</v>
      </c>
      <c r="CI78">
        <v>0.27266731813959399</v>
      </c>
      <c r="CJ78">
        <v>0.37755378854635702</v>
      </c>
      <c r="CK78">
        <v>0.65717035845135396</v>
      </c>
      <c r="CL78">
        <v>0.78218172322163204</v>
      </c>
      <c r="CM78" s="21"/>
      <c r="CN78" s="1"/>
      <c r="CQ78" s="1">
        <v>17.460622569027599</v>
      </c>
    </row>
    <row r="79" spans="2:95" x14ac:dyDescent="0.2">
      <c r="B79">
        <v>926</v>
      </c>
      <c r="C79" t="s">
        <v>11</v>
      </c>
      <c r="D79">
        <v>17</v>
      </c>
      <c r="E79">
        <v>6</v>
      </c>
      <c r="F79">
        <v>109</v>
      </c>
      <c r="G79">
        <v>112</v>
      </c>
      <c r="H79">
        <v>161.09</v>
      </c>
      <c r="I79">
        <v>180.8</v>
      </c>
      <c r="J79">
        <v>6291.7567567567603</v>
      </c>
      <c r="K79">
        <v>2.3302492637023184</v>
      </c>
      <c r="L79">
        <v>0.98502325648373512</v>
      </c>
      <c r="M79">
        <v>2.9975915771161428</v>
      </c>
      <c r="N79">
        <f t="shared" si="4"/>
        <v>3.7040348943980144</v>
      </c>
      <c r="O79">
        <v>69.131879294688332</v>
      </c>
      <c r="P79">
        <v>75.427966586504184</v>
      </c>
      <c r="Q79">
        <v>25.707189119699422</v>
      </c>
      <c r="R79">
        <v>0.5</v>
      </c>
      <c r="S79" s="17">
        <v>18.052646485286374</v>
      </c>
      <c r="T79" s="17">
        <v>0.10576089024238958</v>
      </c>
      <c r="U79" s="17">
        <v>18.218947498041427</v>
      </c>
      <c r="V79" s="17">
        <v>0.21184122158489679</v>
      </c>
      <c r="W79" s="17">
        <f t="shared" si="5"/>
        <v>18.135796991663902</v>
      </c>
      <c r="X79" s="17">
        <f t="shared" si="6"/>
        <v>0.15880105591364319</v>
      </c>
      <c r="Y79">
        <v>35</v>
      </c>
      <c r="Z79">
        <v>1.5</v>
      </c>
      <c r="AA79">
        <v>39.799999999999997</v>
      </c>
      <c r="AB79">
        <v>0.31</v>
      </c>
      <c r="AC79" s="20">
        <f t="shared" si="7"/>
        <v>1901.335689189189</v>
      </c>
      <c r="AD79">
        <v>250</v>
      </c>
      <c r="AE79">
        <v>1.0271999999999999</v>
      </c>
      <c r="AF79">
        <v>432.935397616589</v>
      </c>
      <c r="AG79">
        <v>397.08964535865101</v>
      </c>
      <c r="AH79">
        <v>412.83890122000201</v>
      </c>
      <c r="AI79">
        <v>452.82479028742102</v>
      </c>
      <c r="AJ79">
        <v>468.89276515295302</v>
      </c>
      <c r="AK79">
        <v>8.5892783094595906</v>
      </c>
      <c r="AL79">
        <v>8.5698390754373097</v>
      </c>
      <c r="AM79">
        <v>8.5783893888380902</v>
      </c>
      <c r="AN79">
        <v>8.6004503374773105</v>
      </c>
      <c r="AO79">
        <v>8.6101812977368102</v>
      </c>
      <c r="AP79" s="23">
        <v>6.3686556991333005E-14</v>
      </c>
      <c r="AQ79" s="23">
        <v>5.7404061939976294E-14</v>
      </c>
      <c r="AR79" s="23">
        <v>6.0210743063452502E-14</v>
      </c>
      <c r="AS79" s="23">
        <v>6.7228367183968199E-14</v>
      </c>
      <c r="AT79" s="23">
        <v>7.0242255688166701E-14</v>
      </c>
      <c r="AU79">
        <v>2.7894698281647801E-2</v>
      </c>
      <c r="AV79">
        <v>2.7117200395819802E-2</v>
      </c>
      <c r="AW79">
        <v>2.7453139010271799E-2</v>
      </c>
      <c r="AX79">
        <v>2.8330696742210101E-2</v>
      </c>
      <c r="AY79">
        <v>2.8721425020047001E-2</v>
      </c>
      <c r="AZ79" s="23">
        <v>1.4408444209522499E-6</v>
      </c>
      <c r="BA79" s="23">
        <v>1.39544733592453E-6</v>
      </c>
      <c r="BB79" s="23">
        <v>1.4170080602840601E-6</v>
      </c>
      <c r="BC79" s="23">
        <v>1.46465012207271E-6</v>
      </c>
      <c r="BD79" s="23">
        <v>1.48270812423482E-6</v>
      </c>
      <c r="BE79" s="23">
        <v>1.11074450305633E-9</v>
      </c>
      <c r="BF79" s="23">
        <v>1.0264196683890501E-9</v>
      </c>
      <c r="BG79" s="23">
        <v>1.06435892037207E-9</v>
      </c>
      <c r="BH79" s="23">
        <v>1.1570743173444401E-9</v>
      </c>
      <c r="BI79" s="23">
        <v>1.19576673934657E-9</v>
      </c>
      <c r="BJ79">
        <v>8.0708658511083904</v>
      </c>
      <c r="BK79">
        <f>BP79-BJ79</f>
        <v>3.7843043248310337E-2</v>
      </c>
      <c r="BL79">
        <f>BJ79-BM79</f>
        <v>3.7333602126720322E-2</v>
      </c>
      <c r="BM79">
        <v>8.0335322489816701</v>
      </c>
      <c r="BN79">
        <v>8.0499913060082307</v>
      </c>
      <c r="BO79">
        <v>8.0918061824663106</v>
      </c>
      <c r="BP79">
        <v>8.1087088943567007</v>
      </c>
      <c r="BQ79">
        <v>328.79160229490901</v>
      </c>
      <c r="BR79">
        <f>BW79-BQ79</f>
        <v>101.80927995632499</v>
      </c>
      <c r="BS79">
        <f>BQ79-BT79</f>
        <v>96.849054381515998</v>
      </c>
      <c r="BT79">
        <v>231.94254791339301</v>
      </c>
      <c r="BU79">
        <v>274.16101958933803</v>
      </c>
      <c r="BV79">
        <v>382.79516045653799</v>
      </c>
      <c r="BW79">
        <v>430.600882251234</v>
      </c>
      <c r="BX79">
        <v>1.12158959725394E-2</v>
      </c>
      <c r="BY79">
        <v>-1.9200488816691199E-2</v>
      </c>
      <c r="BZ79">
        <v>-3.9291578691062297E-3</v>
      </c>
      <c r="CA79">
        <v>2.65307972980274E-2</v>
      </c>
      <c r="CB79">
        <v>4.1652375895753803E-2</v>
      </c>
      <c r="CC79">
        <v>-0.14937115625796701</v>
      </c>
      <c r="CD79">
        <v>-0.56295490920776403</v>
      </c>
      <c r="CE79">
        <v>-0.369464118740091</v>
      </c>
      <c r="CF79">
        <v>6.81601201815379E-2</v>
      </c>
      <c r="CG79">
        <v>0.25195409364511101</v>
      </c>
      <c r="CH79">
        <v>0.33256573046545401</v>
      </c>
      <c r="CI79">
        <v>0.10692910300590899</v>
      </c>
      <c r="CJ79">
        <v>0.20885603969673999</v>
      </c>
      <c r="CK79">
        <v>0.45765925952133002</v>
      </c>
      <c r="CL79">
        <v>0.56741533372062503</v>
      </c>
      <c r="CM79" s="21"/>
      <c r="CN79" s="1"/>
      <c r="CQ79" s="1">
        <v>18.542373337334901</v>
      </c>
    </row>
    <row r="80" spans="2:95" x14ac:dyDescent="0.2">
      <c r="B80">
        <v>926</v>
      </c>
      <c r="C80" t="s">
        <v>10</v>
      </c>
      <c r="D80">
        <v>18</v>
      </c>
      <c r="E80">
        <v>2</v>
      </c>
      <c r="F80">
        <v>71</v>
      </c>
      <c r="G80">
        <v>74</v>
      </c>
      <c r="H80">
        <v>161.21</v>
      </c>
      <c r="I80">
        <v>180.92</v>
      </c>
      <c r="J80">
        <v>6298.8918918918898</v>
      </c>
      <c r="K80">
        <v>2.2928684930982319</v>
      </c>
      <c r="L80">
        <v>0.89</v>
      </c>
      <c r="M80">
        <v>2.7873529511369628</v>
      </c>
      <c r="N80">
        <f t="shared" si="4"/>
        <v>3.7023400750322759</v>
      </c>
      <c r="O80">
        <v>73.202919590436153</v>
      </c>
      <c r="P80">
        <v>78.262764739141815</v>
      </c>
      <c r="Q80">
        <v>24.900564745655245</v>
      </c>
      <c r="R80">
        <v>0.5</v>
      </c>
      <c r="S80" s="17">
        <v>17.395469084635184</v>
      </c>
      <c r="T80" s="17">
        <v>0.14999881242711791</v>
      </c>
      <c r="U80" s="17">
        <v>17.734722611224775</v>
      </c>
      <c r="V80" s="17">
        <v>0.25852080356091212</v>
      </c>
      <c r="W80" s="17">
        <f t="shared" si="5"/>
        <v>17.565095847929982</v>
      </c>
      <c r="X80" s="17">
        <f t="shared" si="6"/>
        <v>0.204259807994015</v>
      </c>
      <c r="Y80">
        <v>35</v>
      </c>
      <c r="Z80">
        <v>1.5</v>
      </c>
      <c r="AA80">
        <v>39.799999999999997</v>
      </c>
      <c r="AB80">
        <v>0.31</v>
      </c>
      <c r="AC80" s="20">
        <f t="shared" si="7"/>
        <v>1901.1922729729729</v>
      </c>
      <c r="AD80">
        <v>250</v>
      </c>
      <c r="AE80">
        <v>1.0271999999999999</v>
      </c>
      <c r="AF80">
        <v>432.71971881424798</v>
      </c>
      <c r="AG80">
        <v>396.61807083301699</v>
      </c>
      <c r="AH80">
        <v>413.01103002602702</v>
      </c>
      <c r="AI80">
        <v>452.88123106187498</v>
      </c>
      <c r="AJ80">
        <v>468.80530654273599</v>
      </c>
      <c r="AK80">
        <v>8.5986216413135601</v>
      </c>
      <c r="AL80">
        <v>8.5792843259577101</v>
      </c>
      <c r="AM80">
        <v>8.5880008677008792</v>
      </c>
      <c r="AN80">
        <v>8.6099233791651102</v>
      </c>
      <c r="AO80">
        <v>8.6195539623519295</v>
      </c>
      <c r="AP80" s="23">
        <v>5.9206781871411501E-14</v>
      </c>
      <c r="AQ80" s="23">
        <v>5.3332055125712199E-14</v>
      </c>
      <c r="AR80" s="23">
        <v>5.5925689052057898E-14</v>
      </c>
      <c r="AS80" s="23">
        <v>6.2478421316088805E-14</v>
      </c>
      <c r="AT80" s="23">
        <v>6.5293447584425301E-14</v>
      </c>
      <c r="AU80">
        <v>2.8475915591753501E-2</v>
      </c>
      <c r="AV80">
        <v>2.7676888035233299E-2</v>
      </c>
      <c r="AW80">
        <v>2.8023328084202E-2</v>
      </c>
      <c r="AX80">
        <v>2.89349967436884E-2</v>
      </c>
      <c r="AY80">
        <v>2.9335470042583099E-2</v>
      </c>
      <c r="AZ80" s="23">
        <v>1.41810991428825E-6</v>
      </c>
      <c r="BA80" s="23">
        <v>1.3736957756101601E-6</v>
      </c>
      <c r="BB80" s="23">
        <v>1.3946383183990701E-6</v>
      </c>
      <c r="BC80" s="23">
        <v>1.4415789843070301E-6</v>
      </c>
      <c r="BD80" s="23">
        <v>1.4599098393717401E-6</v>
      </c>
      <c r="BE80" s="23">
        <v>1.07751747104914E-9</v>
      </c>
      <c r="BF80" s="23">
        <v>9.9529936514906604E-10</v>
      </c>
      <c r="BG80" s="23">
        <v>1.03272306977814E-9</v>
      </c>
      <c r="BH80" s="23">
        <v>1.12263686694421E-9</v>
      </c>
      <c r="BI80" s="23">
        <v>1.1601134910003799E-9</v>
      </c>
      <c r="BJ80">
        <v>8.0160982386827104</v>
      </c>
      <c r="BK80">
        <f>BP80-BJ80</f>
        <v>4.3113270417849847E-2</v>
      </c>
      <c r="BL80">
        <f>BJ80-BM80</f>
        <v>4.3883656886210431E-2</v>
      </c>
      <c r="BM80">
        <v>7.9722145817965</v>
      </c>
      <c r="BN80">
        <v>7.9922585988073296</v>
      </c>
      <c r="BO80">
        <v>8.0399249060497908</v>
      </c>
      <c r="BP80">
        <v>8.0592115091005603</v>
      </c>
      <c r="BQ80">
        <v>381.47235863821402</v>
      </c>
      <c r="BR80">
        <f>BW80-BQ80</f>
        <v>119.00782567081501</v>
      </c>
      <c r="BS80">
        <f>BQ80-BT80</f>
        <v>114.333535064682</v>
      </c>
      <c r="BT80">
        <v>267.13882357353202</v>
      </c>
      <c r="BU80">
        <v>317.59295156820002</v>
      </c>
      <c r="BV80">
        <v>445.98876887422398</v>
      </c>
      <c r="BW80">
        <v>500.48018430902903</v>
      </c>
      <c r="BX80">
        <v>-3.9163670798208997E-2</v>
      </c>
      <c r="BY80">
        <v>-7.3955372361101598E-2</v>
      </c>
      <c r="BZ80">
        <v>-5.67869855675779E-2</v>
      </c>
      <c r="CA80">
        <v>-2.1527578468033499E-2</v>
      </c>
      <c r="CB80">
        <v>-4.1788089508579002E-3</v>
      </c>
      <c r="CC80">
        <v>0.52085071560605001</v>
      </c>
      <c r="CD80">
        <v>5.39938250021424E-2</v>
      </c>
      <c r="CE80">
        <v>0.25912241894507099</v>
      </c>
      <c r="CF80">
        <v>0.78558970914353199</v>
      </c>
      <c r="CG80">
        <v>1.01975878651304</v>
      </c>
      <c r="CH80">
        <v>0.30907384938835702</v>
      </c>
      <c r="CI80">
        <v>8.3746042093498493E-2</v>
      </c>
      <c r="CJ80">
        <v>0.185262262508336</v>
      </c>
      <c r="CK80">
        <v>0.43414450313592201</v>
      </c>
      <c r="CL80">
        <v>0.54252692214000398</v>
      </c>
      <c r="CM80" s="21"/>
      <c r="CN80" s="1"/>
      <c r="CQ80" s="1">
        <v>17.8572579231693</v>
      </c>
    </row>
    <row r="81" spans="1:95" x14ac:dyDescent="0.2">
      <c r="B81">
        <v>926</v>
      </c>
      <c r="C81" t="s">
        <v>10</v>
      </c>
      <c r="D81">
        <v>18</v>
      </c>
      <c r="E81">
        <v>3</v>
      </c>
      <c r="F81">
        <v>15.5</v>
      </c>
      <c r="G81">
        <v>18.5</v>
      </c>
      <c r="H81">
        <v>162.155</v>
      </c>
      <c r="I81">
        <v>181.86500000000001</v>
      </c>
      <c r="J81">
        <v>6346.4285714285697</v>
      </c>
      <c r="K81">
        <v>2.1286045220454493</v>
      </c>
      <c r="L81">
        <v>1.06</v>
      </c>
      <c r="M81">
        <v>2.7524004764523129</v>
      </c>
      <c r="N81">
        <f t="shared" si="4"/>
        <v>3.6910487128467069</v>
      </c>
      <c r="O81">
        <v>74.934396796347613</v>
      </c>
      <c r="P81">
        <v>49.726200195058937</v>
      </c>
      <c r="Q81">
        <v>24.769274411102863</v>
      </c>
      <c r="R81">
        <v>0.5</v>
      </c>
      <c r="S81" s="17">
        <v>17.73280710881453</v>
      </c>
      <c r="T81" s="17">
        <v>0.23688715627216292</v>
      </c>
      <c r="U81" s="17">
        <v>17.474523927275332</v>
      </c>
      <c r="V81" s="17">
        <v>0.42020485740717084</v>
      </c>
      <c r="W81" s="17">
        <f t="shared" si="5"/>
        <v>17.603665518044931</v>
      </c>
      <c r="X81" s="17">
        <f t="shared" si="6"/>
        <v>0.32854600683966689</v>
      </c>
      <c r="Y81">
        <v>35</v>
      </c>
      <c r="Z81">
        <v>1.5</v>
      </c>
      <c r="AA81">
        <v>39.799999999999997</v>
      </c>
      <c r="AB81">
        <v>0.31</v>
      </c>
      <c r="AC81" s="20">
        <f t="shared" si="7"/>
        <v>1900.2367857142858</v>
      </c>
      <c r="AD81">
        <v>250</v>
      </c>
      <c r="AE81">
        <v>1.0271999999999999</v>
      </c>
      <c r="AF81">
        <v>432.40320228684698</v>
      </c>
      <c r="AG81">
        <v>395.20333140966602</v>
      </c>
      <c r="AH81">
        <v>412.56234914446799</v>
      </c>
      <c r="AI81">
        <v>452.58245410827101</v>
      </c>
      <c r="AJ81">
        <v>468.46802213907398</v>
      </c>
      <c r="AK81">
        <v>8.6001454158285604</v>
      </c>
      <c r="AL81">
        <v>8.5806896765210894</v>
      </c>
      <c r="AM81">
        <v>8.5894335919826794</v>
      </c>
      <c r="AN81">
        <v>8.6114461967926808</v>
      </c>
      <c r="AO81">
        <v>8.6209826705410499</v>
      </c>
      <c r="AP81" s="23">
        <v>5.85856937347371E-14</v>
      </c>
      <c r="AQ81" s="23">
        <v>5.2985792125075598E-14</v>
      </c>
      <c r="AR81" s="23">
        <v>5.53790197891817E-14</v>
      </c>
      <c r="AS81" s="23">
        <v>6.1775757181174103E-14</v>
      </c>
      <c r="AT81" s="23">
        <v>6.4600280449471194E-14</v>
      </c>
      <c r="AU81">
        <v>2.8561005045518902E-2</v>
      </c>
      <c r="AV81">
        <v>2.7753195739482098E-2</v>
      </c>
      <c r="AW81">
        <v>2.8112800829786198E-2</v>
      </c>
      <c r="AX81">
        <v>2.9016628446090501E-2</v>
      </c>
      <c r="AY81">
        <v>2.9390653628516301E-2</v>
      </c>
      <c r="AZ81" s="23">
        <v>1.4146997228843799E-6</v>
      </c>
      <c r="BA81" s="23">
        <v>1.37081858777228E-6</v>
      </c>
      <c r="BB81" s="23">
        <v>1.3909600608573501E-6</v>
      </c>
      <c r="BC81" s="23">
        <v>1.4380437700325699E-6</v>
      </c>
      <c r="BD81" s="23">
        <v>1.4566732751106499E-6</v>
      </c>
      <c r="BE81" s="23">
        <v>1.0724292583903799E-9</v>
      </c>
      <c r="BF81" s="23">
        <v>9.9098271297037198E-10</v>
      </c>
      <c r="BG81" s="23">
        <v>1.02737761630812E-9</v>
      </c>
      <c r="BH81" s="23">
        <v>1.11729099902893E-9</v>
      </c>
      <c r="BI81" s="23">
        <v>1.1548883434746199E-9</v>
      </c>
      <c r="BJ81">
        <v>8.0220736003710904</v>
      </c>
      <c r="BK81">
        <f>BP81-BJ81</f>
        <v>5.4706458949910441E-2</v>
      </c>
      <c r="BL81">
        <f>BJ81-BM81</f>
        <v>5.5801283533140733E-2</v>
      </c>
      <c r="BM81">
        <v>7.9662723168379497</v>
      </c>
      <c r="BN81">
        <v>7.9915310082329203</v>
      </c>
      <c r="BO81">
        <v>8.0528258398265304</v>
      </c>
      <c r="BP81">
        <v>8.0767800593210008</v>
      </c>
      <c r="BQ81">
        <v>376.37075932428297</v>
      </c>
      <c r="BR81">
        <f>BW81-BQ81</f>
        <v>124.96160988433905</v>
      </c>
      <c r="BS81">
        <f>BQ81-BT81</f>
        <v>113.92658804313197</v>
      </c>
      <c r="BT81">
        <v>262.444171281151</v>
      </c>
      <c r="BU81">
        <v>310.15607234446401</v>
      </c>
      <c r="BV81">
        <v>444.58110027194698</v>
      </c>
      <c r="BW81">
        <v>501.33236920862203</v>
      </c>
      <c r="BX81">
        <v>-3.33849791048439E-2</v>
      </c>
      <c r="BY81">
        <v>-8.00268146944242E-2</v>
      </c>
      <c r="BZ81">
        <v>-5.6730419669385898E-2</v>
      </c>
      <c r="CA81">
        <v>-9.56703411899496E-3</v>
      </c>
      <c r="CB81">
        <v>1.2934222400415101E-2</v>
      </c>
      <c r="CC81">
        <v>0.44438422365562302</v>
      </c>
      <c r="CD81">
        <v>-0.16851190383179701</v>
      </c>
      <c r="CE81">
        <v>9.9655717479947906E-2</v>
      </c>
      <c r="CF81">
        <v>0.78946629992235295</v>
      </c>
      <c r="CG81">
        <v>1.10925286044728</v>
      </c>
      <c r="CH81">
        <v>0.164598299379665</v>
      </c>
      <c r="CI81">
        <v>-7.0995324860749304E-2</v>
      </c>
      <c r="CJ81">
        <v>3.5566143813159097E-2</v>
      </c>
      <c r="CK81">
        <v>0.29593493270080601</v>
      </c>
      <c r="CL81">
        <v>0.40362685270516402</v>
      </c>
      <c r="CM81" s="21" t="s">
        <v>30</v>
      </c>
      <c r="CN81" s="1"/>
      <c r="CQ81" s="1">
        <v>17.903560048019202</v>
      </c>
    </row>
    <row r="82" spans="1:95" x14ac:dyDescent="0.2">
      <c r="B82">
        <v>926</v>
      </c>
      <c r="C82" t="s">
        <v>10</v>
      </c>
      <c r="D82">
        <v>18</v>
      </c>
      <c r="E82">
        <v>3</v>
      </c>
      <c r="F82">
        <v>91</v>
      </c>
      <c r="G82">
        <v>94</v>
      </c>
      <c r="H82">
        <v>162.91</v>
      </c>
      <c r="I82">
        <v>182.62</v>
      </c>
      <c r="J82">
        <v>6385.0833333333303</v>
      </c>
      <c r="K82">
        <v>2.3197480519977787</v>
      </c>
      <c r="L82">
        <v>1.02</v>
      </c>
      <c r="M82">
        <v>2.7942664457181907</v>
      </c>
      <c r="N82">
        <f t="shared" si="4"/>
        <v>3.6818671918011039</v>
      </c>
      <c r="O82">
        <v>82.106446166190892</v>
      </c>
      <c r="P82">
        <v>15.06640944238972</v>
      </c>
      <c r="Q82">
        <v>24.944255660714809</v>
      </c>
      <c r="R82">
        <v>0.5</v>
      </c>
      <c r="S82" s="17">
        <v>18.255705493339434</v>
      </c>
      <c r="T82" s="17">
        <v>0.18156665389156437</v>
      </c>
      <c r="U82" s="17">
        <v>18.252592183463314</v>
      </c>
      <c r="V82" s="17">
        <v>0.2534610172092373</v>
      </c>
      <c r="W82" s="17">
        <f t="shared" si="5"/>
        <v>18.254148838401374</v>
      </c>
      <c r="X82" s="17">
        <f t="shared" si="6"/>
        <v>0.21751383555040082</v>
      </c>
      <c r="Y82">
        <v>35</v>
      </c>
      <c r="Z82">
        <v>1.5</v>
      </c>
      <c r="AA82">
        <v>39.799999999999997</v>
      </c>
      <c r="AB82">
        <v>0.31</v>
      </c>
      <c r="AC82" s="20">
        <f t="shared" si="7"/>
        <v>1899.4598249999999</v>
      </c>
      <c r="AD82">
        <v>250</v>
      </c>
      <c r="AE82">
        <v>1.0271999999999999</v>
      </c>
      <c r="AF82">
        <v>432.43062179845799</v>
      </c>
      <c r="AG82">
        <v>396.43511153289899</v>
      </c>
      <c r="AH82">
        <v>412.54080978663399</v>
      </c>
      <c r="AI82">
        <v>452.38231901331699</v>
      </c>
      <c r="AJ82">
        <v>469.245360956789</v>
      </c>
      <c r="AK82">
        <v>8.5981147483205405</v>
      </c>
      <c r="AL82">
        <v>8.5784449247513894</v>
      </c>
      <c r="AM82">
        <v>8.5872371423583207</v>
      </c>
      <c r="AN82">
        <v>8.6095119880784008</v>
      </c>
      <c r="AO82">
        <v>8.6187231377025402</v>
      </c>
      <c r="AP82" s="23">
        <v>5.9518289305442494E-14</v>
      </c>
      <c r="AQ82" s="23">
        <v>5.36779785922915E-14</v>
      </c>
      <c r="AR82" s="23">
        <v>5.6201399914239003E-14</v>
      </c>
      <c r="AS82" s="23">
        <v>6.2817795272513303E-14</v>
      </c>
      <c r="AT82" s="23">
        <v>6.5691654372359097E-14</v>
      </c>
      <c r="AU82">
        <v>2.84336603694904E-2</v>
      </c>
      <c r="AV82">
        <v>2.7622908435467001E-2</v>
      </c>
      <c r="AW82">
        <v>2.79794952187351E-2</v>
      </c>
      <c r="AX82">
        <v>2.88937129030599E-2</v>
      </c>
      <c r="AY82">
        <v>2.927965998475E-2</v>
      </c>
      <c r="AZ82" s="23">
        <v>1.4195812817972099E-6</v>
      </c>
      <c r="BA82" s="23">
        <v>1.375595726008E-6</v>
      </c>
      <c r="BB82" s="23">
        <v>1.3955908703349699E-6</v>
      </c>
      <c r="BC82" s="23">
        <v>1.44338416793942E-6</v>
      </c>
      <c r="BD82" s="23">
        <v>1.4620320349017501E-6</v>
      </c>
      <c r="BE82" s="23">
        <v>1.07946113374901E-9</v>
      </c>
      <c r="BF82" s="23">
        <v>9.9834041398451893E-10</v>
      </c>
      <c r="BG82" s="23">
        <v>1.03395080429321E-9</v>
      </c>
      <c r="BH82" s="23">
        <v>1.12505079863455E-9</v>
      </c>
      <c r="BI82" s="23">
        <v>1.1636360470876701E-9</v>
      </c>
      <c r="BJ82">
        <v>8.0922172726877299</v>
      </c>
      <c r="BK82">
        <f>BP82-BJ82</f>
        <v>3.9851878972200439E-2</v>
      </c>
      <c r="BL82">
        <f>BJ82-BM82</f>
        <v>4.0091242915940128E-2</v>
      </c>
      <c r="BM82">
        <v>8.0521260297717898</v>
      </c>
      <c r="BN82">
        <v>8.0700714442107202</v>
      </c>
      <c r="BO82">
        <v>8.1143204991450801</v>
      </c>
      <c r="BP82">
        <v>8.1320691516599304</v>
      </c>
      <c r="BQ82">
        <v>309.74967799278801</v>
      </c>
      <c r="BR82">
        <f>BW82-BQ82</f>
        <v>97.866082021579018</v>
      </c>
      <c r="BS82">
        <f>BQ82-BT82</f>
        <v>92.700575940942002</v>
      </c>
      <c r="BT82">
        <v>217.04910205184601</v>
      </c>
      <c r="BU82">
        <v>256.73252930807098</v>
      </c>
      <c r="BV82">
        <v>362.50098348799798</v>
      </c>
      <c r="BW82">
        <v>407.61576001436703</v>
      </c>
      <c r="BX82">
        <v>3.14136918003401E-2</v>
      </c>
      <c r="BY82">
        <v>-1.6053180301528801E-3</v>
      </c>
      <c r="BZ82">
        <v>1.4717222897018699E-2</v>
      </c>
      <c r="CA82">
        <v>4.7997591412363302E-2</v>
      </c>
      <c r="CB82">
        <v>6.3631274098054094E-2</v>
      </c>
      <c r="CC82">
        <v>-0.41733279879601798</v>
      </c>
      <c r="CD82">
        <v>-0.87440035631024005</v>
      </c>
      <c r="CE82">
        <v>-0.66186099299557</v>
      </c>
      <c r="CF82">
        <v>-0.17506312666436999</v>
      </c>
      <c r="CG82">
        <v>2.0318804310655001E-2</v>
      </c>
      <c r="CH82">
        <v>7.7600081503984897E-2</v>
      </c>
      <c r="CI82">
        <v>-0.158679024943158</v>
      </c>
      <c r="CJ82">
        <v>-5.2633872034308901E-2</v>
      </c>
      <c r="CK82">
        <v>0.20685719013342899</v>
      </c>
      <c r="CL82">
        <v>0.31366874487214003</v>
      </c>
      <c r="CM82" s="21"/>
      <c r="CN82" s="1"/>
      <c r="CQ82" s="1">
        <v>18.684452388955599</v>
      </c>
    </row>
    <row r="83" spans="1:95" x14ac:dyDescent="0.2">
      <c r="B83">
        <v>926</v>
      </c>
      <c r="C83" t="s">
        <v>10</v>
      </c>
      <c r="D83">
        <v>18</v>
      </c>
      <c r="E83">
        <v>4</v>
      </c>
      <c r="F83">
        <v>81</v>
      </c>
      <c r="G83">
        <v>84</v>
      </c>
      <c r="H83">
        <v>164.31</v>
      </c>
      <c r="I83">
        <v>184.02</v>
      </c>
      <c r="J83">
        <v>6456.9655172413804</v>
      </c>
      <c r="K83">
        <v>2.4282618268144653</v>
      </c>
      <c r="L83">
        <v>1.07</v>
      </c>
      <c r="M83">
        <v>2.7979431104032124</v>
      </c>
      <c r="N83">
        <f t="shared" si="4"/>
        <v>3.6647935811182215</v>
      </c>
      <c r="O83">
        <v>79.713564397622434</v>
      </c>
      <c r="P83">
        <v>53.382376959078208</v>
      </c>
      <c r="Q83">
        <v>24.972321715561485</v>
      </c>
      <c r="R83">
        <v>0.5</v>
      </c>
      <c r="S83" s="17">
        <v>17.432486649938461</v>
      </c>
      <c r="T83" s="17">
        <v>0.13278245754701218</v>
      </c>
      <c r="U83" s="17">
        <v>17.692100330911622</v>
      </c>
      <c r="V83" s="17">
        <v>0.22195435231215832</v>
      </c>
      <c r="W83" s="17">
        <f t="shared" si="5"/>
        <v>17.562293490425041</v>
      </c>
      <c r="X83" s="17">
        <f t="shared" si="6"/>
        <v>0.17736840492958525</v>
      </c>
      <c r="Y83">
        <v>35</v>
      </c>
      <c r="Z83">
        <v>1.5</v>
      </c>
      <c r="AA83">
        <v>39.799999999999997</v>
      </c>
      <c r="AB83">
        <v>0.31</v>
      </c>
      <c r="AC83" s="20">
        <f t="shared" si="7"/>
        <v>1898.0149931034482</v>
      </c>
      <c r="AD83">
        <v>250</v>
      </c>
      <c r="AE83">
        <v>1.0271999999999999</v>
      </c>
      <c r="AF83">
        <v>432.96005628364998</v>
      </c>
      <c r="AG83">
        <v>396.90823976859701</v>
      </c>
      <c r="AH83">
        <v>412.78823082967898</v>
      </c>
      <c r="AI83">
        <v>452.93287291914299</v>
      </c>
      <c r="AJ83">
        <v>468.679796197082</v>
      </c>
      <c r="AK83">
        <v>8.5977891814461405</v>
      </c>
      <c r="AL83">
        <v>8.5780709608393995</v>
      </c>
      <c r="AM83">
        <v>8.5868066036603103</v>
      </c>
      <c r="AN83">
        <v>8.6089362506504497</v>
      </c>
      <c r="AO83">
        <v>8.6177996671563299</v>
      </c>
      <c r="AP83" s="23">
        <v>5.9709727079886199E-14</v>
      </c>
      <c r="AQ83" s="23">
        <v>5.3931796795849098E-14</v>
      </c>
      <c r="AR83" s="23">
        <v>5.6408117410908401E-14</v>
      </c>
      <c r="AS83" s="23">
        <v>6.2984137380081003E-14</v>
      </c>
      <c r="AT83" s="23">
        <v>6.6021303094705205E-14</v>
      </c>
      <c r="AU83">
        <v>2.8407275207028598E-2</v>
      </c>
      <c r="AV83">
        <v>2.75865811311376E-2</v>
      </c>
      <c r="AW83">
        <v>2.7959354478778502E-2</v>
      </c>
      <c r="AX83">
        <v>2.88641861292184E-2</v>
      </c>
      <c r="AY83">
        <v>2.92375758314933E-2</v>
      </c>
      <c r="AZ83" s="23">
        <v>1.42084819250749E-6</v>
      </c>
      <c r="BA83" s="23">
        <v>1.37769622768602E-6</v>
      </c>
      <c r="BB83" s="23">
        <v>1.39688929195097E-6</v>
      </c>
      <c r="BC83" s="23">
        <v>1.4439618771043301E-6</v>
      </c>
      <c r="BD83" s="23">
        <v>1.46296132108473E-6</v>
      </c>
      <c r="BE83" s="23">
        <v>1.0816164298121099E-9</v>
      </c>
      <c r="BF83" s="23">
        <v>1.00199349891283E-9</v>
      </c>
      <c r="BG83" s="23">
        <v>1.0358450118105699E-9</v>
      </c>
      <c r="BH83" s="23">
        <v>1.1265761302726699E-9</v>
      </c>
      <c r="BI83" s="23">
        <v>1.1647057150349E-9</v>
      </c>
      <c r="BJ83">
        <v>8.0146486974393891</v>
      </c>
      <c r="BK83">
        <f>BP83-BJ83</f>
        <v>4.111209865361154E-2</v>
      </c>
      <c r="BL83">
        <f>BJ83-BM83</f>
        <v>4.1866104918709013E-2</v>
      </c>
      <c r="BM83">
        <v>7.9727825925206801</v>
      </c>
      <c r="BN83">
        <v>7.9914828736308499</v>
      </c>
      <c r="BO83">
        <v>8.0379397641695292</v>
      </c>
      <c r="BP83">
        <v>8.0557607960930007</v>
      </c>
      <c r="BQ83">
        <v>384.17284181316199</v>
      </c>
      <c r="BR83">
        <f>BW83-BQ83</f>
        <v>118.623701791923</v>
      </c>
      <c r="BS83">
        <f>BQ83-BT83</f>
        <v>112.44831372645001</v>
      </c>
      <c r="BT83">
        <v>271.72452808671198</v>
      </c>
      <c r="BU83">
        <v>320.92806330111802</v>
      </c>
      <c r="BV83">
        <v>448.47780053641202</v>
      </c>
      <c r="BW83">
        <v>502.79654360508499</v>
      </c>
      <c r="BX83">
        <v>-4.0182484538628403E-2</v>
      </c>
      <c r="BY83">
        <v>-7.1559538897636499E-2</v>
      </c>
      <c r="BZ83">
        <v>-5.6396185776888097E-2</v>
      </c>
      <c r="CA83">
        <v>-2.4087853814374099E-2</v>
      </c>
      <c r="CB83">
        <v>-7.9210240909854592E-3</v>
      </c>
      <c r="CC83">
        <v>0.53356399311608105</v>
      </c>
      <c r="CD83">
        <v>0.107710389157089</v>
      </c>
      <c r="CE83">
        <v>0.29689661893831498</v>
      </c>
      <c r="CF83">
        <v>0.77511699796758005</v>
      </c>
      <c r="CG83">
        <v>1.00511692294012</v>
      </c>
      <c r="CH83">
        <v>8.5473874664592803E-2</v>
      </c>
      <c r="CI83">
        <v>-0.13517677657339999</v>
      </c>
      <c r="CJ83">
        <v>-3.4714358307483199E-2</v>
      </c>
      <c r="CK83">
        <v>0.20572002030684</v>
      </c>
      <c r="CL83">
        <v>0.306546587057136</v>
      </c>
      <c r="CM83" s="21"/>
      <c r="CN83" s="1"/>
      <c r="CQ83" s="1">
        <v>17.853893745498201</v>
      </c>
    </row>
    <row r="84" spans="1:95" s="19" customFormat="1" x14ac:dyDescent="0.2">
      <c r="A84" s="1"/>
      <c r="B84">
        <v>926</v>
      </c>
      <c r="C84" t="s">
        <v>10</v>
      </c>
      <c r="D84">
        <v>18</v>
      </c>
      <c r="E84">
        <v>5</v>
      </c>
      <c r="F84">
        <v>16</v>
      </c>
      <c r="G84">
        <v>19</v>
      </c>
      <c r="H84">
        <v>165.16</v>
      </c>
      <c r="I84">
        <v>184.87</v>
      </c>
      <c r="J84">
        <v>6504.6470588235297</v>
      </c>
      <c r="K84">
        <v>2.4392127582179839</v>
      </c>
      <c r="L84">
        <v>1.03</v>
      </c>
      <c r="M84">
        <v>2.7952290590792686</v>
      </c>
      <c r="N84">
        <f t="shared" si="4"/>
        <v>3.6534683711029841</v>
      </c>
      <c r="O84">
        <v>80.517321449336009</v>
      </c>
      <c r="P84">
        <v>20.207851458514178</v>
      </c>
      <c r="Q84">
        <v>24.970450796281305</v>
      </c>
      <c r="R84">
        <v>0.5</v>
      </c>
      <c r="S84" s="17">
        <v>18.182982422761505</v>
      </c>
      <c r="T84" s="17">
        <v>0.19030680037202077</v>
      </c>
      <c r="U84" s="17">
        <v>18.117541619455224</v>
      </c>
      <c r="V84" s="17">
        <v>0.24110787333754088</v>
      </c>
      <c r="W84" s="17">
        <f t="shared" si="5"/>
        <v>18.150262021108365</v>
      </c>
      <c r="X84" s="17">
        <f t="shared" si="6"/>
        <v>0.21570733685478083</v>
      </c>
      <c r="Y84">
        <v>35</v>
      </c>
      <c r="Z84">
        <v>1.5</v>
      </c>
      <c r="AA84">
        <v>39.799999999999997</v>
      </c>
      <c r="AB84">
        <v>0.31</v>
      </c>
      <c r="AC84" s="20">
        <f t="shared" si="7"/>
        <v>1897.0565941176469</v>
      </c>
      <c r="AD84">
        <v>250</v>
      </c>
      <c r="AE84">
        <v>1.0271999999999999</v>
      </c>
      <c r="AF84">
        <v>432.57433607527702</v>
      </c>
      <c r="AG84">
        <v>395.79234950169001</v>
      </c>
      <c r="AH84">
        <v>412.45620791722098</v>
      </c>
      <c r="AI84">
        <v>452.82059103021601</v>
      </c>
      <c r="AJ84">
        <v>468.31328246823</v>
      </c>
      <c r="AK84">
        <v>8.5978108829466002</v>
      </c>
      <c r="AL84">
        <v>8.5780729144236201</v>
      </c>
      <c r="AM84">
        <v>8.5867909870652994</v>
      </c>
      <c r="AN84">
        <v>8.60931241481887</v>
      </c>
      <c r="AO84">
        <v>8.61840033502701</v>
      </c>
      <c r="AP84" s="23">
        <v>5.9647349981289104E-14</v>
      </c>
      <c r="AQ84" s="23">
        <v>5.3731475816966001E-14</v>
      </c>
      <c r="AR84" s="23">
        <v>5.6324795301325998E-14</v>
      </c>
      <c r="AS84" s="23">
        <v>6.3089477746380694E-14</v>
      </c>
      <c r="AT84" s="23">
        <v>6.5916773723105996E-14</v>
      </c>
      <c r="AU84">
        <v>2.8416547023927999E-2</v>
      </c>
      <c r="AV84">
        <v>2.75949324858819E-2</v>
      </c>
      <c r="AW84">
        <v>2.794672616416E-2</v>
      </c>
      <c r="AX84">
        <v>2.8874895231151401E-2</v>
      </c>
      <c r="AY84">
        <v>2.92732730657091E-2</v>
      </c>
      <c r="AZ84" s="23">
        <v>1.4203151884619701E-6</v>
      </c>
      <c r="BA84" s="23">
        <v>1.37630303005836E-6</v>
      </c>
      <c r="BB84" s="23">
        <v>1.39621081559598E-6</v>
      </c>
      <c r="BC84" s="23">
        <v>1.44449988203185E-6</v>
      </c>
      <c r="BD84" s="23">
        <v>1.4626815384410301E-6</v>
      </c>
      <c r="BE84" s="23">
        <v>1.08061292165672E-9</v>
      </c>
      <c r="BF84" s="23">
        <v>9.9897468087178206E-10</v>
      </c>
      <c r="BG84" s="23">
        <v>1.03491332493112E-9</v>
      </c>
      <c r="BH84" s="23">
        <v>1.12689031247668E-9</v>
      </c>
      <c r="BI84" s="23">
        <v>1.1632124168856699E-9</v>
      </c>
      <c r="BJ84">
        <v>8.0811138955030994</v>
      </c>
      <c r="BK84">
        <f>BP84-BJ84</f>
        <v>3.8524608357580092E-2</v>
      </c>
      <c r="BL84">
        <f>BJ84-BM84</f>
        <v>3.9512891778189285E-2</v>
      </c>
      <c r="BM84">
        <v>8.0416010037249102</v>
      </c>
      <c r="BN84">
        <v>8.0591247644372803</v>
      </c>
      <c r="BO84">
        <v>8.1029490277586405</v>
      </c>
      <c r="BP84">
        <v>8.1196385038606795</v>
      </c>
      <c r="BQ84">
        <v>320.67564800276199</v>
      </c>
      <c r="BR84">
        <f>BW84-BQ84</f>
        <v>101.325130307157</v>
      </c>
      <c r="BS84">
        <f>BQ84-BT84</f>
        <v>94.920549398513998</v>
      </c>
      <c r="BT84">
        <v>225.75509860424799</v>
      </c>
      <c r="BU84">
        <v>267.65279453113499</v>
      </c>
      <c r="BV84">
        <v>375.53878720404998</v>
      </c>
      <c r="BW84">
        <v>422.00077830991899</v>
      </c>
      <c r="BX84">
        <v>2.1326005569658298E-2</v>
      </c>
      <c r="BY84">
        <v>-1.0162895724036201E-2</v>
      </c>
      <c r="BZ84">
        <v>5.1681905348594896E-3</v>
      </c>
      <c r="CA84">
        <v>3.75847752921383E-2</v>
      </c>
      <c r="CB84">
        <v>5.2847497763609502E-2</v>
      </c>
      <c r="CC84">
        <v>-0.28400547401168103</v>
      </c>
      <c r="CD84">
        <v>-0.72551291229336201</v>
      </c>
      <c r="CE84">
        <v>-0.52174454183128305</v>
      </c>
      <c r="CF84">
        <v>-4.9108615523541302E-2</v>
      </c>
      <c r="CG84">
        <v>0.13168157312211401</v>
      </c>
      <c r="CH84">
        <v>0.13895755134232701</v>
      </c>
      <c r="CI84">
        <v>-6.42901147441933E-2</v>
      </c>
      <c r="CJ84">
        <v>2.8080689306570299E-2</v>
      </c>
      <c r="CK84">
        <v>0.25067222092416802</v>
      </c>
      <c r="CL84">
        <v>0.342696160903317</v>
      </c>
      <c r="CM84" s="22"/>
      <c r="CQ84" s="19">
        <v>18.5597383193277</v>
      </c>
    </row>
    <row r="85" spans="1:95" x14ac:dyDescent="0.2">
      <c r="B85">
        <v>926</v>
      </c>
      <c r="C85" t="s">
        <v>10</v>
      </c>
      <c r="D85">
        <v>18</v>
      </c>
      <c r="E85">
        <v>5</v>
      </c>
      <c r="F85">
        <v>125.5</v>
      </c>
      <c r="G85">
        <v>128.5</v>
      </c>
      <c r="H85">
        <v>166.255</v>
      </c>
      <c r="I85">
        <v>185.965</v>
      </c>
      <c r="J85">
        <v>6563.4767441860504</v>
      </c>
      <c r="K85">
        <v>2.2719621695096963</v>
      </c>
      <c r="L85">
        <v>0.72</v>
      </c>
      <c r="M85">
        <v>3.163108623660781</v>
      </c>
      <c r="N85">
        <f t="shared" si="4"/>
        <v>3.6394955127936424</v>
      </c>
      <c r="O85">
        <v>83.133653968198473</v>
      </c>
      <c r="P85">
        <v>92.397239921953911</v>
      </c>
      <c r="Q85">
        <v>26.355223490274852</v>
      </c>
      <c r="R85">
        <v>0.5</v>
      </c>
      <c r="S85" s="17">
        <v>17.809392910089095</v>
      </c>
      <c r="T85" s="17">
        <v>9.3326413372278622E-2</v>
      </c>
      <c r="U85" s="17">
        <v>17.693608266772245</v>
      </c>
      <c r="V85" s="17">
        <v>0.18655392700834311</v>
      </c>
      <c r="W85" s="17">
        <f t="shared" si="5"/>
        <v>17.75150058843067</v>
      </c>
      <c r="X85" s="17">
        <f t="shared" si="6"/>
        <v>0.13994017019031085</v>
      </c>
      <c r="Y85">
        <v>35</v>
      </c>
      <c r="Z85">
        <v>1.5</v>
      </c>
      <c r="AA85">
        <v>39.799999999999997</v>
      </c>
      <c r="AB85">
        <v>0.31</v>
      </c>
      <c r="AC85" s="20">
        <f t="shared" si="7"/>
        <v>1895.8741174418603</v>
      </c>
      <c r="AD85">
        <v>250</v>
      </c>
      <c r="AE85">
        <v>1.0271999999999999</v>
      </c>
      <c r="AF85">
        <v>432.58815294593097</v>
      </c>
      <c r="AG85">
        <v>396.608946039616</v>
      </c>
      <c r="AH85">
        <v>412.941358480183</v>
      </c>
      <c r="AI85">
        <v>452.239700798493</v>
      </c>
      <c r="AJ85">
        <v>468.777426070979</v>
      </c>
      <c r="AK85">
        <v>8.5817941171508405</v>
      </c>
      <c r="AL85">
        <v>8.5624492981053404</v>
      </c>
      <c r="AM85">
        <v>8.5711070055935092</v>
      </c>
      <c r="AN85">
        <v>8.5931082802393597</v>
      </c>
      <c r="AO85">
        <v>8.60234301629953</v>
      </c>
      <c r="AP85" s="23">
        <v>6.7380888350823702E-14</v>
      </c>
      <c r="AQ85" s="23">
        <v>6.0957087099904905E-14</v>
      </c>
      <c r="AR85" s="23">
        <v>6.3681672764664006E-14</v>
      </c>
      <c r="AS85" s="23">
        <v>7.1089318426005298E-14</v>
      </c>
      <c r="AT85" s="23">
        <v>7.4270331973452002E-14</v>
      </c>
      <c r="AU85">
        <v>2.74567965554233E-2</v>
      </c>
      <c r="AV85">
        <v>2.6698193824645101E-2</v>
      </c>
      <c r="AW85">
        <v>2.7030510301337799E-2</v>
      </c>
      <c r="AX85">
        <v>2.7887627145805002E-2</v>
      </c>
      <c r="AY85">
        <v>2.8236605653402001E-2</v>
      </c>
      <c r="AZ85" s="23">
        <v>1.45826792892084E-6</v>
      </c>
      <c r="BA85" s="23">
        <v>1.41423462269743E-6</v>
      </c>
      <c r="BB85" s="23">
        <v>1.4341867208360599E-6</v>
      </c>
      <c r="BC85" s="23">
        <v>1.4821975426857599E-6</v>
      </c>
      <c r="BD85" s="23">
        <v>1.50022893702685E-6</v>
      </c>
      <c r="BE85" s="23">
        <v>1.13647430725351E-9</v>
      </c>
      <c r="BF85" s="23">
        <v>1.0515777516417001E-9</v>
      </c>
      <c r="BG85" s="23">
        <v>1.0889503503520501E-9</v>
      </c>
      <c r="BH85" s="23">
        <v>1.18405574603519E-9</v>
      </c>
      <c r="BI85" s="23">
        <v>1.22343687907409E-9</v>
      </c>
      <c r="BJ85">
        <v>8.0206223941518004</v>
      </c>
      <c r="BK85">
        <f>BP85-BJ85</f>
        <v>3.8241622702399169E-2</v>
      </c>
      <c r="BL85">
        <f>BJ85-BM85</f>
        <v>3.9164015598390556E-2</v>
      </c>
      <c r="BM85">
        <v>7.9814583785534099</v>
      </c>
      <c r="BN85">
        <v>7.9993713494420202</v>
      </c>
      <c r="BO85">
        <v>8.0420724539089701</v>
      </c>
      <c r="BP85">
        <v>8.0588640168541996</v>
      </c>
      <c r="BQ85">
        <v>378.12942943887799</v>
      </c>
      <c r="BR85">
        <f>BW85-BQ85</f>
        <v>117.454479647543</v>
      </c>
      <c r="BS85">
        <f>BQ85-BT85</f>
        <v>111.53298152468597</v>
      </c>
      <c r="BT85">
        <v>266.59644791419203</v>
      </c>
      <c r="BU85">
        <v>316.30281175093597</v>
      </c>
      <c r="BV85">
        <v>439.91496266736101</v>
      </c>
      <c r="BW85">
        <v>495.58390908642099</v>
      </c>
      <c r="BX85">
        <v>-3.5699819788004301E-2</v>
      </c>
      <c r="BY85">
        <v>-6.5606876443619205E-2</v>
      </c>
      <c r="BZ85">
        <v>-5.0750356174869102E-2</v>
      </c>
      <c r="CA85">
        <v>-2.0425903561037601E-2</v>
      </c>
      <c r="CB85">
        <v>-5.0121667191793803E-3</v>
      </c>
      <c r="CC85">
        <v>0.47494142410363599</v>
      </c>
      <c r="CD85">
        <v>6.3275044275298301E-2</v>
      </c>
      <c r="CE85">
        <v>0.24799155427790301</v>
      </c>
      <c r="CF85">
        <v>0.704583507426367</v>
      </c>
      <c r="CG85">
        <v>0.90995606581722499</v>
      </c>
      <c r="CH85">
        <v>0.31026884815345401</v>
      </c>
      <c r="CI85">
        <v>0.122406633033283</v>
      </c>
      <c r="CJ85">
        <v>0.20608234157338901</v>
      </c>
      <c r="CK85">
        <v>0.41357122033879801</v>
      </c>
      <c r="CL85">
        <v>0.49986758569490303</v>
      </c>
      <c r="CM85" s="21"/>
      <c r="CN85" s="1"/>
      <c r="CQ85" s="1">
        <v>18.081033121248499</v>
      </c>
    </row>
    <row r="86" spans="1:95" x14ac:dyDescent="0.2">
      <c r="B86">
        <v>926</v>
      </c>
      <c r="C86" t="s">
        <v>11</v>
      </c>
      <c r="D86">
        <v>18</v>
      </c>
      <c r="E86">
        <v>4</v>
      </c>
      <c r="F86">
        <v>56</v>
      </c>
      <c r="G86">
        <v>59</v>
      </c>
      <c r="H86">
        <v>167.06</v>
      </c>
      <c r="I86">
        <v>186.38436781609201</v>
      </c>
      <c r="J86">
        <v>6588.42528735632</v>
      </c>
      <c r="K86">
        <v>2.3954090326039088</v>
      </c>
      <c r="L86">
        <v>0.86</v>
      </c>
      <c r="M86">
        <v>3.0414606151301689</v>
      </c>
      <c r="N86">
        <f t="shared" si="4"/>
        <v>3.6335699688924845</v>
      </c>
      <c r="O86">
        <v>74.662886853892914</v>
      </c>
      <c r="P86">
        <v>53.928804595853094</v>
      </c>
      <c r="Q86">
        <v>25.924126380683674</v>
      </c>
      <c r="R86">
        <v>0.5</v>
      </c>
      <c r="S86" s="17">
        <v>18.025722971470202</v>
      </c>
      <c r="T86" s="17">
        <v>0.12307068407019822</v>
      </c>
      <c r="U86" s="17">
        <v>18.348833379849161</v>
      </c>
      <c r="V86" s="17">
        <v>0.22474763020454941</v>
      </c>
      <c r="W86" s="17">
        <f t="shared" si="5"/>
        <v>18.187278175659682</v>
      </c>
      <c r="X86" s="17">
        <f t="shared" si="6"/>
        <v>0.17390915713737382</v>
      </c>
      <c r="Y86">
        <v>35</v>
      </c>
      <c r="Z86">
        <v>1.5</v>
      </c>
      <c r="AA86">
        <v>39.799999999999997</v>
      </c>
      <c r="AB86">
        <v>0.31</v>
      </c>
      <c r="AC86" s="20">
        <f t="shared" si="7"/>
        <v>1895.372651724138</v>
      </c>
      <c r="AD86">
        <v>250</v>
      </c>
      <c r="AE86">
        <v>1.0271999999999999</v>
      </c>
      <c r="AF86">
        <v>432.59756909021502</v>
      </c>
      <c r="AG86">
        <v>396.65152143419198</v>
      </c>
      <c r="AH86">
        <v>412.73840344879699</v>
      </c>
      <c r="AI86">
        <v>452.58418803529997</v>
      </c>
      <c r="AJ86">
        <v>468.99470559031602</v>
      </c>
      <c r="AK86">
        <v>8.5867707434573504</v>
      </c>
      <c r="AL86">
        <v>8.5670585234372698</v>
      </c>
      <c r="AM86">
        <v>8.5758704893491799</v>
      </c>
      <c r="AN86">
        <v>8.5980543582772295</v>
      </c>
      <c r="AO86">
        <v>8.6075794005486692</v>
      </c>
      <c r="AP86" s="23">
        <v>6.49099920438033E-14</v>
      </c>
      <c r="AQ86" s="23">
        <v>5.8599693016065799E-14</v>
      </c>
      <c r="AR86" s="23">
        <v>6.1274872168233796E-14</v>
      </c>
      <c r="AS86" s="23">
        <v>6.8530940386926802E-14</v>
      </c>
      <c r="AT86" s="23">
        <v>7.1646323070221295E-14</v>
      </c>
      <c r="AU86">
        <v>2.7746263605816501E-2</v>
      </c>
      <c r="AV86">
        <v>2.69613501232004E-2</v>
      </c>
      <c r="AW86">
        <v>2.7306080356046401E-2</v>
      </c>
      <c r="AX86">
        <v>2.8192285097229E-2</v>
      </c>
      <c r="AY86">
        <v>2.8552054696706099E-2</v>
      </c>
      <c r="AZ86" s="23">
        <v>1.44659099288588E-6</v>
      </c>
      <c r="BA86" s="23">
        <v>1.4018406380736901E-6</v>
      </c>
      <c r="BB86" s="23">
        <v>1.4223715160690501E-6</v>
      </c>
      <c r="BC86" s="23">
        <v>1.4706621019179099E-6</v>
      </c>
      <c r="BD86" s="23">
        <v>1.4893300636304301E-6</v>
      </c>
      <c r="BE86" s="23">
        <v>1.1190387375333799E-9</v>
      </c>
      <c r="BF86" s="23">
        <v>1.03469570670208E-9</v>
      </c>
      <c r="BG86" s="23">
        <v>1.0724413592161199E-9</v>
      </c>
      <c r="BH86" s="23">
        <v>1.1658810222611401E-9</v>
      </c>
      <c r="BI86" s="23">
        <v>1.20530041313488E-9</v>
      </c>
      <c r="BJ86">
        <v>8.0737838031855098</v>
      </c>
      <c r="BK86">
        <f>BP86-BJ86</f>
        <v>3.8672455744469758E-2</v>
      </c>
      <c r="BL86">
        <f>BJ86-BM86</f>
        <v>3.9085692054680266E-2</v>
      </c>
      <c r="BM86">
        <v>8.0346981111308295</v>
      </c>
      <c r="BN86">
        <v>8.0525428148999403</v>
      </c>
      <c r="BO86">
        <v>8.0946241977044409</v>
      </c>
      <c r="BP86">
        <v>8.1124562589299796</v>
      </c>
      <c r="BQ86">
        <v>327.756082605063</v>
      </c>
      <c r="BR86">
        <f>BW86-BQ86</f>
        <v>100.53625602809001</v>
      </c>
      <c r="BS86">
        <f>BQ86-BT86</f>
        <v>95.136091490942988</v>
      </c>
      <c r="BT86">
        <v>232.61999111412001</v>
      </c>
      <c r="BU86">
        <v>273.60556505026398</v>
      </c>
      <c r="BV86">
        <v>382.419402565827</v>
      </c>
      <c r="BW86">
        <v>428.29233863315301</v>
      </c>
      <c r="BX86">
        <v>1.3731162942396199E-2</v>
      </c>
      <c r="BY86">
        <v>-1.7317487468717401E-2</v>
      </c>
      <c r="BZ86">
        <v>-1.7999862679206301E-3</v>
      </c>
      <c r="CA86">
        <v>2.9123481517405399E-2</v>
      </c>
      <c r="CB86">
        <v>4.4372918854413801E-2</v>
      </c>
      <c r="CC86">
        <v>-0.18296849950049601</v>
      </c>
      <c r="CD86">
        <v>-0.61300179568104796</v>
      </c>
      <c r="CE86">
        <v>-0.40806229536730998</v>
      </c>
      <c r="CF86">
        <v>3.9541875392306997E-2</v>
      </c>
      <c r="CG86">
        <v>0.229685538448407</v>
      </c>
      <c r="CH86">
        <v>0.397155746533634</v>
      </c>
      <c r="CI86">
        <v>0.20332146568876799</v>
      </c>
      <c r="CJ86">
        <v>0.28936400181497102</v>
      </c>
      <c r="CK86">
        <v>0.50347468169629395</v>
      </c>
      <c r="CL86">
        <v>0.59431400077287899</v>
      </c>
      <c r="CM86" s="21"/>
      <c r="CN86" s="1"/>
      <c r="CQ86" s="1">
        <v>18.604175486194499</v>
      </c>
    </row>
    <row r="87" spans="1:95" x14ac:dyDescent="0.2">
      <c r="B87">
        <v>926</v>
      </c>
      <c r="C87" t="s">
        <v>11</v>
      </c>
      <c r="D87">
        <v>18</v>
      </c>
      <c r="E87">
        <v>4</v>
      </c>
      <c r="F87">
        <v>106</v>
      </c>
      <c r="G87">
        <v>109</v>
      </c>
      <c r="H87">
        <v>167.56</v>
      </c>
      <c r="I87">
        <v>186.72</v>
      </c>
      <c r="J87">
        <v>6604.6</v>
      </c>
      <c r="K87">
        <v>2.3526008462083348</v>
      </c>
      <c r="L87">
        <v>0.89</v>
      </c>
      <c r="M87">
        <v>2.9184858048196274</v>
      </c>
      <c r="N87">
        <f t="shared" si="4"/>
        <v>3.6297283276505001</v>
      </c>
      <c r="O87">
        <v>72.787464445883074</v>
      </c>
      <c r="P87">
        <v>42.567446893403769</v>
      </c>
      <c r="Q87">
        <v>25.468552541297313</v>
      </c>
      <c r="R87">
        <v>0.5</v>
      </c>
      <c r="S87" s="17">
        <v>17.309102171796596</v>
      </c>
      <c r="T87" s="17">
        <v>8.299096085928688E-2</v>
      </c>
      <c r="U87" s="17">
        <v>17.149585060687755</v>
      </c>
      <c r="V87" s="17">
        <v>0.17914457648007884</v>
      </c>
      <c r="W87" s="17">
        <f t="shared" si="5"/>
        <v>17.229343616242176</v>
      </c>
      <c r="X87" s="17">
        <f t="shared" si="6"/>
        <v>0.13106776866968287</v>
      </c>
      <c r="Y87">
        <v>35</v>
      </c>
      <c r="Z87">
        <v>1.5</v>
      </c>
      <c r="AA87">
        <v>39.799999999999997</v>
      </c>
      <c r="AB87">
        <v>0.31</v>
      </c>
      <c r="AC87" s="20">
        <f t="shared" si="7"/>
        <v>1895.04754</v>
      </c>
      <c r="AD87">
        <v>250</v>
      </c>
      <c r="AE87">
        <v>1.0271999999999999</v>
      </c>
      <c r="AF87">
        <v>432.42602682873797</v>
      </c>
      <c r="AG87">
        <v>396.16494558667898</v>
      </c>
      <c r="AH87">
        <v>412.41659957626803</v>
      </c>
      <c r="AI87">
        <v>452.76825238062497</v>
      </c>
      <c r="AJ87">
        <v>469.392049990045</v>
      </c>
      <c r="AK87">
        <v>8.5920392428309906</v>
      </c>
      <c r="AL87">
        <v>8.5724495224928994</v>
      </c>
      <c r="AM87">
        <v>8.58118440531136</v>
      </c>
      <c r="AN87">
        <v>8.6036616732171307</v>
      </c>
      <c r="AO87">
        <v>8.6128329644629709</v>
      </c>
      <c r="AP87" s="23">
        <v>6.2315234306029405E-14</v>
      </c>
      <c r="AQ87" s="23">
        <v>5.6107282634368199E-14</v>
      </c>
      <c r="AR87" s="23">
        <v>5.8810619197155702E-14</v>
      </c>
      <c r="AS87" s="23">
        <v>6.5807003540838104E-14</v>
      </c>
      <c r="AT87" s="23">
        <v>6.8813258188127201E-14</v>
      </c>
      <c r="AU87">
        <v>2.8066822969770401E-2</v>
      </c>
      <c r="AV87">
        <v>2.7269048777908301E-2</v>
      </c>
      <c r="AW87">
        <v>2.76181416537125E-2</v>
      </c>
      <c r="AX87">
        <v>2.85224499688808E-2</v>
      </c>
      <c r="AY87">
        <v>2.8911832278546001E-2</v>
      </c>
      <c r="AZ87" s="23">
        <v>1.4337955629961799E-6</v>
      </c>
      <c r="BA87" s="23">
        <v>1.3894981885952399E-6</v>
      </c>
      <c r="BB87" s="23">
        <v>1.4093365384289599E-6</v>
      </c>
      <c r="BC87" s="23">
        <v>1.45774228665457E-6</v>
      </c>
      <c r="BD87" s="23">
        <v>1.47624132210903E-6</v>
      </c>
      <c r="BE87" s="23">
        <v>1.10008411422567E-9</v>
      </c>
      <c r="BF87" s="23">
        <v>1.0169412028885399E-9</v>
      </c>
      <c r="BG87" s="23">
        <v>1.05317941586911E-9</v>
      </c>
      <c r="BH87" s="23">
        <v>1.14699696286813E-9</v>
      </c>
      <c r="BI87" s="23">
        <v>1.18540149349924E-9</v>
      </c>
      <c r="BJ87">
        <v>7.96939074081501</v>
      </c>
      <c r="BK87">
        <f>BP87-BJ87</f>
        <v>4.0281045290479156E-2</v>
      </c>
      <c r="BL87">
        <f>BJ87-BM87</f>
        <v>4.119747772591964E-2</v>
      </c>
      <c r="BM87">
        <v>7.9281932630890903</v>
      </c>
      <c r="BN87">
        <v>7.9465561620179104</v>
      </c>
      <c r="BO87">
        <v>7.9918882099310098</v>
      </c>
      <c r="BP87">
        <v>8.0096717861054891</v>
      </c>
      <c r="BQ87">
        <v>434.23236720307102</v>
      </c>
      <c r="BR87">
        <f>BW87-BQ87</f>
        <v>133.63618500489099</v>
      </c>
      <c r="BS87">
        <f>BQ87-BT87</f>
        <v>124.05104994053704</v>
      </c>
      <c r="BT87">
        <v>310.18131726253398</v>
      </c>
      <c r="BU87">
        <v>363.56515152978398</v>
      </c>
      <c r="BV87">
        <v>505.807818213644</v>
      </c>
      <c r="BW87">
        <v>567.86855220796201</v>
      </c>
      <c r="BX87">
        <v>-8.3055779079890799E-2</v>
      </c>
      <c r="BY87">
        <v>-0.113350785595646</v>
      </c>
      <c r="BZ87">
        <v>-9.8738077289374296E-2</v>
      </c>
      <c r="CA87">
        <v>-6.7322619435985595E-2</v>
      </c>
      <c r="CB87">
        <v>-5.2625239514021503E-2</v>
      </c>
      <c r="CC87">
        <v>1.1023568674248301</v>
      </c>
      <c r="CD87">
        <v>0.65845440473914696</v>
      </c>
      <c r="CE87">
        <v>0.84117481030808405</v>
      </c>
      <c r="CF87">
        <v>1.37335791182488</v>
      </c>
      <c r="CG87">
        <v>1.6083139540384801</v>
      </c>
      <c r="CH87">
        <v>0.45205262928933199</v>
      </c>
      <c r="CI87">
        <v>0.249725107083142</v>
      </c>
      <c r="CJ87">
        <v>0.33898852242855798</v>
      </c>
      <c r="CK87">
        <v>0.56235640825926103</v>
      </c>
      <c r="CL87">
        <v>0.65984729426199296</v>
      </c>
      <c r="CM87" s="21"/>
      <c r="CN87" s="1"/>
      <c r="CQ87" s="1">
        <v>17.4541940216086</v>
      </c>
    </row>
    <row r="88" spans="1:95" x14ac:dyDescent="0.2">
      <c r="B88">
        <v>926</v>
      </c>
      <c r="C88" t="s">
        <v>11</v>
      </c>
      <c r="D88">
        <v>18</v>
      </c>
      <c r="E88">
        <v>5</v>
      </c>
      <c r="F88">
        <v>21</v>
      </c>
      <c r="G88">
        <v>24</v>
      </c>
      <c r="H88">
        <v>168.21</v>
      </c>
      <c r="I88">
        <v>187.37</v>
      </c>
      <c r="J88">
        <v>6632.5217391304404</v>
      </c>
      <c r="K88">
        <v>2.3595696207378469</v>
      </c>
      <c r="L88">
        <v>0.84</v>
      </c>
      <c r="M88">
        <v>2.8010777874605441</v>
      </c>
      <c r="N88">
        <f t="shared" si="4"/>
        <v>3.6230967066805722</v>
      </c>
      <c r="O88">
        <v>73.610614924979018</v>
      </c>
      <c r="P88">
        <v>12.143621708972942</v>
      </c>
      <c r="Q88">
        <v>25.01752379917653</v>
      </c>
      <c r="R88">
        <v>0.5</v>
      </c>
      <c r="S88" s="17">
        <v>17.496033191377602</v>
      </c>
      <c r="T88" s="17">
        <v>0.10863290787881258</v>
      </c>
      <c r="U88" s="17">
        <v>17.706045044730836</v>
      </c>
      <c r="V88" s="17">
        <v>0.19176143469099749</v>
      </c>
      <c r="W88" s="17">
        <f t="shared" si="5"/>
        <v>17.601039118054217</v>
      </c>
      <c r="X88" s="17">
        <f t="shared" si="6"/>
        <v>0.15019717128490503</v>
      </c>
      <c r="Y88">
        <v>35</v>
      </c>
      <c r="Z88">
        <v>1.5</v>
      </c>
      <c r="AA88">
        <v>39.799999999999997</v>
      </c>
      <c r="AB88">
        <v>0.31</v>
      </c>
      <c r="AC88" s="20">
        <f t="shared" si="7"/>
        <v>1894.486313043478</v>
      </c>
      <c r="AD88">
        <v>250</v>
      </c>
      <c r="AE88">
        <v>1.0271999999999999</v>
      </c>
      <c r="AF88">
        <v>432.56067656821898</v>
      </c>
      <c r="AG88">
        <v>395.40570035758401</v>
      </c>
      <c r="AH88">
        <v>412.35438573282801</v>
      </c>
      <c r="AI88">
        <v>452.80675637086199</v>
      </c>
      <c r="AJ88">
        <v>469.25562614475803</v>
      </c>
      <c r="AK88">
        <v>8.5972649180700103</v>
      </c>
      <c r="AL88">
        <v>8.57761391567084</v>
      </c>
      <c r="AM88">
        <v>8.5863948098531608</v>
      </c>
      <c r="AN88">
        <v>8.6086110584139508</v>
      </c>
      <c r="AO88">
        <v>8.6182801606782196</v>
      </c>
      <c r="AP88" s="23">
        <v>5.9891404857098797E-14</v>
      </c>
      <c r="AQ88" s="23">
        <v>5.4075577410509902E-14</v>
      </c>
      <c r="AR88" s="23">
        <v>5.6570110361612998E-14</v>
      </c>
      <c r="AS88" s="23">
        <v>6.3229295542638995E-14</v>
      </c>
      <c r="AT88" s="23">
        <v>6.5938660847659804E-14</v>
      </c>
      <c r="AU88">
        <v>2.8382964862975101E-2</v>
      </c>
      <c r="AV88">
        <v>2.7593422971816699E-2</v>
      </c>
      <c r="AW88">
        <v>2.7930382645063801E-2</v>
      </c>
      <c r="AX88">
        <v>2.88390162369919E-2</v>
      </c>
      <c r="AY88">
        <v>2.9220740440182798E-2</v>
      </c>
      <c r="AZ88" s="23">
        <v>1.4215743099877501E-6</v>
      </c>
      <c r="BA88" s="23">
        <v>1.3767842630582601E-6</v>
      </c>
      <c r="BB88" s="23">
        <v>1.39776026713927E-6</v>
      </c>
      <c r="BC88" s="23">
        <v>1.4452162765172899E-6</v>
      </c>
      <c r="BD88" s="23">
        <v>1.46372883136701E-6</v>
      </c>
      <c r="BE88" s="23">
        <v>1.0824270127238899E-9</v>
      </c>
      <c r="BF88" s="23">
        <v>9.9887025090560205E-10</v>
      </c>
      <c r="BG88" s="23">
        <v>1.0365128176656301E-9</v>
      </c>
      <c r="BH88" s="23">
        <v>1.1283727421675299E-9</v>
      </c>
      <c r="BI88" s="23">
        <v>1.16608308840736E-9</v>
      </c>
      <c r="BJ88">
        <v>8.0188120301353099</v>
      </c>
      <c r="BK88">
        <f>BP88-BJ88</f>
        <v>3.9585249893809404E-2</v>
      </c>
      <c r="BL88">
        <f>BJ88-BM88</f>
        <v>3.9551171448259481E-2</v>
      </c>
      <c r="BM88">
        <v>7.9792608586870504</v>
      </c>
      <c r="BN88">
        <v>7.9970634719455802</v>
      </c>
      <c r="BO88">
        <v>8.0401493594339897</v>
      </c>
      <c r="BP88">
        <v>8.0583972800291193</v>
      </c>
      <c r="BQ88">
        <v>378.80174507309101</v>
      </c>
      <c r="BR88">
        <f>BW88-BQ88</f>
        <v>114.354116082779</v>
      </c>
      <c r="BS88">
        <f>BQ88-BT88</f>
        <v>109.343135263546</v>
      </c>
      <c r="BT88">
        <v>269.45860980954501</v>
      </c>
      <c r="BU88">
        <v>316.65915331497098</v>
      </c>
      <c r="BV88">
        <v>440.69568521334799</v>
      </c>
      <c r="BW88">
        <v>493.15586115587001</v>
      </c>
      <c r="BX88">
        <v>-3.6167168109430797E-2</v>
      </c>
      <c r="BY88">
        <v>-6.6590770054708204E-2</v>
      </c>
      <c r="BZ88">
        <v>-5.1687082146198098E-2</v>
      </c>
      <c r="CA88">
        <v>-2.07647402611651E-2</v>
      </c>
      <c r="CB88">
        <v>-5.0793279774247599E-3</v>
      </c>
      <c r="CC88">
        <v>0.48102757878710201</v>
      </c>
      <c r="CD88">
        <v>6.5700262613930693E-2</v>
      </c>
      <c r="CE88">
        <v>0.25296596268641097</v>
      </c>
      <c r="CF88">
        <v>0.71272572946243395</v>
      </c>
      <c r="CG88">
        <v>0.91772617580681604</v>
      </c>
      <c r="CH88">
        <v>0.52466350126203498</v>
      </c>
      <c r="CI88">
        <v>0.30459143432361402</v>
      </c>
      <c r="CJ88">
        <v>0.40294767610980903</v>
      </c>
      <c r="CK88">
        <v>0.64612000512268797</v>
      </c>
      <c r="CL88">
        <v>0.74840943842031105</v>
      </c>
      <c r="CM88" s="21"/>
      <c r="CN88" s="1"/>
      <c r="CQ88" s="1">
        <v>17.9004071068427</v>
      </c>
    </row>
    <row r="89" spans="1:95" x14ac:dyDescent="0.2">
      <c r="B89">
        <v>926</v>
      </c>
      <c r="C89" t="s">
        <v>10</v>
      </c>
      <c r="D89">
        <v>19</v>
      </c>
      <c r="E89">
        <v>2</v>
      </c>
      <c r="F89">
        <v>7.5</v>
      </c>
      <c r="G89">
        <v>9</v>
      </c>
      <c r="H89">
        <v>169.57499999999999</v>
      </c>
      <c r="I89">
        <v>189.07</v>
      </c>
      <c r="J89">
        <v>6720.5</v>
      </c>
      <c r="K89">
        <v>2.2684912482340813</v>
      </c>
      <c r="L89">
        <v>0.99404360410696568</v>
      </c>
      <c r="M89"/>
      <c r="N89"/>
      <c r="O89"/>
      <c r="P89"/>
      <c r="Q89"/>
      <c r="R89"/>
      <c r="S89" s="17"/>
      <c r="T89" s="17"/>
      <c r="U89" s="17"/>
      <c r="V89" s="17"/>
      <c r="W89" s="17"/>
      <c r="X89" s="17"/>
      <c r="Y89"/>
      <c r="Z89"/>
      <c r="AA89"/>
      <c r="AB89"/>
      <c r="AC89" s="20"/>
      <c r="AD89"/>
      <c r="AE89"/>
      <c r="AF89"/>
      <c r="BJ89"/>
      <c r="BK89">
        <f>BP89-BJ89</f>
        <v>0</v>
      </c>
      <c r="BL89">
        <f>BJ89-BM89</f>
        <v>0</v>
      </c>
      <c r="BM89"/>
      <c r="BN89"/>
      <c r="BO89"/>
      <c r="BP89"/>
      <c r="BQ89"/>
      <c r="BR89">
        <f>BW89-BQ89</f>
        <v>0</v>
      </c>
      <c r="BS89">
        <f>BQ89-BT89</f>
        <v>0</v>
      </c>
      <c r="BT89"/>
      <c r="BU89"/>
      <c r="BV89"/>
      <c r="BW89"/>
      <c r="BX89"/>
      <c r="BY89"/>
      <c r="BZ89"/>
      <c r="CA89"/>
      <c r="CB89"/>
      <c r="CC89"/>
      <c r="CD89"/>
      <c r="CE89"/>
      <c r="CF89"/>
      <c r="CG89"/>
      <c r="CH89"/>
      <c r="CI89"/>
      <c r="CJ89"/>
      <c r="CK89"/>
      <c r="CL89"/>
      <c r="CM89" s="21"/>
      <c r="CN89" s="1"/>
      <c r="CQ89" s="1">
        <v>17.7528389795918</v>
      </c>
    </row>
    <row r="90" spans="1:95" x14ac:dyDescent="0.2">
      <c r="B90">
        <v>926</v>
      </c>
      <c r="C90" t="s">
        <v>11</v>
      </c>
      <c r="D90">
        <v>18</v>
      </c>
      <c r="E90">
        <v>5</v>
      </c>
      <c r="F90">
        <v>116</v>
      </c>
      <c r="G90">
        <v>119</v>
      </c>
      <c r="H90">
        <v>169.16</v>
      </c>
      <c r="I90">
        <v>189.68029411764701</v>
      </c>
      <c r="J90">
        <v>6772.3702422145298</v>
      </c>
      <c r="K90">
        <v>2.3665383952673587</v>
      </c>
      <c r="L90">
        <v>0.62</v>
      </c>
      <c r="M90">
        <v>3.0739054303079274</v>
      </c>
      <c r="N90">
        <f>5.2-(J90/1000*0.238)+(0.0061*J90/1000)^2-(6.66^(-5)*J90/1000)^3</f>
        <v>3.5898825188164083</v>
      </c>
      <c r="O90">
        <v>76.7189050981371</v>
      </c>
      <c r="P90">
        <v>33.006799596839969</v>
      </c>
      <c r="Q90">
        <v>26.07623414030148</v>
      </c>
      <c r="R90">
        <v>0.5</v>
      </c>
      <c r="S90" s="17">
        <v>17.43438159881827</v>
      </c>
      <c r="T90" s="17">
        <v>0.10773387058575896</v>
      </c>
      <c r="U90" s="17">
        <v>17.521848139693486</v>
      </c>
      <c r="V90" s="17">
        <v>0.19780346567314069</v>
      </c>
      <c r="W90" s="17">
        <f>AVERAGE(U90,S90)</f>
        <v>17.478114869255876</v>
      </c>
      <c r="X90" s="17">
        <f t="shared" ref="X90:X91" si="8">AVERAGE(V90,T90)</f>
        <v>0.15276866812944984</v>
      </c>
      <c r="Y90">
        <v>35</v>
      </c>
      <c r="Z90">
        <v>1.5</v>
      </c>
      <c r="AA90">
        <v>39.799999999999997</v>
      </c>
      <c r="AB90">
        <v>0.31</v>
      </c>
      <c r="AC90" s="20">
        <f>((-20.1/1000)*J90 + (2027.8))</f>
        <v>1891.6753581314879</v>
      </c>
      <c r="AD90">
        <v>250</v>
      </c>
      <c r="AE90">
        <v>1.0271999999999999</v>
      </c>
      <c r="AF90">
        <v>432.68298198956302</v>
      </c>
      <c r="AG90">
        <v>396.82813951154702</v>
      </c>
      <c r="AH90">
        <v>412.99003660757199</v>
      </c>
      <c r="AI90">
        <v>451.90609259941903</v>
      </c>
      <c r="AJ90">
        <v>468.48363225574599</v>
      </c>
      <c r="AK90">
        <v>8.5850138333500805</v>
      </c>
      <c r="AL90">
        <v>8.5657277447854199</v>
      </c>
      <c r="AM90">
        <v>8.5740994040469491</v>
      </c>
      <c r="AN90">
        <v>8.5962526619767097</v>
      </c>
      <c r="AO90">
        <v>8.6057824351647891</v>
      </c>
      <c r="AP90" s="23">
        <v>6.5831120102178801E-14</v>
      </c>
      <c r="AQ90" s="23">
        <v>5.9292529095552801E-14</v>
      </c>
      <c r="AR90" s="23">
        <v>6.2217832431103105E-14</v>
      </c>
      <c r="AS90" s="23">
        <v>6.95019827915665E-14</v>
      </c>
      <c r="AT90" s="23">
        <v>7.2621393845573699E-14</v>
      </c>
      <c r="AU90">
        <v>2.76365994260197E-2</v>
      </c>
      <c r="AV90">
        <v>2.6864448622239901E-2</v>
      </c>
      <c r="AW90">
        <v>2.7198866692369601E-2</v>
      </c>
      <c r="AX90">
        <v>2.80692266238113E-2</v>
      </c>
      <c r="AY90">
        <v>2.84589900448531E-2</v>
      </c>
      <c r="AZ90" s="23">
        <v>1.4510493331637199E-6</v>
      </c>
      <c r="BA90" s="23">
        <v>1.4059769931035401E-6</v>
      </c>
      <c r="BB90" s="23">
        <v>1.42703756954852E-6</v>
      </c>
      <c r="BC90" s="23">
        <v>1.47479531535734E-6</v>
      </c>
      <c r="BD90" s="23">
        <v>1.4928738492589399E-6</v>
      </c>
      <c r="BE90" s="23">
        <v>1.1257049176265601E-9</v>
      </c>
      <c r="BF90" s="23">
        <v>1.0408837942808501E-9</v>
      </c>
      <c r="BG90" s="23">
        <v>1.0789824536589901E-9</v>
      </c>
      <c r="BH90" s="23">
        <v>1.17282891402919E-9</v>
      </c>
      <c r="BI90" s="23">
        <v>1.2109168387829001E-9</v>
      </c>
      <c r="BJ90">
        <v>7.9926612904776002</v>
      </c>
      <c r="BK90">
        <f>BP90-BJ90</f>
        <v>4.1148582363649489E-2</v>
      </c>
      <c r="BL90">
        <f>BJ90-BM90</f>
        <v>4.0746193525220242E-2</v>
      </c>
      <c r="BM90">
        <v>7.95191509695238</v>
      </c>
      <c r="BN90">
        <v>7.9703496502534401</v>
      </c>
      <c r="BO90">
        <v>8.0148506836413294</v>
      </c>
      <c r="BP90">
        <v>8.0338098728412497</v>
      </c>
      <c r="BQ90">
        <v>408.27390901288101</v>
      </c>
      <c r="BR90">
        <f>BW90-BQ90</f>
        <v>121.87078385558203</v>
      </c>
      <c r="BS90">
        <f>BQ90-BT90</f>
        <v>117.08630495035101</v>
      </c>
      <c r="BT90">
        <v>291.18760406253</v>
      </c>
      <c r="BU90">
        <v>342.39485226905498</v>
      </c>
      <c r="BV90">
        <v>474.52342767756301</v>
      </c>
      <c r="BW90">
        <v>530.14469286846304</v>
      </c>
      <c r="BX90">
        <v>-6.1908208912611E-2</v>
      </c>
      <c r="BY90">
        <v>-9.2759814886617803E-2</v>
      </c>
      <c r="BZ90">
        <v>-7.7792781815768097E-2</v>
      </c>
      <c r="CA90">
        <v>-4.6214948570549502E-2</v>
      </c>
      <c r="CB90">
        <v>-3.0663746286874301E-2</v>
      </c>
      <c r="CC90">
        <v>0.82357909205517599</v>
      </c>
      <c r="CD90">
        <v>0.39373832974217599</v>
      </c>
      <c r="CE90">
        <v>0.575616689534723</v>
      </c>
      <c r="CF90">
        <v>1.0809783354015901</v>
      </c>
      <c r="CG90">
        <v>1.3037475752210499</v>
      </c>
      <c r="CH90">
        <v>0.49769561303388499</v>
      </c>
      <c r="CI90">
        <v>0.24273206935958999</v>
      </c>
      <c r="CJ90">
        <v>0.35363453227759001</v>
      </c>
      <c r="CK90">
        <v>0.64149199555403202</v>
      </c>
      <c r="CL90">
        <v>0.76934822294338201</v>
      </c>
      <c r="CM90" s="21"/>
      <c r="CN90" s="1"/>
      <c r="CQ90" s="1">
        <v>18.5402737214886</v>
      </c>
    </row>
    <row r="91" spans="1:95" x14ac:dyDescent="0.2">
      <c r="B91">
        <v>926</v>
      </c>
      <c r="C91" t="s">
        <v>11</v>
      </c>
      <c r="D91">
        <v>18</v>
      </c>
      <c r="E91">
        <v>6</v>
      </c>
      <c r="F91">
        <v>131</v>
      </c>
      <c r="G91">
        <v>134</v>
      </c>
      <c r="H91">
        <v>170.81</v>
      </c>
      <c r="I91">
        <v>189.90235294117599</v>
      </c>
      <c r="J91">
        <v>6787.5250544662204</v>
      </c>
      <c r="K91">
        <v>2.5616640820936949</v>
      </c>
      <c r="L91">
        <v>1.25</v>
      </c>
      <c r="M91">
        <v>3.0856867870806406</v>
      </c>
      <c r="N91">
        <f>5.2-(J91/1000*0.238)+(0.0061*J91/1000)^2-(6.66^(-5)*J91/1000)^3</f>
        <v>3.5862833200677797</v>
      </c>
      <c r="O91">
        <v>84.492811065272122</v>
      </c>
      <c r="P91">
        <v>37.979750559432929</v>
      </c>
      <c r="Q91">
        <v>26.128776491112625</v>
      </c>
      <c r="R91">
        <v>0.5</v>
      </c>
      <c r="S91" s="17">
        <v>17.988096022354405</v>
      </c>
      <c r="T91" s="17">
        <v>0.10947426020371158</v>
      </c>
      <c r="U91" s="17">
        <v>18.28</v>
      </c>
      <c r="V91" s="17">
        <v>0.14769132000373233</v>
      </c>
      <c r="W91" s="17">
        <f>AVERAGE(U91,S91)</f>
        <v>18.134048011177203</v>
      </c>
      <c r="X91" s="17">
        <f t="shared" si="8"/>
        <v>0.12858279010372195</v>
      </c>
      <c r="Y91">
        <v>35</v>
      </c>
      <c r="Z91">
        <v>1.5</v>
      </c>
      <c r="AA91">
        <v>39.799999999999997</v>
      </c>
      <c r="AB91">
        <v>0.31</v>
      </c>
      <c r="AC91" s="20">
        <f>((-20.1/1000)*J91 + (2027.8))</f>
        <v>1891.3707464052288</v>
      </c>
      <c r="AD91">
        <v>250</v>
      </c>
      <c r="AE91">
        <v>1.0271999999999999</v>
      </c>
      <c r="AF91">
        <v>432.27424985348699</v>
      </c>
      <c r="AG91">
        <v>396.21146987624701</v>
      </c>
      <c r="AH91">
        <v>412.56795914560598</v>
      </c>
      <c r="AI91">
        <v>451.821212008251</v>
      </c>
      <c r="AJ91">
        <v>467.63514637641703</v>
      </c>
      <c r="AK91">
        <v>8.5844906274849606</v>
      </c>
      <c r="AL91">
        <v>8.5653097144380901</v>
      </c>
      <c r="AM91">
        <v>8.5738729290856792</v>
      </c>
      <c r="AN91">
        <v>8.5958405790411803</v>
      </c>
      <c r="AO91">
        <v>8.6049606959785105</v>
      </c>
      <c r="AP91" s="23">
        <v>6.5977226503245302E-14</v>
      </c>
      <c r="AQ91" s="23">
        <v>5.9587803213375401E-14</v>
      </c>
      <c r="AR91" s="23">
        <v>6.2373066840377606E-14</v>
      </c>
      <c r="AS91" s="23">
        <v>6.9599365564694198E-14</v>
      </c>
      <c r="AT91" s="23">
        <v>7.2984592552954098E-14</v>
      </c>
      <c r="AU91">
        <v>2.7619509333899998E-2</v>
      </c>
      <c r="AV91">
        <v>2.6829690568711401E-2</v>
      </c>
      <c r="AW91">
        <v>2.71895082729686E-2</v>
      </c>
      <c r="AX91">
        <v>2.80494033622509E-2</v>
      </c>
      <c r="AY91">
        <v>2.84139629280672E-2</v>
      </c>
      <c r="AZ91" s="23">
        <v>1.45153229580709E-6</v>
      </c>
      <c r="BA91" s="23">
        <v>1.4073711357911299E-6</v>
      </c>
      <c r="BB91" s="23">
        <v>1.42772190119628E-6</v>
      </c>
      <c r="BC91" s="23">
        <v>1.4752163083985899E-6</v>
      </c>
      <c r="BD91" s="23">
        <v>1.4937455289819699E-6</v>
      </c>
      <c r="BE91" s="23">
        <v>1.1261511001535599E-9</v>
      </c>
      <c r="BF91" s="23">
        <v>1.0428484651194001E-9</v>
      </c>
      <c r="BG91" s="23">
        <v>1.0795104220314399E-9</v>
      </c>
      <c r="BH91" s="23">
        <v>1.17333740386945E-9</v>
      </c>
      <c r="BI91" s="23">
        <v>1.2122498720749799E-9</v>
      </c>
      <c r="BJ91">
        <v>8.0657768371449805</v>
      </c>
      <c r="BK91">
        <f>BP91-BJ91</f>
        <v>3.4453550567659974E-2</v>
      </c>
      <c r="BL91">
        <f>BJ91-BM91</f>
        <v>3.6222782818470023E-2</v>
      </c>
      <c r="BM91">
        <v>8.0295540543265105</v>
      </c>
      <c r="BN91">
        <v>8.0458641322093403</v>
      </c>
      <c r="BO91">
        <v>8.0858093374922202</v>
      </c>
      <c r="BP91">
        <v>8.1002303877126405</v>
      </c>
      <c r="BQ91">
        <v>333.74859385517499</v>
      </c>
      <c r="BR91">
        <f>BW91-BQ91</f>
        <v>101.656295808457</v>
      </c>
      <c r="BS91">
        <f>BQ91-BT91</f>
        <v>99.674925020108986</v>
      </c>
      <c r="BT91">
        <v>234.073668835066</v>
      </c>
      <c r="BU91">
        <v>278.645016883209</v>
      </c>
      <c r="BV91">
        <v>388.79672535125599</v>
      </c>
      <c r="BW91">
        <v>435.40488966363199</v>
      </c>
      <c r="BX91">
        <v>6.2235678842573802E-3</v>
      </c>
      <c r="BY91">
        <v>-2.17955198732575E-2</v>
      </c>
      <c r="BZ91">
        <v>-7.7918711762845604E-3</v>
      </c>
      <c r="CA91">
        <v>2.0288377010015901E-2</v>
      </c>
      <c r="CB91">
        <v>3.4171973444188902E-2</v>
      </c>
      <c r="CC91">
        <v>-8.2993180277418893E-2</v>
      </c>
      <c r="CD91">
        <v>-0.46076224151400402</v>
      </c>
      <c r="CE91">
        <v>-0.28532762523143701</v>
      </c>
      <c r="CF91">
        <v>0.11976122646991499</v>
      </c>
      <c r="CG91">
        <v>0.29467845522147401</v>
      </c>
      <c r="CH91">
        <v>0.37959950974629098</v>
      </c>
      <c r="CI91">
        <v>3.7216802984213301E-2</v>
      </c>
      <c r="CJ91">
        <v>0.18897916220948599</v>
      </c>
      <c r="CK91">
        <v>0.57139014770241903</v>
      </c>
      <c r="CL91">
        <v>0.74571638069797896</v>
      </c>
      <c r="CM91" s="21"/>
      <c r="CN91" s="1"/>
      <c r="CQ91" s="1">
        <v>17.986708847538999</v>
      </c>
    </row>
    <row r="92" spans="1:95" x14ac:dyDescent="0.2">
      <c r="B92">
        <v>926</v>
      </c>
      <c r="C92" t="s">
        <v>10</v>
      </c>
      <c r="D92">
        <v>19</v>
      </c>
      <c r="E92">
        <v>1</v>
      </c>
      <c r="F92">
        <v>111</v>
      </c>
      <c r="G92">
        <v>112.5</v>
      </c>
      <c r="H92">
        <v>169.11</v>
      </c>
      <c r="I92">
        <v>190.091739130435</v>
      </c>
      <c r="J92">
        <v>6802.5701863353997</v>
      </c>
      <c r="K92">
        <v>2.1505063848524872</v>
      </c>
      <c r="L92">
        <v>0.74</v>
      </c>
      <c r="M92"/>
      <c r="N92"/>
      <c r="O92"/>
      <c r="P92"/>
      <c r="Q92"/>
      <c r="R92"/>
      <c r="S92" s="17"/>
      <c r="T92" s="17"/>
      <c r="U92" s="17"/>
      <c r="V92" s="17"/>
      <c r="W92" s="17"/>
      <c r="X92" s="17"/>
      <c r="Y92"/>
      <c r="Z92"/>
      <c r="AA92"/>
      <c r="AB92"/>
      <c r="AC92" s="20"/>
      <c r="AD92"/>
      <c r="AE92"/>
      <c r="AF92"/>
      <c r="BJ92"/>
      <c r="BK92">
        <f>BP92-BJ92</f>
        <v>0</v>
      </c>
      <c r="BL92">
        <f>BJ92-BM92</f>
        <v>0</v>
      </c>
      <c r="BM92"/>
      <c r="BN92"/>
      <c r="BO92"/>
      <c r="BP92"/>
      <c r="BQ92"/>
      <c r="BR92">
        <f>BW92-BQ92</f>
        <v>0</v>
      </c>
      <c r="BS92">
        <f>BQ92-BT92</f>
        <v>0</v>
      </c>
      <c r="BT92"/>
      <c r="BU92"/>
      <c r="BV92"/>
      <c r="BW92"/>
      <c r="BX92"/>
      <c r="BY92"/>
      <c r="BZ92"/>
      <c r="CA92"/>
      <c r="CB92"/>
      <c r="CC92"/>
      <c r="CD92"/>
      <c r="CE92"/>
      <c r="CF92"/>
      <c r="CG92"/>
      <c r="CM92" s="21"/>
      <c r="CN92" s="1"/>
    </row>
    <row r="93" spans="1:95" x14ac:dyDescent="0.2">
      <c r="B93">
        <v>926</v>
      </c>
      <c r="C93" t="s">
        <v>10</v>
      </c>
      <c r="D93">
        <v>19</v>
      </c>
      <c r="E93">
        <v>2</v>
      </c>
      <c r="F93">
        <v>67</v>
      </c>
      <c r="G93">
        <v>68.5</v>
      </c>
      <c r="H93">
        <v>170.17</v>
      </c>
      <c r="I93">
        <v>190.35777777777699</v>
      </c>
      <c r="J93">
        <v>6815.49206349204</v>
      </c>
      <c r="K93">
        <v>2.3336856010568021</v>
      </c>
      <c r="L93">
        <v>0.89</v>
      </c>
      <c r="M93"/>
      <c r="N93"/>
      <c r="O93"/>
      <c r="P93"/>
      <c r="Q93"/>
      <c r="R93"/>
      <c r="S93" s="17"/>
      <c r="T93" s="17"/>
      <c r="U93" s="17"/>
      <c r="V93" s="17"/>
      <c r="W93" s="17"/>
      <c r="X93" s="17"/>
      <c r="Y93"/>
      <c r="Z93"/>
      <c r="AA93"/>
      <c r="AB93"/>
      <c r="AC93" s="20"/>
      <c r="AD93"/>
      <c r="AE93"/>
      <c r="AF93"/>
      <c r="AG93" s="20"/>
      <c r="AH93" s="20"/>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c r="BK93">
        <f>BP93-BJ93</f>
        <v>0</v>
      </c>
      <c r="BL93">
        <f>BJ93-BM93</f>
        <v>0</v>
      </c>
      <c r="BM93"/>
      <c r="BN93"/>
      <c r="BO93"/>
      <c r="BP93"/>
      <c r="BQ93"/>
      <c r="BR93">
        <f>BW93-BQ93</f>
        <v>0</v>
      </c>
      <c r="BS93">
        <f>BQ93-BT93</f>
        <v>0</v>
      </c>
      <c r="BT93"/>
      <c r="BU93"/>
      <c r="BV93"/>
      <c r="BW93"/>
      <c r="BX93"/>
      <c r="BY93"/>
      <c r="BZ93"/>
      <c r="CA93"/>
      <c r="CB93"/>
      <c r="CC93"/>
      <c r="CD93"/>
      <c r="CE93"/>
      <c r="CF93"/>
      <c r="CG93"/>
      <c r="CH93" s="17"/>
      <c r="CI93" s="17"/>
      <c r="CJ93" s="17"/>
      <c r="CK93" s="17"/>
      <c r="CL93" s="17"/>
      <c r="CM93" s="21"/>
      <c r="CN93" s="1"/>
    </row>
    <row r="94" spans="1:95" x14ac:dyDescent="0.2">
      <c r="B94">
        <v>926</v>
      </c>
      <c r="C94" t="s">
        <v>11</v>
      </c>
      <c r="D94">
        <v>18</v>
      </c>
      <c r="E94">
        <v>6</v>
      </c>
      <c r="F94">
        <v>41</v>
      </c>
      <c r="G94">
        <v>44</v>
      </c>
      <c r="H94">
        <v>169.91</v>
      </c>
      <c r="I94">
        <v>190.42538461538501</v>
      </c>
      <c r="J94">
        <v>6818.7758241758202</v>
      </c>
      <c r="K94"/>
      <c r="L94"/>
      <c r="M94"/>
      <c r="N94"/>
      <c r="O94"/>
      <c r="P94"/>
      <c r="Q94"/>
      <c r="R94"/>
      <c r="S94" s="17"/>
      <c r="T94" s="17"/>
      <c r="U94" s="17"/>
      <c r="V94" s="17"/>
      <c r="W94" s="17"/>
      <c r="X94" s="17"/>
      <c r="Y94"/>
      <c r="Z94"/>
      <c r="AA94"/>
      <c r="AB94"/>
      <c r="AC94" s="20"/>
      <c r="AD94"/>
      <c r="AE94"/>
      <c r="AF94"/>
      <c r="AG94" s="20"/>
      <c r="AH94" s="20"/>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c r="BK94">
        <f>BP94-BJ94</f>
        <v>0</v>
      </c>
      <c r="BL94">
        <f>BJ94-BM94</f>
        <v>0</v>
      </c>
      <c r="BM94"/>
      <c r="BN94"/>
      <c r="BO94"/>
      <c r="BP94"/>
      <c r="BQ94"/>
      <c r="BR94">
        <f>BW94-BQ94</f>
        <v>0</v>
      </c>
      <c r="BS94">
        <f>BQ94-BT94</f>
        <v>0</v>
      </c>
      <c r="BT94"/>
      <c r="BU94"/>
      <c r="BV94"/>
      <c r="BW94"/>
      <c r="BX94"/>
      <c r="BY94"/>
      <c r="BZ94"/>
      <c r="CA94"/>
      <c r="CB94"/>
      <c r="CC94"/>
      <c r="CD94"/>
      <c r="CE94"/>
      <c r="CF94"/>
      <c r="CG94"/>
      <c r="CH94" s="17"/>
      <c r="CI94" s="17"/>
      <c r="CJ94" s="17"/>
      <c r="CK94" s="17"/>
      <c r="CL94" s="17"/>
      <c r="CM94" s="21"/>
      <c r="CN94" s="1"/>
    </row>
    <row r="95" spans="1:95" x14ac:dyDescent="0.2">
      <c r="B95">
        <v>926</v>
      </c>
      <c r="C95" t="s">
        <v>10</v>
      </c>
      <c r="D95">
        <v>19</v>
      </c>
      <c r="E95">
        <v>2</v>
      </c>
      <c r="F95">
        <v>111</v>
      </c>
      <c r="G95">
        <v>112.5</v>
      </c>
      <c r="H95">
        <v>170.61</v>
      </c>
      <c r="I95">
        <v>190.58500000000001</v>
      </c>
      <c r="J95">
        <v>6826.5151515151501</v>
      </c>
      <c r="K95">
        <v>2.3212843904891871</v>
      </c>
      <c r="L95">
        <v>0.69536987169333142</v>
      </c>
      <c r="M95"/>
      <c r="N95"/>
      <c r="O95"/>
      <c r="P95"/>
      <c r="Q95"/>
      <c r="R95"/>
      <c r="S95" s="17"/>
      <c r="T95" s="17"/>
      <c r="U95" s="17"/>
      <c r="V95" s="17"/>
      <c r="W95" s="17"/>
      <c r="X95" s="17"/>
      <c r="Y95"/>
      <c r="Z95"/>
      <c r="AA95"/>
      <c r="AB95"/>
      <c r="AC95" s="20"/>
      <c r="AD95"/>
      <c r="AE95"/>
      <c r="AF95"/>
      <c r="AG95" s="20"/>
      <c r="AH95" s="20"/>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c r="BK95">
        <f>BP95-BJ95</f>
        <v>0</v>
      </c>
      <c r="BL95">
        <f>BJ95-BM95</f>
        <v>0</v>
      </c>
      <c r="BM95"/>
      <c r="BN95"/>
      <c r="BO95"/>
      <c r="BP95"/>
      <c r="BQ95"/>
      <c r="BR95">
        <f>BW95-BQ95</f>
        <v>0</v>
      </c>
      <c r="BS95">
        <f>BQ95-BT95</f>
        <v>0</v>
      </c>
      <c r="BT95"/>
      <c r="BU95"/>
      <c r="BV95"/>
      <c r="BW95"/>
      <c r="BX95"/>
      <c r="BY95"/>
      <c r="BZ95"/>
      <c r="CA95"/>
      <c r="CB95"/>
      <c r="CC95"/>
      <c r="CD95"/>
      <c r="CE95"/>
      <c r="CF95"/>
      <c r="CG95"/>
      <c r="CH95" s="17"/>
      <c r="CI95" s="17"/>
      <c r="CJ95" s="17"/>
      <c r="CK95" s="17"/>
      <c r="CL95" s="17"/>
      <c r="CM95" s="21"/>
      <c r="CN95" s="1"/>
    </row>
    <row r="96" spans="1:95" x14ac:dyDescent="0.2">
      <c r="B96">
        <v>926</v>
      </c>
      <c r="C96" t="s">
        <v>10</v>
      </c>
      <c r="D96">
        <v>19</v>
      </c>
      <c r="E96">
        <v>3</v>
      </c>
      <c r="F96">
        <v>31.5</v>
      </c>
      <c r="G96">
        <v>33</v>
      </c>
      <c r="H96">
        <v>171.315</v>
      </c>
      <c r="I96">
        <v>192.32499999999999</v>
      </c>
      <c r="J96">
        <v>6930.8571428571404</v>
      </c>
      <c r="K96"/>
      <c r="L96"/>
      <c r="M96">
        <v>3.0900323084990355</v>
      </c>
      <c r="N96">
        <f>5.2-(J96/1000*0.238)+(0.0061*J96/1000)^2-(6.66^(-5)*J96/1000)^3</f>
        <v>3.5522434484631433</v>
      </c>
      <c r="O96">
        <v>90.892179985379471</v>
      </c>
      <c r="P96">
        <v>133.6197510557767</v>
      </c>
      <c r="Q96">
        <v>26.163717473717945</v>
      </c>
      <c r="R96">
        <v>0.5</v>
      </c>
      <c r="S96" s="17">
        <v>18.068180614812633</v>
      </c>
      <c r="T96" s="17">
        <v>0.39876229512098899</v>
      </c>
      <c r="U96" s="17">
        <v>17.277676320661463</v>
      </c>
      <c r="V96" s="17">
        <v>1.1590107006681145</v>
      </c>
      <c r="W96" s="17">
        <f>AVERAGE(U96,S96)</f>
        <v>17.672928467737048</v>
      </c>
      <c r="X96" s="17">
        <f>AVERAGE(V96,T96)</f>
        <v>0.77888649789455178</v>
      </c>
      <c r="Y96">
        <v>35</v>
      </c>
      <c r="Z96">
        <v>1.5</v>
      </c>
      <c r="AA96">
        <v>39.799999999999997</v>
      </c>
      <c r="AB96">
        <v>0.31</v>
      </c>
      <c r="AC96" s="20">
        <f>((-20.1/1000)*J96 + (2027.8))</f>
        <v>1888.4897714285714</v>
      </c>
      <c r="AD96">
        <v>250</v>
      </c>
      <c r="AE96">
        <v>1.0271999999999999</v>
      </c>
      <c r="AF96">
        <v>432.12059531301298</v>
      </c>
      <c r="AG96">
        <v>395.59823358309802</v>
      </c>
      <c r="AH96">
        <v>412.198421046215</v>
      </c>
      <c r="AI96">
        <v>452.02841719611598</v>
      </c>
      <c r="AJ96">
        <v>468.07332125856902</v>
      </c>
      <c r="AK96">
        <v>8.5840038414245008</v>
      </c>
      <c r="AL96">
        <v>8.56473059507762</v>
      </c>
      <c r="AM96">
        <v>8.5733874438570101</v>
      </c>
      <c r="AN96">
        <v>8.5954857279419308</v>
      </c>
      <c r="AO96">
        <v>8.6053907220375496</v>
      </c>
      <c r="AP96" s="23">
        <v>6.6236487232020399E-14</v>
      </c>
      <c r="AQ96" s="23">
        <v>5.9631731090653098E-14</v>
      </c>
      <c r="AR96" s="23">
        <v>6.2590523631404599E-14</v>
      </c>
      <c r="AS96" s="23">
        <v>6.9897682302637195E-14</v>
      </c>
      <c r="AT96" s="23">
        <v>7.3066191060253306E-14</v>
      </c>
      <c r="AU96">
        <v>2.7589382642080801E-2</v>
      </c>
      <c r="AV96">
        <v>2.6819296786558498E-2</v>
      </c>
      <c r="AW96">
        <v>2.7158719701561099E-2</v>
      </c>
      <c r="AX96">
        <v>2.8024514449218E-2</v>
      </c>
      <c r="AY96">
        <v>2.8413934473963998E-2</v>
      </c>
      <c r="AZ96" s="23">
        <v>1.45266674930877E-6</v>
      </c>
      <c r="BA96" s="23">
        <v>1.4072448835900299E-6</v>
      </c>
      <c r="BB96" s="23">
        <v>1.4284889316925E-6</v>
      </c>
      <c r="BC96" s="23">
        <v>1.4766613174014E-6</v>
      </c>
      <c r="BD96" s="23">
        <v>1.49547667506338E-6</v>
      </c>
      <c r="BE96" s="23">
        <v>1.12776304914022E-9</v>
      </c>
      <c r="BF96" s="23">
        <v>1.04149979867137E-9</v>
      </c>
      <c r="BG96" s="23">
        <v>1.08070519199852E-9</v>
      </c>
      <c r="BH96" s="23">
        <v>1.1746021545990199E-9</v>
      </c>
      <c r="BI96" s="23">
        <v>1.2138329241413299E-9</v>
      </c>
      <c r="BJ96">
        <v>8.0125775314393195</v>
      </c>
      <c r="BK96">
        <f>BP96-BJ96</f>
        <v>0.11322700532222107</v>
      </c>
      <c r="BL96">
        <f>BJ96-BM96</f>
        <v>0.12625602044529938</v>
      </c>
      <c r="BM96">
        <v>7.8863215109940201</v>
      </c>
      <c r="BN96">
        <v>7.9469618228420398</v>
      </c>
      <c r="BO96">
        <v>8.0766091221416296</v>
      </c>
      <c r="BP96">
        <v>8.1258045367615406</v>
      </c>
      <c r="BQ96">
        <v>390.26733917418102</v>
      </c>
      <c r="BR96">
        <f>BW96-BQ96</f>
        <v>190.28411037178097</v>
      </c>
      <c r="BS96">
        <f>BQ96-BT96</f>
        <v>146.09956907889801</v>
      </c>
      <c r="BT96">
        <v>244.167770095283</v>
      </c>
      <c r="BU96">
        <v>299.37048834561199</v>
      </c>
      <c r="BV96">
        <v>481.22130800655901</v>
      </c>
      <c r="BW96">
        <v>580.55144954596199</v>
      </c>
      <c r="BX96">
        <v>-4.3203843874424698E-2</v>
      </c>
      <c r="BY96">
        <v>-0.16020459355498401</v>
      </c>
      <c r="BZ96">
        <v>-9.7390627073579095E-2</v>
      </c>
      <c r="CA96">
        <v>1.11661506406515E-2</v>
      </c>
      <c r="CB96">
        <v>6.0470198676313598E-2</v>
      </c>
      <c r="CC96">
        <v>0.57391593385745299</v>
      </c>
      <c r="CD96">
        <v>-0.79337708797864004</v>
      </c>
      <c r="CE96">
        <v>-0.20569355465561301</v>
      </c>
      <c r="CF96">
        <v>1.3730250909063899</v>
      </c>
      <c r="CG96">
        <v>2.1919072900240399</v>
      </c>
      <c r="CH96">
        <v>0.451682982183302</v>
      </c>
      <c r="CI96">
        <v>-0.75196352987828996</v>
      </c>
      <c r="CJ96">
        <v>-0.239259726190966</v>
      </c>
      <c r="CK96">
        <v>1.15827962937939</v>
      </c>
      <c r="CL96">
        <v>1.8917478871790501</v>
      </c>
      <c r="CM96" s="21" t="s">
        <v>29</v>
      </c>
      <c r="CN96" s="1"/>
    </row>
    <row r="97" spans="2:92" x14ac:dyDescent="0.2">
      <c r="B97">
        <v>926</v>
      </c>
      <c r="C97" t="s">
        <v>10</v>
      </c>
      <c r="D97">
        <v>19</v>
      </c>
      <c r="E97">
        <v>3</v>
      </c>
      <c r="F97">
        <v>116</v>
      </c>
      <c r="G97">
        <v>117.5</v>
      </c>
      <c r="H97">
        <v>172.16</v>
      </c>
      <c r="I97">
        <v>193.17</v>
      </c>
      <c r="J97">
        <v>6973.6</v>
      </c>
      <c r="K97">
        <v>2.3222804875128684</v>
      </c>
      <c r="L97">
        <v>1.1513985570899878</v>
      </c>
      <c r="M97"/>
      <c r="N97"/>
      <c r="O97"/>
      <c r="P97"/>
      <c r="Q97"/>
      <c r="R97"/>
      <c r="S97" s="17"/>
      <c r="T97" s="17"/>
      <c r="U97" s="17"/>
      <c r="V97" s="17"/>
      <c r="W97" s="17"/>
      <c r="X97" s="17"/>
      <c r="Y97"/>
      <c r="Z97"/>
      <c r="AA97"/>
      <c r="AB97"/>
      <c r="AC97" s="20"/>
      <c r="AD97" s="20"/>
      <c r="AE97" s="20"/>
      <c r="AF97" s="20"/>
      <c r="AG97" s="20"/>
      <c r="AH97" s="20"/>
      <c r="AI97"/>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4"/>
      <c r="BK97">
        <f>BP97-BJ97</f>
        <v>0</v>
      </c>
      <c r="BL97">
        <f>BJ97-BM97</f>
        <v>0</v>
      </c>
      <c r="BP97" s="1"/>
      <c r="BQ97" s="17"/>
      <c r="BR97">
        <f>BW97-BQ97</f>
        <v>0</v>
      </c>
      <c r="BS97">
        <f>BQ97-BT97</f>
        <v>0</v>
      </c>
      <c r="BT97" s="17"/>
      <c r="BU97" s="17"/>
      <c r="BV97" s="17"/>
      <c r="BW97" s="17"/>
      <c r="BX97" s="17"/>
      <c r="BY97" s="17"/>
      <c r="BZ97" s="17"/>
      <c r="CA97" s="17"/>
      <c r="CB97" s="17"/>
      <c r="CC97" s="17"/>
      <c r="CD97" s="17"/>
      <c r="CE97" s="17"/>
      <c r="CF97" s="17"/>
      <c r="CG97" s="17"/>
      <c r="CH97" s="17"/>
      <c r="CI97" s="17"/>
      <c r="CJ97" s="17"/>
      <c r="CK97" s="17"/>
      <c r="CL97" s="17"/>
      <c r="CM97" s="21"/>
      <c r="CN97" s="1"/>
    </row>
    <row r="98" spans="2:92" x14ac:dyDescent="0.2">
      <c r="B98">
        <v>926</v>
      </c>
      <c r="C98" t="s">
        <v>10</v>
      </c>
      <c r="D98">
        <v>19</v>
      </c>
      <c r="E98">
        <v>4</v>
      </c>
      <c r="F98">
        <v>2.5</v>
      </c>
      <c r="G98">
        <v>4</v>
      </c>
      <c r="H98">
        <v>172.52500000000001</v>
      </c>
      <c r="I98">
        <v>193.535</v>
      </c>
      <c r="J98">
        <v>6995.5</v>
      </c>
      <c r="K98">
        <v>2.2296434643105125</v>
      </c>
      <c r="L98">
        <v>0.91286047549789051</v>
      </c>
      <c r="M98"/>
      <c r="N98"/>
      <c r="O98"/>
      <c r="P98"/>
      <c r="Q98"/>
      <c r="R98"/>
      <c r="S98" s="17"/>
      <c r="T98" s="17"/>
      <c r="U98" s="17"/>
      <c r="V98" s="17"/>
      <c r="W98" s="17"/>
      <c r="X98" s="17"/>
      <c r="Y98"/>
      <c r="Z98"/>
      <c r="AA98"/>
      <c r="AB98"/>
      <c r="AC98" s="20"/>
      <c r="AD98" s="20"/>
      <c r="AE98" s="20"/>
      <c r="AF98" s="20"/>
      <c r="AG98" s="20"/>
      <c r="AH98" s="20"/>
      <c r="AI98"/>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4"/>
      <c r="BK98">
        <f>BP98-BJ98</f>
        <v>0</v>
      </c>
      <c r="BL98">
        <f>BJ98-BM98</f>
        <v>0</v>
      </c>
      <c r="BQ98" s="17"/>
      <c r="BR98">
        <f>BW98-BQ98</f>
        <v>0</v>
      </c>
      <c r="BS98">
        <f>BQ98-BT98</f>
        <v>0</v>
      </c>
      <c r="BT98" s="17"/>
      <c r="BU98" s="17"/>
      <c r="BV98" s="17"/>
      <c r="BW98" s="17"/>
      <c r="BX98" s="17"/>
      <c r="BY98" s="17"/>
      <c r="BZ98" s="17"/>
      <c r="CA98" s="17"/>
      <c r="CB98" s="17"/>
      <c r="CC98" s="17"/>
      <c r="CD98" s="17"/>
      <c r="CE98" s="17"/>
      <c r="CF98" s="17"/>
      <c r="CG98" s="17"/>
      <c r="CH98" s="17"/>
      <c r="CI98" s="17"/>
      <c r="CJ98" s="17"/>
      <c r="CK98" s="17"/>
      <c r="CL98" s="17"/>
      <c r="CM98" s="21"/>
      <c r="CN98" s="1"/>
    </row>
    <row r="99" spans="2:92" x14ac:dyDescent="0.2">
      <c r="X99" s="18"/>
      <c r="Z99" s="5"/>
      <c r="AA99" s="5"/>
      <c r="AB99" s="5"/>
      <c r="AC99" s="5"/>
      <c r="AF99" s="20"/>
      <c r="BT99" s="17"/>
      <c r="BU99" s="17"/>
      <c r="BV99" s="17"/>
      <c r="BW99" s="17"/>
      <c r="BY99" s="17"/>
      <c r="BZ99" s="17"/>
      <c r="CA99" s="17"/>
      <c r="CB99" s="17"/>
      <c r="CD99" s="17"/>
      <c r="CE99" s="17"/>
      <c r="CF99" s="17"/>
      <c r="CG99" s="17"/>
      <c r="CI99" s="17"/>
      <c r="CJ99" s="17"/>
      <c r="CK99" s="17"/>
      <c r="CL99" s="17"/>
      <c r="CM99" s="17"/>
    </row>
    <row r="100" spans="2:92" x14ac:dyDescent="0.2">
      <c r="AF100" s="20"/>
      <c r="BT100" s="17"/>
      <c r="BU100" s="17"/>
      <c r="BV100" s="17"/>
      <c r="BW100" s="17"/>
      <c r="BY100" s="17"/>
      <c r="BZ100" s="17"/>
      <c r="CA100" s="17"/>
      <c r="CB100" s="17"/>
      <c r="CD100" s="17"/>
      <c r="CE100" s="17"/>
      <c r="CF100" s="17"/>
      <c r="CG100" s="17"/>
      <c r="CI100" s="17"/>
      <c r="CJ100" s="17"/>
      <c r="CK100" s="17"/>
      <c r="CL100" s="17"/>
      <c r="CM100" s="17"/>
    </row>
    <row r="101" spans="2:92" x14ac:dyDescent="0.2">
      <c r="AF101" s="20"/>
      <c r="BT101" s="17"/>
      <c r="BU101" s="17"/>
      <c r="BV101" s="17"/>
      <c r="BW101" s="17"/>
      <c r="BY101" s="17"/>
      <c r="BZ101" s="17"/>
      <c r="CA101" s="17"/>
      <c r="CB101" s="17"/>
      <c r="CD101" s="17"/>
      <c r="CE101" s="17"/>
      <c r="CF101" s="17"/>
      <c r="CG101" s="17"/>
      <c r="CI101" s="17"/>
      <c r="CJ101" s="17"/>
      <c r="CK101" s="17"/>
      <c r="CL101" s="17"/>
      <c r="CM101" s="17"/>
    </row>
    <row r="102" spans="2:92" x14ac:dyDescent="0.2">
      <c r="AF102" s="20"/>
      <c r="BT102" s="17"/>
      <c r="BU102" s="17"/>
      <c r="BV102" s="17"/>
      <c r="BW102" s="17"/>
      <c r="BY102" s="17"/>
      <c r="BZ102" s="17"/>
      <c r="CA102" s="17"/>
      <c r="CB102" s="17"/>
      <c r="CD102" s="17"/>
      <c r="CE102" s="17"/>
      <c r="CF102" s="17"/>
      <c r="CG102" s="17"/>
      <c r="CI102" s="17"/>
      <c r="CJ102" s="17"/>
      <c r="CK102" s="17"/>
      <c r="CL102" s="17"/>
      <c r="CM102" s="17"/>
    </row>
    <row r="103" spans="2:92" x14ac:dyDescent="0.2">
      <c r="AF103" s="20"/>
      <c r="BM103" s="17"/>
      <c r="BN103" s="17"/>
      <c r="BO103" s="17"/>
      <c r="BP103" s="17"/>
      <c r="BT103" s="17"/>
      <c r="BU103" s="17"/>
      <c r="BV103" s="17"/>
      <c r="BW103" s="17"/>
      <c r="BY103" s="17"/>
      <c r="BZ103" s="17"/>
      <c r="CA103" s="17"/>
      <c r="CB103" s="17"/>
      <c r="CD103" s="17"/>
      <c r="CE103" s="17"/>
      <c r="CF103" s="17"/>
      <c r="CG103" s="17"/>
      <c r="CI103" s="17"/>
      <c r="CJ103" s="17"/>
      <c r="CK103" s="17"/>
      <c r="CL103" s="17"/>
    </row>
    <row r="104" spans="2:92" x14ac:dyDescent="0.2">
      <c r="AF104" s="20"/>
      <c r="BM104" s="17"/>
      <c r="BN104" s="17"/>
      <c r="BO104" s="17"/>
      <c r="BP104" s="17"/>
      <c r="BT104" s="17"/>
      <c r="BU104" s="17"/>
      <c r="BV104" s="17"/>
      <c r="BW104" s="17"/>
      <c r="BY104" s="17"/>
      <c r="BZ104" s="17"/>
      <c r="CA104" s="17"/>
      <c r="CB104" s="17"/>
      <c r="CD104" s="17"/>
      <c r="CE104" s="17"/>
      <c r="CF104" s="17"/>
      <c r="CG104" s="17"/>
      <c r="CI104" s="17"/>
      <c r="CJ104" s="17"/>
      <c r="CK104" s="17"/>
      <c r="CL104" s="17"/>
    </row>
    <row r="105" spans="2:92" x14ac:dyDescent="0.2">
      <c r="P105" s="6"/>
      <c r="BM105" s="17"/>
      <c r="BN105" s="17"/>
      <c r="BO105" s="17"/>
      <c r="BP105" s="17"/>
      <c r="BT105" s="17"/>
      <c r="BU105" s="17"/>
      <c r="BV105" s="17"/>
      <c r="BW105" s="17"/>
      <c r="BY105" s="17"/>
      <c r="BZ105" s="17"/>
      <c r="CA105" s="17"/>
      <c r="CB105" s="17"/>
      <c r="CD105" s="17"/>
      <c r="CE105" s="17"/>
      <c r="CF105" s="17"/>
      <c r="CG105" s="17"/>
      <c r="CI105" s="17"/>
      <c r="CJ105" s="17"/>
      <c r="CK105" s="17"/>
      <c r="CL105" s="17"/>
    </row>
    <row r="106" spans="2:92" x14ac:dyDescent="0.2">
      <c r="BM106" s="17"/>
      <c r="BN106" s="17"/>
      <c r="BO106" s="17"/>
      <c r="BP106" s="17"/>
      <c r="BT106" s="17"/>
      <c r="BU106" s="17"/>
      <c r="BV106" s="17"/>
      <c r="BW106" s="17"/>
      <c r="BY106" s="17"/>
      <c r="BZ106" s="17"/>
      <c r="CA106" s="17"/>
      <c r="CB106" s="17"/>
      <c r="CD106" s="17"/>
      <c r="CE106" s="17"/>
      <c r="CF106" s="17"/>
      <c r="CG106" s="17"/>
      <c r="CI106" s="17"/>
      <c r="CJ106" s="17"/>
      <c r="CK106" s="17"/>
      <c r="CL106" s="17"/>
    </row>
    <row r="107" spans="2:92" x14ac:dyDescent="0.2">
      <c r="BM107" s="17"/>
      <c r="BN107" s="17"/>
      <c r="BO107" s="17"/>
      <c r="BP107" s="17"/>
      <c r="BT107" s="17"/>
      <c r="BU107" s="17"/>
      <c r="BV107" s="17"/>
      <c r="BW107" s="17"/>
      <c r="BY107" s="17"/>
      <c r="BZ107" s="17"/>
      <c r="CA107" s="17"/>
      <c r="CB107" s="17"/>
      <c r="CD107" s="17"/>
      <c r="CE107" s="17"/>
      <c r="CF107" s="17"/>
      <c r="CG107" s="17"/>
      <c r="CJ107" s="17"/>
      <c r="CK107" s="17"/>
      <c r="CL107" s="17"/>
    </row>
    <row r="108" spans="2:92" x14ac:dyDescent="0.2">
      <c r="BM108" s="17"/>
      <c r="BN108" s="17"/>
      <c r="BO108" s="17"/>
      <c r="BP108" s="17"/>
      <c r="BT108" s="17"/>
      <c r="BU108" s="17"/>
      <c r="BV108" s="17"/>
      <c r="BW108" s="17"/>
      <c r="BY108" s="17"/>
      <c r="BZ108" s="17"/>
      <c r="CA108" s="17"/>
      <c r="CB108" s="17"/>
      <c r="CD108" s="17"/>
      <c r="CE108" s="17"/>
      <c r="CF108" s="17"/>
      <c r="CG108" s="17"/>
      <c r="CJ108" s="17"/>
      <c r="CK108" s="17"/>
      <c r="CL108" s="17"/>
    </row>
    <row r="109" spans="2:92" x14ac:dyDescent="0.2">
      <c r="CJ109" s="17"/>
      <c r="CK109" s="17"/>
      <c r="CL109" s="17"/>
    </row>
    <row r="110" spans="2:92" x14ac:dyDescent="0.2">
      <c r="Q110" s="6"/>
      <c r="CJ110" s="17"/>
      <c r="CK110" s="17"/>
      <c r="CL110" s="17"/>
    </row>
  </sheetData>
  <autoFilter ref="A45:CN98" xr:uid="{3FA0BA3C-0D75-9547-9DE7-51D628344120}">
    <sortState xmlns:xlrd2="http://schemas.microsoft.com/office/spreadsheetml/2017/richdata2" ref="A46:CN98">
      <sortCondition ref="J45:J98"/>
    </sortState>
  </autoFilter>
  <pageMargins left="0.75" right="0.75" top="1" bottom="1" header="0.3" footer="0.3"/>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B94C5-E7F9-AF4F-9367-466EEBC31860}">
  <dimension ref="A2:A22"/>
  <sheetViews>
    <sheetView workbookViewId="0">
      <selection activeCell="A2" sqref="A2"/>
    </sheetView>
  </sheetViews>
  <sheetFormatPr baseColWidth="10" defaultRowHeight="16" x14ac:dyDescent="0.2"/>
  <cols>
    <col min="1" max="1" width="12.6640625" bestFit="1" customWidth="1"/>
  </cols>
  <sheetData>
    <row r="2" spans="1:1" ht="20" x14ac:dyDescent="0.2">
      <c r="A2" s="29" t="str">
        <f>LEFT(ADDRESS(1,COLUMN(K1),  4,1))</f>
        <v>K</v>
      </c>
    </row>
    <row r="3" spans="1:1" ht="20" x14ac:dyDescent="0.2">
      <c r="A3" s="29"/>
    </row>
    <row r="4" spans="1:1" ht="20" x14ac:dyDescent="0.2">
      <c r="A4" s="29"/>
    </row>
    <row r="5" spans="1:1" ht="20" x14ac:dyDescent="0.2">
      <c r="A5" s="29"/>
    </row>
    <row r="6" spans="1:1" ht="20" x14ac:dyDescent="0.2">
      <c r="A6" s="29"/>
    </row>
    <row r="7" spans="1:1" ht="20" x14ac:dyDescent="0.2">
      <c r="A7" s="29"/>
    </row>
    <row r="8" spans="1:1" ht="20" x14ac:dyDescent="0.2">
      <c r="A8" s="29"/>
    </row>
    <row r="9" spans="1:1" ht="20" x14ac:dyDescent="0.2">
      <c r="A9" s="29"/>
    </row>
    <row r="10" spans="1:1" ht="20" x14ac:dyDescent="0.2">
      <c r="A10" s="29"/>
    </row>
    <row r="11" spans="1:1" ht="20" x14ac:dyDescent="0.2">
      <c r="A11" s="29"/>
    </row>
    <row r="12" spans="1:1" ht="20" x14ac:dyDescent="0.2">
      <c r="A12" s="29"/>
    </row>
    <row r="13" spans="1:1" ht="20" x14ac:dyDescent="0.2">
      <c r="A13" s="29"/>
    </row>
    <row r="14" spans="1:1" ht="20" x14ac:dyDescent="0.2">
      <c r="A14" s="29"/>
    </row>
    <row r="15" spans="1:1" ht="20" x14ac:dyDescent="0.2">
      <c r="A15" s="29"/>
    </row>
    <row r="16" spans="1:1" ht="20" x14ac:dyDescent="0.2">
      <c r="A16" s="29"/>
    </row>
    <row r="17" spans="1:1" ht="20" x14ac:dyDescent="0.2">
      <c r="A17" s="29"/>
    </row>
    <row r="18" spans="1:1" ht="20" x14ac:dyDescent="0.2">
      <c r="A18" s="29"/>
    </row>
    <row r="19" spans="1:1" ht="20" x14ac:dyDescent="0.2">
      <c r="A19" s="29"/>
    </row>
    <row r="20" spans="1:1" ht="20" x14ac:dyDescent="0.2">
      <c r="A20" s="29"/>
    </row>
    <row r="21" spans="1:1" ht="20" x14ac:dyDescent="0.2">
      <c r="A21" s="29"/>
    </row>
    <row r="22" spans="1:1" ht="20" x14ac:dyDescent="0.2">
      <c r="A22"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Main</vt:lpstr>
      <vt:lpstr>Sheet1</vt:lpstr>
      <vt:lpstr>Main!_2020_12_11_exp_pH_MC_10_16</vt:lpstr>
      <vt:lpstr>Main!exppH_sos18gr17fluidPalike12</vt:lpstr>
      <vt:lpstr>Main!exppH_sos18gr17fluidPalike12_1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Rachel Brown</cp:lastModifiedBy>
  <dcterms:created xsi:type="dcterms:W3CDTF">2018-08-04T10:39:36Z</dcterms:created>
  <dcterms:modified xsi:type="dcterms:W3CDTF">2022-06-12T16:43:28Z</dcterms:modified>
</cp:coreProperties>
</file>