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ttps://sotonac-my.sharepoint.com/personal/ec16g17_soton_ac_uk/Documents/PhD/Submitting Thesis data to Pure/"/>
    </mc:Choice>
  </mc:AlternateContent>
  <xr:revisionPtr revIDLastSave="11" documentId="8_{EBA910B4-A770-4052-847B-1DDE0E3EB79F}" xr6:coauthVersionLast="47" xr6:coauthVersionMax="47" xr10:uidLastSave="{33E5D690-6A32-4410-907E-96EB71E37B2B}"/>
  <bookViews>
    <workbookView xWindow="240" yWindow="800" windowWidth="18200" windowHeight="9640" xr2:uid="{00000000-000D-0000-FFFF-FFFF00000000}"/>
  </bookViews>
  <sheets>
    <sheet name="pGFPNigg" sheetId="10" r:id="rId1"/>
    <sheet name="pSW2NiggCDS2" sheetId="6" r:id="rId2"/>
    <sheet name="pNiggCDS56Del" sheetId="7" r:id="rId3"/>
    <sheet name="pNiggCDS567Del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0" l="1"/>
  <c r="I8" i="10" s="1"/>
  <c r="H6" i="10"/>
  <c r="H52" i="10"/>
  <c r="E52" i="10"/>
  <c r="H51" i="10"/>
  <c r="E51" i="10"/>
  <c r="H50" i="10"/>
  <c r="E50" i="10"/>
  <c r="F52" i="10" s="1"/>
  <c r="H49" i="10"/>
  <c r="I52" i="10" s="1"/>
  <c r="E49" i="10"/>
  <c r="H48" i="10"/>
  <c r="E48" i="10"/>
  <c r="H47" i="10"/>
  <c r="E47" i="10"/>
  <c r="H46" i="10"/>
  <c r="E46" i="10"/>
  <c r="H45" i="10"/>
  <c r="I48" i="10" s="1"/>
  <c r="E45" i="10"/>
  <c r="H44" i="10"/>
  <c r="E44" i="10"/>
  <c r="H43" i="10"/>
  <c r="E43" i="10"/>
  <c r="H42" i="10"/>
  <c r="E42" i="10"/>
  <c r="H41" i="10"/>
  <c r="I44" i="10" s="1"/>
  <c r="E41" i="10"/>
  <c r="H40" i="10"/>
  <c r="E40" i="10"/>
  <c r="H39" i="10"/>
  <c r="E39" i="10"/>
  <c r="H38" i="10"/>
  <c r="E38" i="10"/>
  <c r="H37" i="10"/>
  <c r="I40" i="10" s="1"/>
  <c r="E37" i="10"/>
  <c r="H36" i="10"/>
  <c r="E36" i="10"/>
  <c r="H35" i="10"/>
  <c r="E35" i="10"/>
  <c r="H34" i="10"/>
  <c r="E34" i="10"/>
  <c r="F36" i="10" s="1"/>
  <c r="H33" i="10"/>
  <c r="E33" i="10"/>
  <c r="H32" i="10"/>
  <c r="E32" i="10"/>
  <c r="H31" i="10"/>
  <c r="E31" i="10"/>
  <c r="H30" i="10"/>
  <c r="E30" i="10"/>
  <c r="H29" i="10"/>
  <c r="E29" i="10"/>
  <c r="H28" i="10"/>
  <c r="E28" i="10"/>
  <c r="H27" i="10"/>
  <c r="E27" i="10"/>
  <c r="H26" i="10"/>
  <c r="E26" i="10"/>
  <c r="H25" i="10"/>
  <c r="E25" i="10"/>
  <c r="H24" i="10"/>
  <c r="E24" i="10"/>
  <c r="H23" i="10"/>
  <c r="E23" i="10"/>
  <c r="H22" i="10"/>
  <c r="E22" i="10"/>
  <c r="H21" i="10"/>
  <c r="E21" i="10"/>
  <c r="H20" i="10"/>
  <c r="F20" i="10"/>
  <c r="E20" i="10"/>
  <c r="H19" i="10"/>
  <c r="E19" i="10"/>
  <c r="H18" i="10"/>
  <c r="E18" i="10"/>
  <c r="H17" i="10"/>
  <c r="E17" i="10"/>
  <c r="H16" i="10"/>
  <c r="E16" i="10"/>
  <c r="H15" i="10"/>
  <c r="E15" i="10"/>
  <c r="H14" i="10"/>
  <c r="E14" i="10"/>
  <c r="H13" i="10"/>
  <c r="E13" i="10"/>
  <c r="F16" i="10" s="1"/>
  <c r="H12" i="10"/>
  <c r="E12" i="10"/>
  <c r="H11" i="10"/>
  <c r="E11" i="10"/>
  <c r="H10" i="10"/>
  <c r="E10" i="10"/>
  <c r="H9" i="10"/>
  <c r="E9" i="10"/>
  <c r="F12" i="10" s="1"/>
  <c r="H8" i="10"/>
  <c r="E8" i="10"/>
  <c r="H7" i="10"/>
  <c r="E7" i="10"/>
  <c r="E6" i="10"/>
  <c r="E5" i="10"/>
  <c r="J48" i="10" l="1"/>
  <c r="J52" i="10"/>
  <c r="I12" i="10"/>
  <c r="J12" i="10" s="1"/>
  <c r="F8" i="10"/>
  <c r="J8" i="10" s="1"/>
  <c r="I16" i="10"/>
  <c r="J16" i="10" s="1"/>
  <c r="I20" i="10"/>
  <c r="J20" i="10" s="1"/>
  <c r="F24" i="10"/>
  <c r="F28" i="10"/>
  <c r="F32" i="10"/>
  <c r="I24" i="10"/>
  <c r="I28" i="10"/>
  <c r="J28" i="10" s="1"/>
  <c r="I32" i="10"/>
  <c r="I36" i="10"/>
  <c r="J36" i="10" s="1"/>
  <c r="F40" i="10"/>
  <c r="J40" i="10" s="1"/>
  <c r="F44" i="10"/>
  <c r="J44" i="10" s="1"/>
  <c r="F48" i="10"/>
  <c r="J32" i="10" l="1"/>
  <c r="J24" i="10"/>
  <c r="E6" i="8" l="1"/>
  <c r="E29" i="8" l="1"/>
  <c r="H6" i="8"/>
  <c r="H29" i="8" l="1"/>
  <c r="H28" i="8"/>
  <c r="E28" i="8"/>
  <c r="H27" i="8"/>
  <c r="E27" i="8"/>
  <c r="H26" i="8"/>
  <c r="E26" i="8"/>
  <c r="H25" i="8"/>
  <c r="E25" i="8"/>
  <c r="H24" i="8"/>
  <c r="E24" i="8"/>
  <c r="H23" i="8"/>
  <c r="E23" i="8"/>
  <c r="H22" i="8"/>
  <c r="E22" i="8"/>
  <c r="F25" i="8" s="1"/>
  <c r="H21" i="8"/>
  <c r="E21" i="8"/>
  <c r="H20" i="8"/>
  <c r="E20" i="8"/>
  <c r="H19" i="8"/>
  <c r="E19" i="8"/>
  <c r="H18" i="8"/>
  <c r="E18" i="8"/>
  <c r="H17" i="8"/>
  <c r="E17" i="8"/>
  <c r="H16" i="8"/>
  <c r="E16" i="8"/>
  <c r="H15" i="8"/>
  <c r="E15" i="8"/>
  <c r="H14" i="8"/>
  <c r="E14" i="8"/>
  <c r="F17" i="8" s="1"/>
  <c r="H13" i="8"/>
  <c r="E13" i="8"/>
  <c r="H12" i="8"/>
  <c r="E12" i="8"/>
  <c r="H11" i="8"/>
  <c r="E11" i="8"/>
  <c r="H10" i="8"/>
  <c r="E10" i="8"/>
  <c r="F13" i="8" s="1"/>
  <c r="H9" i="8"/>
  <c r="E9" i="8"/>
  <c r="H8" i="8"/>
  <c r="E8" i="8"/>
  <c r="H7" i="8"/>
  <c r="I9" i="8" s="1"/>
  <c r="E7" i="8"/>
  <c r="F9" i="8"/>
  <c r="H29" i="7"/>
  <c r="E29" i="7"/>
  <c r="H28" i="7"/>
  <c r="E28" i="7"/>
  <c r="H27" i="7"/>
  <c r="E27" i="7"/>
  <c r="H26" i="7"/>
  <c r="E26" i="7"/>
  <c r="H25" i="7"/>
  <c r="E25" i="7"/>
  <c r="H24" i="7"/>
  <c r="E24" i="7"/>
  <c r="H23" i="7"/>
  <c r="E23" i="7"/>
  <c r="H22" i="7"/>
  <c r="E22" i="7"/>
  <c r="H21" i="7"/>
  <c r="E21" i="7"/>
  <c r="H20" i="7"/>
  <c r="E20" i="7"/>
  <c r="H19" i="7"/>
  <c r="E19" i="7"/>
  <c r="H18" i="7"/>
  <c r="E18" i="7"/>
  <c r="H17" i="7"/>
  <c r="E17" i="7"/>
  <c r="H16" i="7"/>
  <c r="E16" i="7"/>
  <c r="H15" i="7"/>
  <c r="E15" i="7"/>
  <c r="H14" i="7"/>
  <c r="E14" i="7"/>
  <c r="H13" i="7"/>
  <c r="E13" i="7"/>
  <c r="H12" i="7"/>
  <c r="E12" i="7"/>
  <c r="H11" i="7"/>
  <c r="E11" i="7"/>
  <c r="H10" i="7"/>
  <c r="E10" i="7"/>
  <c r="H9" i="7"/>
  <c r="E9" i="7"/>
  <c r="H8" i="7"/>
  <c r="E8" i="7"/>
  <c r="H7" i="7"/>
  <c r="E7" i="7"/>
  <c r="H6" i="7"/>
  <c r="E6" i="7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6" i="6"/>
  <c r="I17" i="6" l="1"/>
  <c r="I9" i="7"/>
  <c r="I17" i="7"/>
  <c r="I25" i="7"/>
  <c r="I13" i="8"/>
  <c r="I21" i="8"/>
  <c r="I29" i="8"/>
  <c r="I9" i="6"/>
  <c r="I21" i="6"/>
  <c r="I13" i="7"/>
  <c r="I21" i="7"/>
  <c r="I29" i="7"/>
  <c r="I25" i="8"/>
  <c r="I17" i="8"/>
  <c r="I29" i="6"/>
  <c r="I25" i="6"/>
  <c r="I13" i="6"/>
  <c r="F29" i="7"/>
  <c r="F21" i="7"/>
  <c r="J21" i="7" s="1"/>
  <c r="J25" i="8"/>
  <c r="J17" i="8"/>
  <c r="J9" i="8"/>
  <c r="F25" i="7"/>
  <c r="J25" i="7" s="1"/>
  <c r="F9" i="7"/>
  <c r="J9" i="7" s="1"/>
  <c r="F17" i="7"/>
  <c r="F9" i="6"/>
  <c r="F25" i="6"/>
  <c r="J25" i="6" s="1"/>
  <c r="F13" i="6"/>
  <c r="J13" i="6" s="1"/>
  <c r="F29" i="6"/>
  <c r="F21" i="6"/>
  <c r="J21" i="6" s="1"/>
  <c r="F17" i="6"/>
  <c r="J17" i="6" s="1"/>
  <c r="F21" i="8"/>
  <c r="J21" i="8" s="1"/>
  <c r="F29" i="8"/>
  <c r="F13" i="7"/>
  <c r="J13" i="7" s="1"/>
  <c r="J13" i="8"/>
  <c r="J9" i="6" l="1"/>
  <c r="J29" i="8"/>
  <c r="J29" i="6"/>
  <c r="J17" i="7"/>
  <c r="J29" i="7"/>
</calcChain>
</file>

<file path=xl/sharedStrings.xml><?xml version="1.0" encoding="utf-8"?>
<sst xmlns="http://schemas.openxmlformats.org/spreadsheetml/2006/main" count="196" uniqueCount="35">
  <si>
    <t>chloramphenicol</t>
  </si>
  <si>
    <t>Chromosomes</t>
  </si>
  <si>
    <t>Plasmids</t>
  </si>
  <si>
    <t>Selection</t>
  </si>
  <si>
    <t>Sample. Passage</t>
  </si>
  <si>
    <t>Chromosomes in 2.5ul</t>
  </si>
  <si>
    <t>Chromosomes per ml</t>
  </si>
  <si>
    <t>quantity mean</t>
  </si>
  <si>
    <t>plasmids in 2.5ul</t>
  </si>
  <si>
    <t>plasmids per ml</t>
  </si>
  <si>
    <t>plasmids per chromsome</t>
  </si>
  <si>
    <t>Chloramphenicol</t>
  </si>
  <si>
    <t>A.P3</t>
  </si>
  <si>
    <t>B.P3</t>
  </si>
  <si>
    <t>Penicillin</t>
  </si>
  <si>
    <t>A.P6+</t>
  </si>
  <si>
    <t>B.P6+</t>
  </si>
  <si>
    <t>No selction</t>
  </si>
  <si>
    <t>A.P6-</t>
  </si>
  <si>
    <t>B.P6-</t>
  </si>
  <si>
    <t>Quantity mean</t>
  </si>
  <si>
    <t>Plasmids in 2.5ul</t>
  </si>
  <si>
    <t>Plasmids per ml</t>
  </si>
  <si>
    <t>Plasmids per chromosome</t>
  </si>
  <si>
    <t>No selection</t>
  </si>
  <si>
    <t>C.P3</t>
  </si>
  <si>
    <t>D.P3</t>
  </si>
  <si>
    <t>C.P6+</t>
  </si>
  <si>
    <t>D.P6+</t>
  </si>
  <si>
    <t>C.P6-</t>
  </si>
  <si>
    <t>D.P6-</t>
  </si>
  <si>
    <t>Strain pNiggCDS567Del (cc1428)</t>
  </si>
  <si>
    <t>Strain pNiggCDS56Del (cc1427)</t>
  </si>
  <si>
    <t>Strain pSW2NiggCDS2 (cc1412)</t>
  </si>
  <si>
    <t>Strain pGFP::Nigg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</si>
</sst>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11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center"/>
    </xf>
    <xf numFmtId="11" fontId="0" fillId="2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2" fontId="0" fillId="0" borderId="2" xfId="0" applyNumberFormat="1" applyBorder="1" applyAlignment="1">
      <alignment horizontal="center"/>
    </xf>
    <xf numFmtId="2" fontId="0" fillId="2" borderId="2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11" fontId="0" fillId="0" borderId="11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10" xfId="0" applyBorder="1" applyAlignment="1">
      <alignment horizontal="center"/>
    </xf>
    <xf numFmtId="11" fontId="0" fillId="2" borderId="11" xfId="0" applyNumberFormat="1" applyFill="1" applyBorder="1" applyAlignment="1">
      <alignment horizontal="center"/>
    </xf>
    <xf numFmtId="11" fontId="0" fillId="2" borderId="6" xfId="0" applyNumberFormat="1" applyFill="1" applyBorder="1" applyAlignment="1">
      <alignment horizontal="center"/>
    </xf>
    <xf numFmtId="11" fontId="0" fillId="0" borderId="6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2" borderId="11" xfId="0" applyNumberForma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1" xfId="0" applyFill="1" applyBorder="1" applyAlignment="1">
      <alignment horizontal="center"/>
    </xf>
    <xf numFmtId="11" fontId="0" fillId="0" borderId="10" xfId="0" applyNumberFormat="1" applyBorder="1" applyAlignment="1">
      <alignment horizontal="center"/>
    </xf>
    <xf numFmtId="11" fontId="0" fillId="0" borderId="5" xfId="0" applyNumberForma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164" fontId="0" fillId="2" borderId="0" xfId="0" applyNumberFormat="1" applyFill="1"/>
    <xf numFmtId="0" fontId="0" fillId="2" borderId="0" xfId="0" applyFill="1"/>
    <xf numFmtId="164" fontId="0" fillId="0" borderId="2" xfId="0" applyNumberFormat="1" applyBorder="1"/>
    <xf numFmtId="164" fontId="0" fillId="0" borderId="6" xfId="0" applyNumberFormat="1" applyBorder="1"/>
    <xf numFmtId="164" fontId="0" fillId="0" borderId="3" xfId="0" applyNumberFormat="1" applyBorder="1"/>
    <xf numFmtId="164" fontId="0" fillId="0" borderId="5" xfId="0" applyNumberFormat="1" applyBorder="1"/>
    <xf numFmtId="2" fontId="0" fillId="2" borderId="0" xfId="0" applyNumberFormat="1" applyFill="1"/>
    <xf numFmtId="0" fontId="0" fillId="0" borderId="0" xfId="0" applyAlignment="1">
      <alignment vertical="center" wrapText="1"/>
    </xf>
    <xf numFmtId="2" fontId="0" fillId="0" borderId="1" xfId="0" applyNumberFormat="1" applyBorder="1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1" fillId="0" borderId="8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0" fillId="2" borderId="9" xfId="0" applyFill="1" applyBorder="1" applyAlignment="1">
      <alignment horizontal="center" vertical="center" wrapText="1"/>
    </xf>
    <xf numFmtId="3" fontId="0" fillId="2" borderId="0" xfId="0" applyNumberFormat="1" applyFill="1" applyAlignment="1">
      <alignment horizontal="center"/>
    </xf>
    <xf numFmtId="2" fontId="0" fillId="2" borderId="0" xfId="0" applyNumberFormat="1" applyFill="1" applyAlignment="1">
      <alignment horizontal="center"/>
    </xf>
    <xf numFmtId="3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682A4-141D-4010-B98A-BAD3643DE78B}">
  <dimension ref="B2:J52"/>
  <sheetViews>
    <sheetView tabSelected="1" zoomScale="70" zoomScaleNormal="70" workbookViewId="0">
      <selection activeCell="C3" sqref="C3"/>
    </sheetView>
  </sheetViews>
  <sheetFormatPr defaultRowHeight="14.5" x14ac:dyDescent="0.35"/>
  <cols>
    <col min="2" max="2" width="14.81640625" bestFit="1" customWidth="1"/>
    <col min="3" max="3" width="14.54296875" bestFit="1" customWidth="1"/>
    <col min="4" max="4" width="19.6328125" bestFit="1" customWidth="1"/>
    <col min="5" max="5" width="18.90625" bestFit="1" customWidth="1"/>
    <col min="6" max="6" width="13.26953125" bestFit="1" customWidth="1"/>
    <col min="7" max="7" width="14.7265625" bestFit="1" customWidth="1"/>
    <col min="8" max="8" width="14" bestFit="1" customWidth="1"/>
    <col min="9" max="9" width="13.26953125" bestFit="1" customWidth="1"/>
    <col min="10" max="10" width="23.08984375" bestFit="1" customWidth="1"/>
  </cols>
  <sheetData>
    <row r="2" spans="2:10" x14ac:dyDescent="0.35">
      <c r="C2" t="s">
        <v>34</v>
      </c>
    </row>
    <row r="4" spans="2:10" x14ac:dyDescent="0.35">
      <c r="B4" s="42" t="s">
        <v>3</v>
      </c>
      <c r="C4" s="42" t="s">
        <v>4</v>
      </c>
      <c r="D4" s="42" t="s">
        <v>5</v>
      </c>
      <c r="E4" s="42" t="s">
        <v>6</v>
      </c>
      <c r="F4" s="42" t="s">
        <v>20</v>
      </c>
      <c r="G4" s="42" t="s">
        <v>21</v>
      </c>
      <c r="H4" s="42" t="s">
        <v>22</v>
      </c>
      <c r="I4" s="42" t="s">
        <v>20</v>
      </c>
      <c r="J4" s="4" t="s">
        <v>23</v>
      </c>
    </row>
    <row r="5" spans="2:10" x14ac:dyDescent="0.35">
      <c r="B5" s="44" t="s">
        <v>0</v>
      </c>
      <c r="C5" s="2" t="s">
        <v>12</v>
      </c>
      <c r="D5" s="51">
        <v>7988901.5</v>
      </c>
      <c r="E5" s="5">
        <f>D5*400</f>
        <v>3195560600</v>
      </c>
      <c r="F5" s="5"/>
      <c r="G5" s="51">
        <v>495411.90625</v>
      </c>
      <c r="H5" s="5">
        <f>G5*400</f>
        <v>198164762.5</v>
      </c>
      <c r="I5" s="2"/>
      <c r="J5" s="52"/>
    </row>
    <row r="6" spans="2:10" x14ac:dyDescent="0.35">
      <c r="B6" s="44"/>
      <c r="C6" s="2" t="s">
        <v>12</v>
      </c>
      <c r="D6" s="51">
        <v>18447416</v>
      </c>
      <c r="E6" s="5">
        <f t="shared" ref="E6:E52" si="0">D6*400</f>
        <v>7378966400</v>
      </c>
      <c r="F6" s="5"/>
      <c r="G6" s="51">
        <v>4331777</v>
      </c>
      <c r="H6" s="5">
        <f>G6*400</f>
        <v>1732710800</v>
      </c>
      <c r="I6" s="2"/>
      <c r="J6" s="52"/>
    </row>
    <row r="7" spans="2:10" x14ac:dyDescent="0.35">
      <c r="B7" s="44"/>
      <c r="C7" s="2" t="s">
        <v>12</v>
      </c>
      <c r="D7" s="51">
        <v>12998802</v>
      </c>
      <c r="E7" s="5">
        <f t="shared" si="0"/>
        <v>5199520800</v>
      </c>
      <c r="F7" s="5"/>
      <c r="G7" s="51">
        <v>4418915.5</v>
      </c>
      <c r="H7" s="5">
        <f t="shared" ref="H6:H52" si="1">G7*400</f>
        <v>1767566200</v>
      </c>
      <c r="I7" s="2"/>
      <c r="J7" s="52"/>
    </row>
    <row r="8" spans="2:10" x14ac:dyDescent="0.35">
      <c r="B8" s="44"/>
      <c r="C8" s="2" t="s">
        <v>12</v>
      </c>
      <c r="D8" s="51">
        <v>14739101</v>
      </c>
      <c r="E8" s="5">
        <f t="shared" si="0"/>
        <v>5895640400</v>
      </c>
      <c r="F8" s="5">
        <f>AVERAGE(E5:E8)</f>
        <v>5417422050</v>
      </c>
      <c r="G8" s="51">
        <v>4048716.75</v>
      </c>
      <c r="H8" s="5">
        <f t="shared" si="1"/>
        <v>1619486700</v>
      </c>
      <c r="I8" s="5">
        <f>AVERAGE(H5:H8)</f>
        <v>1329482115.625</v>
      </c>
      <c r="J8" s="52">
        <f>I8/F8</f>
        <v>0.24540862856070075</v>
      </c>
    </row>
    <row r="9" spans="2:10" x14ac:dyDescent="0.35">
      <c r="B9" s="43" t="s">
        <v>0</v>
      </c>
      <c r="C9" s="42" t="s">
        <v>13</v>
      </c>
      <c r="D9" s="53">
        <v>7196911.5</v>
      </c>
      <c r="E9" s="1">
        <f t="shared" si="0"/>
        <v>2878764600</v>
      </c>
      <c r="F9" s="1"/>
      <c r="G9" s="53">
        <v>4140415.5</v>
      </c>
      <c r="H9" s="1">
        <f t="shared" si="1"/>
        <v>1656166200</v>
      </c>
      <c r="I9" s="42"/>
      <c r="J9" s="4"/>
    </row>
    <row r="10" spans="2:10" x14ac:dyDescent="0.35">
      <c r="B10" s="43"/>
      <c r="C10" s="42" t="s">
        <v>13</v>
      </c>
      <c r="D10" s="53">
        <v>7912935</v>
      </c>
      <c r="E10" s="1">
        <f t="shared" si="0"/>
        <v>3165174000</v>
      </c>
      <c r="F10" s="1"/>
      <c r="G10" s="53">
        <v>3000372.5</v>
      </c>
      <c r="H10" s="1">
        <f t="shared" si="1"/>
        <v>1200149000</v>
      </c>
      <c r="I10" s="42"/>
      <c r="J10" s="4"/>
    </row>
    <row r="11" spans="2:10" x14ac:dyDescent="0.35">
      <c r="B11" s="43"/>
      <c r="C11" s="42" t="s">
        <v>13</v>
      </c>
      <c r="D11" s="53">
        <v>7878632</v>
      </c>
      <c r="E11" s="1">
        <f t="shared" si="0"/>
        <v>3151452800</v>
      </c>
      <c r="F11" s="1"/>
      <c r="G11" s="53">
        <v>2556985.25</v>
      </c>
      <c r="H11" s="1">
        <f t="shared" si="1"/>
        <v>1022794100</v>
      </c>
      <c r="I11" s="42"/>
      <c r="J11" s="4"/>
    </row>
    <row r="12" spans="2:10" x14ac:dyDescent="0.35">
      <c r="B12" s="43"/>
      <c r="C12" s="42" t="s">
        <v>13</v>
      </c>
      <c r="D12" s="53">
        <v>2417254.5</v>
      </c>
      <c r="E12" s="1">
        <f t="shared" si="0"/>
        <v>966901800</v>
      </c>
      <c r="F12" s="1">
        <f>AVERAGE(E9:E12)</f>
        <v>2540573300</v>
      </c>
      <c r="G12" s="53">
        <v>3058430.25</v>
      </c>
      <c r="H12" s="1">
        <f t="shared" si="1"/>
        <v>1223372100</v>
      </c>
      <c r="I12" s="1">
        <f>AVERAGE(H9:H12)</f>
        <v>1275620350</v>
      </c>
      <c r="J12" s="4">
        <f>I12/F12</f>
        <v>0.50209940803518638</v>
      </c>
    </row>
    <row r="13" spans="2:10" x14ac:dyDescent="0.35">
      <c r="B13" s="44" t="s">
        <v>24</v>
      </c>
      <c r="C13" s="2" t="s">
        <v>25</v>
      </c>
      <c r="D13" s="51">
        <v>17715654</v>
      </c>
      <c r="E13" s="5">
        <f t="shared" si="0"/>
        <v>7086261600</v>
      </c>
      <c r="F13" s="5"/>
      <c r="G13" s="51">
        <v>6107500</v>
      </c>
      <c r="H13" s="5">
        <f t="shared" si="1"/>
        <v>2443000000</v>
      </c>
      <c r="I13" s="2"/>
      <c r="J13" s="52"/>
    </row>
    <row r="14" spans="2:10" x14ac:dyDescent="0.35">
      <c r="B14" s="44"/>
      <c r="C14" s="2" t="s">
        <v>25</v>
      </c>
      <c r="D14" s="51">
        <v>19236896</v>
      </c>
      <c r="E14" s="5">
        <f t="shared" si="0"/>
        <v>7694758400</v>
      </c>
      <c r="F14" s="5"/>
      <c r="G14" s="51">
        <v>7049268.5</v>
      </c>
      <c r="H14" s="5">
        <f t="shared" si="1"/>
        <v>2819707400</v>
      </c>
      <c r="I14" s="2"/>
      <c r="J14" s="52"/>
    </row>
    <row r="15" spans="2:10" x14ac:dyDescent="0.35">
      <c r="B15" s="44"/>
      <c r="C15" s="2" t="s">
        <v>25</v>
      </c>
      <c r="D15" s="51">
        <v>19886516</v>
      </c>
      <c r="E15" s="5">
        <f t="shared" si="0"/>
        <v>7954606400</v>
      </c>
      <c r="F15" s="5"/>
      <c r="G15" s="51">
        <v>4368544</v>
      </c>
      <c r="H15" s="5">
        <f t="shared" si="1"/>
        <v>1747417600</v>
      </c>
      <c r="I15" s="2"/>
      <c r="J15" s="52"/>
    </row>
    <row r="16" spans="2:10" x14ac:dyDescent="0.35">
      <c r="B16" s="44"/>
      <c r="C16" s="2" t="s">
        <v>25</v>
      </c>
      <c r="D16" s="51">
        <v>10007496</v>
      </c>
      <c r="E16" s="5">
        <f t="shared" si="0"/>
        <v>4002998400</v>
      </c>
      <c r="F16" s="5">
        <f>AVERAGE(E13:E16)</f>
        <v>6684656200</v>
      </c>
      <c r="G16" s="51">
        <v>2152975</v>
      </c>
      <c r="H16" s="5">
        <f t="shared" si="1"/>
        <v>861190000</v>
      </c>
      <c r="I16" s="5">
        <f>AVERAGE(H13:H16)</f>
        <v>1967828750</v>
      </c>
      <c r="J16" s="52">
        <f>I16/F16</f>
        <v>0.29437994881471991</v>
      </c>
    </row>
    <row r="17" spans="2:10" x14ac:dyDescent="0.35">
      <c r="B17" s="43" t="s">
        <v>24</v>
      </c>
      <c r="C17" s="42" t="s">
        <v>26</v>
      </c>
      <c r="D17" s="53">
        <v>20121032</v>
      </c>
      <c r="E17" s="1">
        <f t="shared" si="0"/>
        <v>8048412800</v>
      </c>
      <c r="F17" s="1"/>
      <c r="G17" s="53">
        <v>11303984</v>
      </c>
      <c r="H17" s="1">
        <f t="shared" si="1"/>
        <v>4521593600</v>
      </c>
      <c r="I17" s="42"/>
      <c r="J17" s="4"/>
    </row>
    <row r="18" spans="2:10" x14ac:dyDescent="0.35">
      <c r="B18" s="43"/>
      <c r="C18" s="42" t="s">
        <v>26</v>
      </c>
      <c r="D18" s="53">
        <v>47925212</v>
      </c>
      <c r="E18" s="1">
        <f t="shared" si="0"/>
        <v>19170084800</v>
      </c>
      <c r="F18" s="1"/>
      <c r="G18" s="53">
        <v>21844886</v>
      </c>
      <c r="H18" s="1">
        <f t="shared" si="1"/>
        <v>8737954400</v>
      </c>
      <c r="I18" s="42"/>
      <c r="J18" s="4"/>
    </row>
    <row r="19" spans="2:10" x14ac:dyDescent="0.35">
      <c r="B19" s="43"/>
      <c r="C19" s="42" t="s">
        <v>26</v>
      </c>
      <c r="D19" s="53">
        <v>61375460</v>
      </c>
      <c r="E19" s="1">
        <f t="shared" si="0"/>
        <v>24550184000</v>
      </c>
      <c r="F19" s="1"/>
      <c r="G19" s="53">
        <v>17569962</v>
      </c>
      <c r="H19" s="1">
        <f t="shared" si="1"/>
        <v>7027984800</v>
      </c>
      <c r="I19" s="42"/>
      <c r="J19" s="4"/>
    </row>
    <row r="20" spans="2:10" x14ac:dyDescent="0.35">
      <c r="B20" s="43"/>
      <c r="C20" s="42" t="s">
        <v>26</v>
      </c>
      <c r="D20" s="53">
        <v>42155424</v>
      </c>
      <c r="E20" s="1">
        <f t="shared" si="0"/>
        <v>16862169600</v>
      </c>
      <c r="F20" s="1">
        <f>AVERAGE(E17:E20)</f>
        <v>17157712800</v>
      </c>
      <c r="G20" s="53">
        <v>14416142</v>
      </c>
      <c r="H20" s="1">
        <f t="shared" si="1"/>
        <v>5766456800</v>
      </c>
      <c r="I20" s="1">
        <f>AVERAGE(H17:H20)</f>
        <v>6513497400</v>
      </c>
      <c r="J20" s="4">
        <f>I20/F20</f>
        <v>0.37962503953324128</v>
      </c>
    </row>
    <row r="21" spans="2:10" x14ac:dyDescent="0.35">
      <c r="B21" s="44" t="s">
        <v>14</v>
      </c>
      <c r="C21" s="2" t="s">
        <v>15</v>
      </c>
      <c r="D21" s="51">
        <v>73710128</v>
      </c>
      <c r="E21" s="5">
        <f t="shared" si="0"/>
        <v>29484051200</v>
      </c>
      <c r="F21" s="5"/>
      <c r="G21" s="51">
        <v>63158224</v>
      </c>
      <c r="H21" s="5">
        <f>G21*400</f>
        <v>25263289600</v>
      </c>
      <c r="I21" s="2"/>
      <c r="J21" s="52"/>
    </row>
    <row r="22" spans="2:10" x14ac:dyDescent="0.35">
      <c r="B22" s="44"/>
      <c r="C22" s="2" t="s">
        <v>15</v>
      </c>
      <c r="D22" s="51">
        <v>47561520</v>
      </c>
      <c r="E22" s="5">
        <f t="shared" si="0"/>
        <v>19024608000</v>
      </c>
      <c r="F22" s="5"/>
      <c r="G22" s="51">
        <v>31230880</v>
      </c>
      <c r="H22" s="5">
        <f t="shared" si="1"/>
        <v>12492352000</v>
      </c>
      <c r="I22" s="2"/>
      <c r="J22" s="52"/>
    </row>
    <row r="23" spans="2:10" x14ac:dyDescent="0.35">
      <c r="B23" s="44"/>
      <c r="C23" s="2" t="s">
        <v>15</v>
      </c>
      <c r="D23" s="51">
        <v>39011632</v>
      </c>
      <c r="E23" s="5">
        <f t="shared" si="0"/>
        <v>15604652800</v>
      </c>
      <c r="F23" s="5"/>
      <c r="G23" s="51">
        <v>35211572</v>
      </c>
      <c r="H23" s="5">
        <f t="shared" si="1"/>
        <v>14084628800</v>
      </c>
      <c r="I23" s="2"/>
      <c r="J23" s="52"/>
    </row>
    <row r="24" spans="2:10" x14ac:dyDescent="0.35">
      <c r="B24" s="44"/>
      <c r="C24" s="2" t="s">
        <v>15</v>
      </c>
      <c r="D24" s="51">
        <v>59592968</v>
      </c>
      <c r="E24" s="5">
        <f t="shared" si="0"/>
        <v>23837187200</v>
      </c>
      <c r="F24" s="5">
        <f>AVERAGE(E21:E24)</f>
        <v>21987624800</v>
      </c>
      <c r="G24" s="51">
        <v>23907646</v>
      </c>
      <c r="H24" s="5">
        <f t="shared" si="1"/>
        <v>9563058400</v>
      </c>
      <c r="I24" s="5">
        <f>AVERAGE(H21:H24)</f>
        <v>15350832200</v>
      </c>
      <c r="J24" s="52">
        <f>I24/F24</f>
        <v>0.69815782012070715</v>
      </c>
    </row>
    <row r="25" spans="2:10" x14ac:dyDescent="0.35">
      <c r="B25" s="43" t="s">
        <v>14</v>
      </c>
      <c r="C25" s="42" t="s">
        <v>16</v>
      </c>
      <c r="D25" s="53">
        <v>116535128</v>
      </c>
      <c r="E25" s="1">
        <f t="shared" si="0"/>
        <v>46614051200</v>
      </c>
      <c r="F25" s="1"/>
      <c r="G25" s="53">
        <v>42071524</v>
      </c>
      <c r="H25" s="1">
        <f t="shared" si="1"/>
        <v>16828609600</v>
      </c>
      <c r="I25" s="42"/>
      <c r="J25" s="4"/>
    </row>
    <row r="26" spans="2:10" x14ac:dyDescent="0.35">
      <c r="B26" s="43"/>
      <c r="C26" s="42" t="s">
        <v>16</v>
      </c>
      <c r="D26" s="53">
        <v>113036448</v>
      </c>
      <c r="E26" s="1">
        <f t="shared" si="0"/>
        <v>45214579200</v>
      </c>
      <c r="F26" s="1"/>
      <c r="G26" s="53">
        <v>46065692</v>
      </c>
      <c r="H26" s="1">
        <f t="shared" si="1"/>
        <v>18426276800</v>
      </c>
      <c r="I26" s="42"/>
      <c r="J26" s="4"/>
    </row>
    <row r="27" spans="2:10" x14ac:dyDescent="0.35">
      <c r="B27" s="43"/>
      <c r="C27" s="42" t="s">
        <v>16</v>
      </c>
      <c r="D27" s="53">
        <v>99619656</v>
      </c>
      <c r="E27" s="1">
        <f t="shared" si="0"/>
        <v>39847862400</v>
      </c>
      <c r="F27" s="1"/>
      <c r="G27" s="53">
        <v>32380374</v>
      </c>
      <c r="H27" s="1">
        <f t="shared" si="1"/>
        <v>12952149600</v>
      </c>
      <c r="I27" s="42"/>
      <c r="J27" s="4"/>
    </row>
    <row r="28" spans="2:10" x14ac:dyDescent="0.35">
      <c r="B28" s="43"/>
      <c r="C28" s="42" t="s">
        <v>16</v>
      </c>
      <c r="D28" s="53">
        <v>24617672</v>
      </c>
      <c r="E28" s="1">
        <f t="shared" si="0"/>
        <v>9847068800</v>
      </c>
      <c r="F28" s="1">
        <f>AVERAGE(E25:E28)</f>
        <v>35380890400</v>
      </c>
      <c r="G28" s="53">
        <v>9002912</v>
      </c>
      <c r="H28" s="1">
        <f t="shared" si="1"/>
        <v>3601164800</v>
      </c>
      <c r="I28" s="1">
        <f>AVERAGE(H25:H28)</f>
        <v>12952050200</v>
      </c>
      <c r="J28" s="4">
        <f>I28/F28</f>
        <v>0.36607473846955529</v>
      </c>
    </row>
    <row r="29" spans="2:10" x14ac:dyDescent="0.35">
      <c r="B29" s="44" t="s">
        <v>14</v>
      </c>
      <c r="C29" s="2" t="s">
        <v>27</v>
      </c>
      <c r="D29" s="51">
        <v>27313348</v>
      </c>
      <c r="E29" s="5">
        <f t="shared" si="0"/>
        <v>10925339200</v>
      </c>
      <c r="F29" s="5"/>
      <c r="G29" s="51">
        <v>15645823</v>
      </c>
      <c r="H29" s="5">
        <f t="shared" si="1"/>
        <v>6258329200</v>
      </c>
      <c r="I29" s="2"/>
      <c r="J29" s="52"/>
    </row>
    <row r="30" spans="2:10" x14ac:dyDescent="0.35">
      <c r="B30" s="44"/>
      <c r="C30" s="2" t="s">
        <v>27</v>
      </c>
      <c r="D30" s="51">
        <v>64211424</v>
      </c>
      <c r="E30" s="5">
        <f t="shared" si="0"/>
        <v>25684569600</v>
      </c>
      <c r="F30" s="5"/>
      <c r="G30" s="51">
        <v>30952470</v>
      </c>
      <c r="H30" s="5">
        <f t="shared" si="1"/>
        <v>12380988000</v>
      </c>
      <c r="I30" s="2"/>
      <c r="J30" s="52"/>
    </row>
    <row r="31" spans="2:10" x14ac:dyDescent="0.35">
      <c r="B31" s="44"/>
      <c r="C31" s="2" t="s">
        <v>27</v>
      </c>
      <c r="D31" s="51">
        <v>43582244</v>
      </c>
      <c r="E31" s="5">
        <f t="shared" si="0"/>
        <v>17432897600</v>
      </c>
      <c r="F31" s="5"/>
      <c r="G31" s="51">
        <v>30694388</v>
      </c>
      <c r="H31" s="5">
        <f t="shared" si="1"/>
        <v>12277755200</v>
      </c>
      <c r="I31" s="2"/>
      <c r="J31" s="52"/>
    </row>
    <row r="32" spans="2:10" x14ac:dyDescent="0.35">
      <c r="B32" s="44"/>
      <c r="C32" s="2" t="s">
        <v>27</v>
      </c>
      <c r="D32" s="51">
        <v>52911112</v>
      </c>
      <c r="E32" s="5">
        <f t="shared" si="0"/>
        <v>21164444800</v>
      </c>
      <c r="F32" s="5">
        <f>AVERAGE(E29:E32)</f>
        <v>18801812800</v>
      </c>
      <c r="G32" s="51">
        <v>28485902</v>
      </c>
      <c r="H32" s="5">
        <f t="shared" si="1"/>
        <v>11394360800</v>
      </c>
      <c r="I32" s="5">
        <f>AVERAGE(H29:H32)</f>
        <v>10577858300</v>
      </c>
      <c r="J32" s="52">
        <f>I32/F32</f>
        <v>0.56259778844303776</v>
      </c>
    </row>
    <row r="33" spans="2:10" x14ac:dyDescent="0.35">
      <c r="B33" s="43" t="s">
        <v>14</v>
      </c>
      <c r="C33" s="42" t="s">
        <v>28</v>
      </c>
      <c r="D33" s="53">
        <v>142019824</v>
      </c>
      <c r="E33" s="1">
        <f t="shared" si="0"/>
        <v>56807929600</v>
      </c>
      <c r="F33" s="1"/>
      <c r="G33" s="53">
        <v>53311060</v>
      </c>
      <c r="H33" s="1">
        <f t="shared" si="1"/>
        <v>21324424000</v>
      </c>
      <c r="I33" s="42"/>
      <c r="J33" s="4"/>
    </row>
    <row r="34" spans="2:10" x14ac:dyDescent="0.35">
      <c r="B34" s="43"/>
      <c r="C34" s="42" t="s">
        <v>28</v>
      </c>
      <c r="D34" s="53">
        <v>114852976</v>
      </c>
      <c r="E34" s="1">
        <f t="shared" si="0"/>
        <v>45941190400</v>
      </c>
      <c r="F34" s="1"/>
      <c r="G34" s="53">
        <v>51890792</v>
      </c>
      <c r="H34" s="1">
        <f t="shared" si="1"/>
        <v>20756316800</v>
      </c>
      <c r="I34" s="42"/>
      <c r="J34" s="4"/>
    </row>
    <row r="35" spans="2:10" x14ac:dyDescent="0.35">
      <c r="B35" s="43"/>
      <c r="C35" s="42" t="s">
        <v>28</v>
      </c>
      <c r="D35" s="53">
        <v>104009928</v>
      </c>
      <c r="E35" s="1">
        <f t="shared" si="0"/>
        <v>41603971200</v>
      </c>
      <c r="F35" s="1"/>
      <c r="G35" s="53">
        <v>59011864</v>
      </c>
      <c r="H35" s="1">
        <f t="shared" si="1"/>
        <v>23604745600</v>
      </c>
      <c r="I35" s="42"/>
      <c r="J35" s="4"/>
    </row>
    <row r="36" spans="2:10" x14ac:dyDescent="0.35">
      <c r="B36" s="43"/>
      <c r="C36" s="42" t="s">
        <v>28</v>
      </c>
      <c r="D36" s="53">
        <v>125072576</v>
      </c>
      <c r="E36" s="1">
        <f t="shared" si="0"/>
        <v>50029030400</v>
      </c>
      <c r="F36" s="1">
        <f>AVERAGE(E33:E36)</f>
        <v>48595530400</v>
      </c>
      <c r="G36" s="53">
        <v>39161656</v>
      </c>
      <c r="H36" s="1">
        <f t="shared" si="1"/>
        <v>15664662400</v>
      </c>
      <c r="I36" s="1">
        <f>AVERAGE(H33:H36)</f>
        <v>20337537200</v>
      </c>
      <c r="J36" s="4">
        <f>I36/F36</f>
        <v>0.41850633242599611</v>
      </c>
    </row>
    <row r="37" spans="2:10" x14ac:dyDescent="0.35">
      <c r="B37" s="44" t="s">
        <v>24</v>
      </c>
      <c r="C37" s="2" t="s">
        <v>18</v>
      </c>
      <c r="D37" s="51">
        <v>104772968</v>
      </c>
      <c r="E37" s="5">
        <f t="shared" si="0"/>
        <v>41909187200</v>
      </c>
      <c r="F37" s="5"/>
      <c r="G37" s="51">
        <v>41426140</v>
      </c>
      <c r="H37" s="5">
        <f t="shared" si="1"/>
        <v>16570456000</v>
      </c>
      <c r="I37" s="2"/>
      <c r="J37" s="52"/>
    </row>
    <row r="38" spans="2:10" x14ac:dyDescent="0.35">
      <c r="B38" s="44"/>
      <c r="C38" s="2" t="s">
        <v>18</v>
      </c>
      <c r="D38" s="51">
        <v>90557464</v>
      </c>
      <c r="E38" s="5">
        <f t="shared" si="0"/>
        <v>36222985600</v>
      </c>
      <c r="F38" s="5"/>
      <c r="G38" s="51">
        <v>29794504</v>
      </c>
      <c r="H38" s="5">
        <f t="shared" si="1"/>
        <v>11917801600</v>
      </c>
      <c r="I38" s="2"/>
      <c r="J38" s="52"/>
    </row>
    <row r="39" spans="2:10" x14ac:dyDescent="0.35">
      <c r="B39" s="44"/>
      <c r="C39" s="2" t="s">
        <v>18</v>
      </c>
      <c r="D39" s="51">
        <v>89967120</v>
      </c>
      <c r="E39" s="5">
        <f t="shared" si="0"/>
        <v>35986848000</v>
      </c>
      <c r="F39" s="5"/>
      <c r="G39" s="51">
        <v>30594034</v>
      </c>
      <c r="H39" s="5">
        <f t="shared" si="1"/>
        <v>12237613600</v>
      </c>
      <c r="I39" s="2"/>
      <c r="J39" s="52"/>
    </row>
    <row r="40" spans="2:10" x14ac:dyDescent="0.35">
      <c r="B40" s="44"/>
      <c r="C40" s="2" t="s">
        <v>18</v>
      </c>
      <c r="D40" s="51">
        <v>64607904</v>
      </c>
      <c r="E40" s="5">
        <f t="shared" si="0"/>
        <v>25843161600</v>
      </c>
      <c r="F40" s="5">
        <f>AVERAGE(E37:E40)</f>
        <v>34990545600</v>
      </c>
      <c r="G40" s="51">
        <v>10210253</v>
      </c>
      <c r="H40" s="5">
        <f t="shared" si="1"/>
        <v>4084101200</v>
      </c>
      <c r="I40" s="5">
        <f>AVERAGE(H37:H40)</f>
        <v>11202493100</v>
      </c>
      <c r="J40" s="52">
        <f>I40/F40</f>
        <v>0.32015771425981993</v>
      </c>
    </row>
    <row r="41" spans="2:10" x14ac:dyDescent="0.35">
      <c r="B41" s="43" t="s">
        <v>17</v>
      </c>
      <c r="C41" s="42" t="s">
        <v>19</v>
      </c>
      <c r="D41" s="53">
        <v>13437113</v>
      </c>
      <c r="E41" s="1">
        <f t="shared" si="0"/>
        <v>5374845200</v>
      </c>
      <c r="F41" s="1"/>
      <c r="G41" s="53">
        <v>11487365</v>
      </c>
      <c r="H41" s="1">
        <f t="shared" si="1"/>
        <v>4594946000</v>
      </c>
      <c r="I41" s="42"/>
      <c r="J41" s="4"/>
    </row>
    <row r="42" spans="2:10" x14ac:dyDescent="0.35">
      <c r="B42" s="43"/>
      <c r="C42" s="42" t="s">
        <v>19</v>
      </c>
      <c r="D42" s="53">
        <v>30048578</v>
      </c>
      <c r="E42" s="1">
        <f t="shared" si="0"/>
        <v>12019431200</v>
      </c>
      <c r="F42" s="1"/>
      <c r="G42" s="53">
        <v>24277998</v>
      </c>
      <c r="H42" s="1">
        <f t="shared" si="1"/>
        <v>9711199200</v>
      </c>
      <c r="I42" s="42"/>
      <c r="J42" s="4"/>
    </row>
    <row r="43" spans="2:10" x14ac:dyDescent="0.35">
      <c r="B43" s="43"/>
      <c r="C43" s="42" t="s">
        <v>19</v>
      </c>
      <c r="D43" s="53">
        <v>15290622</v>
      </c>
      <c r="E43" s="1">
        <f t="shared" si="0"/>
        <v>6116248800</v>
      </c>
      <c r="F43" s="1"/>
      <c r="G43" s="53">
        <v>25381192</v>
      </c>
      <c r="H43" s="1">
        <f t="shared" si="1"/>
        <v>10152476800</v>
      </c>
      <c r="I43" s="42"/>
      <c r="J43" s="4"/>
    </row>
    <row r="44" spans="2:10" x14ac:dyDescent="0.35">
      <c r="B44" s="43"/>
      <c r="C44" s="42" t="s">
        <v>19</v>
      </c>
      <c r="D44" s="53">
        <v>35272572</v>
      </c>
      <c r="E44" s="1">
        <f t="shared" si="0"/>
        <v>14109028800</v>
      </c>
      <c r="F44" s="1">
        <f>AVERAGE(E41:E44)</f>
        <v>9404888500</v>
      </c>
      <c r="G44" s="53">
        <v>19418334</v>
      </c>
      <c r="H44" s="1">
        <f t="shared" si="1"/>
        <v>7767333600</v>
      </c>
      <c r="I44" s="1">
        <f>AVERAGE(H41:H44)</f>
        <v>8056488900</v>
      </c>
      <c r="J44" s="4">
        <f>I44/F44</f>
        <v>0.85662779521522237</v>
      </c>
    </row>
    <row r="45" spans="2:10" x14ac:dyDescent="0.35">
      <c r="B45" s="44" t="s">
        <v>24</v>
      </c>
      <c r="C45" s="2" t="s">
        <v>29</v>
      </c>
      <c r="D45" s="51">
        <v>49031876</v>
      </c>
      <c r="E45" s="5">
        <f t="shared" si="0"/>
        <v>19612750400</v>
      </c>
      <c r="F45" s="5"/>
      <c r="G45" s="51">
        <v>24886884</v>
      </c>
      <c r="H45" s="5">
        <f t="shared" si="1"/>
        <v>9954753600</v>
      </c>
      <c r="I45" s="2"/>
      <c r="J45" s="52"/>
    </row>
    <row r="46" spans="2:10" x14ac:dyDescent="0.35">
      <c r="B46" s="44"/>
      <c r="C46" s="2" t="s">
        <v>29</v>
      </c>
      <c r="D46" s="51">
        <v>34825488</v>
      </c>
      <c r="E46" s="5">
        <f t="shared" si="0"/>
        <v>13930195200</v>
      </c>
      <c r="F46" s="5"/>
      <c r="G46" s="51">
        <v>23662404</v>
      </c>
      <c r="H46" s="5">
        <f t="shared" si="1"/>
        <v>9464961600</v>
      </c>
      <c r="I46" s="2"/>
      <c r="J46" s="52"/>
    </row>
    <row r="47" spans="2:10" x14ac:dyDescent="0.35">
      <c r="B47" s="44"/>
      <c r="C47" s="2" t="s">
        <v>29</v>
      </c>
      <c r="D47" s="51">
        <v>43424876</v>
      </c>
      <c r="E47" s="5">
        <f t="shared" si="0"/>
        <v>17369950400</v>
      </c>
      <c r="F47" s="5"/>
      <c r="G47" s="51">
        <v>20460266</v>
      </c>
      <c r="H47" s="5">
        <f t="shared" si="1"/>
        <v>8184106400</v>
      </c>
      <c r="I47" s="2"/>
      <c r="J47" s="52"/>
    </row>
    <row r="48" spans="2:10" x14ac:dyDescent="0.35">
      <c r="B48" s="44"/>
      <c r="C48" s="2" t="s">
        <v>29</v>
      </c>
      <c r="D48" s="51">
        <v>41382960</v>
      </c>
      <c r="E48" s="5">
        <f t="shared" si="0"/>
        <v>16553184000</v>
      </c>
      <c r="F48" s="5">
        <f>AVERAGE(E45:E48)</f>
        <v>16866520000</v>
      </c>
      <c r="G48" s="51">
        <v>26097346</v>
      </c>
      <c r="H48" s="5">
        <f t="shared" si="1"/>
        <v>10438938400</v>
      </c>
      <c r="I48" s="5">
        <f>AVERAGE(H45:H48)</f>
        <v>9510690000</v>
      </c>
      <c r="J48" s="52">
        <f>I48/F48</f>
        <v>0.56387980448841846</v>
      </c>
    </row>
    <row r="49" spans="2:10" x14ac:dyDescent="0.35">
      <c r="B49" s="43" t="s">
        <v>24</v>
      </c>
      <c r="C49" s="42" t="s">
        <v>30</v>
      </c>
      <c r="D49" s="53">
        <v>78179032</v>
      </c>
      <c r="E49" s="1">
        <f t="shared" si="0"/>
        <v>31271612800</v>
      </c>
      <c r="F49" s="1"/>
      <c r="G49" s="53">
        <v>37437440</v>
      </c>
      <c r="H49" s="1">
        <f t="shared" si="1"/>
        <v>14974976000</v>
      </c>
      <c r="I49" s="42"/>
      <c r="J49" s="4"/>
    </row>
    <row r="50" spans="2:10" x14ac:dyDescent="0.35">
      <c r="B50" s="43"/>
      <c r="C50" s="42" t="s">
        <v>30</v>
      </c>
      <c r="D50" s="53">
        <v>86181728</v>
      </c>
      <c r="E50" s="1">
        <f t="shared" si="0"/>
        <v>34472691200</v>
      </c>
      <c r="F50" s="1"/>
      <c r="G50" s="53">
        <v>38326244</v>
      </c>
      <c r="H50" s="1">
        <f t="shared" si="1"/>
        <v>15330497600</v>
      </c>
      <c r="I50" s="42"/>
      <c r="J50" s="4"/>
    </row>
    <row r="51" spans="2:10" x14ac:dyDescent="0.35">
      <c r="B51" s="43"/>
      <c r="C51" s="42" t="s">
        <v>30</v>
      </c>
      <c r="D51" s="53">
        <v>80310368</v>
      </c>
      <c r="E51" s="1">
        <f t="shared" si="0"/>
        <v>32124147200</v>
      </c>
      <c r="F51" s="1"/>
      <c r="G51" s="53">
        <v>29743330</v>
      </c>
      <c r="H51" s="1">
        <f t="shared" si="1"/>
        <v>11897332000</v>
      </c>
      <c r="I51" s="42"/>
      <c r="J51" s="4"/>
    </row>
    <row r="52" spans="2:10" x14ac:dyDescent="0.35">
      <c r="B52" s="43"/>
      <c r="C52" s="42" t="s">
        <v>30</v>
      </c>
      <c r="D52" s="53">
        <v>48141736</v>
      </c>
      <c r="E52" s="1">
        <f t="shared" si="0"/>
        <v>19256694400</v>
      </c>
      <c r="F52" s="1">
        <f>AVERAGE(E49:E52)</f>
        <v>29281286400</v>
      </c>
      <c r="G52" s="53">
        <v>15676730</v>
      </c>
      <c r="H52" s="1">
        <f t="shared" si="1"/>
        <v>6270692000</v>
      </c>
      <c r="I52" s="1">
        <f>AVERAGE(H49:H52)</f>
        <v>12118374400</v>
      </c>
      <c r="J52" s="4">
        <f>I52/F52</f>
        <v>0.41386072437036098</v>
      </c>
    </row>
  </sheetData>
  <mergeCells count="12">
    <mergeCell ref="B29:B32"/>
    <mergeCell ref="B33:B36"/>
    <mergeCell ref="B37:B40"/>
    <mergeCell ref="B41:B44"/>
    <mergeCell ref="B45:B48"/>
    <mergeCell ref="B49:B52"/>
    <mergeCell ref="B5:B8"/>
    <mergeCell ref="B9:B12"/>
    <mergeCell ref="B13:B16"/>
    <mergeCell ref="B17:B20"/>
    <mergeCell ref="B21:B24"/>
    <mergeCell ref="B25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29"/>
  <sheetViews>
    <sheetView topLeftCell="A2" zoomScale="70" zoomScaleNormal="70" workbookViewId="0">
      <selection activeCell="C2" sqref="C2"/>
    </sheetView>
  </sheetViews>
  <sheetFormatPr defaultRowHeight="14.5" x14ac:dyDescent="0.35"/>
  <cols>
    <col min="2" max="2" width="15.1796875" bestFit="1" customWidth="1"/>
    <col min="3" max="3" width="35.1796875" bestFit="1" customWidth="1"/>
    <col min="4" max="4" width="19.54296875" bestFit="1" customWidth="1"/>
    <col min="5" max="5" width="18.81640625" bestFit="1" customWidth="1"/>
    <col min="6" max="6" width="13" bestFit="1" customWidth="1"/>
    <col min="7" max="7" width="15.81640625" bestFit="1" customWidth="1"/>
    <col min="8" max="8" width="15.1796875" bestFit="1" customWidth="1"/>
    <col min="9" max="9" width="14" bestFit="1" customWidth="1"/>
    <col min="10" max="10" width="23.54296875" bestFit="1" customWidth="1"/>
  </cols>
  <sheetData>
    <row r="2" spans="2:10" x14ac:dyDescent="0.35">
      <c r="C2" t="s">
        <v>33</v>
      </c>
    </row>
    <row r="4" spans="2:10" x14ac:dyDescent="0.35">
      <c r="C4" s="6"/>
      <c r="D4" s="6"/>
      <c r="E4" s="45" t="s">
        <v>1</v>
      </c>
      <c r="F4" s="45"/>
      <c r="G4" s="6"/>
      <c r="H4" s="45" t="s">
        <v>2</v>
      </c>
      <c r="I4" s="45"/>
      <c r="J4" s="4"/>
    </row>
    <row r="5" spans="2:10" x14ac:dyDescent="0.35">
      <c r="B5" s="10" t="s">
        <v>3</v>
      </c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7</v>
      </c>
      <c r="J5" s="11" t="s">
        <v>10</v>
      </c>
    </row>
    <row r="6" spans="2:10" x14ac:dyDescent="0.35">
      <c r="B6" s="44" t="s">
        <v>11</v>
      </c>
      <c r="C6" s="2" t="s">
        <v>12</v>
      </c>
      <c r="D6" s="31">
        <v>12196616</v>
      </c>
      <c r="E6" s="5">
        <f>D6*400</f>
        <v>4878646400</v>
      </c>
      <c r="F6" s="5"/>
      <c r="G6" s="37">
        <v>16852324</v>
      </c>
      <c r="H6" s="5">
        <f>G6*400</f>
        <v>6740929600</v>
      </c>
      <c r="I6" s="2"/>
      <c r="J6" s="9"/>
    </row>
    <row r="7" spans="2:10" x14ac:dyDescent="0.35">
      <c r="B7" s="44"/>
      <c r="C7" s="2" t="s">
        <v>12</v>
      </c>
      <c r="D7" s="31">
        <v>23873210</v>
      </c>
      <c r="E7" s="5">
        <f t="shared" ref="E7:E29" si="0">D7*400</f>
        <v>9549284000</v>
      </c>
      <c r="F7" s="5"/>
      <c r="G7" s="37">
        <v>38613944</v>
      </c>
      <c r="H7" s="5">
        <f t="shared" ref="H7:H29" si="1">G7*400</f>
        <v>15445577600</v>
      </c>
      <c r="I7" s="2"/>
      <c r="J7" s="9"/>
    </row>
    <row r="8" spans="2:10" x14ac:dyDescent="0.35">
      <c r="B8" s="44"/>
      <c r="C8" s="2" t="s">
        <v>12</v>
      </c>
      <c r="D8" s="31">
        <v>25882308</v>
      </c>
      <c r="E8" s="5">
        <f t="shared" si="0"/>
        <v>10352923200</v>
      </c>
      <c r="F8" s="5"/>
      <c r="G8" s="37">
        <v>47747724</v>
      </c>
      <c r="H8" s="5">
        <f t="shared" si="1"/>
        <v>19099089600</v>
      </c>
      <c r="I8" s="2"/>
      <c r="J8" s="9"/>
    </row>
    <row r="9" spans="2:10" x14ac:dyDescent="0.35">
      <c r="B9" s="44"/>
      <c r="C9" s="2" t="s">
        <v>12</v>
      </c>
      <c r="D9" s="31">
        <v>36398976</v>
      </c>
      <c r="E9" s="5">
        <f t="shared" si="0"/>
        <v>14559590400</v>
      </c>
      <c r="F9" s="5">
        <f>AVERAGE(E6:E9)</f>
        <v>9835111000</v>
      </c>
      <c r="G9" s="37">
        <v>86674776</v>
      </c>
      <c r="H9" s="5">
        <f t="shared" si="1"/>
        <v>34669910400</v>
      </c>
      <c r="I9" s="5">
        <f>AVERAGE(H6:H9)</f>
        <v>18988876800</v>
      </c>
      <c r="J9" s="9">
        <f>I9/F9</f>
        <v>1.9307231814668895</v>
      </c>
    </row>
    <row r="10" spans="2:10" ht="14.5" customHeight="1" x14ac:dyDescent="0.35">
      <c r="B10" s="43" t="s">
        <v>11</v>
      </c>
      <c r="C10" s="6" t="s">
        <v>13</v>
      </c>
      <c r="D10" s="7">
        <v>34382648</v>
      </c>
      <c r="E10" s="1">
        <f t="shared" si="0"/>
        <v>13753059200</v>
      </c>
      <c r="F10" s="1"/>
      <c r="G10" s="3">
        <v>52138648</v>
      </c>
      <c r="H10" s="1">
        <f t="shared" si="1"/>
        <v>20855459200</v>
      </c>
      <c r="I10" s="6"/>
      <c r="J10" s="8"/>
    </row>
    <row r="11" spans="2:10" x14ac:dyDescent="0.35">
      <c r="B11" s="43"/>
      <c r="C11" s="6" t="s">
        <v>13</v>
      </c>
      <c r="D11" s="7">
        <v>25963596</v>
      </c>
      <c r="E11" s="1">
        <f t="shared" si="0"/>
        <v>10385438400</v>
      </c>
      <c r="F11" s="1"/>
      <c r="G11" s="3">
        <v>52933768</v>
      </c>
      <c r="H11" s="1">
        <f t="shared" si="1"/>
        <v>21173507200</v>
      </c>
      <c r="I11" s="6"/>
      <c r="J11" s="8"/>
    </row>
    <row r="12" spans="2:10" x14ac:dyDescent="0.35">
      <c r="B12" s="43"/>
      <c r="C12" s="6" t="s">
        <v>13</v>
      </c>
      <c r="D12" s="7">
        <v>23141090</v>
      </c>
      <c r="E12" s="1">
        <f t="shared" si="0"/>
        <v>9256436000</v>
      </c>
      <c r="F12" s="1"/>
      <c r="G12" s="3">
        <v>46310132</v>
      </c>
      <c r="H12" s="1">
        <f t="shared" si="1"/>
        <v>18524052800</v>
      </c>
      <c r="I12" s="6"/>
      <c r="J12" s="8"/>
    </row>
    <row r="13" spans="2:10" x14ac:dyDescent="0.35">
      <c r="B13" s="43"/>
      <c r="C13" s="6" t="s">
        <v>13</v>
      </c>
      <c r="D13" s="7">
        <v>17918510</v>
      </c>
      <c r="E13" s="1">
        <f t="shared" si="0"/>
        <v>7167404000</v>
      </c>
      <c r="F13" s="1">
        <f t="shared" ref="F13:F29" si="2">AVERAGE(E10:E13)</f>
        <v>10140584400</v>
      </c>
      <c r="G13" s="3">
        <v>54681460</v>
      </c>
      <c r="H13" s="1">
        <f t="shared" si="1"/>
        <v>21872584000</v>
      </c>
      <c r="I13" s="1">
        <f>AVERAGE(H10:H13)</f>
        <v>20606400800</v>
      </c>
      <c r="J13" s="8">
        <f>I13/F13</f>
        <v>2.0320723133077023</v>
      </c>
    </row>
    <row r="14" spans="2:10" x14ac:dyDescent="0.35">
      <c r="B14" s="44" t="s">
        <v>14</v>
      </c>
      <c r="C14" s="2" t="s">
        <v>15</v>
      </c>
      <c r="D14" s="31">
        <v>15434833</v>
      </c>
      <c r="E14" s="5">
        <f t="shared" si="0"/>
        <v>6173933200</v>
      </c>
      <c r="F14" s="5"/>
      <c r="G14" s="37">
        <v>45295932</v>
      </c>
      <c r="H14" s="5">
        <f t="shared" si="1"/>
        <v>18118372800</v>
      </c>
      <c r="I14" s="2"/>
      <c r="J14" s="9"/>
    </row>
    <row r="15" spans="2:10" x14ac:dyDescent="0.35">
      <c r="B15" s="44"/>
      <c r="C15" s="2" t="s">
        <v>15</v>
      </c>
      <c r="D15" s="31">
        <v>12302349</v>
      </c>
      <c r="E15" s="5">
        <f t="shared" si="0"/>
        <v>4920939600</v>
      </c>
      <c r="F15" s="5"/>
      <c r="G15" s="37">
        <v>34077268</v>
      </c>
      <c r="H15" s="5">
        <f t="shared" si="1"/>
        <v>13630907200</v>
      </c>
      <c r="I15" s="2"/>
      <c r="J15" s="9"/>
    </row>
    <row r="16" spans="2:10" x14ac:dyDescent="0.35">
      <c r="B16" s="44"/>
      <c r="C16" s="2" t="s">
        <v>15</v>
      </c>
      <c r="D16" s="31">
        <v>8800467</v>
      </c>
      <c r="E16" s="5">
        <f t="shared" si="0"/>
        <v>3520186800</v>
      </c>
      <c r="F16" s="5"/>
      <c r="G16" s="37">
        <v>35109032</v>
      </c>
      <c r="H16" s="5">
        <f t="shared" si="1"/>
        <v>14043612800</v>
      </c>
      <c r="I16" s="2"/>
      <c r="J16" s="9"/>
    </row>
    <row r="17" spans="2:10" x14ac:dyDescent="0.35">
      <c r="B17" s="44"/>
      <c r="C17" s="2" t="s">
        <v>15</v>
      </c>
      <c r="D17" s="31">
        <v>7372926.5</v>
      </c>
      <c r="E17" s="5">
        <f t="shared" si="0"/>
        <v>2949170600</v>
      </c>
      <c r="F17" s="5">
        <f t="shared" si="2"/>
        <v>4391057550</v>
      </c>
      <c r="G17" s="37">
        <v>19191082</v>
      </c>
      <c r="H17" s="5">
        <f t="shared" si="1"/>
        <v>7676432800</v>
      </c>
      <c r="I17" s="5">
        <f>AVERAGE(H14:H17)</f>
        <v>13367331400</v>
      </c>
      <c r="J17" s="9">
        <f>I17/F17</f>
        <v>3.0442168538647372</v>
      </c>
    </row>
    <row r="18" spans="2:10" x14ac:dyDescent="0.35">
      <c r="B18" s="43" t="s">
        <v>14</v>
      </c>
      <c r="C18" s="6" t="s">
        <v>16</v>
      </c>
      <c r="D18" s="7">
        <v>14761280</v>
      </c>
      <c r="E18" s="1">
        <f t="shared" si="0"/>
        <v>5904512000</v>
      </c>
      <c r="F18" s="1"/>
      <c r="G18" s="3">
        <v>49236480</v>
      </c>
      <c r="H18" s="1">
        <f t="shared" si="1"/>
        <v>19694592000</v>
      </c>
      <c r="I18" s="6"/>
      <c r="J18" s="8"/>
    </row>
    <row r="19" spans="2:10" x14ac:dyDescent="0.35">
      <c r="B19" s="43"/>
      <c r="C19" s="6" t="s">
        <v>16</v>
      </c>
      <c r="D19" s="7">
        <v>48798688</v>
      </c>
      <c r="E19" s="1">
        <f t="shared" si="0"/>
        <v>19519475200</v>
      </c>
      <c r="F19" s="1"/>
      <c r="G19" s="3">
        <v>85174248</v>
      </c>
      <c r="H19" s="1">
        <f t="shared" si="1"/>
        <v>34069699200</v>
      </c>
      <c r="I19" s="6"/>
      <c r="J19" s="8"/>
    </row>
    <row r="20" spans="2:10" x14ac:dyDescent="0.35">
      <c r="B20" s="43"/>
      <c r="C20" s="6" t="s">
        <v>16</v>
      </c>
      <c r="D20" s="7">
        <v>37302052</v>
      </c>
      <c r="E20" s="1">
        <f t="shared" si="0"/>
        <v>14920820800</v>
      </c>
      <c r="F20" s="1"/>
      <c r="G20" s="3">
        <v>96596832</v>
      </c>
      <c r="H20" s="1">
        <f t="shared" si="1"/>
        <v>38638732800</v>
      </c>
      <c r="I20" s="6"/>
      <c r="J20" s="8"/>
    </row>
    <row r="21" spans="2:10" x14ac:dyDescent="0.35">
      <c r="B21" s="43"/>
      <c r="C21" s="6" t="s">
        <v>16</v>
      </c>
      <c r="D21" s="7">
        <v>42856684</v>
      </c>
      <c r="E21" s="1">
        <f t="shared" si="0"/>
        <v>17142673600</v>
      </c>
      <c r="F21" s="1">
        <f t="shared" si="2"/>
        <v>14371870400</v>
      </c>
      <c r="G21" s="3">
        <v>99354160</v>
      </c>
      <c r="H21" s="1">
        <f t="shared" si="1"/>
        <v>39741664000</v>
      </c>
      <c r="I21" s="1">
        <f>AVERAGE(H18:H21)</f>
        <v>33036172000</v>
      </c>
      <c r="J21" s="8">
        <f>I21/F21</f>
        <v>2.2986689331682255</v>
      </c>
    </row>
    <row r="22" spans="2:10" x14ac:dyDescent="0.35">
      <c r="B22" s="44" t="s">
        <v>17</v>
      </c>
      <c r="C22" s="2" t="s">
        <v>18</v>
      </c>
      <c r="D22" s="31">
        <v>80011376</v>
      </c>
      <c r="E22" s="5">
        <f t="shared" si="0"/>
        <v>32004550400</v>
      </c>
      <c r="F22" s="5"/>
      <c r="G22" s="37">
        <v>61734748</v>
      </c>
      <c r="H22" s="5">
        <f t="shared" si="1"/>
        <v>24693899200</v>
      </c>
      <c r="I22" s="2"/>
      <c r="J22" s="9"/>
    </row>
    <row r="23" spans="2:10" x14ac:dyDescent="0.35">
      <c r="B23" s="44"/>
      <c r="C23" s="2" t="s">
        <v>18</v>
      </c>
      <c r="D23" s="31">
        <v>74472776</v>
      </c>
      <c r="E23" s="5">
        <f t="shared" si="0"/>
        <v>29789110400</v>
      </c>
      <c r="F23" s="5"/>
      <c r="G23" s="37">
        <v>72806696</v>
      </c>
      <c r="H23" s="5">
        <f t="shared" si="1"/>
        <v>29122678400</v>
      </c>
      <c r="I23" s="2"/>
      <c r="J23" s="9"/>
    </row>
    <row r="24" spans="2:10" x14ac:dyDescent="0.35">
      <c r="B24" s="44"/>
      <c r="C24" s="2" t="s">
        <v>18</v>
      </c>
      <c r="D24" s="31">
        <v>57784904</v>
      </c>
      <c r="E24" s="5">
        <f t="shared" si="0"/>
        <v>23113961600</v>
      </c>
      <c r="F24" s="5"/>
      <c r="G24" s="37">
        <v>45236084</v>
      </c>
      <c r="H24" s="5">
        <f t="shared" si="1"/>
        <v>18094433600</v>
      </c>
      <c r="I24" s="2"/>
      <c r="J24" s="9"/>
    </row>
    <row r="25" spans="2:10" x14ac:dyDescent="0.35">
      <c r="B25" s="44"/>
      <c r="C25" s="2" t="s">
        <v>18</v>
      </c>
      <c r="D25" s="31">
        <v>61587652</v>
      </c>
      <c r="E25" s="5">
        <f t="shared" si="0"/>
        <v>24635060800</v>
      </c>
      <c r="F25" s="5">
        <f t="shared" si="2"/>
        <v>27385670800</v>
      </c>
      <c r="G25" s="37">
        <v>59247508</v>
      </c>
      <c r="H25" s="5">
        <f t="shared" si="1"/>
        <v>23699003200</v>
      </c>
      <c r="I25" s="5">
        <f>AVERAGE(H22:H25)</f>
        <v>23902503600</v>
      </c>
      <c r="J25" s="9">
        <f>I25/F25</f>
        <v>0.8728105940716997</v>
      </c>
    </row>
    <row r="26" spans="2:10" x14ac:dyDescent="0.35">
      <c r="B26" s="43" t="s">
        <v>17</v>
      </c>
      <c r="C26" s="6" t="s">
        <v>19</v>
      </c>
      <c r="D26" s="7">
        <v>69002072</v>
      </c>
      <c r="E26" s="1">
        <f t="shared" si="0"/>
        <v>27600828800</v>
      </c>
      <c r="F26" s="1"/>
      <c r="G26" s="3">
        <v>67745272</v>
      </c>
      <c r="H26" s="1">
        <f t="shared" si="1"/>
        <v>27098108800</v>
      </c>
      <c r="I26" s="6"/>
      <c r="J26" s="8"/>
    </row>
    <row r="27" spans="2:10" x14ac:dyDescent="0.35">
      <c r="B27" s="43"/>
      <c r="C27" s="6" t="s">
        <v>19</v>
      </c>
      <c r="D27" s="7">
        <v>70087624</v>
      </c>
      <c r="E27" s="1">
        <f t="shared" si="0"/>
        <v>28035049600</v>
      </c>
      <c r="F27" s="1"/>
      <c r="G27" s="3">
        <v>61549512</v>
      </c>
      <c r="H27" s="1">
        <f t="shared" si="1"/>
        <v>24619804800</v>
      </c>
      <c r="I27" s="6"/>
      <c r="J27" s="8"/>
    </row>
    <row r="28" spans="2:10" x14ac:dyDescent="0.35">
      <c r="B28" s="43"/>
      <c r="C28" s="6" t="s">
        <v>19</v>
      </c>
      <c r="D28" s="7">
        <v>47690140</v>
      </c>
      <c r="E28" s="1">
        <f t="shared" si="0"/>
        <v>19076056000</v>
      </c>
      <c r="F28" s="1"/>
      <c r="G28" s="3">
        <v>59975436</v>
      </c>
      <c r="H28" s="1">
        <f t="shared" si="1"/>
        <v>23990174400</v>
      </c>
      <c r="I28" s="6"/>
      <c r="J28" s="8"/>
    </row>
    <row r="29" spans="2:10" x14ac:dyDescent="0.35">
      <c r="B29" s="43"/>
      <c r="C29" s="6" t="s">
        <v>19</v>
      </c>
      <c r="D29" s="7">
        <v>43308996</v>
      </c>
      <c r="E29" s="1">
        <f t="shared" si="0"/>
        <v>17323598400</v>
      </c>
      <c r="F29" s="1">
        <f t="shared" si="2"/>
        <v>23008883200</v>
      </c>
      <c r="G29" s="3">
        <v>33539034</v>
      </c>
      <c r="H29" s="1">
        <f t="shared" si="1"/>
        <v>13415613600</v>
      </c>
      <c r="I29" s="1">
        <f>AVERAGE(H26:H29)</f>
        <v>22280925400</v>
      </c>
      <c r="J29" s="8">
        <f>I29/F29</f>
        <v>0.96836188033672144</v>
      </c>
    </row>
  </sheetData>
  <mergeCells count="8">
    <mergeCell ref="B18:B21"/>
    <mergeCell ref="B22:B25"/>
    <mergeCell ref="B26:B29"/>
    <mergeCell ref="E4:F4"/>
    <mergeCell ref="H4:I4"/>
    <mergeCell ref="B6:B9"/>
    <mergeCell ref="B10:B13"/>
    <mergeCell ref="B14:B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J30"/>
  <sheetViews>
    <sheetView zoomScale="85" zoomScaleNormal="85" workbookViewId="0">
      <selection activeCell="C2" sqref="C2"/>
    </sheetView>
  </sheetViews>
  <sheetFormatPr defaultRowHeight="14.5" x14ac:dyDescent="0.35"/>
  <cols>
    <col min="2" max="2" width="15.1796875" bestFit="1" customWidth="1"/>
    <col min="3" max="3" width="35.1796875" bestFit="1" customWidth="1"/>
    <col min="4" max="4" width="19.54296875" bestFit="1" customWidth="1"/>
    <col min="5" max="5" width="18.81640625" bestFit="1" customWidth="1"/>
    <col min="6" max="6" width="13.26953125" bestFit="1" customWidth="1"/>
    <col min="7" max="7" width="15.81640625" bestFit="1" customWidth="1"/>
    <col min="8" max="8" width="15.1796875" bestFit="1" customWidth="1"/>
    <col min="9" max="9" width="14" bestFit="1" customWidth="1"/>
    <col min="10" max="10" width="23.54296875" bestFit="1" customWidth="1"/>
  </cols>
  <sheetData>
    <row r="2" spans="2:10" x14ac:dyDescent="0.35">
      <c r="C2" t="s">
        <v>32</v>
      </c>
    </row>
    <row r="4" spans="2:10" x14ac:dyDescent="0.35">
      <c r="C4" s="6"/>
      <c r="D4" s="6"/>
      <c r="E4" s="45" t="s">
        <v>1</v>
      </c>
      <c r="F4" s="45"/>
      <c r="G4" s="6"/>
      <c r="H4" s="45" t="s">
        <v>2</v>
      </c>
      <c r="I4" s="45"/>
      <c r="J4" s="4"/>
    </row>
    <row r="5" spans="2:10" x14ac:dyDescent="0.35">
      <c r="B5" s="10" t="s">
        <v>3</v>
      </c>
      <c r="C5" s="10" t="s">
        <v>4</v>
      </c>
      <c r="D5" s="10" t="s">
        <v>5</v>
      </c>
      <c r="E5" s="10" t="s">
        <v>6</v>
      </c>
      <c r="F5" s="10" t="s">
        <v>20</v>
      </c>
      <c r="G5" s="10" t="s">
        <v>21</v>
      </c>
      <c r="H5" s="10" t="s">
        <v>22</v>
      </c>
      <c r="I5" s="10" t="s">
        <v>20</v>
      </c>
      <c r="J5" s="39" t="s">
        <v>23</v>
      </c>
    </row>
    <row r="6" spans="2:10" x14ac:dyDescent="0.35">
      <c r="B6" s="44" t="s">
        <v>11</v>
      </c>
      <c r="C6" s="2" t="s">
        <v>12</v>
      </c>
      <c r="D6" s="31">
        <v>34428372</v>
      </c>
      <c r="E6" s="5">
        <f>D6*400</f>
        <v>13771348800</v>
      </c>
      <c r="F6" s="5"/>
      <c r="G6" s="32">
        <v>33546324</v>
      </c>
      <c r="H6" s="5">
        <f>G6*400</f>
        <v>13418529600</v>
      </c>
      <c r="I6" s="2"/>
      <c r="J6" s="9"/>
    </row>
    <row r="7" spans="2:10" x14ac:dyDescent="0.35">
      <c r="B7" s="44"/>
      <c r="C7" s="2" t="s">
        <v>12</v>
      </c>
      <c r="D7" s="31">
        <v>84386104</v>
      </c>
      <c r="E7" s="5">
        <f t="shared" ref="E7:E29" si="0">D7*400</f>
        <v>33754441600</v>
      </c>
      <c r="F7" s="5"/>
      <c r="G7" s="32">
        <v>71879328</v>
      </c>
      <c r="H7" s="5">
        <f t="shared" ref="H7:H29" si="1">G7*400</f>
        <v>28751731200</v>
      </c>
      <c r="I7" s="2"/>
      <c r="J7" s="9"/>
    </row>
    <row r="8" spans="2:10" x14ac:dyDescent="0.35">
      <c r="B8" s="44"/>
      <c r="C8" s="2" t="s">
        <v>12</v>
      </c>
      <c r="D8" s="31">
        <v>70400864</v>
      </c>
      <c r="E8" s="5">
        <f t="shared" si="0"/>
        <v>28160345600</v>
      </c>
      <c r="F8" s="5"/>
      <c r="G8" s="32">
        <v>58710064</v>
      </c>
      <c r="H8" s="5">
        <f t="shared" si="1"/>
        <v>23484025600</v>
      </c>
      <c r="I8" s="2"/>
      <c r="J8" s="9"/>
    </row>
    <row r="9" spans="2:10" x14ac:dyDescent="0.35">
      <c r="B9" s="44"/>
      <c r="C9" s="2" t="s">
        <v>12</v>
      </c>
      <c r="D9" s="31">
        <v>84756704</v>
      </c>
      <c r="E9" s="5">
        <f t="shared" si="0"/>
        <v>33902681600</v>
      </c>
      <c r="F9" s="5">
        <f>AVERAGE(E6:E9)</f>
        <v>27397204400</v>
      </c>
      <c r="G9" s="32">
        <v>68586120</v>
      </c>
      <c r="H9" s="5">
        <f t="shared" si="1"/>
        <v>27434448000</v>
      </c>
      <c r="I9" s="5">
        <f>AVERAGE(H6:H9)</f>
        <v>23272183600</v>
      </c>
      <c r="J9" s="9">
        <f>I9/F9</f>
        <v>0.84943643374066302</v>
      </c>
    </row>
    <row r="10" spans="2:10" x14ac:dyDescent="0.35">
      <c r="B10" s="43" t="s">
        <v>11</v>
      </c>
      <c r="C10" s="6" t="s">
        <v>13</v>
      </c>
      <c r="D10" s="7">
        <v>68803600</v>
      </c>
      <c r="E10" s="1">
        <f t="shared" si="0"/>
        <v>27521440000</v>
      </c>
      <c r="F10" s="1"/>
      <c r="G10">
        <v>71334512</v>
      </c>
      <c r="H10" s="1">
        <f t="shared" si="1"/>
        <v>28533804800</v>
      </c>
      <c r="I10" s="6"/>
      <c r="J10" s="8"/>
    </row>
    <row r="11" spans="2:10" x14ac:dyDescent="0.35">
      <c r="B11" s="43"/>
      <c r="C11" s="6" t="s">
        <v>13</v>
      </c>
      <c r="D11" s="7">
        <v>82644344</v>
      </c>
      <c r="E11" s="1">
        <f t="shared" si="0"/>
        <v>33057737600</v>
      </c>
      <c r="F11" s="1"/>
      <c r="G11">
        <v>89539704</v>
      </c>
      <c r="H11" s="1">
        <f t="shared" si="1"/>
        <v>35815881600</v>
      </c>
      <c r="I11" s="6"/>
      <c r="J11" s="8"/>
    </row>
    <row r="12" spans="2:10" x14ac:dyDescent="0.35">
      <c r="B12" s="43"/>
      <c r="C12" s="6" t="s">
        <v>13</v>
      </c>
      <c r="D12" s="7">
        <v>78281392</v>
      </c>
      <c r="E12" s="1">
        <f t="shared" si="0"/>
        <v>31312556800</v>
      </c>
      <c r="F12" s="1"/>
      <c r="G12">
        <v>86747144</v>
      </c>
      <c r="H12" s="1">
        <f t="shared" si="1"/>
        <v>34698857600</v>
      </c>
      <c r="I12" s="6"/>
      <c r="J12" s="8"/>
    </row>
    <row r="13" spans="2:10" x14ac:dyDescent="0.35">
      <c r="B13" s="43"/>
      <c r="C13" s="6" t="s">
        <v>13</v>
      </c>
      <c r="D13" s="7">
        <v>94459008</v>
      </c>
      <c r="E13" s="1">
        <f t="shared" si="0"/>
        <v>37783603200</v>
      </c>
      <c r="F13" s="1">
        <f t="shared" ref="F13:F29" si="2">AVERAGE(E10:E13)</f>
        <v>32418834400</v>
      </c>
      <c r="G13">
        <v>70196304</v>
      </c>
      <c r="H13" s="1">
        <f t="shared" si="1"/>
        <v>28078521600</v>
      </c>
      <c r="I13" s="1">
        <f>AVERAGE(H10:H13)</f>
        <v>31781766400</v>
      </c>
      <c r="J13" s="8">
        <f>I13/F13</f>
        <v>0.98034883080188717</v>
      </c>
    </row>
    <row r="14" spans="2:10" x14ac:dyDescent="0.35">
      <c r="B14" s="44" t="s">
        <v>14</v>
      </c>
      <c r="C14" s="2" t="s">
        <v>15</v>
      </c>
      <c r="D14" s="31">
        <v>3544669.75</v>
      </c>
      <c r="E14" s="5">
        <f t="shared" si="0"/>
        <v>1417867900</v>
      </c>
      <c r="F14" s="5"/>
      <c r="G14" s="32">
        <v>14295162</v>
      </c>
      <c r="H14" s="5">
        <f t="shared" si="1"/>
        <v>5718064800</v>
      </c>
      <c r="I14" s="2"/>
      <c r="J14" s="9"/>
    </row>
    <row r="15" spans="2:10" x14ac:dyDescent="0.35">
      <c r="B15" s="44"/>
      <c r="C15" s="2" t="s">
        <v>15</v>
      </c>
      <c r="D15" s="31">
        <v>4247201.5</v>
      </c>
      <c r="E15" s="5">
        <f t="shared" si="0"/>
        <v>1698880600</v>
      </c>
      <c r="F15" s="5"/>
      <c r="G15" s="32">
        <v>12913182</v>
      </c>
      <c r="H15" s="5">
        <f t="shared" si="1"/>
        <v>5165272800</v>
      </c>
      <c r="I15" s="2"/>
      <c r="J15" s="9"/>
    </row>
    <row r="16" spans="2:10" x14ac:dyDescent="0.35">
      <c r="B16" s="44"/>
      <c r="C16" s="2" t="s">
        <v>15</v>
      </c>
      <c r="D16" s="31">
        <v>3196459</v>
      </c>
      <c r="E16" s="5">
        <f t="shared" si="0"/>
        <v>1278583600</v>
      </c>
      <c r="F16" s="5"/>
      <c r="G16" s="32">
        <v>15164010</v>
      </c>
      <c r="H16" s="5">
        <f t="shared" si="1"/>
        <v>6065604000</v>
      </c>
      <c r="I16" s="2"/>
      <c r="J16" s="9"/>
    </row>
    <row r="17" spans="2:10" x14ac:dyDescent="0.35">
      <c r="B17" s="44"/>
      <c r="C17" s="2" t="s">
        <v>15</v>
      </c>
      <c r="D17" s="31">
        <v>1960490</v>
      </c>
      <c r="E17" s="5">
        <f t="shared" si="0"/>
        <v>784196000</v>
      </c>
      <c r="F17" s="5">
        <f t="shared" si="2"/>
        <v>1294882025</v>
      </c>
      <c r="G17" s="32">
        <v>9525620</v>
      </c>
      <c r="H17" s="5">
        <f t="shared" si="1"/>
        <v>3810248000</v>
      </c>
      <c r="I17" s="5">
        <f>AVERAGE(H14:H17)</f>
        <v>5189797400</v>
      </c>
      <c r="J17" s="9">
        <f>I17/F17</f>
        <v>4.0079306838783246</v>
      </c>
    </row>
    <row r="18" spans="2:10" x14ac:dyDescent="0.35">
      <c r="B18" s="43" t="s">
        <v>14</v>
      </c>
      <c r="C18" s="6" t="s">
        <v>16</v>
      </c>
      <c r="D18" s="7">
        <v>9524790</v>
      </c>
      <c r="E18" s="1">
        <f t="shared" si="0"/>
        <v>3809916000</v>
      </c>
      <c r="F18" s="1"/>
      <c r="G18">
        <v>25379066</v>
      </c>
      <c r="H18" s="1">
        <f t="shared" si="1"/>
        <v>10151626400</v>
      </c>
      <c r="I18" s="6"/>
      <c r="J18" s="8"/>
    </row>
    <row r="19" spans="2:10" x14ac:dyDescent="0.35">
      <c r="B19" s="43"/>
      <c r="C19" s="6" t="s">
        <v>16</v>
      </c>
      <c r="D19" s="7">
        <v>17385440</v>
      </c>
      <c r="E19" s="1">
        <f t="shared" si="0"/>
        <v>6954176000</v>
      </c>
      <c r="F19" s="1"/>
      <c r="G19">
        <v>39995156</v>
      </c>
      <c r="H19" s="1">
        <f t="shared" si="1"/>
        <v>15998062400</v>
      </c>
      <c r="I19" s="6"/>
      <c r="J19" s="8"/>
    </row>
    <row r="20" spans="2:10" x14ac:dyDescent="0.35">
      <c r="B20" s="43"/>
      <c r="C20" s="6" t="s">
        <v>16</v>
      </c>
      <c r="D20" s="7">
        <v>21165254</v>
      </c>
      <c r="E20" s="1">
        <f t="shared" si="0"/>
        <v>8466101600</v>
      </c>
      <c r="F20" s="1"/>
      <c r="G20">
        <v>38837912</v>
      </c>
      <c r="H20" s="1">
        <f t="shared" si="1"/>
        <v>15535164800</v>
      </c>
      <c r="I20" s="6"/>
      <c r="J20" s="8"/>
    </row>
    <row r="21" spans="2:10" x14ac:dyDescent="0.35">
      <c r="B21" s="43"/>
      <c r="C21" s="6" t="s">
        <v>16</v>
      </c>
      <c r="D21" s="7">
        <v>28223204</v>
      </c>
      <c r="E21" s="1">
        <f t="shared" si="0"/>
        <v>11289281600</v>
      </c>
      <c r="F21" s="1">
        <f t="shared" si="2"/>
        <v>7629868800</v>
      </c>
      <c r="G21">
        <v>35548356</v>
      </c>
      <c r="H21" s="1">
        <f t="shared" si="1"/>
        <v>14219342400</v>
      </c>
      <c r="I21" s="1">
        <f>AVERAGE(H18:H21)</f>
        <v>13976049000</v>
      </c>
      <c r="J21" s="8">
        <f>I21/F21</f>
        <v>1.8317548265050114</v>
      </c>
    </row>
    <row r="22" spans="2:10" x14ac:dyDescent="0.35">
      <c r="B22" s="44" t="s">
        <v>17</v>
      </c>
      <c r="C22" s="2" t="s">
        <v>18</v>
      </c>
      <c r="D22" s="31">
        <v>4365774.5</v>
      </c>
      <c r="E22" s="5">
        <f t="shared" si="0"/>
        <v>1746309800</v>
      </c>
      <c r="F22" s="5"/>
      <c r="G22" s="32">
        <v>8042352.5</v>
      </c>
      <c r="H22" s="5">
        <f t="shared" si="1"/>
        <v>3216941000</v>
      </c>
      <c r="I22" s="2"/>
      <c r="J22" s="9"/>
    </row>
    <row r="23" spans="2:10" x14ac:dyDescent="0.35">
      <c r="B23" s="44"/>
      <c r="C23" s="2" t="s">
        <v>18</v>
      </c>
      <c r="D23" s="31">
        <v>4497244</v>
      </c>
      <c r="E23" s="5">
        <f t="shared" si="0"/>
        <v>1798897600</v>
      </c>
      <c r="F23" s="5"/>
      <c r="G23" s="32">
        <v>7702766.5</v>
      </c>
      <c r="H23" s="5">
        <f t="shared" si="1"/>
        <v>3081106600</v>
      </c>
      <c r="I23" s="2"/>
      <c r="J23" s="9"/>
    </row>
    <row r="24" spans="2:10" x14ac:dyDescent="0.35">
      <c r="B24" s="44"/>
      <c r="C24" s="2" t="s">
        <v>18</v>
      </c>
      <c r="D24" s="31">
        <v>4426000.5</v>
      </c>
      <c r="E24" s="5">
        <f t="shared" si="0"/>
        <v>1770400200</v>
      </c>
      <c r="F24" s="5"/>
      <c r="G24" s="32">
        <v>7654044.5</v>
      </c>
      <c r="H24" s="5">
        <f t="shared" si="1"/>
        <v>3061617800</v>
      </c>
      <c r="I24" s="2"/>
      <c r="J24" s="9"/>
    </row>
    <row r="25" spans="2:10" x14ac:dyDescent="0.35">
      <c r="B25" s="44"/>
      <c r="C25" s="2" t="s">
        <v>18</v>
      </c>
      <c r="D25" s="31">
        <v>4705440.5</v>
      </c>
      <c r="E25" s="5">
        <f t="shared" si="0"/>
        <v>1882176200</v>
      </c>
      <c r="F25" s="5">
        <f t="shared" si="2"/>
        <v>1799445950</v>
      </c>
      <c r="G25" s="32">
        <v>8036601.5</v>
      </c>
      <c r="H25" s="5">
        <f t="shared" si="1"/>
        <v>3214640600</v>
      </c>
      <c r="I25" s="5">
        <f>AVERAGE(H22:H25)</f>
        <v>3143576500</v>
      </c>
      <c r="J25" s="9">
        <f>I25/F25</f>
        <v>1.7469691156880816</v>
      </c>
    </row>
    <row r="26" spans="2:10" x14ac:dyDescent="0.35">
      <c r="B26" s="43" t="s">
        <v>17</v>
      </c>
      <c r="C26" s="6" t="s">
        <v>19</v>
      </c>
      <c r="D26" s="7">
        <v>7985618</v>
      </c>
      <c r="E26" s="1">
        <f t="shared" si="0"/>
        <v>3194247200</v>
      </c>
      <c r="F26" s="1"/>
      <c r="G26">
        <v>12231527</v>
      </c>
      <c r="H26" s="1">
        <f t="shared" si="1"/>
        <v>4892610800</v>
      </c>
      <c r="I26" s="6"/>
      <c r="J26" s="8"/>
    </row>
    <row r="27" spans="2:10" x14ac:dyDescent="0.35">
      <c r="B27" s="43"/>
      <c r="C27" s="6" t="s">
        <v>19</v>
      </c>
      <c r="D27" s="7">
        <v>8027870</v>
      </c>
      <c r="E27" s="1">
        <f t="shared" si="0"/>
        <v>3211148000</v>
      </c>
      <c r="F27" s="1"/>
      <c r="G27">
        <v>11190774</v>
      </c>
      <c r="H27" s="1">
        <f t="shared" si="1"/>
        <v>4476309600</v>
      </c>
      <c r="I27" s="6"/>
      <c r="J27" s="8"/>
    </row>
    <row r="28" spans="2:10" x14ac:dyDescent="0.35">
      <c r="B28" s="43"/>
      <c r="C28" s="6" t="s">
        <v>19</v>
      </c>
      <c r="D28" s="7">
        <v>7260293</v>
      </c>
      <c r="E28" s="1">
        <f t="shared" si="0"/>
        <v>2904117200</v>
      </c>
      <c r="F28" s="1"/>
      <c r="G28">
        <v>12665993</v>
      </c>
      <c r="H28" s="1">
        <f t="shared" si="1"/>
        <v>5066397200</v>
      </c>
      <c r="I28" s="6"/>
      <c r="J28" s="8"/>
    </row>
    <row r="29" spans="2:10" x14ac:dyDescent="0.35">
      <c r="B29" s="43"/>
      <c r="C29" s="6" t="s">
        <v>19</v>
      </c>
      <c r="D29" s="7">
        <v>5085841</v>
      </c>
      <c r="E29" s="1">
        <f t="shared" si="0"/>
        <v>2034336400</v>
      </c>
      <c r="F29" s="1">
        <f t="shared" si="2"/>
        <v>2835962200</v>
      </c>
      <c r="G29">
        <v>8767381</v>
      </c>
      <c r="H29" s="1">
        <f t="shared" si="1"/>
        <v>3506952400</v>
      </c>
      <c r="I29" s="1">
        <f>AVERAGE(H26:H29)</f>
        <v>4485567500</v>
      </c>
      <c r="J29" s="8">
        <f>I29/F29</f>
        <v>1.581673937685065</v>
      </c>
    </row>
    <row r="30" spans="2:10" x14ac:dyDescent="0.35">
      <c r="B30" s="38"/>
    </row>
  </sheetData>
  <mergeCells count="8">
    <mergeCell ref="B26:B29"/>
    <mergeCell ref="E4:F4"/>
    <mergeCell ref="H4:I4"/>
    <mergeCell ref="B6:B9"/>
    <mergeCell ref="B10:B13"/>
    <mergeCell ref="B14:B17"/>
    <mergeCell ref="B18:B21"/>
    <mergeCell ref="B22:B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K30"/>
  <sheetViews>
    <sheetView zoomScale="85" zoomScaleNormal="85" workbookViewId="0">
      <selection activeCell="C2" sqref="C2"/>
    </sheetView>
  </sheetViews>
  <sheetFormatPr defaultRowHeight="14.5" x14ac:dyDescent="0.35"/>
  <cols>
    <col min="2" max="2" width="15.1796875" bestFit="1" customWidth="1"/>
    <col min="3" max="3" width="36.1796875" customWidth="1"/>
    <col min="4" max="4" width="20" bestFit="1" customWidth="1"/>
    <col min="5" max="5" width="19.1796875" bestFit="1" customWidth="1"/>
    <col min="6" max="6" width="13.54296875" bestFit="1" customWidth="1"/>
    <col min="7" max="7" width="15.81640625" bestFit="1" customWidth="1"/>
    <col min="8" max="8" width="15.1796875" bestFit="1" customWidth="1"/>
    <col min="9" max="9" width="14" bestFit="1" customWidth="1"/>
    <col min="10" max="10" width="23.54296875" bestFit="1" customWidth="1"/>
  </cols>
  <sheetData>
    <row r="2" spans="2:11" x14ac:dyDescent="0.35">
      <c r="C2" t="s">
        <v>31</v>
      </c>
    </row>
    <row r="4" spans="2:11" x14ac:dyDescent="0.35">
      <c r="B4" s="40"/>
      <c r="C4" s="25"/>
      <c r="D4" s="47" t="s">
        <v>1</v>
      </c>
      <c r="E4" s="48"/>
      <c r="F4" s="49"/>
      <c r="G4" s="47" t="s">
        <v>2</v>
      </c>
      <c r="H4" s="48"/>
      <c r="I4" s="49"/>
      <c r="J4" s="29"/>
    </row>
    <row r="5" spans="2:11" x14ac:dyDescent="0.35">
      <c r="B5" s="41" t="s">
        <v>3</v>
      </c>
      <c r="C5" s="13" t="s">
        <v>4</v>
      </c>
      <c r="D5" s="13" t="s">
        <v>5</v>
      </c>
      <c r="E5" s="13" t="s">
        <v>6</v>
      </c>
      <c r="F5" s="13" t="s">
        <v>20</v>
      </c>
      <c r="G5" s="13" t="s">
        <v>21</v>
      </c>
      <c r="H5" s="13" t="s">
        <v>22</v>
      </c>
      <c r="I5" s="12" t="s">
        <v>20</v>
      </c>
      <c r="J5" s="30" t="s">
        <v>23</v>
      </c>
    </row>
    <row r="6" spans="2:11" x14ac:dyDescent="0.35">
      <c r="B6" s="50" t="s">
        <v>11</v>
      </c>
      <c r="C6" s="26" t="s">
        <v>12</v>
      </c>
      <c r="D6" s="31">
        <v>8982860</v>
      </c>
      <c r="E6" s="19">
        <f>D6*400</f>
        <v>3593144000</v>
      </c>
      <c r="F6" s="19"/>
      <c r="G6" s="31">
        <v>19096512</v>
      </c>
      <c r="H6" s="19">
        <f>G6*400</f>
        <v>7638604800</v>
      </c>
      <c r="I6" s="17"/>
      <c r="J6" s="24"/>
    </row>
    <row r="7" spans="2:11" ht="14.5" customHeight="1" x14ac:dyDescent="0.35">
      <c r="B7" s="50"/>
      <c r="C7" s="26" t="s">
        <v>12</v>
      </c>
      <c r="D7" s="31">
        <v>17371790</v>
      </c>
      <c r="E7" s="19">
        <f t="shared" ref="E7:E28" si="0">D7*400</f>
        <v>6948716000</v>
      </c>
      <c r="F7" s="19"/>
      <c r="G7" s="31">
        <v>29548754</v>
      </c>
      <c r="H7" s="19">
        <f t="shared" ref="H7:H29" si="1">G7*400</f>
        <v>11819501600</v>
      </c>
      <c r="I7" s="17"/>
      <c r="J7" s="24"/>
    </row>
    <row r="8" spans="2:11" x14ac:dyDescent="0.35">
      <c r="B8" s="50"/>
      <c r="C8" s="26" t="s">
        <v>12</v>
      </c>
      <c r="D8" s="31">
        <v>17579290</v>
      </c>
      <c r="E8" s="19">
        <f t="shared" si="0"/>
        <v>7031716000</v>
      </c>
      <c r="F8" s="19"/>
      <c r="G8" s="31">
        <v>29258920</v>
      </c>
      <c r="H8" s="19">
        <f t="shared" si="1"/>
        <v>11703568000</v>
      </c>
      <c r="I8" s="17"/>
      <c r="J8" s="24"/>
    </row>
    <row r="9" spans="2:11" x14ac:dyDescent="0.35">
      <c r="B9" s="50"/>
      <c r="C9" s="26" t="s">
        <v>12</v>
      </c>
      <c r="D9" s="31">
        <v>20049486</v>
      </c>
      <c r="E9" s="19">
        <f t="shared" si="0"/>
        <v>8019794400</v>
      </c>
      <c r="F9" s="19">
        <f>AVERAGE(E6:E9)</f>
        <v>6398342600</v>
      </c>
      <c r="G9" s="31">
        <v>31789648</v>
      </c>
      <c r="H9" s="19">
        <f t="shared" si="1"/>
        <v>12715859200</v>
      </c>
      <c r="I9" s="20">
        <f>AVERAGE(H6:H9)</f>
        <v>10969383400</v>
      </c>
      <c r="J9" s="24">
        <f>I9/F9</f>
        <v>1.7144101348996224</v>
      </c>
      <c r="K9" s="3"/>
    </row>
    <row r="10" spans="2:11" x14ac:dyDescent="0.35">
      <c r="B10" s="46" t="s">
        <v>11</v>
      </c>
      <c r="C10" s="14" t="s">
        <v>13</v>
      </c>
      <c r="D10" s="7">
        <v>9884336</v>
      </c>
      <c r="E10" s="15">
        <f t="shared" si="0"/>
        <v>3953734400</v>
      </c>
      <c r="F10" s="15"/>
      <c r="G10" s="7">
        <v>15524582</v>
      </c>
      <c r="H10" s="15">
        <f t="shared" si="1"/>
        <v>6209832800</v>
      </c>
      <c r="I10" s="16"/>
      <c r="J10" s="22"/>
    </row>
    <row r="11" spans="2:11" ht="14.5" customHeight="1" x14ac:dyDescent="0.35">
      <c r="B11" s="46"/>
      <c r="C11" s="14" t="s">
        <v>13</v>
      </c>
      <c r="D11" s="7">
        <v>16315779</v>
      </c>
      <c r="E11" s="15">
        <f t="shared" si="0"/>
        <v>6526311600</v>
      </c>
      <c r="F11" s="15"/>
      <c r="G11" s="7">
        <v>21534414</v>
      </c>
      <c r="H11" s="15">
        <f t="shared" si="1"/>
        <v>8613765600</v>
      </c>
      <c r="I11" s="16"/>
      <c r="J11" s="22"/>
    </row>
    <row r="12" spans="2:11" x14ac:dyDescent="0.35">
      <c r="B12" s="46"/>
      <c r="C12" s="14" t="s">
        <v>13</v>
      </c>
      <c r="D12" s="7">
        <v>14449695</v>
      </c>
      <c r="E12" s="15">
        <f t="shared" si="0"/>
        <v>5779878000</v>
      </c>
      <c r="F12" s="15"/>
      <c r="G12" s="7">
        <v>19460978</v>
      </c>
      <c r="H12" s="15">
        <f t="shared" si="1"/>
        <v>7784391200</v>
      </c>
      <c r="I12" s="16"/>
      <c r="J12" s="22"/>
    </row>
    <row r="13" spans="2:11" x14ac:dyDescent="0.35">
      <c r="B13" s="46"/>
      <c r="C13" s="14" t="s">
        <v>13</v>
      </c>
      <c r="D13" s="7">
        <v>12899640</v>
      </c>
      <c r="E13" s="15">
        <f t="shared" si="0"/>
        <v>5159856000</v>
      </c>
      <c r="F13" s="15">
        <f>AVERAGE(E10:E13)</f>
        <v>5354945000</v>
      </c>
      <c r="G13" s="7">
        <v>19398128</v>
      </c>
      <c r="H13" s="15">
        <f t="shared" si="1"/>
        <v>7759251200</v>
      </c>
      <c r="I13" s="21">
        <f>AVERAGE(H10:H13)</f>
        <v>7591810200</v>
      </c>
      <c r="J13" s="22">
        <f>I13/F13</f>
        <v>1.4177195470728456</v>
      </c>
    </row>
    <row r="14" spans="2:11" x14ac:dyDescent="0.35">
      <c r="B14" s="50" t="s">
        <v>14</v>
      </c>
      <c r="C14" s="26" t="s">
        <v>15</v>
      </c>
      <c r="D14" s="31">
        <v>7385200.5</v>
      </c>
      <c r="E14" s="19">
        <f t="shared" si="0"/>
        <v>2954080200</v>
      </c>
      <c r="F14" s="19"/>
      <c r="G14" s="31">
        <v>36129220</v>
      </c>
      <c r="H14" s="19">
        <f t="shared" si="1"/>
        <v>14451688000</v>
      </c>
      <c r="I14" s="17"/>
      <c r="J14" s="24"/>
    </row>
    <row r="15" spans="2:11" x14ac:dyDescent="0.35">
      <c r="B15" s="50"/>
      <c r="C15" s="26" t="s">
        <v>15</v>
      </c>
      <c r="D15" s="31">
        <v>9860137</v>
      </c>
      <c r="E15" s="19">
        <f t="shared" si="0"/>
        <v>3944054800</v>
      </c>
      <c r="F15" s="19"/>
      <c r="G15" s="31">
        <v>34500832</v>
      </c>
      <c r="H15" s="19">
        <f t="shared" si="1"/>
        <v>13800332800</v>
      </c>
      <c r="I15" s="17"/>
      <c r="J15" s="24"/>
    </row>
    <row r="16" spans="2:11" x14ac:dyDescent="0.35">
      <c r="B16" s="50"/>
      <c r="C16" s="26" t="s">
        <v>15</v>
      </c>
      <c r="D16" s="31">
        <v>9566795</v>
      </c>
      <c r="E16" s="19">
        <f t="shared" si="0"/>
        <v>3826718000</v>
      </c>
      <c r="F16" s="19"/>
      <c r="G16" s="31">
        <v>34215844</v>
      </c>
      <c r="H16" s="19">
        <f t="shared" si="1"/>
        <v>13686337600</v>
      </c>
      <c r="I16" s="17"/>
      <c r="J16" s="24"/>
    </row>
    <row r="17" spans="2:10" x14ac:dyDescent="0.35">
      <c r="B17" s="50"/>
      <c r="C17" s="26" t="s">
        <v>15</v>
      </c>
      <c r="D17" s="31">
        <v>9008815</v>
      </c>
      <c r="E17" s="19">
        <f t="shared" si="0"/>
        <v>3603526000</v>
      </c>
      <c r="F17" s="19">
        <f t="shared" ref="F17:F29" si="2">AVERAGE(E14:E17)</f>
        <v>3582094750</v>
      </c>
      <c r="G17" s="31">
        <v>37715768</v>
      </c>
      <c r="H17" s="19">
        <f t="shared" si="1"/>
        <v>15086307200</v>
      </c>
      <c r="I17" s="20">
        <f>AVERAGE(H14:H17)</f>
        <v>14256166400</v>
      </c>
      <c r="J17" s="24">
        <f>I17/F17</f>
        <v>3.9798406784186824</v>
      </c>
    </row>
    <row r="18" spans="2:10" x14ac:dyDescent="0.35">
      <c r="B18" s="46" t="s">
        <v>14</v>
      </c>
      <c r="C18" s="14" t="s">
        <v>16</v>
      </c>
      <c r="D18" s="7">
        <v>7636399.5</v>
      </c>
      <c r="E18" s="15">
        <f t="shared" si="0"/>
        <v>3054559800</v>
      </c>
      <c r="F18" s="15"/>
      <c r="G18" s="7">
        <v>24706900</v>
      </c>
      <c r="H18" s="15">
        <f t="shared" si="1"/>
        <v>9882760000</v>
      </c>
      <c r="I18" s="16"/>
      <c r="J18" s="22"/>
    </row>
    <row r="19" spans="2:10" x14ac:dyDescent="0.35">
      <c r="B19" s="46"/>
      <c r="C19" s="14" t="s">
        <v>16</v>
      </c>
      <c r="D19" s="7">
        <v>8383535.5</v>
      </c>
      <c r="E19" s="15">
        <f t="shared" si="0"/>
        <v>3353414200</v>
      </c>
      <c r="F19" s="15"/>
      <c r="G19" s="7">
        <v>30078900</v>
      </c>
      <c r="H19" s="15">
        <f t="shared" si="1"/>
        <v>12031560000</v>
      </c>
      <c r="I19" s="16"/>
      <c r="J19" s="22"/>
    </row>
    <row r="20" spans="2:10" x14ac:dyDescent="0.35">
      <c r="B20" s="46"/>
      <c r="C20" s="14" t="s">
        <v>16</v>
      </c>
      <c r="D20" s="7">
        <v>7767390.5</v>
      </c>
      <c r="E20" s="15">
        <f t="shared" si="0"/>
        <v>3106956200</v>
      </c>
      <c r="F20" s="15"/>
      <c r="G20" s="7">
        <v>27759214</v>
      </c>
      <c r="H20" s="15">
        <f t="shared" si="1"/>
        <v>11103685600</v>
      </c>
      <c r="I20" s="16"/>
      <c r="J20" s="22"/>
    </row>
    <row r="21" spans="2:10" x14ac:dyDescent="0.35">
      <c r="B21" s="46"/>
      <c r="C21" s="14" t="s">
        <v>16</v>
      </c>
      <c r="D21" s="7">
        <v>8980370</v>
      </c>
      <c r="E21" s="15">
        <f t="shared" si="0"/>
        <v>3592148000</v>
      </c>
      <c r="F21" s="15">
        <f t="shared" si="2"/>
        <v>3276769550</v>
      </c>
      <c r="G21" s="7">
        <v>30332446</v>
      </c>
      <c r="H21" s="15">
        <f t="shared" si="1"/>
        <v>12132978400</v>
      </c>
      <c r="I21" s="21">
        <f>AVERAGE(H18:H21)</f>
        <v>11287746000</v>
      </c>
      <c r="J21" s="22">
        <f>I21/F21</f>
        <v>3.4447787150609965</v>
      </c>
    </row>
    <row r="22" spans="2:10" x14ac:dyDescent="0.35">
      <c r="B22" s="50" t="s">
        <v>17</v>
      </c>
      <c r="C22" s="26" t="s">
        <v>18</v>
      </c>
      <c r="D22" s="31">
        <v>20715748</v>
      </c>
      <c r="E22" s="19">
        <f t="shared" si="0"/>
        <v>8286299200</v>
      </c>
      <c r="F22" s="19"/>
      <c r="G22" s="31">
        <v>24760090</v>
      </c>
      <c r="H22" s="19">
        <f t="shared" si="1"/>
        <v>9904036000</v>
      </c>
      <c r="I22" s="17"/>
      <c r="J22" s="24"/>
    </row>
    <row r="23" spans="2:10" ht="14.5" customHeight="1" x14ac:dyDescent="0.35">
      <c r="B23" s="50"/>
      <c r="C23" s="26" t="s">
        <v>18</v>
      </c>
      <c r="D23" s="31">
        <v>18004940</v>
      </c>
      <c r="E23" s="19">
        <f t="shared" si="0"/>
        <v>7201976000</v>
      </c>
      <c r="F23" s="19"/>
      <c r="G23" s="31">
        <v>25486764</v>
      </c>
      <c r="H23" s="19">
        <f t="shared" si="1"/>
        <v>10194705600</v>
      </c>
      <c r="I23" s="17"/>
      <c r="J23" s="24"/>
    </row>
    <row r="24" spans="2:10" x14ac:dyDescent="0.35">
      <c r="B24" s="50"/>
      <c r="C24" s="26" t="s">
        <v>18</v>
      </c>
      <c r="D24" s="31">
        <v>13106532</v>
      </c>
      <c r="E24" s="19">
        <f t="shared" si="0"/>
        <v>5242612800</v>
      </c>
      <c r="F24" s="19"/>
      <c r="G24" s="31">
        <v>21825214</v>
      </c>
      <c r="H24" s="19">
        <f t="shared" si="1"/>
        <v>8730085600</v>
      </c>
      <c r="I24" s="17"/>
      <c r="J24" s="24"/>
    </row>
    <row r="25" spans="2:10" x14ac:dyDescent="0.35">
      <c r="B25" s="50"/>
      <c r="C25" s="26" t="s">
        <v>18</v>
      </c>
      <c r="D25" s="31">
        <v>11006200</v>
      </c>
      <c r="E25" s="19">
        <f t="shared" si="0"/>
        <v>4402480000</v>
      </c>
      <c r="F25" s="19">
        <f t="shared" si="2"/>
        <v>6283342000</v>
      </c>
      <c r="G25" s="31">
        <v>18536236</v>
      </c>
      <c r="H25" s="19">
        <f t="shared" si="1"/>
        <v>7414494400</v>
      </c>
      <c r="I25" s="20">
        <f>AVERAGE(H22:H25)</f>
        <v>9060830400</v>
      </c>
      <c r="J25" s="24">
        <f>I25/F25</f>
        <v>1.442039984454133</v>
      </c>
    </row>
    <row r="26" spans="2:10" x14ac:dyDescent="0.35">
      <c r="B26" s="46" t="s">
        <v>17</v>
      </c>
      <c r="C26" s="14" t="s">
        <v>19</v>
      </c>
      <c r="D26" s="7">
        <v>7805393</v>
      </c>
      <c r="E26" s="15">
        <f t="shared" si="0"/>
        <v>3122157200</v>
      </c>
      <c r="F26" s="15"/>
      <c r="G26" s="7">
        <v>13484887</v>
      </c>
      <c r="H26" s="15">
        <f t="shared" si="1"/>
        <v>5393954800</v>
      </c>
      <c r="I26" s="16"/>
      <c r="J26" s="22"/>
    </row>
    <row r="27" spans="2:10" ht="14.5" customHeight="1" x14ac:dyDescent="0.35">
      <c r="B27" s="46"/>
      <c r="C27" s="14" t="s">
        <v>19</v>
      </c>
      <c r="D27" s="7">
        <v>7865011.5</v>
      </c>
      <c r="E27" s="15">
        <f t="shared" si="0"/>
        <v>3146004600</v>
      </c>
      <c r="F27" s="15"/>
      <c r="G27" s="7">
        <v>14682630</v>
      </c>
      <c r="H27" s="15">
        <f t="shared" si="1"/>
        <v>5873052000</v>
      </c>
      <c r="I27" s="16"/>
      <c r="J27" s="22"/>
    </row>
    <row r="28" spans="2:10" x14ac:dyDescent="0.35">
      <c r="B28" s="46"/>
      <c r="C28" s="14" t="s">
        <v>19</v>
      </c>
      <c r="D28" s="33">
        <v>8088705.5</v>
      </c>
      <c r="E28" s="15">
        <f t="shared" si="0"/>
        <v>3235482200</v>
      </c>
      <c r="F28" s="15"/>
      <c r="G28" s="34">
        <v>15352949</v>
      </c>
      <c r="H28" s="15">
        <f t="shared" si="1"/>
        <v>6141179600</v>
      </c>
      <c r="I28" s="16"/>
      <c r="J28" s="22"/>
    </row>
    <row r="29" spans="2:10" x14ac:dyDescent="0.35">
      <c r="B29" s="46"/>
      <c r="C29" s="18" t="s">
        <v>19</v>
      </c>
      <c r="D29" s="35">
        <v>5625027</v>
      </c>
      <c r="E29" s="27">
        <f>D29*400</f>
        <v>2250010800</v>
      </c>
      <c r="F29" s="27">
        <f t="shared" si="2"/>
        <v>2938413700</v>
      </c>
      <c r="G29" s="36">
        <v>9847398</v>
      </c>
      <c r="H29" s="27">
        <f t="shared" si="1"/>
        <v>3938959200</v>
      </c>
      <c r="I29" s="28">
        <f>AVERAGE(H26:H29)</f>
        <v>5336786400</v>
      </c>
      <c r="J29" s="23">
        <f>I29/F29</f>
        <v>1.8162134215478236</v>
      </c>
    </row>
    <row r="30" spans="2:10" x14ac:dyDescent="0.35">
      <c r="B30" s="38"/>
    </row>
  </sheetData>
  <mergeCells count="8">
    <mergeCell ref="B26:B29"/>
    <mergeCell ref="D4:F4"/>
    <mergeCell ref="G4:I4"/>
    <mergeCell ref="B6:B9"/>
    <mergeCell ref="B10:B13"/>
    <mergeCell ref="B14:B17"/>
    <mergeCell ref="B18:B21"/>
    <mergeCell ref="B22:B2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D0623889E19E4086294F08A0A5C48B" ma:contentTypeVersion="13" ma:contentTypeDescription="Create a new document." ma:contentTypeScope="" ma:versionID="25acc5594adcd13c2768620d92640768">
  <xsd:schema xmlns:xsd="http://www.w3.org/2001/XMLSchema" xmlns:xs="http://www.w3.org/2001/XMLSchema" xmlns:p="http://schemas.microsoft.com/office/2006/metadata/properties" xmlns:ns3="2974a676-3952-47f5-a220-6549261961f2" xmlns:ns4="73029a0c-da74-49cb-8a48-c283af5e61a9" targetNamespace="http://schemas.microsoft.com/office/2006/metadata/properties" ma:root="true" ma:fieldsID="8ece16f8f73dd06cf3c00bc2629c3719" ns3:_="" ns4:_="">
    <xsd:import namespace="2974a676-3952-47f5-a220-6549261961f2"/>
    <xsd:import namespace="73029a0c-da74-49cb-8a48-c283af5e61a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74a676-3952-47f5-a220-6549261961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029a0c-da74-49cb-8a48-c283af5e61a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77BB63B-5F32-45A1-AC4C-CFAE580615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74a676-3952-47f5-a220-6549261961f2"/>
    <ds:schemaRef ds:uri="73029a0c-da74-49cb-8a48-c283af5e61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699C62-E63F-48D4-8395-5BF80D14A4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5E12F6-9419-4965-94CF-58EB0F999D8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pGFPNigg</vt:lpstr>
      <vt:lpstr>pSW2NiggCDS2</vt:lpstr>
      <vt:lpstr>pNiggCDS56Del</vt:lpstr>
      <vt:lpstr>pNiggCDS567Del</vt:lpstr>
    </vt:vector>
  </TitlesOfParts>
  <Manager/>
  <Company>University Of Southampton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Cousins E.</dc:creator>
  <cp:keywords/>
  <dc:description/>
  <cp:lastModifiedBy>Emma Cousins</cp:lastModifiedBy>
  <cp:revision/>
  <dcterms:created xsi:type="dcterms:W3CDTF">2020-11-24T17:22:45Z</dcterms:created>
  <dcterms:modified xsi:type="dcterms:W3CDTF">2022-10-31T15:21:06Z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0x010100FCD0623889E19E4086294F08A0A5C48B</vt:lpwstr>
  </property>
</Properties>
</file>