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2g17\OneDrive - University of Southampton\Thesis\Post Viva\Data\"/>
    </mc:Choice>
  </mc:AlternateContent>
  <bookViews>
    <workbookView xWindow="23880" yWindow="-120" windowWidth="19440" windowHeight="15000" activeTab="3"/>
  </bookViews>
  <sheets>
    <sheet name="Passage" sheetId="2" r:id="rId1"/>
    <sheet name="Distance" sheetId="3" r:id="rId2"/>
    <sheet name="Avoidance" sheetId="4" r:id="rId3"/>
    <sheet name="EnviroVariables" sheetId="1" r:id="rId4"/>
    <sheet name="Electric Field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6" l="1"/>
  <c r="N99" i="6"/>
  <c r="M99" i="6"/>
  <c r="L99" i="6"/>
  <c r="O98" i="6"/>
  <c r="N98" i="6"/>
  <c r="M98" i="6"/>
  <c r="L98" i="6"/>
  <c r="O97" i="6"/>
  <c r="N97" i="6"/>
  <c r="M97" i="6"/>
  <c r="L97" i="6"/>
  <c r="O96" i="6"/>
  <c r="N96" i="6"/>
  <c r="M96" i="6"/>
  <c r="L96" i="6"/>
  <c r="O95" i="6"/>
  <c r="N95" i="6"/>
  <c r="M95" i="6"/>
  <c r="L95" i="6"/>
  <c r="O94" i="6"/>
  <c r="N94" i="6"/>
  <c r="M94" i="6"/>
  <c r="L94" i="6"/>
  <c r="O93" i="6"/>
  <c r="N93" i="6"/>
  <c r="M93" i="6"/>
  <c r="L93" i="6"/>
  <c r="O92" i="6"/>
  <c r="N92" i="6"/>
  <c r="M92" i="6"/>
  <c r="L92" i="6"/>
  <c r="O91" i="6"/>
  <c r="N91" i="6"/>
  <c r="M91" i="6"/>
  <c r="L91" i="6"/>
  <c r="O90" i="6"/>
  <c r="N90" i="6"/>
  <c r="M90" i="6"/>
  <c r="L90" i="6"/>
  <c r="O89" i="6"/>
  <c r="N89" i="6"/>
  <c r="M89" i="6"/>
  <c r="L89" i="6"/>
  <c r="O88" i="6"/>
  <c r="N88" i="6"/>
  <c r="M88" i="6"/>
  <c r="L88" i="6"/>
  <c r="O87" i="6"/>
  <c r="N87" i="6"/>
  <c r="M87" i="6"/>
  <c r="L87" i="6"/>
  <c r="O86" i="6"/>
  <c r="N86" i="6"/>
  <c r="M86" i="6"/>
  <c r="L86" i="6"/>
  <c r="O85" i="6"/>
  <c r="N85" i="6"/>
  <c r="M85" i="6"/>
  <c r="L85" i="6"/>
  <c r="H99" i="6"/>
  <c r="G99" i="6"/>
  <c r="F99" i="6"/>
  <c r="E99" i="6"/>
  <c r="H98" i="6"/>
  <c r="G98" i="6"/>
  <c r="F98" i="6"/>
  <c r="E98" i="6"/>
  <c r="H97" i="6"/>
  <c r="G97" i="6"/>
  <c r="F97" i="6"/>
  <c r="E97" i="6"/>
  <c r="H96" i="6"/>
  <c r="G96" i="6"/>
  <c r="F96" i="6"/>
  <c r="E96" i="6"/>
  <c r="H95" i="6"/>
  <c r="G95" i="6"/>
  <c r="F95" i="6"/>
  <c r="E95" i="6"/>
  <c r="H94" i="6"/>
  <c r="G94" i="6"/>
  <c r="F94" i="6"/>
  <c r="E94" i="6"/>
  <c r="H93" i="6"/>
  <c r="G93" i="6"/>
  <c r="F93" i="6"/>
  <c r="E93" i="6"/>
  <c r="H92" i="6"/>
  <c r="G92" i="6"/>
  <c r="F92" i="6"/>
  <c r="E92" i="6"/>
  <c r="H91" i="6"/>
  <c r="G91" i="6"/>
  <c r="F91" i="6"/>
  <c r="E91" i="6"/>
  <c r="H90" i="6"/>
  <c r="G90" i="6"/>
  <c r="F90" i="6"/>
  <c r="E90" i="6"/>
  <c r="H89" i="6"/>
  <c r="G89" i="6"/>
  <c r="F89" i="6"/>
  <c r="E89" i="6"/>
  <c r="H88" i="6"/>
  <c r="G88" i="6"/>
  <c r="F88" i="6"/>
  <c r="E88" i="6"/>
  <c r="H87" i="6"/>
  <c r="G87" i="6"/>
  <c r="F87" i="6"/>
  <c r="E87" i="6"/>
  <c r="H86" i="6"/>
  <c r="G86" i="6"/>
  <c r="F86" i="6"/>
  <c r="E86" i="6"/>
  <c r="H85" i="6"/>
  <c r="G85" i="6"/>
  <c r="F85" i="6"/>
  <c r="E85" i="6"/>
  <c r="O79" i="6"/>
  <c r="N79" i="6"/>
  <c r="M79" i="6"/>
  <c r="L79" i="6"/>
  <c r="O78" i="6"/>
  <c r="N78" i="6"/>
  <c r="M78" i="6"/>
  <c r="L78" i="6"/>
  <c r="O77" i="6"/>
  <c r="N77" i="6"/>
  <c r="M77" i="6"/>
  <c r="L77" i="6"/>
  <c r="O76" i="6"/>
  <c r="N76" i="6"/>
  <c r="M76" i="6"/>
  <c r="L76" i="6"/>
  <c r="O75" i="6"/>
  <c r="N75" i="6"/>
  <c r="M75" i="6"/>
  <c r="L75" i="6"/>
  <c r="O74" i="6"/>
  <c r="N74" i="6"/>
  <c r="M74" i="6"/>
  <c r="L74" i="6"/>
  <c r="O73" i="6"/>
  <c r="N73" i="6"/>
  <c r="M73" i="6"/>
  <c r="L73" i="6"/>
  <c r="O72" i="6"/>
  <c r="N72" i="6"/>
  <c r="M72" i="6"/>
  <c r="L72" i="6"/>
  <c r="O71" i="6"/>
  <c r="N71" i="6"/>
  <c r="M71" i="6"/>
  <c r="L71" i="6"/>
  <c r="O70" i="6"/>
  <c r="N70" i="6"/>
  <c r="M70" i="6"/>
  <c r="L70" i="6"/>
  <c r="O69" i="6"/>
  <c r="N69" i="6"/>
  <c r="M69" i="6"/>
  <c r="L69" i="6"/>
  <c r="O68" i="6"/>
  <c r="N68" i="6"/>
  <c r="M68" i="6"/>
  <c r="L68" i="6"/>
  <c r="O67" i="6"/>
  <c r="N67" i="6"/>
  <c r="M67" i="6"/>
  <c r="L67" i="6"/>
  <c r="O66" i="6"/>
  <c r="N66" i="6"/>
  <c r="M66" i="6"/>
  <c r="L66" i="6"/>
  <c r="O65" i="6"/>
  <c r="N65" i="6"/>
  <c r="M65" i="6"/>
  <c r="L65" i="6"/>
  <c r="H79" i="6"/>
  <c r="G79" i="6"/>
  <c r="F79" i="6"/>
  <c r="E79" i="6"/>
  <c r="H78" i="6"/>
  <c r="G78" i="6"/>
  <c r="F78" i="6"/>
  <c r="E78" i="6"/>
  <c r="H77" i="6"/>
  <c r="G77" i="6"/>
  <c r="F77" i="6"/>
  <c r="E77" i="6"/>
  <c r="H76" i="6"/>
  <c r="G76" i="6"/>
  <c r="F76" i="6"/>
  <c r="E76" i="6"/>
  <c r="H75" i="6"/>
  <c r="G75" i="6"/>
  <c r="F75" i="6"/>
  <c r="E75" i="6"/>
  <c r="H74" i="6"/>
  <c r="G74" i="6"/>
  <c r="F74" i="6"/>
  <c r="E74" i="6"/>
  <c r="H73" i="6"/>
  <c r="G73" i="6"/>
  <c r="F73" i="6"/>
  <c r="E73" i="6"/>
  <c r="H72" i="6"/>
  <c r="G72" i="6"/>
  <c r="F72" i="6"/>
  <c r="E72" i="6"/>
  <c r="H71" i="6"/>
  <c r="G71" i="6"/>
  <c r="F71" i="6"/>
  <c r="E71" i="6"/>
  <c r="H70" i="6"/>
  <c r="G70" i="6"/>
  <c r="F70" i="6"/>
  <c r="E70" i="6"/>
  <c r="H69" i="6"/>
  <c r="G69" i="6"/>
  <c r="F69" i="6"/>
  <c r="E69" i="6"/>
  <c r="H68" i="6"/>
  <c r="G68" i="6"/>
  <c r="F68" i="6"/>
  <c r="E68" i="6"/>
  <c r="H67" i="6"/>
  <c r="G67" i="6"/>
  <c r="F67" i="6"/>
  <c r="E67" i="6"/>
  <c r="H66" i="6"/>
  <c r="G66" i="6"/>
  <c r="F66" i="6"/>
  <c r="E66" i="6"/>
  <c r="H65" i="6"/>
  <c r="G65" i="6"/>
  <c r="F65" i="6"/>
  <c r="E65" i="6"/>
  <c r="O59" i="6"/>
  <c r="N59" i="6"/>
  <c r="M59" i="6"/>
  <c r="L59" i="6"/>
  <c r="O58" i="6"/>
  <c r="N58" i="6"/>
  <c r="M58" i="6"/>
  <c r="L58" i="6"/>
  <c r="O57" i="6"/>
  <c r="N57" i="6"/>
  <c r="M57" i="6"/>
  <c r="L57" i="6"/>
  <c r="O56" i="6"/>
  <c r="N56" i="6"/>
  <c r="M56" i="6"/>
  <c r="L56" i="6"/>
  <c r="O55" i="6"/>
  <c r="N55" i="6"/>
  <c r="M55" i="6"/>
  <c r="L55" i="6"/>
  <c r="O54" i="6"/>
  <c r="N54" i="6"/>
  <c r="M54" i="6"/>
  <c r="L54" i="6"/>
  <c r="O53" i="6"/>
  <c r="N53" i="6"/>
  <c r="M53" i="6"/>
  <c r="L53" i="6"/>
  <c r="O52" i="6"/>
  <c r="N52" i="6"/>
  <c r="M52" i="6"/>
  <c r="L52" i="6"/>
  <c r="O51" i="6"/>
  <c r="N51" i="6"/>
  <c r="M51" i="6"/>
  <c r="L51" i="6"/>
  <c r="O50" i="6"/>
  <c r="N50" i="6"/>
  <c r="M50" i="6"/>
  <c r="L50" i="6"/>
  <c r="O49" i="6"/>
  <c r="N49" i="6"/>
  <c r="M49" i="6"/>
  <c r="L49" i="6"/>
  <c r="O48" i="6"/>
  <c r="N48" i="6"/>
  <c r="M48" i="6"/>
  <c r="L48" i="6"/>
  <c r="O47" i="6"/>
  <c r="N47" i="6"/>
  <c r="M47" i="6"/>
  <c r="L47" i="6"/>
  <c r="O46" i="6"/>
  <c r="N46" i="6"/>
  <c r="M46" i="6"/>
  <c r="L46" i="6"/>
  <c r="O45" i="6"/>
  <c r="N45" i="6"/>
  <c r="M45" i="6"/>
  <c r="L45" i="6"/>
  <c r="H59" i="6"/>
  <c r="G59" i="6"/>
  <c r="F59" i="6"/>
  <c r="E59" i="6"/>
  <c r="H58" i="6"/>
  <c r="G58" i="6"/>
  <c r="F58" i="6"/>
  <c r="E58" i="6"/>
  <c r="H57" i="6"/>
  <c r="G57" i="6"/>
  <c r="F57" i="6"/>
  <c r="E57" i="6"/>
  <c r="H56" i="6"/>
  <c r="G56" i="6"/>
  <c r="F56" i="6"/>
  <c r="E56" i="6"/>
  <c r="H55" i="6"/>
  <c r="G55" i="6"/>
  <c r="F55" i="6"/>
  <c r="E55" i="6"/>
  <c r="H54" i="6"/>
  <c r="G54" i="6"/>
  <c r="F54" i="6"/>
  <c r="E54" i="6"/>
  <c r="H53" i="6"/>
  <c r="G53" i="6"/>
  <c r="F53" i="6"/>
  <c r="E53" i="6"/>
  <c r="H52" i="6"/>
  <c r="G52" i="6"/>
  <c r="F52" i="6"/>
  <c r="E52" i="6"/>
  <c r="H51" i="6"/>
  <c r="G51" i="6"/>
  <c r="F51" i="6"/>
  <c r="E51" i="6"/>
  <c r="H50" i="6"/>
  <c r="G50" i="6"/>
  <c r="F50" i="6"/>
  <c r="E50" i="6"/>
  <c r="H49" i="6"/>
  <c r="G49" i="6"/>
  <c r="F49" i="6"/>
  <c r="E49" i="6"/>
  <c r="H48" i="6"/>
  <c r="G48" i="6"/>
  <c r="F48" i="6"/>
  <c r="E48" i="6"/>
  <c r="H47" i="6"/>
  <c r="G47" i="6"/>
  <c r="F47" i="6"/>
  <c r="E47" i="6"/>
  <c r="H46" i="6"/>
  <c r="G46" i="6"/>
  <c r="F46" i="6"/>
  <c r="E46" i="6"/>
  <c r="H45" i="6"/>
  <c r="G45" i="6"/>
  <c r="F45" i="6"/>
  <c r="E45" i="6"/>
  <c r="O39" i="6"/>
  <c r="N39" i="6"/>
  <c r="M39" i="6"/>
  <c r="L39" i="6"/>
  <c r="O38" i="6"/>
  <c r="N38" i="6"/>
  <c r="M38" i="6"/>
  <c r="L38" i="6"/>
  <c r="O37" i="6"/>
  <c r="N37" i="6"/>
  <c r="M37" i="6"/>
  <c r="L37" i="6"/>
  <c r="O36" i="6"/>
  <c r="N36" i="6"/>
  <c r="M36" i="6"/>
  <c r="L36" i="6"/>
  <c r="O35" i="6"/>
  <c r="N35" i="6"/>
  <c r="M35" i="6"/>
  <c r="L35" i="6"/>
  <c r="O34" i="6"/>
  <c r="N34" i="6"/>
  <c r="M34" i="6"/>
  <c r="L34" i="6"/>
  <c r="O33" i="6"/>
  <c r="N33" i="6"/>
  <c r="M33" i="6"/>
  <c r="L33" i="6"/>
  <c r="O32" i="6"/>
  <c r="N32" i="6"/>
  <c r="M32" i="6"/>
  <c r="L32" i="6"/>
  <c r="O31" i="6"/>
  <c r="N31" i="6"/>
  <c r="M31" i="6"/>
  <c r="L31" i="6"/>
  <c r="O30" i="6"/>
  <c r="N30" i="6"/>
  <c r="M30" i="6"/>
  <c r="L30" i="6"/>
  <c r="O29" i="6"/>
  <c r="N29" i="6"/>
  <c r="M29" i="6"/>
  <c r="L29" i="6"/>
  <c r="O28" i="6"/>
  <c r="N28" i="6"/>
  <c r="M28" i="6"/>
  <c r="L28" i="6"/>
  <c r="O27" i="6"/>
  <c r="N27" i="6"/>
  <c r="M27" i="6"/>
  <c r="L27" i="6"/>
  <c r="O26" i="6"/>
  <c r="N26" i="6"/>
  <c r="M26" i="6"/>
  <c r="L26" i="6"/>
  <c r="H39" i="6"/>
  <c r="H38" i="6"/>
  <c r="G38" i="6"/>
  <c r="F38" i="6"/>
  <c r="E38" i="6"/>
  <c r="H37" i="6"/>
  <c r="G37" i="6"/>
  <c r="F37" i="6"/>
  <c r="E37" i="6"/>
  <c r="H36" i="6"/>
  <c r="G36" i="6"/>
  <c r="F36" i="6"/>
  <c r="E36" i="6"/>
  <c r="H35" i="6"/>
  <c r="G35" i="6"/>
  <c r="F35" i="6"/>
  <c r="E35" i="6"/>
  <c r="H34" i="6"/>
  <c r="G34" i="6"/>
  <c r="F34" i="6"/>
  <c r="E34" i="6"/>
  <c r="H33" i="6"/>
  <c r="G33" i="6"/>
  <c r="F33" i="6"/>
  <c r="E33" i="6"/>
  <c r="H32" i="6"/>
  <c r="G32" i="6"/>
  <c r="F32" i="6"/>
  <c r="E32" i="6"/>
  <c r="H31" i="6"/>
  <c r="G31" i="6"/>
  <c r="F31" i="6"/>
  <c r="E31" i="6"/>
  <c r="H30" i="6"/>
  <c r="G30" i="6"/>
  <c r="F30" i="6"/>
  <c r="E30" i="6"/>
  <c r="H29" i="6"/>
  <c r="G29" i="6"/>
  <c r="F29" i="6"/>
  <c r="E29" i="6"/>
  <c r="H28" i="6"/>
  <c r="G28" i="6"/>
  <c r="F28" i="6"/>
  <c r="E28" i="6"/>
  <c r="H27" i="6"/>
  <c r="G27" i="6"/>
  <c r="F27" i="6"/>
  <c r="E27" i="6"/>
  <c r="H26" i="6"/>
  <c r="G26" i="6"/>
  <c r="F26" i="6"/>
  <c r="E26" i="6"/>
  <c r="O17" i="6"/>
  <c r="N17" i="6"/>
  <c r="M17" i="6"/>
  <c r="L17" i="6"/>
  <c r="O16" i="6"/>
  <c r="N16" i="6"/>
  <c r="M16" i="6"/>
  <c r="L16" i="6"/>
  <c r="O15" i="6"/>
  <c r="N15" i="6"/>
  <c r="M15" i="6"/>
  <c r="L15" i="6"/>
  <c r="O14" i="6"/>
  <c r="N14" i="6"/>
  <c r="M14" i="6"/>
  <c r="L14" i="6"/>
  <c r="O13" i="6"/>
  <c r="N13" i="6"/>
  <c r="M13" i="6"/>
  <c r="L13" i="6"/>
  <c r="O12" i="6"/>
  <c r="N12" i="6"/>
  <c r="M12" i="6"/>
  <c r="L12" i="6"/>
  <c r="O11" i="6"/>
  <c r="N11" i="6"/>
  <c r="M11" i="6"/>
  <c r="O10" i="6"/>
  <c r="N10" i="6"/>
  <c r="M10" i="6"/>
  <c r="O9" i="6"/>
  <c r="N9" i="6"/>
  <c r="M9" i="6"/>
  <c r="L9" i="6"/>
  <c r="O8" i="6"/>
  <c r="N8" i="6"/>
  <c r="M8" i="6"/>
  <c r="L8" i="6"/>
  <c r="O7" i="6"/>
  <c r="N7" i="6"/>
  <c r="M7" i="6"/>
  <c r="L7" i="6"/>
  <c r="O6" i="6"/>
  <c r="N6" i="6"/>
  <c r="M6" i="6"/>
  <c r="L6" i="6"/>
  <c r="H17" i="6"/>
  <c r="G17" i="6"/>
  <c r="F17" i="6"/>
  <c r="E17" i="6"/>
  <c r="H16" i="6"/>
  <c r="G16" i="6"/>
  <c r="F16" i="6"/>
  <c r="E16" i="6"/>
  <c r="H15" i="6"/>
  <c r="G15" i="6"/>
  <c r="F15" i="6"/>
  <c r="E15" i="6"/>
  <c r="H14" i="6"/>
  <c r="G14" i="6"/>
  <c r="F14" i="6"/>
  <c r="E14" i="6"/>
  <c r="H13" i="6"/>
  <c r="G13" i="6"/>
  <c r="F13" i="6"/>
  <c r="E13" i="6"/>
  <c r="H12" i="6"/>
  <c r="G12" i="6"/>
  <c r="F12" i="6"/>
  <c r="E12" i="6"/>
  <c r="H9" i="6"/>
  <c r="G9" i="6"/>
  <c r="F9" i="6"/>
  <c r="E9" i="6"/>
  <c r="H8" i="6"/>
  <c r="G8" i="6"/>
  <c r="F8" i="6"/>
  <c r="E8" i="6"/>
  <c r="H7" i="6"/>
  <c r="G7" i="6"/>
  <c r="F7" i="6"/>
  <c r="E7" i="6"/>
  <c r="H6" i="6"/>
  <c r="G6" i="6"/>
  <c r="F6" i="6"/>
  <c r="E6" i="6"/>
</calcChain>
</file>

<file path=xl/sharedStrings.xml><?xml version="1.0" encoding="utf-8"?>
<sst xmlns="http://schemas.openxmlformats.org/spreadsheetml/2006/main" count="912" uniqueCount="90">
  <si>
    <t>EelID</t>
  </si>
  <si>
    <t>Pass (L/H)</t>
  </si>
  <si>
    <t>H</t>
  </si>
  <si>
    <t>L</t>
  </si>
  <si>
    <t>Day</t>
  </si>
  <si>
    <t>Trial Number</t>
  </si>
  <si>
    <t>Any</t>
  </si>
  <si>
    <t>Length (cm)</t>
  </si>
  <si>
    <r>
      <t>FlumeTemp (</t>
    </r>
    <r>
      <rPr>
        <sz val="11"/>
        <color theme="1"/>
        <rFont val="Calibri"/>
        <family val="2"/>
      </rPr>
      <t>°C)</t>
    </r>
  </si>
  <si>
    <t>UpstreamDepth (cm)</t>
  </si>
  <si>
    <t>ArrayDepth (cm)</t>
  </si>
  <si>
    <t>DownstreamDepth (cm)</t>
  </si>
  <si>
    <t>UpstreamFV (m/s)</t>
  </si>
  <si>
    <t>ArrayFV (m/s)</t>
  </si>
  <si>
    <t>DownstreamFV (m/s)</t>
  </si>
  <si>
    <t>Date and Time</t>
  </si>
  <si>
    <t>02/27/19 12:00:00 AM</t>
  </si>
  <si>
    <t>02/27/19 01:00:00 AM</t>
  </si>
  <si>
    <t>02/27/19 02:00:00 AM</t>
  </si>
  <si>
    <t>02/27/19 03:00:00 AM</t>
  </si>
  <si>
    <t>02/27/19 04:00:00 AM</t>
  </si>
  <si>
    <t>02/27/19 05:00:00 AM</t>
  </si>
  <si>
    <t>02/27/19 06:00:00 AM</t>
  </si>
  <si>
    <t>02/27/19 07:00:00 AM</t>
  </si>
  <si>
    <t>02/27/19 08:00:00 AM</t>
  </si>
  <si>
    <t>02/27/19 09:00:00 AM</t>
  </si>
  <si>
    <t>02/27/19 10:00:00 AM</t>
  </si>
  <si>
    <t>02/27/19 11:00:00 AM</t>
  </si>
  <si>
    <t>02/27/19 12:00:00 PM</t>
  </si>
  <si>
    <t>02/27/19 01:00:00 PM</t>
  </si>
  <si>
    <t>02/27/19 02:00:00 PM</t>
  </si>
  <si>
    <t>02/27/19 03:00:00 PM</t>
  </si>
  <si>
    <t>02/27/19 04:00:00 PM</t>
  </si>
  <si>
    <t>02/27/19 05:00:00 PM</t>
  </si>
  <si>
    <t>02/27/19 06:00:00 PM</t>
  </si>
  <si>
    <t>02/27/19 07:00:00 PM</t>
  </si>
  <si>
    <t>02/27/19 08:00:00 PM</t>
  </si>
  <si>
    <t>02/27/19 09:00:00 PM</t>
  </si>
  <si>
    <t>02/27/19 10:00:00 PM</t>
  </si>
  <si>
    <t>02/27/19 11:00:00 PM</t>
  </si>
  <si>
    <t>02/28/19 12:00:00 AM</t>
  </si>
  <si>
    <t>02/28/19 01:00:00 AM</t>
  </si>
  <si>
    <t>02/28/19 02:00:00 AM</t>
  </si>
  <si>
    <t>02/28/19 03:00:00 AM</t>
  </si>
  <si>
    <t>02/28/19 04:00:00 AM</t>
  </si>
  <si>
    <t>02/28/19 05:00:00 AM</t>
  </si>
  <si>
    <t>02/28/19 06:00:00 AM</t>
  </si>
  <si>
    <t>02/28/19 07:00:00 AM</t>
  </si>
  <si>
    <t>02/28/19 08:00:00 AM</t>
  </si>
  <si>
    <t>02/28/19 09:00:00 AM</t>
  </si>
  <si>
    <t>02/28/19 10:00:00 AM</t>
  </si>
  <si>
    <t>02/28/19 11:00:00 AM</t>
  </si>
  <si>
    <t>02/28/19 12:00:00 PM</t>
  </si>
  <si>
    <t>02/28/19 01:00:00 PM</t>
  </si>
  <si>
    <t>02/28/19 02:00:00 PM</t>
  </si>
  <si>
    <t>02/28/19 03:00:00 PM</t>
  </si>
  <si>
    <t>02/28/19 04:00:00 PM</t>
  </si>
  <si>
    <t>02/28/19 05:00:00 PM</t>
  </si>
  <si>
    <t>02/28/19 06:00:00 PM</t>
  </si>
  <si>
    <t>02/28/19 07:00:00 PM</t>
  </si>
  <si>
    <t>02/28/19 08:00:00 PM</t>
  </si>
  <si>
    <t>02/28/19 09:00:00 PM</t>
  </si>
  <si>
    <t>02/28/19 10:00:00 PM</t>
  </si>
  <si>
    <t>02/28/19 11:00:00 PM</t>
  </si>
  <si>
    <r>
      <t>SumpTemp (</t>
    </r>
    <r>
      <rPr>
        <sz val="11"/>
        <color theme="1"/>
        <rFont val="Calibri"/>
        <family val="2"/>
      </rPr>
      <t>°C)</t>
    </r>
  </si>
  <si>
    <t>10 V</t>
  </si>
  <si>
    <t>15 V</t>
  </si>
  <si>
    <t>Pulser Output</t>
  </si>
  <si>
    <t>20 V</t>
  </si>
  <si>
    <t>25 V</t>
  </si>
  <si>
    <t>30 V</t>
  </si>
  <si>
    <t>y</t>
  </si>
  <si>
    <t>x</t>
  </si>
  <si>
    <t>No Change</t>
  </si>
  <si>
    <t>Acceleration</t>
  </si>
  <si>
    <t>Switching</t>
  </si>
  <si>
    <t>Retraction</t>
  </si>
  <si>
    <t>Rejection</t>
  </si>
  <si>
    <t>H = HEF</t>
  </si>
  <si>
    <t>L = LEF</t>
  </si>
  <si>
    <t xml:space="preserve">Low Electric Field (LEF) </t>
  </si>
  <si>
    <t>High Electric Field (HEF)</t>
  </si>
  <si>
    <t>N.B Experimental Area x = 10 - 150</t>
  </si>
  <si>
    <t>Mapped Area x = 0 - 160</t>
  </si>
  <si>
    <t>Distance of Initial Response (cm)</t>
  </si>
  <si>
    <t>Frequency (Hz)</t>
  </si>
  <si>
    <t>HEF Strength (V/cm)</t>
  </si>
  <si>
    <t>Route (L/H)</t>
  </si>
  <si>
    <t>Mass (g)</t>
  </si>
  <si>
    <t>Conductivity (μS/cm)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</si>
</sst>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49" fontId="0" fillId="0" borderId="0" xfId="0" applyNumberFormat="1"/>
    <xf numFmtId="164" fontId="0" fillId="0" borderId="0" xfId="0" applyNumberFormat="1" applyFill="1"/>
    <xf numFmtId="0" fontId="1" fillId="0" borderId="0" xfId="0" applyFont="1" applyFill="1"/>
    <xf numFmtId="0" fontId="0" fillId="0" borderId="0" xfId="0" applyFill="1" applyAlignment="1">
      <alignment vertical="center" wrapText="1"/>
    </xf>
    <xf numFmtId="0" fontId="0" fillId="0" borderId="0" xfId="0" applyNumberFormat="1" applyFill="1"/>
    <xf numFmtId="0" fontId="0" fillId="0" borderId="0" xfId="0" applyFont="1" applyFill="1"/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  <xf numFmtId="0" fontId="3" fillId="0" borderId="0" xfId="0" applyFont="1" applyFill="1"/>
    <xf numFmtId="0" fontId="3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"/>
  <sheetViews>
    <sheetView topLeftCell="A249" workbookViewId="0">
      <selection activeCell="U13" sqref="U13"/>
    </sheetView>
  </sheetViews>
  <sheetFormatPr defaultRowHeight="15" x14ac:dyDescent="0.25"/>
  <cols>
    <col min="2" max="2" width="19.140625" bestFit="1" customWidth="1"/>
    <col min="3" max="3" width="14.42578125" bestFit="1" customWidth="1"/>
    <col min="4" max="4" width="9.7109375" bestFit="1" customWidth="1"/>
  </cols>
  <sheetData>
    <row r="1" spans="1:12" x14ac:dyDescent="0.25">
      <c r="A1" s="2" t="s">
        <v>0</v>
      </c>
      <c r="B1" s="2" t="s">
        <v>86</v>
      </c>
      <c r="C1" s="2" t="s">
        <v>85</v>
      </c>
      <c r="D1" t="s">
        <v>1</v>
      </c>
      <c r="H1" s="1"/>
      <c r="I1" s="1"/>
      <c r="J1" s="1"/>
      <c r="K1" s="1"/>
      <c r="L1" s="1"/>
    </row>
    <row r="2" spans="1:12" x14ac:dyDescent="0.25">
      <c r="A2">
        <v>1</v>
      </c>
      <c r="B2">
        <v>0</v>
      </c>
      <c r="C2">
        <v>0</v>
      </c>
      <c r="D2" t="s">
        <v>2</v>
      </c>
      <c r="H2" s="1" t="s">
        <v>78</v>
      </c>
      <c r="I2" s="1"/>
      <c r="J2" s="1"/>
      <c r="K2" s="1"/>
      <c r="L2" s="1"/>
    </row>
    <row r="3" spans="1:12" x14ac:dyDescent="0.25">
      <c r="A3">
        <v>6</v>
      </c>
      <c r="B3">
        <v>0</v>
      </c>
      <c r="C3">
        <v>0</v>
      </c>
      <c r="D3" t="s">
        <v>2</v>
      </c>
      <c r="H3" s="1" t="s">
        <v>79</v>
      </c>
      <c r="I3" s="1"/>
      <c r="J3" s="1"/>
      <c r="K3" s="1"/>
      <c r="L3" s="1"/>
    </row>
    <row r="4" spans="1:12" x14ac:dyDescent="0.25">
      <c r="A4">
        <v>11</v>
      </c>
      <c r="B4">
        <v>0</v>
      </c>
      <c r="C4">
        <v>0</v>
      </c>
      <c r="D4" t="s">
        <v>3</v>
      </c>
      <c r="H4" s="1"/>
      <c r="I4" s="1"/>
      <c r="J4" s="1"/>
      <c r="K4" s="1"/>
      <c r="L4" s="1"/>
    </row>
    <row r="5" spans="1:12" x14ac:dyDescent="0.25">
      <c r="A5">
        <v>15</v>
      </c>
      <c r="B5">
        <v>0</v>
      </c>
      <c r="C5">
        <v>0</v>
      </c>
      <c r="D5" t="s">
        <v>2</v>
      </c>
      <c r="H5" s="1"/>
      <c r="I5" s="1"/>
      <c r="J5" s="1"/>
      <c r="K5" s="1"/>
      <c r="L5" s="1"/>
    </row>
    <row r="6" spans="1:12" x14ac:dyDescent="0.25">
      <c r="A6">
        <v>43</v>
      </c>
      <c r="B6">
        <v>0</v>
      </c>
      <c r="C6">
        <v>0</v>
      </c>
      <c r="D6" t="s">
        <v>3</v>
      </c>
      <c r="H6" s="1"/>
      <c r="I6" s="1"/>
      <c r="J6" s="1"/>
      <c r="K6" s="1"/>
      <c r="L6" s="1"/>
    </row>
    <row r="7" spans="1:12" x14ac:dyDescent="0.25">
      <c r="A7">
        <v>44</v>
      </c>
      <c r="B7">
        <v>0.53</v>
      </c>
      <c r="C7">
        <v>2</v>
      </c>
      <c r="D7" t="s">
        <v>3</v>
      </c>
      <c r="H7" s="1"/>
      <c r="I7" s="1"/>
      <c r="J7" s="1"/>
      <c r="K7" s="1"/>
      <c r="L7" s="1"/>
    </row>
    <row r="8" spans="1:12" x14ac:dyDescent="0.25">
      <c r="A8">
        <v>45</v>
      </c>
      <c r="B8">
        <v>0.53</v>
      </c>
      <c r="C8">
        <v>10</v>
      </c>
      <c r="D8" t="s">
        <v>3</v>
      </c>
      <c r="H8" s="1"/>
      <c r="I8" s="1"/>
      <c r="J8" s="1"/>
      <c r="K8" s="1"/>
      <c r="L8" s="1"/>
    </row>
    <row r="9" spans="1:12" x14ac:dyDescent="0.25">
      <c r="A9">
        <v>46</v>
      </c>
      <c r="B9">
        <v>0.77</v>
      </c>
      <c r="C9">
        <v>2</v>
      </c>
      <c r="D9" t="s">
        <v>3</v>
      </c>
      <c r="H9" s="1"/>
      <c r="I9" s="1"/>
      <c r="J9" s="1"/>
      <c r="K9" s="1"/>
      <c r="L9" s="1"/>
    </row>
    <row r="10" spans="1:12" x14ac:dyDescent="0.25">
      <c r="A10">
        <v>47</v>
      </c>
      <c r="B10">
        <v>0.77</v>
      </c>
      <c r="C10">
        <v>10</v>
      </c>
      <c r="D10" t="s">
        <v>3</v>
      </c>
      <c r="H10" s="1"/>
      <c r="I10" s="1"/>
      <c r="J10" s="1"/>
      <c r="K10" s="1"/>
      <c r="L10" s="1"/>
    </row>
    <row r="11" spans="1:12" x14ac:dyDescent="0.25">
      <c r="A11">
        <v>48</v>
      </c>
      <c r="B11">
        <v>1.22</v>
      </c>
      <c r="C11">
        <v>2</v>
      </c>
      <c r="D11" t="s">
        <v>3</v>
      </c>
      <c r="H11" s="1"/>
      <c r="I11" s="1"/>
      <c r="J11" s="1"/>
      <c r="K11" s="1"/>
      <c r="L11" s="1"/>
    </row>
    <row r="12" spans="1:12" x14ac:dyDescent="0.25">
      <c r="A12">
        <v>50</v>
      </c>
      <c r="B12">
        <v>1.22</v>
      </c>
      <c r="C12">
        <v>10</v>
      </c>
      <c r="D12" t="s">
        <v>2</v>
      </c>
      <c r="H12" s="1"/>
      <c r="I12" s="1"/>
      <c r="J12" s="1"/>
      <c r="K12" s="1"/>
      <c r="L12" s="1"/>
    </row>
    <row r="13" spans="1:12" x14ac:dyDescent="0.25">
      <c r="A13">
        <v>51</v>
      </c>
      <c r="B13">
        <v>2.17</v>
      </c>
      <c r="C13">
        <v>2</v>
      </c>
      <c r="D13" t="s">
        <v>3</v>
      </c>
      <c r="H13" s="1"/>
      <c r="I13" s="1"/>
      <c r="J13" s="1"/>
      <c r="K13" s="1"/>
      <c r="L13" s="1"/>
    </row>
    <row r="14" spans="1:12" x14ac:dyDescent="0.25">
      <c r="A14">
        <v>52</v>
      </c>
      <c r="B14">
        <v>2.17</v>
      </c>
      <c r="C14">
        <v>10</v>
      </c>
      <c r="D14" t="s">
        <v>2</v>
      </c>
      <c r="L14" s="1"/>
    </row>
    <row r="15" spans="1:12" x14ac:dyDescent="0.25">
      <c r="A15">
        <v>53</v>
      </c>
      <c r="B15">
        <v>3.74</v>
      </c>
      <c r="C15">
        <v>2</v>
      </c>
      <c r="D15" t="s">
        <v>3</v>
      </c>
      <c r="L15" s="1"/>
    </row>
    <row r="16" spans="1:12" x14ac:dyDescent="0.25">
      <c r="A16">
        <v>54</v>
      </c>
      <c r="B16">
        <v>3.74</v>
      </c>
      <c r="C16">
        <v>10</v>
      </c>
      <c r="D16" t="s">
        <v>2</v>
      </c>
      <c r="L16" s="1"/>
    </row>
    <row r="17" spans="1:12" x14ac:dyDescent="0.25">
      <c r="A17">
        <v>55</v>
      </c>
      <c r="B17">
        <v>0</v>
      </c>
      <c r="C17">
        <v>0</v>
      </c>
      <c r="D17" t="s">
        <v>3</v>
      </c>
      <c r="L17" s="1"/>
    </row>
    <row r="18" spans="1:12" x14ac:dyDescent="0.25">
      <c r="A18">
        <v>56</v>
      </c>
      <c r="B18">
        <v>3.74</v>
      </c>
      <c r="C18">
        <v>2</v>
      </c>
      <c r="D18" t="s">
        <v>3</v>
      </c>
    </row>
    <row r="19" spans="1:12" x14ac:dyDescent="0.25">
      <c r="A19">
        <v>58</v>
      </c>
      <c r="B19">
        <v>0.53</v>
      </c>
      <c r="C19">
        <v>2</v>
      </c>
      <c r="D19" t="s">
        <v>2</v>
      </c>
    </row>
    <row r="20" spans="1:12" x14ac:dyDescent="0.25">
      <c r="A20">
        <v>59</v>
      </c>
      <c r="B20">
        <v>0.53</v>
      </c>
      <c r="C20">
        <v>10</v>
      </c>
      <c r="D20" t="s">
        <v>3</v>
      </c>
    </row>
    <row r="21" spans="1:12" x14ac:dyDescent="0.25">
      <c r="A21">
        <v>60</v>
      </c>
      <c r="B21">
        <v>0.77</v>
      </c>
      <c r="C21">
        <v>2</v>
      </c>
      <c r="D21" t="s">
        <v>3</v>
      </c>
    </row>
    <row r="22" spans="1:12" x14ac:dyDescent="0.25">
      <c r="A22">
        <v>61</v>
      </c>
      <c r="B22">
        <v>0.77</v>
      </c>
      <c r="C22">
        <v>10</v>
      </c>
      <c r="D22" t="s">
        <v>3</v>
      </c>
    </row>
    <row r="23" spans="1:12" x14ac:dyDescent="0.25">
      <c r="A23">
        <v>62</v>
      </c>
      <c r="B23">
        <v>1.22</v>
      </c>
      <c r="C23">
        <v>2</v>
      </c>
      <c r="D23" t="s">
        <v>3</v>
      </c>
    </row>
    <row r="24" spans="1:12" x14ac:dyDescent="0.25">
      <c r="A24">
        <v>63</v>
      </c>
      <c r="B24">
        <v>1.22</v>
      </c>
      <c r="C24">
        <v>10</v>
      </c>
      <c r="D24" t="s">
        <v>3</v>
      </c>
    </row>
    <row r="25" spans="1:12" x14ac:dyDescent="0.25">
      <c r="A25">
        <v>64</v>
      </c>
      <c r="B25">
        <v>2.17</v>
      </c>
      <c r="C25">
        <v>2</v>
      </c>
      <c r="D25" t="s">
        <v>3</v>
      </c>
    </row>
    <row r="26" spans="1:12" x14ac:dyDescent="0.25">
      <c r="A26">
        <v>65</v>
      </c>
      <c r="B26">
        <v>2.17</v>
      </c>
      <c r="C26">
        <v>10</v>
      </c>
      <c r="D26" t="s">
        <v>3</v>
      </c>
    </row>
    <row r="27" spans="1:12" x14ac:dyDescent="0.25">
      <c r="A27">
        <v>66</v>
      </c>
      <c r="B27">
        <v>3.74</v>
      </c>
      <c r="C27">
        <v>2</v>
      </c>
      <c r="D27" t="s">
        <v>3</v>
      </c>
    </row>
    <row r="28" spans="1:12" x14ac:dyDescent="0.25">
      <c r="A28">
        <v>67</v>
      </c>
      <c r="B28">
        <v>3.74</v>
      </c>
      <c r="C28">
        <v>10</v>
      </c>
      <c r="D28" t="s">
        <v>3</v>
      </c>
    </row>
    <row r="29" spans="1:12" x14ac:dyDescent="0.25">
      <c r="A29">
        <v>68</v>
      </c>
      <c r="B29">
        <v>0.53</v>
      </c>
      <c r="C29">
        <v>2</v>
      </c>
      <c r="D29" t="s">
        <v>3</v>
      </c>
    </row>
    <row r="30" spans="1:12" x14ac:dyDescent="0.25">
      <c r="A30">
        <v>69</v>
      </c>
      <c r="B30">
        <v>0.53</v>
      </c>
      <c r="C30">
        <v>10</v>
      </c>
      <c r="D30" t="s">
        <v>3</v>
      </c>
    </row>
    <row r="31" spans="1:12" x14ac:dyDescent="0.25">
      <c r="A31">
        <v>70</v>
      </c>
      <c r="B31">
        <v>0.77</v>
      </c>
      <c r="C31">
        <v>2</v>
      </c>
      <c r="D31" t="s">
        <v>3</v>
      </c>
    </row>
    <row r="32" spans="1:12" x14ac:dyDescent="0.25">
      <c r="A32">
        <v>71</v>
      </c>
      <c r="B32">
        <v>0.77</v>
      </c>
      <c r="C32">
        <v>10</v>
      </c>
      <c r="D32" t="s">
        <v>2</v>
      </c>
    </row>
    <row r="33" spans="1:4" x14ac:dyDescent="0.25">
      <c r="A33">
        <v>72</v>
      </c>
      <c r="B33">
        <v>1.22</v>
      </c>
      <c r="C33">
        <v>2</v>
      </c>
      <c r="D33" t="s">
        <v>2</v>
      </c>
    </row>
    <row r="34" spans="1:4" x14ac:dyDescent="0.25">
      <c r="A34">
        <v>73</v>
      </c>
      <c r="B34">
        <v>1.22</v>
      </c>
      <c r="C34">
        <v>10</v>
      </c>
      <c r="D34" t="s">
        <v>2</v>
      </c>
    </row>
    <row r="35" spans="1:4" x14ac:dyDescent="0.25">
      <c r="A35">
        <v>74</v>
      </c>
      <c r="B35">
        <v>2.17</v>
      </c>
      <c r="C35">
        <v>2</v>
      </c>
      <c r="D35" t="s">
        <v>3</v>
      </c>
    </row>
    <row r="36" spans="1:4" x14ac:dyDescent="0.25">
      <c r="A36">
        <v>75</v>
      </c>
      <c r="B36">
        <v>2.17</v>
      </c>
      <c r="C36">
        <v>10</v>
      </c>
      <c r="D36" t="s">
        <v>3</v>
      </c>
    </row>
    <row r="37" spans="1:4" x14ac:dyDescent="0.25">
      <c r="A37">
        <v>76</v>
      </c>
      <c r="B37">
        <v>3.74</v>
      </c>
      <c r="C37">
        <v>2</v>
      </c>
      <c r="D37" t="s">
        <v>3</v>
      </c>
    </row>
    <row r="38" spans="1:4" x14ac:dyDescent="0.25">
      <c r="A38">
        <v>77</v>
      </c>
      <c r="B38">
        <v>3.74</v>
      </c>
      <c r="C38">
        <v>10</v>
      </c>
      <c r="D38" t="s">
        <v>3</v>
      </c>
    </row>
    <row r="39" spans="1:4" x14ac:dyDescent="0.25">
      <c r="A39">
        <v>78</v>
      </c>
      <c r="B39">
        <v>0.53</v>
      </c>
      <c r="C39">
        <v>2</v>
      </c>
      <c r="D39" t="s">
        <v>2</v>
      </c>
    </row>
    <row r="40" spans="1:4" x14ac:dyDescent="0.25">
      <c r="A40">
        <v>79</v>
      </c>
      <c r="B40">
        <v>0.53</v>
      </c>
      <c r="C40">
        <v>10</v>
      </c>
      <c r="D40" t="s">
        <v>3</v>
      </c>
    </row>
    <row r="41" spans="1:4" x14ac:dyDescent="0.25">
      <c r="A41">
        <v>80</v>
      </c>
      <c r="B41">
        <v>0.77</v>
      </c>
      <c r="C41">
        <v>2</v>
      </c>
      <c r="D41" t="s">
        <v>3</v>
      </c>
    </row>
    <row r="42" spans="1:4" x14ac:dyDescent="0.25">
      <c r="A42">
        <v>81</v>
      </c>
      <c r="B42">
        <v>0.77</v>
      </c>
      <c r="C42">
        <v>10</v>
      </c>
      <c r="D42" t="s">
        <v>3</v>
      </c>
    </row>
    <row r="43" spans="1:4" x14ac:dyDescent="0.25">
      <c r="A43">
        <v>82</v>
      </c>
      <c r="B43">
        <v>1.22</v>
      </c>
      <c r="C43">
        <v>2</v>
      </c>
      <c r="D43" t="s">
        <v>3</v>
      </c>
    </row>
    <row r="44" spans="1:4" x14ac:dyDescent="0.25">
      <c r="A44">
        <v>83</v>
      </c>
      <c r="B44">
        <v>1.22</v>
      </c>
      <c r="C44">
        <v>10</v>
      </c>
      <c r="D44" t="s">
        <v>2</v>
      </c>
    </row>
    <row r="45" spans="1:4" x14ac:dyDescent="0.25">
      <c r="A45">
        <v>84</v>
      </c>
      <c r="B45">
        <v>2.17</v>
      </c>
      <c r="C45">
        <v>2</v>
      </c>
      <c r="D45" t="s">
        <v>3</v>
      </c>
    </row>
    <row r="46" spans="1:4" x14ac:dyDescent="0.25">
      <c r="A46">
        <v>85</v>
      </c>
      <c r="B46">
        <v>2.17</v>
      </c>
      <c r="C46">
        <v>10</v>
      </c>
      <c r="D46" t="s">
        <v>3</v>
      </c>
    </row>
    <row r="47" spans="1:4" x14ac:dyDescent="0.25">
      <c r="A47">
        <v>86</v>
      </c>
      <c r="B47">
        <v>3.74</v>
      </c>
      <c r="C47">
        <v>2</v>
      </c>
      <c r="D47" t="s">
        <v>3</v>
      </c>
    </row>
    <row r="48" spans="1:4" x14ac:dyDescent="0.25">
      <c r="A48">
        <v>87</v>
      </c>
      <c r="B48">
        <v>3.74</v>
      </c>
      <c r="C48">
        <v>10</v>
      </c>
      <c r="D48" t="s">
        <v>3</v>
      </c>
    </row>
    <row r="49" spans="1:4" x14ac:dyDescent="0.25">
      <c r="A49">
        <v>88</v>
      </c>
      <c r="B49">
        <v>0.53</v>
      </c>
      <c r="C49">
        <v>2</v>
      </c>
      <c r="D49" t="s">
        <v>3</v>
      </c>
    </row>
    <row r="50" spans="1:4" x14ac:dyDescent="0.25">
      <c r="A50">
        <v>89</v>
      </c>
      <c r="B50">
        <v>0.53</v>
      </c>
      <c r="C50">
        <v>10</v>
      </c>
      <c r="D50" t="s">
        <v>2</v>
      </c>
    </row>
    <row r="51" spans="1:4" x14ac:dyDescent="0.25">
      <c r="A51">
        <v>90</v>
      </c>
      <c r="B51">
        <v>0.77</v>
      </c>
      <c r="C51">
        <v>2</v>
      </c>
      <c r="D51" t="s">
        <v>3</v>
      </c>
    </row>
    <row r="52" spans="1:4" x14ac:dyDescent="0.25">
      <c r="A52">
        <v>91</v>
      </c>
      <c r="B52">
        <v>0.77</v>
      </c>
      <c r="C52">
        <v>10</v>
      </c>
      <c r="D52" t="s">
        <v>2</v>
      </c>
    </row>
    <row r="53" spans="1:4" x14ac:dyDescent="0.25">
      <c r="A53">
        <v>92</v>
      </c>
      <c r="B53">
        <v>1.22</v>
      </c>
      <c r="C53">
        <v>2</v>
      </c>
      <c r="D53" t="s">
        <v>3</v>
      </c>
    </row>
    <row r="54" spans="1:4" x14ac:dyDescent="0.25">
      <c r="A54">
        <v>93</v>
      </c>
      <c r="B54">
        <v>1.22</v>
      </c>
      <c r="C54">
        <v>10</v>
      </c>
      <c r="D54" t="s">
        <v>2</v>
      </c>
    </row>
    <row r="55" spans="1:4" x14ac:dyDescent="0.25">
      <c r="A55">
        <v>94</v>
      </c>
      <c r="B55">
        <v>2.17</v>
      </c>
      <c r="C55">
        <v>2</v>
      </c>
      <c r="D55" t="s">
        <v>3</v>
      </c>
    </row>
    <row r="56" spans="1:4" x14ac:dyDescent="0.25">
      <c r="A56">
        <v>95</v>
      </c>
      <c r="B56">
        <v>2.17</v>
      </c>
      <c r="C56">
        <v>10</v>
      </c>
      <c r="D56" t="s">
        <v>2</v>
      </c>
    </row>
    <row r="57" spans="1:4" x14ac:dyDescent="0.25">
      <c r="A57">
        <v>96</v>
      </c>
      <c r="B57">
        <v>3.74</v>
      </c>
      <c r="C57">
        <v>2</v>
      </c>
      <c r="D57" t="s">
        <v>2</v>
      </c>
    </row>
    <row r="58" spans="1:4" x14ac:dyDescent="0.25">
      <c r="A58">
        <v>97</v>
      </c>
      <c r="B58">
        <v>3.74</v>
      </c>
      <c r="C58">
        <v>10</v>
      </c>
      <c r="D58" t="s">
        <v>2</v>
      </c>
    </row>
    <row r="59" spans="1:4" x14ac:dyDescent="0.25">
      <c r="A59">
        <v>98</v>
      </c>
      <c r="B59">
        <v>0.53</v>
      </c>
      <c r="C59">
        <v>2</v>
      </c>
      <c r="D59" t="s">
        <v>3</v>
      </c>
    </row>
    <row r="60" spans="1:4" x14ac:dyDescent="0.25">
      <c r="A60">
        <v>99</v>
      </c>
      <c r="B60">
        <v>0.53</v>
      </c>
      <c r="C60">
        <v>10</v>
      </c>
      <c r="D60" t="s">
        <v>2</v>
      </c>
    </row>
    <row r="61" spans="1:4" x14ac:dyDescent="0.25">
      <c r="A61">
        <v>100</v>
      </c>
      <c r="B61">
        <v>0.77</v>
      </c>
      <c r="C61">
        <v>2</v>
      </c>
      <c r="D61" t="s">
        <v>3</v>
      </c>
    </row>
    <row r="62" spans="1:4" x14ac:dyDescent="0.25">
      <c r="A62">
        <v>101</v>
      </c>
      <c r="B62">
        <v>0.77</v>
      </c>
      <c r="C62">
        <v>10</v>
      </c>
      <c r="D62" t="s">
        <v>3</v>
      </c>
    </row>
    <row r="63" spans="1:4" x14ac:dyDescent="0.25">
      <c r="A63">
        <v>102</v>
      </c>
      <c r="B63">
        <v>1.22</v>
      </c>
      <c r="C63">
        <v>2</v>
      </c>
      <c r="D63" t="s">
        <v>3</v>
      </c>
    </row>
    <row r="64" spans="1:4" x14ac:dyDescent="0.25">
      <c r="A64">
        <v>103</v>
      </c>
      <c r="B64">
        <v>1.22</v>
      </c>
      <c r="C64">
        <v>10</v>
      </c>
      <c r="D64" t="s">
        <v>2</v>
      </c>
    </row>
    <row r="65" spans="1:4" x14ac:dyDescent="0.25">
      <c r="A65">
        <v>104</v>
      </c>
      <c r="B65">
        <v>2.17</v>
      </c>
      <c r="C65">
        <v>2</v>
      </c>
      <c r="D65" t="s">
        <v>3</v>
      </c>
    </row>
    <row r="66" spans="1:4" x14ac:dyDescent="0.25">
      <c r="A66">
        <v>105</v>
      </c>
      <c r="B66">
        <v>2.17</v>
      </c>
      <c r="C66">
        <v>10</v>
      </c>
      <c r="D66" t="s">
        <v>3</v>
      </c>
    </row>
    <row r="67" spans="1:4" x14ac:dyDescent="0.25">
      <c r="A67">
        <v>106</v>
      </c>
      <c r="B67">
        <v>3.74</v>
      </c>
      <c r="C67">
        <v>2</v>
      </c>
      <c r="D67" t="s">
        <v>3</v>
      </c>
    </row>
    <row r="68" spans="1:4" x14ac:dyDescent="0.25">
      <c r="A68">
        <v>107</v>
      </c>
      <c r="B68">
        <v>3.74</v>
      </c>
      <c r="C68">
        <v>10</v>
      </c>
      <c r="D68" t="s">
        <v>3</v>
      </c>
    </row>
    <row r="69" spans="1:4" x14ac:dyDescent="0.25">
      <c r="A69">
        <v>108</v>
      </c>
      <c r="B69">
        <v>0.53</v>
      </c>
      <c r="C69">
        <v>2</v>
      </c>
      <c r="D69" t="s">
        <v>2</v>
      </c>
    </row>
    <row r="70" spans="1:4" x14ac:dyDescent="0.25">
      <c r="A70">
        <v>109</v>
      </c>
      <c r="B70">
        <v>0.53</v>
      </c>
      <c r="C70">
        <v>10</v>
      </c>
      <c r="D70" t="s">
        <v>3</v>
      </c>
    </row>
    <row r="71" spans="1:4" x14ac:dyDescent="0.25">
      <c r="A71">
        <v>110</v>
      </c>
      <c r="B71">
        <v>0.77</v>
      </c>
      <c r="C71">
        <v>2</v>
      </c>
      <c r="D71" t="s">
        <v>3</v>
      </c>
    </row>
    <row r="72" spans="1:4" x14ac:dyDescent="0.25">
      <c r="A72">
        <v>111</v>
      </c>
      <c r="B72">
        <v>0.77</v>
      </c>
      <c r="C72">
        <v>10</v>
      </c>
      <c r="D72" t="s">
        <v>3</v>
      </c>
    </row>
    <row r="73" spans="1:4" x14ac:dyDescent="0.25">
      <c r="A73">
        <v>112</v>
      </c>
      <c r="B73">
        <v>1.22</v>
      </c>
      <c r="C73">
        <v>2</v>
      </c>
      <c r="D73" t="s">
        <v>2</v>
      </c>
    </row>
    <row r="74" spans="1:4" x14ac:dyDescent="0.25">
      <c r="A74">
        <v>113</v>
      </c>
      <c r="B74">
        <v>1.22</v>
      </c>
      <c r="C74">
        <v>10</v>
      </c>
      <c r="D74" t="s">
        <v>2</v>
      </c>
    </row>
    <row r="75" spans="1:4" x14ac:dyDescent="0.25">
      <c r="A75">
        <v>114</v>
      </c>
      <c r="B75">
        <v>2.17</v>
      </c>
      <c r="C75">
        <v>2</v>
      </c>
      <c r="D75" t="s">
        <v>3</v>
      </c>
    </row>
    <row r="76" spans="1:4" x14ac:dyDescent="0.25">
      <c r="A76">
        <v>115</v>
      </c>
      <c r="B76">
        <v>2.17</v>
      </c>
      <c r="C76">
        <v>10</v>
      </c>
      <c r="D76" t="s">
        <v>3</v>
      </c>
    </row>
    <row r="77" spans="1:4" x14ac:dyDescent="0.25">
      <c r="A77">
        <v>116</v>
      </c>
      <c r="B77">
        <v>3.74</v>
      </c>
      <c r="C77">
        <v>2</v>
      </c>
      <c r="D77" t="s">
        <v>3</v>
      </c>
    </row>
    <row r="78" spans="1:4" x14ac:dyDescent="0.25">
      <c r="A78">
        <v>117</v>
      </c>
      <c r="B78">
        <v>3.74</v>
      </c>
      <c r="C78">
        <v>10</v>
      </c>
      <c r="D78" t="s">
        <v>3</v>
      </c>
    </row>
    <row r="79" spans="1:4" x14ac:dyDescent="0.25">
      <c r="A79">
        <v>118</v>
      </c>
      <c r="B79">
        <v>0.53</v>
      </c>
      <c r="C79">
        <v>2</v>
      </c>
      <c r="D79" t="s">
        <v>2</v>
      </c>
    </row>
    <row r="80" spans="1:4" x14ac:dyDescent="0.25">
      <c r="A80">
        <v>119</v>
      </c>
      <c r="B80">
        <v>0.53</v>
      </c>
      <c r="C80">
        <v>10</v>
      </c>
      <c r="D80" t="s">
        <v>2</v>
      </c>
    </row>
    <row r="81" spans="1:4" x14ac:dyDescent="0.25">
      <c r="A81">
        <v>121</v>
      </c>
      <c r="B81">
        <v>0.77</v>
      </c>
      <c r="C81">
        <v>10</v>
      </c>
      <c r="D81" t="s">
        <v>2</v>
      </c>
    </row>
    <row r="82" spans="1:4" x14ac:dyDescent="0.25">
      <c r="A82">
        <v>122</v>
      </c>
      <c r="B82">
        <v>1.22</v>
      </c>
      <c r="C82">
        <v>2</v>
      </c>
      <c r="D82" t="s">
        <v>3</v>
      </c>
    </row>
    <row r="83" spans="1:4" x14ac:dyDescent="0.25">
      <c r="A83">
        <v>123</v>
      </c>
      <c r="B83">
        <v>1.22</v>
      </c>
      <c r="C83">
        <v>10</v>
      </c>
      <c r="D83" t="s">
        <v>3</v>
      </c>
    </row>
    <row r="84" spans="1:4" x14ac:dyDescent="0.25">
      <c r="A84">
        <v>125</v>
      </c>
      <c r="B84">
        <v>2.17</v>
      </c>
      <c r="C84">
        <v>10</v>
      </c>
      <c r="D84" t="s">
        <v>2</v>
      </c>
    </row>
    <row r="85" spans="1:4" x14ac:dyDescent="0.25">
      <c r="A85">
        <v>126</v>
      </c>
      <c r="B85">
        <v>3.74</v>
      </c>
      <c r="C85">
        <v>2</v>
      </c>
      <c r="D85" t="s">
        <v>2</v>
      </c>
    </row>
    <row r="86" spans="1:4" x14ac:dyDescent="0.25">
      <c r="A86">
        <v>127</v>
      </c>
      <c r="B86">
        <v>3.74</v>
      </c>
      <c r="C86">
        <v>10</v>
      </c>
      <c r="D86" t="s">
        <v>2</v>
      </c>
    </row>
    <row r="87" spans="1:4" x14ac:dyDescent="0.25">
      <c r="A87">
        <v>128</v>
      </c>
      <c r="B87">
        <v>0.53</v>
      </c>
      <c r="C87">
        <v>2</v>
      </c>
      <c r="D87" t="s">
        <v>2</v>
      </c>
    </row>
    <row r="88" spans="1:4" x14ac:dyDescent="0.25">
      <c r="A88">
        <v>129</v>
      </c>
      <c r="B88">
        <v>0.53</v>
      </c>
      <c r="C88">
        <v>10</v>
      </c>
      <c r="D88" t="s">
        <v>2</v>
      </c>
    </row>
    <row r="89" spans="1:4" x14ac:dyDescent="0.25">
      <c r="A89">
        <v>130</v>
      </c>
      <c r="B89">
        <v>0.77</v>
      </c>
      <c r="C89">
        <v>2</v>
      </c>
      <c r="D89" t="s">
        <v>2</v>
      </c>
    </row>
    <row r="90" spans="1:4" x14ac:dyDescent="0.25">
      <c r="A90">
        <v>131</v>
      </c>
      <c r="B90">
        <v>0.77</v>
      </c>
      <c r="C90">
        <v>10</v>
      </c>
      <c r="D90" t="s">
        <v>3</v>
      </c>
    </row>
    <row r="91" spans="1:4" x14ac:dyDescent="0.25">
      <c r="A91">
        <v>132</v>
      </c>
      <c r="B91">
        <v>1.22</v>
      </c>
      <c r="C91">
        <v>2</v>
      </c>
      <c r="D91" t="s">
        <v>3</v>
      </c>
    </row>
    <row r="92" spans="1:4" x14ac:dyDescent="0.25">
      <c r="A92">
        <v>133</v>
      </c>
      <c r="B92">
        <v>1.22</v>
      </c>
      <c r="C92">
        <v>10</v>
      </c>
      <c r="D92" t="s">
        <v>3</v>
      </c>
    </row>
    <row r="93" spans="1:4" x14ac:dyDescent="0.25">
      <c r="A93">
        <v>134</v>
      </c>
      <c r="B93">
        <v>2.17</v>
      </c>
      <c r="C93">
        <v>2</v>
      </c>
      <c r="D93" t="s">
        <v>2</v>
      </c>
    </row>
    <row r="94" spans="1:4" x14ac:dyDescent="0.25">
      <c r="A94">
        <v>135</v>
      </c>
      <c r="B94">
        <v>2.17</v>
      </c>
      <c r="C94">
        <v>10</v>
      </c>
      <c r="D94" t="s">
        <v>3</v>
      </c>
    </row>
    <row r="95" spans="1:4" x14ac:dyDescent="0.25">
      <c r="A95">
        <v>136</v>
      </c>
      <c r="B95">
        <v>3.74</v>
      </c>
      <c r="C95">
        <v>2</v>
      </c>
      <c r="D95" t="s">
        <v>3</v>
      </c>
    </row>
    <row r="96" spans="1:4" x14ac:dyDescent="0.25">
      <c r="A96">
        <v>137</v>
      </c>
      <c r="B96">
        <v>3.74</v>
      </c>
      <c r="C96">
        <v>10</v>
      </c>
      <c r="D96" t="s">
        <v>3</v>
      </c>
    </row>
    <row r="97" spans="1:4" x14ac:dyDescent="0.25">
      <c r="A97">
        <v>138</v>
      </c>
      <c r="B97">
        <v>0.53</v>
      </c>
      <c r="C97">
        <v>2</v>
      </c>
      <c r="D97" t="s">
        <v>2</v>
      </c>
    </row>
    <row r="98" spans="1:4" x14ac:dyDescent="0.25">
      <c r="A98">
        <v>139</v>
      </c>
      <c r="B98">
        <v>0.53</v>
      </c>
      <c r="C98">
        <v>10</v>
      </c>
      <c r="D98" t="s">
        <v>2</v>
      </c>
    </row>
    <row r="99" spans="1:4" x14ac:dyDescent="0.25">
      <c r="A99">
        <v>140</v>
      </c>
      <c r="B99">
        <v>0.77</v>
      </c>
      <c r="C99">
        <v>2</v>
      </c>
      <c r="D99" t="s">
        <v>3</v>
      </c>
    </row>
    <row r="100" spans="1:4" x14ac:dyDescent="0.25">
      <c r="A100">
        <v>141</v>
      </c>
      <c r="B100">
        <v>0.77</v>
      </c>
      <c r="C100">
        <v>10</v>
      </c>
      <c r="D100" t="s">
        <v>3</v>
      </c>
    </row>
    <row r="101" spans="1:4" x14ac:dyDescent="0.25">
      <c r="A101">
        <v>142</v>
      </c>
      <c r="B101">
        <v>1.22</v>
      </c>
      <c r="C101">
        <v>2</v>
      </c>
      <c r="D101" t="s">
        <v>3</v>
      </c>
    </row>
    <row r="102" spans="1:4" x14ac:dyDescent="0.25">
      <c r="A102">
        <v>143</v>
      </c>
      <c r="B102">
        <v>1.22</v>
      </c>
      <c r="C102">
        <v>10</v>
      </c>
      <c r="D102" t="s">
        <v>3</v>
      </c>
    </row>
    <row r="103" spans="1:4" x14ac:dyDescent="0.25">
      <c r="A103">
        <v>144</v>
      </c>
      <c r="B103">
        <v>2.17</v>
      </c>
      <c r="C103">
        <v>2</v>
      </c>
      <c r="D103" t="s">
        <v>2</v>
      </c>
    </row>
    <row r="104" spans="1:4" x14ac:dyDescent="0.25">
      <c r="A104">
        <v>145</v>
      </c>
      <c r="B104">
        <v>2.17</v>
      </c>
      <c r="C104">
        <v>10</v>
      </c>
      <c r="D104" t="s">
        <v>2</v>
      </c>
    </row>
    <row r="105" spans="1:4" x14ac:dyDescent="0.25">
      <c r="A105">
        <v>146</v>
      </c>
      <c r="B105">
        <v>3.74</v>
      </c>
      <c r="C105">
        <v>2</v>
      </c>
      <c r="D105" t="s">
        <v>3</v>
      </c>
    </row>
    <row r="106" spans="1:4" x14ac:dyDescent="0.25">
      <c r="A106">
        <v>147</v>
      </c>
      <c r="B106">
        <v>3.74</v>
      </c>
      <c r="C106">
        <v>10</v>
      </c>
      <c r="D106" t="s">
        <v>2</v>
      </c>
    </row>
    <row r="107" spans="1:4" x14ac:dyDescent="0.25">
      <c r="A107">
        <v>148</v>
      </c>
      <c r="B107">
        <v>0.53</v>
      </c>
      <c r="C107">
        <v>2</v>
      </c>
      <c r="D107" t="s">
        <v>3</v>
      </c>
    </row>
    <row r="108" spans="1:4" x14ac:dyDescent="0.25">
      <c r="A108">
        <v>149</v>
      </c>
      <c r="B108">
        <v>0.53</v>
      </c>
      <c r="C108">
        <v>10</v>
      </c>
      <c r="D108" t="s">
        <v>3</v>
      </c>
    </row>
    <row r="109" spans="1:4" x14ac:dyDescent="0.25">
      <c r="A109">
        <v>150</v>
      </c>
      <c r="B109">
        <v>0.77</v>
      </c>
      <c r="C109">
        <v>2</v>
      </c>
      <c r="D109" t="s">
        <v>3</v>
      </c>
    </row>
    <row r="110" spans="1:4" x14ac:dyDescent="0.25">
      <c r="A110">
        <v>151</v>
      </c>
      <c r="B110">
        <v>0.77</v>
      </c>
      <c r="C110">
        <v>10</v>
      </c>
      <c r="D110" t="s">
        <v>2</v>
      </c>
    </row>
    <row r="111" spans="1:4" x14ac:dyDescent="0.25">
      <c r="A111">
        <v>152</v>
      </c>
      <c r="B111">
        <v>1.22</v>
      </c>
      <c r="C111">
        <v>2</v>
      </c>
      <c r="D111" t="s">
        <v>3</v>
      </c>
    </row>
    <row r="112" spans="1:4" x14ac:dyDescent="0.25">
      <c r="A112">
        <v>153</v>
      </c>
      <c r="B112">
        <v>1.22</v>
      </c>
      <c r="C112">
        <v>10</v>
      </c>
      <c r="D112" t="s">
        <v>3</v>
      </c>
    </row>
    <row r="113" spans="1:4" x14ac:dyDescent="0.25">
      <c r="A113">
        <v>154</v>
      </c>
      <c r="B113">
        <v>2.17</v>
      </c>
      <c r="C113">
        <v>2</v>
      </c>
      <c r="D113" t="s">
        <v>3</v>
      </c>
    </row>
    <row r="114" spans="1:4" x14ac:dyDescent="0.25">
      <c r="A114">
        <v>155</v>
      </c>
      <c r="B114">
        <v>2.17</v>
      </c>
      <c r="C114">
        <v>10</v>
      </c>
      <c r="D114" t="s">
        <v>3</v>
      </c>
    </row>
    <row r="115" spans="1:4" x14ac:dyDescent="0.25">
      <c r="A115">
        <v>156</v>
      </c>
      <c r="B115">
        <v>3.74</v>
      </c>
      <c r="C115">
        <v>2</v>
      </c>
      <c r="D115" t="s">
        <v>3</v>
      </c>
    </row>
    <row r="116" spans="1:4" x14ac:dyDescent="0.25">
      <c r="A116">
        <v>157</v>
      </c>
      <c r="B116">
        <v>3.74</v>
      </c>
      <c r="C116">
        <v>10</v>
      </c>
      <c r="D116" t="s">
        <v>2</v>
      </c>
    </row>
    <row r="117" spans="1:4" x14ac:dyDescent="0.25">
      <c r="A117">
        <v>158</v>
      </c>
      <c r="B117">
        <v>0.53</v>
      </c>
      <c r="C117">
        <v>2</v>
      </c>
      <c r="D117" t="s">
        <v>3</v>
      </c>
    </row>
    <row r="118" spans="1:4" x14ac:dyDescent="0.25">
      <c r="A118">
        <v>159</v>
      </c>
      <c r="B118">
        <v>0.53</v>
      </c>
      <c r="C118">
        <v>10</v>
      </c>
      <c r="D118" t="s">
        <v>2</v>
      </c>
    </row>
    <row r="119" spans="1:4" x14ac:dyDescent="0.25">
      <c r="A119">
        <v>160</v>
      </c>
      <c r="B119">
        <v>0.77</v>
      </c>
      <c r="C119">
        <v>2</v>
      </c>
      <c r="D119" t="s">
        <v>2</v>
      </c>
    </row>
    <row r="120" spans="1:4" x14ac:dyDescent="0.25">
      <c r="A120">
        <v>161</v>
      </c>
      <c r="B120">
        <v>0.77</v>
      </c>
      <c r="C120">
        <v>10</v>
      </c>
      <c r="D120" t="s">
        <v>3</v>
      </c>
    </row>
    <row r="121" spans="1:4" x14ac:dyDescent="0.25">
      <c r="A121">
        <v>162</v>
      </c>
      <c r="B121">
        <v>0</v>
      </c>
      <c r="C121">
        <v>0</v>
      </c>
      <c r="D121" t="s">
        <v>3</v>
      </c>
    </row>
    <row r="122" spans="1:4" x14ac:dyDescent="0.25">
      <c r="A122">
        <v>163</v>
      </c>
      <c r="B122">
        <v>0</v>
      </c>
      <c r="C122">
        <v>0</v>
      </c>
      <c r="D122" t="s">
        <v>3</v>
      </c>
    </row>
    <row r="123" spans="1:4" x14ac:dyDescent="0.25">
      <c r="A123">
        <v>164</v>
      </c>
      <c r="B123">
        <v>1.22</v>
      </c>
      <c r="C123">
        <v>2</v>
      </c>
      <c r="D123" t="s">
        <v>3</v>
      </c>
    </row>
    <row r="124" spans="1:4" x14ac:dyDescent="0.25">
      <c r="A124">
        <v>165</v>
      </c>
      <c r="B124">
        <v>1.22</v>
      </c>
      <c r="C124">
        <v>10</v>
      </c>
      <c r="D124" t="s">
        <v>3</v>
      </c>
    </row>
    <row r="125" spans="1:4" x14ac:dyDescent="0.25">
      <c r="A125">
        <v>166</v>
      </c>
      <c r="B125">
        <v>2.17</v>
      </c>
      <c r="C125">
        <v>2</v>
      </c>
    </row>
    <row r="126" spans="1:4" x14ac:dyDescent="0.25">
      <c r="A126">
        <v>168</v>
      </c>
      <c r="B126">
        <v>3.74</v>
      </c>
      <c r="C126">
        <v>2</v>
      </c>
      <c r="D126" t="s">
        <v>3</v>
      </c>
    </row>
    <row r="127" spans="1:4" x14ac:dyDescent="0.25">
      <c r="A127">
        <v>169</v>
      </c>
      <c r="B127">
        <v>3.74</v>
      </c>
      <c r="C127">
        <v>10</v>
      </c>
      <c r="D127" t="s">
        <v>3</v>
      </c>
    </row>
    <row r="128" spans="1:4" x14ac:dyDescent="0.25">
      <c r="A128">
        <v>170</v>
      </c>
      <c r="B128">
        <v>0</v>
      </c>
      <c r="C128">
        <v>0</v>
      </c>
      <c r="D128" t="s">
        <v>2</v>
      </c>
    </row>
    <row r="129" spans="1:4" x14ac:dyDescent="0.25">
      <c r="A129">
        <v>171</v>
      </c>
      <c r="B129">
        <v>0.53</v>
      </c>
      <c r="C129">
        <v>2</v>
      </c>
      <c r="D129" t="s">
        <v>3</v>
      </c>
    </row>
    <row r="130" spans="1:4" x14ac:dyDescent="0.25">
      <c r="A130">
        <v>172</v>
      </c>
      <c r="B130">
        <v>0.53</v>
      </c>
      <c r="C130">
        <v>10</v>
      </c>
      <c r="D130" t="s">
        <v>3</v>
      </c>
    </row>
    <row r="131" spans="1:4" x14ac:dyDescent="0.25">
      <c r="A131">
        <v>173</v>
      </c>
      <c r="B131">
        <v>0.77</v>
      </c>
      <c r="C131">
        <v>2</v>
      </c>
      <c r="D131" t="s">
        <v>3</v>
      </c>
    </row>
    <row r="132" spans="1:4" x14ac:dyDescent="0.25">
      <c r="A132">
        <v>174</v>
      </c>
      <c r="B132">
        <v>0.77</v>
      </c>
      <c r="C132">
        <v>10</v>
      </c>
      <c r="D132" t="s">
        <v>3</v>
      </c>
    </row>
    <row r="133" spans="1:4" x14ac:dyDescent="0.25">
      <c r="A133">
        <v>176</v>
      </c>
      <c r="B133">
        <v>1.22</v>
      </c>
      <c r="C133">
        <v>10</v>
      </c>
      <c r="D133" t="s">
        <v>3</v>
      </c>
    </row>
    <row r="134" spans="1:4" x14ac:dyDescent="0.25">
      <c r="A134">
        <v>177</v>
      </c>
      <c r="B134">
        <v>2.17</v>
      </c>
      <c r="C134">
        <v>2</v>
      </c>
      <c r="D134" t="s">
        <v>3</v>
      </c>
    </row>
    <row r="135" spans="1:4" x14ac:dyDescent="0.25">
      <c r="A135">
        <v>178</v>
      </c>
      <c r="B135">
        <v>2.17</v>
      </c>
      <c r="C135">
        <v>10</v>
      </c>
      <c r="D135" t="s">
        <v>3</v>
      </c>
    </row>
    <row r="136" spans="1:4" x14ac:dyDescent="0.25">
      <c r="A136">
        <v>179</v>
      </c>
      <c r="B136">
        <v>3.74</v>
      </c>
      <c r="C136">
        <v>2</v>
      </c>
      <c r="D136" t="s">
        <v>3</v>
      </c>
    </row>
    <row r="137" spans="1:4" x14ac:dyDescent="0.25">
      <c r="A137">
        <v>180</v>
      </c>
      <c r="B137">
        <v>3.74</v>
      </c>
      <c r="C137">
        <v>10</v>
      </c>
      <c r="D137" t="s">
        <v>2</v>
      </c>
    </row>
    <row r="138" spans="1:4" x14ac:dyDescent="0.25">
      <c r="A138">
        <v>181</v>
      </c>
      <c r="B138">
        <v>0</v>
      </c>
      <c r="C138">
        <v>0</v>
      </c>
      <c r="D138" t="s">
        <v>2</v>
      </c>
    </row>
    <row r="139" spans="1:4" x14ac:dyDescent="0.25">
      <c r="A139">
        <v>182</v>
      </c>
      <c r="B139">
        <v>0.53</v>
      </c>
      <c r="C139">
        <v>2</v>
      </c>
      <c r="D139" t="s">
        <v>3</v>
      </c>
    </row>
    <row r="140" spans="1:4" x14ac:dyDescent="0.25">
      <c r="A140">
        <v>183</v>
      </c>
      <c r="B140">
        <v>0.53</v>
      </c>
      <c r="C140">
        <v>10</v>
      </c>
      <c r="D140" t="s">
        <v>2</v>
      </c>
    </row>
    <row r="141" spans="1:4" x14ac:dyDescent="0.25">
      <c r="A141">
        <v>184</v>
      </c>
      <c r="B141">
        <v>0.77</v>
      </c>
      <c r="C141">
        <v>2</v>
      </c>
      <c r="D141" t="s">
        <v>3</v>
      </c>
    </row>
    <row r="142" spans="1:4" x14ac:dyDescent="0.25">
      <c r="A142">
        <v>185</v>
      </c>
      <c r="B142">
        <v>0.77</v>
      </c>
      <c r="C142">
        <v>10</v>
      </c>
      <c r="D142" t="s">
        <v>3</v>
      </c>
    </row>
    <row r="143" spans="1:4" x14ac:dyDescent="0.25">
      <c r="A143">
        <v>186</v>
      </c>
      <c r="B143">
        <v>1.22</v>
      </c>
      <c r="C143">
        <v>2</v>
      </c>
      <c r="D143" t="s">
        <v>3</v>
      </c>
    </row>
    <row r="144" spans="1:4" x14ac:dyDescent="0.25">
      <c r="A144">
        <v>187</v>
      </c>
      <c r="B144">
        <v>1.22</v>
      </c>
      <c r="C144">
        <v>10</v>
      </c>
      <c r="D144" t="s">
        <v>3</v>
      </c>
    </row>
    <row r="145" spans="1:4" x14ac:dyDescent="0.25">
      <c r="A145">
        <v>188</v>
      </c>
      <c r="B145">
        <v>2.17</v>
      </c>
      <c r="C145">
        <v>2</v>
      </c>
      <c r="D145" t="s">
        <v>2</v>
      </c>
    </row>
    <row r="146" spans="1:4" x14ac:dyDescent="0.25">
      <c r="A146">
        <v>189</v>
      </c>
      <c r="B146">
        <v>2.17</v>
      </c>
      <c r="C146">
        <v>10</v>
      </c>
      <c r="D146" t="s">
        <v>3</v>
      </c>
    </row>
    <row r="147" spans="1:4" x14ac:dyDescent="0.25">
      <c r="A147">
        <v>190</v>
      </c>
      <c r="B147">
        <v>3.74</v>
      </c>
      <c r="C147">
        <v>2</v>
      </c>
    </row>
    <row r="148" spans="1:4" x14ac:dyDescent="0.25">
      <c r="A148">
        <v>191</v>
      </c>
      <c r="B148">
        <v>3.74</v>
      </c>
      <c r="C148">
        <v>10</v>
      </c>
      <c r="D148" t="s">
        <v>3</v>
      </c>
    </row>
    <row r="149" spans="1:4" x14ac:dyDescent="0.25">
      <c r="A149">
        <v>192</v>
      </c>
      <c r="B149">
        <v>0</v>
      </c>
      <c r="C149">
        <v>0</v>
      </c>
      <c r="D149" t="s">
        <v>3</v>
      </c>
    </row>
    <row r="150" spans="1:4" x14ac:dyDescent="0.25">
      <c r="A150">
        <v>193</v>
      </c>
      <c r="B150">
        <v>0.53</v>
      </c>
      <c r="C150">
        <v>2</v>
      </c>
      <c r="D150" t="s">
        <v>2</v>
      </c>
    </row>
    <row r="151" spans="1:4" x14ac:dyDescent="0.25">
      <c r="A151">
        <v>194</v>
      </c>
      <c r="B151">
        <v>0.53</v>
      </c>
      <c r="C151">
        <v>10</v>
      </c>
      <c r="D151" t="s">
        <v>2</v>
      </c>
    </row>
    <row r="152" spans="1:4" x14ac:dyDescent="0.25">
      <c r="A152">
        <v>195</v>
      </c>
      <c r="B152">
        <v>0.77</v>
      </c>
      <c r="C152">
        <v>2</v>
      </c>
      <c r="D152" t="s">
        <v>2</v>
      </c>
    </row>
    <row r="153" spans="1:4" x14ac:dyDescent="0.25">
      <c r="A153">
        <v>196</v>
      </c>
      <c r="B153">
        <v>0.77</v>
      </c>
      <c r="C153">
        <v>10</v>
      </c>
      <c r="D153" t="s">
        <v>2</v>
      </c>
    </row>
    <row r="154" spans="1:4" x14ac:dyDescent="0.25">
      <c r="A154">
        <v>197</v>
      </c>
      <c r="B154">
        <v>1.22</v>
      </c>
      <c r="C154">
        <v>2</v>
      </c>
      <c r="D154" t="s">
        <v>2</v>
      </c>
    </row>
    <row r="155" spans="1:4" x14ac:dyDescent="0.25">
      <c r="A155">
        <v>198</v>
      </c>
      <c r="B155">
        <v>1.22</v>
      </c>
      <c r="C155">
        <v>10</v>
      </c>
      <c r="D155" t="s">
        <v>3</v>
      </c>
    </row>
    <row r="156" spans="1:4" x14ac:dyDescent="0.25">
      <c r="A156">
        <v>199</v>
      </c>
      <c r="B156">
        <v>2.17</v>
      </c>
      <c r="C156">
        <v>2</v>
      </c>
      <c r="D156" t="s">
        <v>2</v>
      </c>
    </row>
    <row r="157" spans="1:4" x14ac:dyDescent="0.25">
      <c r="A157">
        <v>200</v>
      </c>
      <c r="B157">
        <v>2.17</v>
      </c>
      <c r="C157">
        <v>10</v>
      </c>
      <c r="D157" t="s">
        <v>2</v>
      </c>
    </row>
    <row r="158" spans="1:4" x14ac:dyDescent="0.25">
      <c r="A158">
        <v>201</v>
      </c>
      <c r="B158">
        <v>3.74</v>
      </c>
      <c r="C158">
        <v>2</v>
      </c>
      <c r="D158" t="s">
        <v>2</v>
      </c>
    </row>
    <row r="159" spans="1:4" x14ac:dyDescent="0.25">
      <c r="A159">
        <v>202</v>
      </c>
      <c r="B159">
        <v>3.74</v>
      </c>
      <c r="C159">
        <v>10</v>
      </c>
      <c r="D159" t="s">
        <v>3</v>
      </c>
    </row>
    <row r="160" spans="1:4" x14ac:dyDescent="0.25">
      <c r="A160">
        <v>203</v>
      </c>
      <c r="B160">
        <v>0</v>
      </c>
      <c r="C160">
        <v>0</v>
      </c>
      <c r="D160" t="s">
        <v>3</v>
      </c>
    </row>
    <row r="161" spans="1:4" x14ac:dyDescent="0.25">
      <c r="A161">
        <v>204</v>
      </c>
      <c r="B161">
        <v>0.53</v>
      </c>
      <c r="C161">
        <v>2</v>
      </c>
      <c r="D161" t="s">
        <v>3</v>
      </c>
    </row>
    <row r="162" spans="1:4" x14ac:dyDescent="0.25">
      <c r="A162">
        <v>205</v>
      </c>
      <c r="B162">
        <v>0.53</v>
      </c>
      <c r="C162">
        <v>10</v>
      </c>
      <c r="D162" t="s">
        <v>2</v>
      </c>
    </row>
    <row r="163" spans="1:4" x14ac:dyDescent="0.25">
      <c r="A163">
        <v>206</v>
      </c>
      <c r="B163">
        <v>0.77</v>
      </c>
      <c r="C163">
        <v>2</v>
      </c>
      <c r="D163" t="s">
        <v>2</v>
      </c>
    </row>
    <row r="164" spans="1:4" x14ac:dyDescent="0.25">
      <c r="A164">
        <v>207</v>
      </c>
      <c r="B164">
        <v>0.77</v>
      </c>
      <c r="C164">
        <v>10</v>
      </c>
      <c r="D164" t="s">
        <v>3</v>
      </c>
    </row>
    <row r="165" spans="1:4" x14ac:dyDescent="0.25">
      <c r="A165">
        <v>208</v>
      </c>
      <c r="B165">
        <v>1.22</v>
      </c>
      <c r="C165">
        <v>2</v>
      </c>
      <c r="D165" t="s">
        <v>3</v>
      </c>
    </row>
    <row r="166" spans="1:4" x14ac:dyDescent="0.25">
      <c r="A166">
        <v>209</v>
      </c>
      <c r="B166">
        <v>1.22</v>
      </c>
      <c r="C166">
        <v>10</v>
      </c>
      <c r="D166" t="s">
        <v>3</v>
      </c>
    </row>
    <row r="167" spans="1:4" x14ac:dyDescent="0.25">
      <c r="A167">
        <v>210</v>
      </c>
      <c r="B167">
        <v>2.17</v>
      </c>
      <c r="C167">
        <v>2</v>
      </c>
      <c r="D167" t="s">
        <v>3</v>
      </c>
    </row>
    <row r="168" spans="1:4" x14ac:dyDescent="0.25">
      <c r="A168">
        <v>212</v>
      </c>
      <c r="B168">
        <v>3.74</v>
      </c>
      <c r="C168">
        <v>2</v>
      </c>
      <c r="D168" t="s">
        <v>2</v>
      </c>
    </row>
    <row r="169" spans="1:4" x14ac:dyDescent="0.25">
      <c r="A169">
        <v>213</v>
      </c>
      <c r="B169">
        <v>3.74</v>
      </c>
      <c r="C169">
        <v>10</v>
      </c>
      <c r="D169" t="s">
        <v>2</v>
      </c>
    </row>
    <row r="170" spans="1:4" x14ac:dyDescent="0.25">
      <c r="A170">
        <v>214</v>
      </c>
      <c r="B170">
        <v>0</v>
      </c>
      <c r="C170">
        <v>0</v>
      </c>
      <c r="D170" t="s">
        <v>3</v>
      </c>
    </row>
    <row r="171" spans="1:4" x14ac:dyDescent="0.25">
      <c r="A171">
        <v>215</v>
      </c>
      <c r="B171">
        <v>0.53</v>
      </c>
      <c r="C171">
        <v>2</v>
      </c>
      <c r="D171" t="s">
        <v>2</v>
      </c>
    </row>
    <row r="172" spans="1:4" x14ac:dyDescent="0.25">
      <c r="A172">
        <v>216</v>
      </c>
      <c r="B172">
        <v>0.53</v>
      </c>
      <c r="C172">
        <v>10</v>
      </c>
      <c r="D172" t="s">
        <v>3</v>
      </c>
    </row>
    <row r="173" spans="1:4" x14ac:dyDescent="0.25">
      <c r="A173">
        <v>217</v>
      </c>
      <c r="B173">
        <v>0.77</v>
      </c>
      <c r="C173">
        <v>2</v>
      </c>
      <c r="D173" t="s">
        <v>3</v>
      </c>
    </row>
    <row r="174" spans="1:4" x14ac:dyDescent="0.25">
      <c r="A174">
        <v>218</v>
      </c>
      <c r="B174">
        <v>0.77</v>
      </c>
      <c r="C174">
        <v>10</v>
      </c>
      <c r="D174" t="s">
        <v>3</v>
      </c>
    </row>
    <row r="175" spans="1:4" x14ac:dyDescent="0.25">
      <c r="A175">
        <v>219</v>
      </c>
      <c r="B175">
        <v>1.22</v>
      </c>
      <c r="C175">
        <v>2</v>
      </c>
      <c r="D175" t="s">
        <v>2</v>
      </c>
    </row>
    <row r="176" spans="1:4" x14ac:dyDescent="0.25">
      <c r="A176">
        <v>220</v>
      </c>
      <c r="B176">
        <v>1.22</v>
      </c>
      <c r="C176">
        <v>10</v>
      </c>
      <c r="D176" t="s">
        <v>2</v>
      </c>
    </row>
    <row r="177" spans="1:4" x14ac:dyDescent="0.25">
      <c r="A177">
        <v>221</v>
      </c>
      <c r="B177">
        <v>2.17</v>
      </c>
      <c r="C177">
        <v>2</v>
      </c>
      <c r="D177" t="s">
        <v>3</v>
      </c>
    </row>
    <row r="178" spans="1:4" x14ac:dyDescent="0.25">
      <c r="A178">
        <v>222</v>
      </c>
      <c r="B178">
        <v>2.17</v>
      </c>
      <c r="C178">
        <v>10</v>
      </c>
      <c r="D178" t="s">
        <v>3</v>
      </c>
    </row>
    <row r="179" spans="1:4" x14ac:dyDescent="0.25">
      <c r="A179">
        <v>223</v>
      </c>
      <c r="B179">
        <v>3.74</v>
      </c>
      <c r="C179">
        <v>2</v>
      </c>
      <c r="D179" t="s">
        <v>3</v>
      </c>
    </row>
    <row r="180" spans="1:4" x14ac:dyDescent="0.25">
      <c r="A180">
        <v>224</v>
      </c>
      <c r="B180">
        <v>3.74</v>
      </c>
      <c r="C180">
        <v>10</v>
      </c>
      <c r="D180" t="s">
        <v>3</v>
      </c>
    </row>
    <row r="181" spans="1:4" x14ac:dyDescent="0.25">
      <c r="A181">
        <v>225</v>
      </c>
      <c r="B181">
        <v>0</v>
      </c>
      <c r="C181">
        <v>0</v>
      </c>
      <c r="D181" t="s">
        <v>3</v>
      </c>
    </row>
    <row r="182" spans="1:4" x14ac:dyDescent="0.25">
      <c r="A182">
        <v>226</v>
      </c>
      <c r="B182">
        <v>0.53</v>
      </c>
      <c r="C182">
        <v>2</v>
      </c>
      <c r="D182" t="s">
        <v>3</v>
      </c>
    </row>
    <row r="183" spans="1:4" x14ac:dyDescent="0.25">
      <c r="A183">
        <v>227</v>
      </c>
      <c r="B183">
        <v>0.53</v>
      </c>
      <c r="C183">
        <v>10</v>
      </c>
      <c r="D183" t="s">
        <v>3</v>
      </c>
    </row>
    <row r="184" spans="1:4" x14ac:dyDescent="0.25">
      <c r="A184">
        <v>228</v>
      </c>
      <c r="B184">
        <v>0.77</v>
      </c>
      <c r="C184">
        <v>2</v>
      </c>
      <c r="D184" t="s">
        <v>2</v>
      </c>
    </row>
    <row r="185" spans="1:4" x14ac:dyDescent="0.25">
      <c r="A185">
        <v>229</v>
      </c>
      <c r="B185">
        <v>0.77</v>
      </c>
      <c r="C185">
        <v>10</v>
      </c>
      <c r="D185" t="s">
        <v>3</v>
      </c>
    </row>
    <row r="186" spans="1:4" x14ac:dyDescent="0.25">
      <c r="A186">
        <v>231</v>
      </c>
      <c r="B186">
        <v>1.22</v>
      </c>
      <c r="C186">
        <v>10</v>
      </c>
      <c r="D186" t="s">
        <v>3</v>
      </c>
    </row>
    <row r="187" spans="1:4" x14ac:dyDescent="0.25">
      <c r="A187">
        <v>232</v>
      </c>
      <c r="B187">
        <v>2.17</v>
      </c>
      <c r="C187">
        <v>2</v>
      </c>
      <c r="D187" t="s">
        <v>3</v>
      </c>
    </row>
    <row r="188" spans="1:4" x14ac:dyDescent="0.25">
      <c r="A188">
        <v>233</v>
      </c>
      <c r="B188">
        <v>2.17</v>
      </c>
      <c r="C188">
        <v>10</v>
      </c>
      <c r="D188" t="s">
        <v>3</v>
      </c>
    </row>
    <row r="189" spans="1:4" x14ac:dyDescent="0.25">
      <c r="A189">
        <v>234</v>
      </c>
      <c r="B189">
        <v>3.74</v>
      </c>
      <c r="C189">
        <v>2</v>
      </c>
      <c r="D189" t="s">
        <v>3</v>
      </c>
    </row>
    <row r="190" spans="1:4" x14ac:dyDescent="0.25">
      <c r="A190">
        <v>235</v>
      </c>
      <c r="B190">
        <v>3.74</v>
      </c>
      <c r="C190">
        <v>10</v>
      </c>
      <c r="D190" t="s">
        <v>3</v>
      </c>
    </row>
    <row r="191" spans="1:4" x14ac:dyDescent="0.25">
      <c r="A191">
        <v>236</v>
      </c>
      <c r="B191">
        <v>0</v>
      </c>
      <c r="C191">
        <v>0</v>
      </c>
      <c r="D191" t="s">
        <v>2</v>
      </c>
    </row>
    <row r="192" spans="1:4" x14ac:dyDescent="0.25">
      <c r="A192">
        <v>237</v>
      </c>
      <c r="B192">
        <v>0.53</v>
      </c>
      <c r="C192">
        <v>2</v>
      </c>
      <c r="D192" t="s">
        <v>3</v>
      </c>
    </row>
    <row r="193" spans="1:4" x14ac:dyDescent="0.25">
      <c r="A193">
        <v>238</v>
      </c>
      <c r="B193">
        <v>0.53</v>
      </c>
      <c r="C193">
        <v>10</v>
      </c>
      <c r="D193" t="s">
        <v>3</v>
      </c>
    </row>
    <row r="194" spans="1:4" x14ac:dyDescent="0.25">
      <c r="A194">
        <v>239</v>
      </c>
      <c r="B194">
        <v>0.77</v>
      </c>
      <c r="C194">
        <v>2</v>
      </c>
      <c r="D194" t="s">
        <v>3</v>
      </c>
    </row>
    <row r="195" spans="1:4" x14ac:dyDescent="0.25">
      <c r="A195">
        <v>240</v>
      </c>
      <c r="B195">
        <v>0.77</v>
      </c>
      <c r="C195">
        <v>10</v>
      </c>
      <c r="D195" t="s">
        <v>2</v>
      </c>
    </row>
    <row r="196" spans="1:4" x14ac:dyDescent="0.25">
      <c r="A196">
        <v>241</v>
      </c>
      <c r="B196">
        <v>1.22</v>
      </c>
      <c r="C196">
        <v>2</v>
      </c>
      <c r="D196" t="s">
        <v>3</v>
      </c>
    </row>
    <row r="197" spans="1:4" x14ac:dyDescent="0.25">
      <c r="A197">
        <v>242</v>
      </c>
      <c r="B197">
        <v>1.22</v>
      </c>
      <c r="C197">
        <v>10</v>
      </c>
      <c r="D197" t="s">
        <v>3</v>
      </c>
    </row>
    <row r="198" spans="1:4" x14ac:dyDescent="0.25">
      <c r="A198">
        <v>243</v>
      </c>
      <c r="B198">
        <v>2.17</v>
      </c>
      <c r="C198">
        <v>2</v>
      </c>
      <c r="D198" t="s">
        <v>3</v>
      </c>
    </row>
    <row r="199" spans="1:4" x14ac:dyDescent="0.25">
      <c r="A199">
        <v>244</v>
      </c>
      <c r="B199">
        <v>2.17</v>
      </c>
      <c r="C199">
        <v>10</v>
      </c>
      <c r="D199" t="s">
        <v>2</v>
      </c>
    </row>
    <row r="200" spans="1:4" x14ac:dyDescent="0.25">
      <c r="A200">
        <v>245</v>
      </c>
      <c r="B200">
        <v>3.74</v>
      </c>
      <c r="C200">
        <v>2</v>
      </c>
      <c r="D200" t="s">
        <v>2</v>
      </c>
    </row>
    <row r="201" spans="1:4" x14ac:dyDescent="0.25">
      <c r="A201">
        <v>246</v>
      </c>
      <c r="B201">
        <v>3.74</v>
      </c>
      <c r="C201">
        <v>10</v>
      </c>
      <c r="D201" t="s">
        <v>2</v>
      </c>
    </row>
    <row r="202" spans="1:4" x14ac:dyDescent="0.25">
      <c r="A202">
        <v>247</v>
      </c>
      <c r="B202">
        <v>0</v>
      </c>
      <c r="C202">
        <v>0</v>
      </c>
      <c r="D202" t="s">
        <v>2</v>
      </c>
    </row>
    <row r="203" spans="1:4" x14ac:dyDescent="0.25">
      <c r="A203">
        <v>248</v>
      </c>
      <c r="B203">
        <v>0.53</v>
      </c>
      <c r="C203">
        <v>2</v>
      </c>
      <c r="D203" t="s">
        <v>2</v>
      </c>
    </row>
    <row r="204" spans="1:4" x14ac:dyDescent="0.25">
      <c r="A204">
        <v>249</v>
      </c>
      <c r="B204">
        <v>0.53</v>
      </c>
      <c r="C204">
        <v>10</v>
      </c>
      <c r="D204" t="s">
        <v>3</v>
      </c>
    </row>
    <row r="205" spans="1:4" x14ac:dyDescent="0.25">
      <c r="A205">
        <v>251</v>
      </c>
      <c r="B205">
        <v>0.77</v>
      </c>
      <c r="C205">
        <v>10</v>
      </c>
      <c r="D205" t="s">
        <v>3</v>
      </c>
    </row>
    <row r="206" spans="1:4" x14ac:dyDescent="0.25">
      <c r="A206">
        <v>252</v>
      </c>
      <c r="B206">
        <v>1.22</v>
      </c>
      <c r="C206">
        <v>2</v>
      </c>
      <c r="D206" t="s">
        <v>3</v>
      </c>
    </row>
    <row r="207" spans="1:4" x14ac:dyDescent="0.25">
      <c r="A207">
        <v>253</v>
      </c>
      <c r="B207">
        <v>1.22</v>
      </c>
      <c r="C207">
        <v>10</v>
      </c>
      <c r="D207" t="s">
        <v>2</v>
      </c>
    </row>
    <row r="208" spans="1:4" x14ac:dyDescent="0.25">
      <c r="A208">
        <v>254</v>
      </c>
      <c r="B208">
        <v>2.17</v>
      </c>
      <c r="C208">
        <v>2</v>
      </c>
      <c r="D208" t="s">
        <v>3</v>
      </c>
    </row>
    <row r="209" spans="1:4" x14ac:dyDescent="0.25">
      <c r="A209">
        <v>255</v>
      </c>
      <c r="B209">
        <v>2.17</v>
      </c>
      <c r="C209">
        <v>10</v>
      </c>
      <c r="D209" t="s">
        <v>3</v>
      </c>
    </row>
    <row r="210" spans="1:4" x14ac:dyDescent="0.25">
      <c r="A210">
        <v>256</v>
      </c>
      <c r="B210">
        <v>3.74</v>
      </c>
      <c r="C210">
        <v>2</v>
      </c>
      <c r="D210" t="s">
        <v>3</v>
      </c>
    </row>
    <row r="211" spans="1:4" x14ac:dyDescent="0.25">
      <c r="A211">
        <v>257</v>
      </c>
      <c r="B211">
        <v>3.74</v>
      </c>
      <c r="C211">
        <v>10</v>
      </c>
      <c r="D211" t="s">
        <v>3</v>
      </c>
    </row>
    <row r="212" spans="1:4" x14ac:dyDescent="0.25">
      <c r="A212">
        <v>258</v>
      </c>
      <c r="B212">
        <v>0</v>
      </c>
      <c r="C212">
        <v>0</v>
      </c>
      <c r="D212" t="s">
        <v>2</v>
      </c>
    </row>
    <row r="213" spans="1:4" x14ac:dyDescent="0.25">
      <c r="A213">
        <v>259</v>
      </c>
      <c r="B213">
        <v>0.53</v>
      </c>
      <c r="C213">
        <v>2</v>
      </c>
      <c r="D213" t="s">
        <v>3</v>
      </c>
    </row>
    <row r="214" spans="1:4" x14ac:dyDescent="0.25">
      <c r="A214">
        <v>260</v>
      </c>
      <c r="B214">
        <v>0.53</v>
      </c>
      <c r="C214">
        <v>10</v>
      </c>
      <c r="D214" t="s">
        <v>3</v>
      </c>
    </row>
    <row r="215" spans="1:4" x14ac:dyDescent="0.25">
      <c r="A215">
        <v>261</v>
      </c>
      <c r="B215">
        <v>0.77</v>
      </c>
      <c r="C215">
        <v>2</v>
      </c>
      <c r="D215" t="s">
        <v>2</v>
      </c>
    </row>
    <row r="216" spans="1:4" x14ac:dyDescent="0.25">
      <c r="A216">
        <v>262</v>
      </c>
      <c r="B216">
        <v>0.77</v>
      </c>
      <c r="C216">
        <v>10</v>
      </c>
      <c r="D216" t="s">
        <v>2</v>
      </c>
    </row>
    <row r="217" spans="1:4" x14ac:dyDescent="0.25">
      <c r="A217">
        <v>263</v>
      </c>
      <c r="B217">
        <v>1.22</v>
      </c>
      <c r="C217">
        <v>2</v>
      </c>
      <c r="D217" t="s">
        <v>2</v>
      </c>
    </row>
    <row r="218" spans="1:4" x14ac:dyDescent="0.25">
      <c r="A218">
        <v>264</v>
      </c>
      <c r="B218">
        <v>1.22</v>
      </c>
      <c r="C218">
        <v>10</v>
      </c>
      <c r="D218" t="s">
        <v>2</v>
      </c>
    </row>
    <row r="219" spans="1:4" x14ac:dyDescent="0.25">
      <c r="A219">
        <v>265</v>
      </c>
      <c r="B219">
        <v>2.17</v>
      </c>
      <c r="C219">
        <v>2</v>
      </c>
      <c r="D219" t="s">
        <v>2</v>
      </c>
    </row>
    <row r="220" spans="1:4" x14ac:dyDescent="0.25">
      <c r="A220">
        <v>266</v>
      </c>
      <c r="B220">
        <v>2.17</v>
      </c>
      <c r="C220">
        <v>10</v>
      </c>
      <c r="D220" t="s">
        <v>3</v>
      </c>
    </row>
    <row r="221" spans="1:4" x14ac:dyDescent="0.25">
      <c r="A221">
        <v>267</v>
      </c>
      <c r="B221">
        <v>3.74</v>
      </c>
      <c r="C221">
        <v>2</v>
      </c>
      <c r="D221" t="s">
        <v>3</v>
      </c>
    </row>
    <row r="222" spans="1:4" x14ac:dyDescent="0.25">
      <c r="A222">
        <v>268</v>
      </c>
      <c r="B222">
        <v>3.74</v>
      </c>
      <c r="C222">
        <v>10</v>
      </c>
      <c r="D222" t="s">
        <v>3</v>
      </c>
    </row>
    <row r="223" spans="1:4" x14ac:dyDescent="0.25">
      <c r="A223">
        <v>269</v>
      </c>
      <c r="B223">
        <v>0</v>
      </c>
      <c r="C223">
        <v>0</v>
      </c>
      <c r="D223" t="s">
        <v>3</v>
      </c>
    </row>
    <row r="224" spans="1:4" x14ac:dyDescent="0.25">
      <c r="A224">
        <v>270</v>
      </c>
      <c r="B224">
        <v>0.53</v>
      </c>
      <c r="C224">
        <v>2</v>
      </c>
      <c r="D224" t="s">
        <v>3</v>
      </c>
    </row>
    <row r="225" spans="1:4" x14ac:dyDescent="0.25">
      <c r="A225">
        <v>271</v>
      </c>
      <c r="B225">
        <v>0.53</v>
      </c>
      <c r="C225">
        <v>10</v>
      </c>
      <c r="D225" t="s">
        <v>3</v>
      </c>
    </row>
    <row r="226" spans="1:4" x14ac:dyDescent="0.25">
      <c r="A226">
        <v>272</v>
      </c>
      <c r="B226">
        <v>0.77</v>
      </c>
      <c r="C226">
        <v>2</v>
      </c>
      <c r="D226" t="s">
        <v>2</v>
      </c>
    </row>
    <row r="227" spans="1:4" x14ac:dyDescent="0.25">
      <c r="A227">
        <v>273</v>
      </c>
      <c r="B227">
        <v>0.77</v>
      </c>
      <c r="C227">
        <v>10</v>
      </c>
      <c r="D227" t="s">
        <v>2</v>
      </c>
    </row>
    <row r="228" spans="1:4" x14ac:dyDescent="0.25">
      <c r="A228">
        <v>274</v>
      </c>
      <c r="B228">
        <v>1.22</v>
      </c>
      <c r="C228">
        <v>2</v>
      </c>
      <c r="D228" t="s">
        <v>3</v>
      </c>
    </row>
    <row r="229" spans="1:4" x14ac:dyDescent="0.25">
      <c r="A229">
        <v>275</v>
      </c>
      <c r="B229">
        <v>1.22</v>
      </c>
      <c r="C229">
        <v>10</v>
      </c>
      <c r="D229" t="s">
        <v>3</v>
      </c>
    </row>
    <row r="230" spans="1:4" x14ac:dyDescent="0.25">
      <c r="A230">
        <v>276</v>
      </c>
      <c r="B230">
        <v>2.17</v>
      </c>
      <c r="C230">
        <v>2</v>
      </c>
      <c r="D230" t="s">
        <v>3</v>
      </c>
    </row>
    <row r="231" spans="1:4" x14ac:dyDescent="0.25">
      <c r="A231">
        <v>278</v>
      </c>
      <c r="B231">
        <v>3.74</v>
      </c>
      <c r="C231">
        <v>2</v>
      </c>
      <c r="D231" t="s">
        <v>3</v>
      </c>
    </row>
    <row r="232" spans="1:4" x14ac:dyDescent="0.25">
      <c r="A232">
        <v>279</v>
      </c>
      <c r="B232">
        <v>3.74</v>
      </c>
      <c r="C232">
        <v>10</v>
      </c>
      <c r="D232" t="s">
        <v>3</v>
      </c>
    </row>
    <row r="233" spans="1:4" x14ac:dyDescent="0.25">
      <c r="A233">
        <v>280</v>
      </c>
      <c r="B233">
        <v>0</v>
      </c>
      <c r="C233">
        <v>0</v>
      </c>
      <c r="D233" t="s">
        <v>2</v>
      </c>
    </row>
    <row r="234" spans="1:4" x14ac:dyDescent="0.25">
      <c r="A234">
        <v>281</v>
      </c>
      <c r="B234">
        <v>0.53</v>
      </c>
      <c r="C234">
        <v>2</v>
      </c>
      <c r="D234" t="s">
        <v>2</v>
      </c>
    </row>
    <row r="235" spans="1:4" x14ac:dyDescent="0.25">
      <c r="A235">
        <v>282</v>
      </c>
      <c r="B235">
        <v>0.53</v>
      </c>
      <c r="C235">
        <v>10</v>
      </c>
      <c r="D235" t="s">
        <v>3</v>
      </c>
    </row>
    <row r="236" spans="1:4" x14ac:dyDescent="0.25">
      <c r="A236">
        <v>283</v>
      </c>
      <c r="B236">
        <v>0.77</v>
      </c>
      <c r="C236">
        <v>2</v>
      </c>
      <c r="D236" t="s">
        <v>2</v>
      </c>
    </row>
    <row r="237" spans="1:4" x14ac:dyDescent="0.25">
      <c r="A237">
        <v>284</v>
      </c>
      <c r="B237">
        <v>0.77</v>
      </c>
      <c r="C237">
        <v>10</v>
      </c>
      <c r="D237" t="s">
        <v>3</v>
      </c>
    </row>
    <row r="238" spans="1:4" x14ac:dyDescent="0.25">
      <c r="A238">
        <v>285</v>
      </c>
      <c r="B238">
        <v>1.22</v>
      </c>
      <c r="C238">
        <v>2</v>
      </c>
      <c r="D238" t="s">
        <v>3</v>
      </c>
    </row>
    <row r="239" spans="1:4" x14ac:dyDescent="0.25">
      <c r="A239">
        <v>286</v>
      </c>
      <c r="B239">
        <v>1.22</v>
      </c>
      <c r="C239">
        <v>10</v>
      </c>
      <c r="D239" t="s">
        <v>3</v>
      </c>
    </row>
    <row r="240" spans="1:4" x14ac:dyDescent="0.25">
      <c r="A240">
        <v>287</v>
      </c>
      <c r="B240">
        <v>2.17</v>
      </c>
      <c r="C240">
        <v>2</v>
      </c>
      <c r="D240" t="s">
        <v>3</v>
      </c>
    </row>
    <row r="241" spans="1:4" x14ac:dyDescent="0.25">
      <c r="A241">
        <v>288</v>
      </c>
      <c r="B241">
        <v>2.17</v>
      </c>
      <c r="C241">
        <v>10</v>
      </c>
      <c r="D241" t="s">
        <v>2</v>
      </c>
    </row>
    <row r="242" spans="1:4" x14ac:dyDescent="0.25">
      <c r="A242">
        <v>289</v>
      </c>
      <c r="B242">
        <v>3.74</v>
      </c>
      <c r="C242">
        <v>2</v>
      </c>
      <c r="D242" t="s">
        <v>3</v>
      </c>
    </row>
    <row r="243" spans="1:4" x14ac:dyDescent="0.25">
      <c r="A243">
        <v>290</v>
      </c>
      <c r="B243">
        <v>3.74</v>
      </c>
      <c r="C243">
        <v>10</v>
      </c>
      <c r="D243" t="s">
        <v>3</v>
      </c>
    </row>
    <row r="244" spans="1:4" x14ac:dyDescent="0.25">
      <c r="A244">
        <v>291</v>
      </c>
      <c r="B244">
        <v>0</v>
      </c>
      <c r="C244">
        <v>0</v>
      </c>
      <c r="D244" t="s">
        <v>3</v>
      </c>
    </row>
    <row r="245" spans="1:4" x14ac:dyDescent="0.25">
      <c r="A245">
        <v>292</v>
      </c>
      <c r="B245">
        <v>0.53</v>
      </c>
      <c r="C245">
        <v>2</v>
      </c>
      <c r="D245" t="s">
        <v>2</v>
      </c>
    </row>
    <row r="246" spans="1:4" x14ac:dyDescent="0.25">
      <c r="A246">
        <v>293</v>
      </c>
      <c r="B246">
        <v>0.53</v>
      </c>
      <c r="C246">
        <v>10</v>
      </c>
      <c r="D246" t="s">
        <v>2</v>
      </c>
    </row>
    <row r="247" spans="1:4" x14ac:dyDescent="0.25">
      <c r="A247">
        <v>294</v>
      </c>
      <c r="B247">
        <v>0.77</v>
      </c>
      <c r="C247">
        <v>2</v>
      </c>
      <c r="D247" t="s">
        <v>3</v>
      </c>
    </row>
    <row r="248" spans="1:4" x14ac:dyDescent="0.25">
      <c r="A248">
        <v>295</v>
      </c>
      <c r="B248">
        <v>0.77</v>
      </c>
      <c r="C248">
        <v>10</v>
      </c>
      <c r="D248" t="s">
        <v>2</v>
      </c>
    </row>
    <row r="249" spans="1:4" x14ac:dyDescent="0.25">
      <c r="A249">
        <v>296</v>
      </c>
      <c r="B249">
        <v>1.22</v>
      </c>
      <c r="C249">
        <v>2</v>
      </c>
      <c r="D249" t="s">
        <v>3</v>
      </c>
    </row>
    <row r="250" spans="1:4" x14ac:dyDescent="0.25">
      <c r="A250">
        <v>297</v>
      </c>
      <c r="B250">
        <v>1.22</v>
      </c>
      <c r="C250">
        <v>10</v>
      </c>
      <c r="D250" t="s">
        <v>2</v>
      </c>
    </row>
    <row r="251" spans="1:4" x14ac:dyDescent="0.25">
      <c r="A251">
        <v>298</v>
      </c>
      <c r="B251">
        <v>2.17</v>
      </c>
      <c r="C251">
        <v>2</v>
      </c>
      <c r="D251" t="s">
        <v>2</v>
      </c>
    </row>
    <row r="252" spans="1:4" x14ac:dyDescent="0.25">
      <c r="A252">
        <v>299</v>
      </c>
      <c r="B252">
        <v>2.17</v>
      </c>
      <c r="C252">
        <v>10</v>
      </c>
      <c r="D252" t="s">
        <v>3</v>
      </c>
    </row>
    <row r="253" spans="1:4" x14ac:dyDescent="0.25">
      <c r="A253">
        <v>300</v>
      </c>
      <c r="B253">
        <v>3.74</v>
      </c>
      <c r="C253">
        <v>2</v>
      </c>
      <c r="D253" t="s">
        <v>2</v>
      </c>
    </row>
    <row r="254" spans="1:4" x14ac:dyDescent="0.25">
      <c r="A254">
        <v>301</v>
      </c>
      <c r="B254">
        <v>3.74</v>
      </c>
      <c r="C254">
        <v>10</v>
      </c>
      <c r="D254" t="s">
        <v>3</v>
      </c>
    </row>
    <row r="255" spans="1:4" x14ac:dyDescent="0.25">
      <c r="A255">
        <v>303</v>
      </c>
      <c r="B255">
        <v>0</v>
      </c>
      <c r="C255">
        <v>0</v>
      </c>
      <c r="D255" t="s">
        <v>2</v>
      </c>
    </row>
    <row r="256" spans="1:4" x14ac:dyDescent="0.25">
      <c r="A256">
        <v>304</v>
      </c>
      <c r="B256">
        <v>0.53</v>
      </c>
      <c r="C256">
        <v>2</v>
      </c>
      <c r="D256" t="s">
        <v>3</v>
      </c>
    </row>
    <row r="257" spans="1:4" x14ac:dyDescent="0.25">
      <c r="A257">
        <v>305</v>
      </c>
      <c r="B257">
        <v>0.53</v>
      </c>
      <c r="C257">
        <v>10</v>
      </c>
      <c r="D257" t="s">
        <v>3</v>
      </c>
    </row>
    <row r="258" spans="1:4" x14ac:dyDescent="0.25">
      <c r="A258">
        <v>306</v>
      </c>
      <c r="B258">
        <v>0.77</v>
      </c>
      <c r="C258">
        <v>2</v>
      </c>
      <c r="D258" t="s">
        <v>2</v>
      </c>
    </row>
    <row r="259" spans="1:4" x14ac:dyDescent="0.25">
      <c r="A259">
        <v>307</v>
      </c>
      <c r="B259">
        <v>0.77</v>
      </c>
      <c r="C259">
        <v>10</v>
      </c>
      <c r="D259" t="s">
        <v>2</v>
      </c>
    </row>
    <row r="260" spans="1:4" x14ac:dyDescent="0.25">
      <c r="A260">
        <v>308</v>
      </c>
      <c r="B260">
        <v>1.22</v>
      </c>
      <c r="C260">
        <v>2</v>
      </c>
      <c r="D260" t="s">
        <v>3</v>
      </c>
    </row>
    <row r="261" spans="1:4" x14ac:dyDescent="0.25">
      <c r="A261">
        <v>309</v>
      </c>
      <c r="B261">
        <v>1.22</v>
      </c>
      <c r="C261">
        <v>10</v>
      </c>
      <c r="D261" t="s">
        <v>2</v>
      </c>
    </row>
    <row r="262" spans="1:4" x14ac:dyDescent="0.25">
      <c r="A262">
        <v>310</v>
      </c>
      <c r="B262">
        <v>2.17</v>
      </c>
      <c r="C262">
        <v>2</v>
      </c>
      <c r="D262" t="s">
        <v>3</v>
      </c>
    </row>
    <row r="263" spans="1:4" x14ac:dyDescent="0.25">
      <c r="A263">
        <v>311</v>
      </c>
      <c r="B263">
        <v>2.17</v>
      </c>
      <c r="C263">
        <v>10</v>
      </c>
      <c r="D263" t="s">
        <v>3</v>
      </c>
    </row>
    <row r="264" spans="1:4" x14ac:dyDescent="0.25">
      <c r="A264">
        <v>312</v>
      </c>
      <c r="B264">
        <v>3.74</v>
      </c>
      <c r="C264">
        <v>2</v>
      </c>
      <c r="D264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129" workbookViewId="0">
      <selection activeCell="O145" sqref="O145"/>
    </sheetView>
  </sheetViews>
  <sheetFormatPr defaultRowHeight="15" x14ac:dyDescent="0.25"/>
  <cols>
    <col min="2" max="2" width="11.140625" bestFit="1" customWidth="1"/>
    <col min="3" max="3" width="19.140625" bestFit="1" customWidth="1"/>
    <col min="4" max="4" width="14.42578125" bestFit="1" customWidth="1"/>
    <col min="5" max="5" width="30.5703125" bestFit="1" customWidth="1"/>
  </cols>
  <sheetData>
    <row r="1" spans="1:8" x14ac:dyDescent="0.25">
      <c r="A1" s="4" t="s">
        <v>0</v>
      </c>
      <c r="B1" s="7" t="s">
        <v>87</v>
      </c>
      <c r="C1" s="7" t="s">
        <v>86</v>
      </c>
      <c r="D1" s="7" t="s">
        <v>85</v>
      </c>
      <c r="E1" s="7" t="s">
        <v>84</v>
      </c>
    </row>
    <row r="2" spans="1:8" x14ac:dyDescent="0.25">
      <c r="A2" s="4">
        <v>47</v>
      </c>
      <c r="B2" s="4" t="s">
        <v>3</v>
      </c>
      <c r="C2" s="4">
        <v>0.77</v>
      </c>
      <c r="D2" s="4">
        <v>10</v>
      </c>
      <c r="E2" s="4">
        <v>24.702399999999997</v>
      </c>
    </row>
    <row r="3" spans="1:8" x14ac:dyDescent="0.25">
      <c r="A3" s="4">
        <v>48</v>
      </c>
      <c r="B3" s="4" t="s">
        <v>2</v>
      </c>
      <c r="C3" s="4">
        <v>1.22</v>
      </c>
      <c r="D3" s="4">
        <v>2</v>
      </c>
      <c r="E3" s="4">
        <v>52.097999999999999</v>
      </c>
      <c r="H3" s="1" t="s">
        <v>78</v>
      </c>
    </row>
    <row r="4" spans="1:8" x14ac:dyDescent="0.25">
      <c r="A4" s="4">
        <v>50</v>
      </c>
      <c r="B4" s="4" t="s">
        <v>3</v>
      </c>
      <c r="C4" s="4">
        <v>1.22</v>
      </c>
      <c r="D4" s="4">
        <v>10</v>
      </c>
      <c r="E4" s="4">
        <v>30.854799999999997</v>
      </c>
      <c r="H4" s="1" t="s">
        <v>79</v>
      </c>
    </row>
    <row r="5" spans="1:8" x14ac:dyDescent="0.25">
      <c r="A5" s="4">
        <v>52</v>
      </c>
      <c r="B5" s="4" t="s">
        <v>3</v>
      </c>
      <c r="C5" s="4">
        <v>2.17</v>
      </c>
      <c r="D5" s="4">
        <v>10</v>
      </c>
      <c r="E5" s="4">
        <v>59.384</v>
      </c>
    </row>
    <row r="6" spans="1:8" x14ac:dyDescent="0.25">
      <c r="A6" s="4">
        <v>53</v>
      </c>
      <c r="B6" s="4" t="s">
        <v>3</v>
      </c>
      <c r="C6" s="4">
        <v>3.74</v>
      </c>
      <c r="D6" s="4">
        <v>2</v>
      </c>
      <c r="E6" s="4">
        <v>57.385000000000005</v>
      </c>
    </row>
    <row r="7" spans="1:8" x14ac:dyDescent="0.25">
      <c r="A7" s="4">
        <v>54</v>
      </c>
      <c r="B7" s="4" t="s">
        <v>2</v>
      </c>
      <c r="C7" s="4">
        <v>3.74</v>
      </c>
      <c r="D7" s="4">
        <v>10</v>
      </c>
      <c r="E7" s="4">
        <v>22.710380000000001</v>
      </c>
    </row>
    <row r="8" spans="1:8" x14ac:dyDescent="0.25">
      <c r="A8" s="4">
        <v>56</v>
      </c>
      <c r="B8" s="4" t="s">
        <v>3</v>
      </c>
      <c r="C8" s="4">
        <v>3.74</v>
      </c>
      <c r="D8" s="4">
        <v>2</v>
      </c>
      <c r="E8" s="4">
        <v>30.314900000000002</v>
      </c>
    </row>
    <row r="9" spans="1:8" x14ac:dyDescent="0.25">
      <c r="A9" s="4">
        <v>58</v>
      </c>
      <c r="B9" s="4" t="s">
        <v>3</v>
      </c>
      <c r="C9" s="4">
        <v>0.53</v>
      </c>
      <c r="D9" s="4">
        <v>2</v>
      </c>
      <c r="E9" s="4">
        <v>29.247300000000003</v>
      </c>
    </row>
    <row r="10" spans="1:8" x14ac:dyDescent="0.25">
      <c r="A10" s="4">
        <v>60</v>
      </c>
      <c r="B10" s="4" t="s">
        <v>3</v>
      </c>
      <c r="C10" s="4">
        <v>0.77</v>
      </c>
      <c r="D10" s="4">
        <v>2</v>
      </c>
      <c r="E10" s="4">
        <v>33.613799999999998</v>
      </c>
    </row>
    <row r="11" spans="1:8" x14ac:dyDescent="0.25">
      <c r="A11" s="4">
        <v>61</v>
      </c>
      <c r="B11" s="4" t="s">
        <v>2</v>
      </c>
      <c r="C11" s="4">
        <v>0.77</v>
      </c>
      <c r="D11" s="4">
        <v>10</v>
      </c>
      <c r="E11" s="4">
        <v>20.156999999999996</v>
      </c>
    </row>
    <row r="12" spans="1:8" x14ac:dyDescent="0.25">
      <c r="A12" s="4">
        <v>66</v>
      </c>
      <c r="B12" s="4" t="s">
        <v>3</v>
      </c>
      <c r="C12" s="4">
        <v>3.74</v>
      </c>
      <c r="D12" s="4">
        <v>2</v>
      </c>
      <c r="E12" s="4">
        <v>28.979149999999997</v>
      </c>
    </row>
    <row r="13" spans="1:8" x14ac:dyDescent="0.25">
      <c r="A13" s="4">
        <v>67</v>
      </c>
      <c r="B13" s="4" t="s">
        <v>3</v>
      </c>
      <c r="C13" s="4">
        <v>3.74</v>
      </c>
      <c r="D13" s="4">
        <v>10</v>
      </c>
      <c r="E13" s="4">
        <v>50.086460000000002</v>
      </c>
    </row>
    <row r="14" spans="1:8" x14ac:dyDescent="0.25">
      <c r="A14" s="4">
        <v>70</v>
      </c>
      <c r="B14" s="4" t="s">
        <v>2</v>
      </c>
      <c r="C14" s="4">
        <v>0.77</v>
      </c>
      <c r="D14" s="4">
        <v>2</v>
      </c>
      <c r="E14" s="4">
        <v>54.454999999999998</v>
      </c>
    </row>
    <row r="15" spans="1:8" x14ac:dyDescent="0.25">
      <c r="A15" s="4">
        <v>71</v>
      </c>
      <c r="B15" s="4" t="s">
        <v>2</v>
      </c>
      <c r="C15" s="4">
        <v>0.77</v>
      </c>
      <c r="D15" s="4">
        <v>10</v>
      </c>
      <c r="E15" s="4">
        <v>29.753</v>
      </c>
    </row>
    <row r="16" spans="1:8" x14ac:dyDescent="0.25">
      <c r="A16" s="4">
        <v>72</v>
      </c>
      <c r="B16" s="4" t="s">
        <v>2</v>
      </c>
      <c r="C16" s="4">
        <v>1.22</v>
      </c>
      <c r="D16" s="4">
        <v>2</v>
      </c>
      <c r="E16" s="4">
        <v>44.272999999999996</v>
      </c>
    </row>
    <row r="17" spans="1:5" x14ac:dyDescent="0.25">
      <c r="A17" s="4">
        <v>73</v>
      </c>
      <c r="B17" s="4" t="s">
        <v>3</v>
      </c>
      <c r="C17" s="4">
        <v>1.22</v>
      </c>
      <c r="D17" s="4">
        <v>10</v>
      </c>
      <c r="E17" s="4">
        <v>51.373400000000004</v>
      </c>
    </row>
    <row r="18" spans="1:5" x14ac:dyDescent="0.25">
      <c r="A18" s="4">
        <v>75</v>
      </c>
      <c r="B18" s="4" t="s">
        <v>2</v>
      </c>
      <c r="C18" s="4">
        <v>2.17</v>
      </c>
      <c r="D18" s="4">
        <v>10</v>
      </c>
      <c r="E18" s="4">
        <v>53.741</v>
      </c>
    </row>
    <row r="19" spans="1:5" x14ac:dyDescent="0.25">
      <c r="A19" s="4">
        <v>77</v>
      </c>
      <c r="B19" s="4" t="s">
        <v>3</v>
      </c>
      <c r="C19" s="4">
        <v>3.74</v>
      </c>
      <c r="D19" s="4">
        <v>10</v>
      </c>
      <c r="E19" s="4">
        <v>51.698</v>
      </c>
    </row>
    <row r="20" spans="1:5" x14ac:dyDescent="0.25">
      <c r="A20" s="4">
        <v>78</v>
      </c>
      <c r="B20" s="4" t="s">
        <v>2</v>
      </c>
      <c r="C20" s="4">
        <v>0.53</v>
      </c>
      <c r="D20" s="4">
        <v>2</v>
      </c>
      <c r="E20" s="4">
        <v>28.618000000000002</v>
      </c>
    </row>
    <row r="21" spans="1:5" x14ac:dyDescent="0.25">
      <c r="A21" s="4">
        <v>79</v>
      </c>
      <c r="B21" s="4" t="s">
        <v>2</v>
      </c>
      <c r="C21" s="4">
        <v>0.53</v>
      </c>
      <c r="D21" s="4">
        <v>10</v>
      </c>
      <c r="E21" s="4">
        <v>29.271999999999998</v>
      </c>
    </row>
    <row r="22" spans="1:5" x14ac:dyDescent="0.25">
      <c r="A22" s="4">
        <v>82</v>
      </c>
      <c r="B22" s="4" t="s">
        <v>2</v>
      </c>
      <c r="C22" s="4">
        <v>1.22</v>
      </c>
      <c r="D22" s="4">
        <v>2</v>
      </c>
      <c r="E22" s="4">
        <v>55.57</v>
      </c>
    </row>
    <row r="23" spans="1:5" x14ac:dyDescent="0.25">
      <c r="A23" s="4">
        <v>83</v>
      </c>
      <c r="B23" s="4" t="s">
        <v>3</v>
      </c>
      <c r="C23" s="4">
        <v>1.22</v>
      </c>
      <c r="D23" s="4">
        <v>10</v>
      </c>
      <c r="E23" s="4">
        <v>25.133000000000003</v>
      </c>
    </row>
    <row r="24" spans="1:5" x14ac:dyDescent="0.25">
      <c r="A24" s="4">
        <v>84</v>
      </c>
      <c r="B24" s="4" t="s">
        <v>3</v>
      </c>
      <c r="C24" s="4">
        <v>2.17</v>
      </c>
      <c r="D24" s="4">
        <v>2</v>
      </c>
      <c r="E24" s="4">
        <v>24.435699999999997</v>
      </c>
    </row>
    <row r="25" spans="1:5" x14ac:dyDescent="0.25">
      <c r="A25" s="4">
        <v>85</v>
      </c>
      <c r="B25" s="4" t="s">
        <v>2</v>
      </c>
      <c r="C25" s="4">
        <v>2.17</v>
      </c>
      <c r="D25" s="4">
        <v>10</v>
      </c>
      <c r="E25" s="4">
        <v>35.6892</v>
      </c>
    </row>
    <row r="26" spans="1:5" x14ac:dyDescent="0.25">
      <c r="A26" s="4">
        <v>86</v>
      </c>
      <c r="B26" s="4" t="s">
        <v>3</v>
      </c>
      <c r="C26" s="4">
        <v>3.74</v>
      </c>
      <c r="D26" s="4">
        <v>2</v>
      </c>
      <c r="E26" s="4">
        <v>28.037500000000001</v>
      </c>
    </row>
    <row r="27" spans="1:5" x14ac:dyDescent="0.25">
      <c r="A27" s="4">
        <v>87</v>
      </c>
      <c r="B27" s="4" t="s">
        <v>2</v>
      </c>
      <c r="C27" s="4">
        <v>3.74</v>
      </c>
      <c r="D27" s="4">
        <v>10</v>
      </c>
      <c r="E27" s="4">
        <v>43.683</v>
      </c>
    </row>
    <row r="28" spans="1:5" x14ac:dyDescent="0.25">
      <c r="A28" s="4">
        <v>90</v>
      </c>
      <c r="B28" s="4" t="s">
        <v>2</v>
      </c>
      <c r="C28" s="4">
        <v>0.77</v>
      </c>
      <c r="D28" s="4">
        <v>2</v>
      </c>
      <c r="E28" s="4">
        <v>65.44</v>
      </c>
    </row>
    <row r="29" spans="1:5" x14ac:dyDescent="0.25">
      <c r="A29" s="4">
        <v>91</v>
      </c>
      <c r="B29" s="4" t="s">
        <v>2</v>
      </c>
      <c r="C29" s="4">
        <v>0.77</v>
      </c>
      <c r="D29" s="4">
        <v>10</v>
      </c>
      <c r="E29" s="4">
        <v>5.3415999999999997</v>
      </c>
    </row>
    <row r="30" spans="1:5" x14ac:dyDescent="0.25">
      <c r="A30" s="4">
        <v>92</v>
      </c>
      <c r="B30" s="4" t="s">
        <v>3</v>
      </c>
      <c r="C30" s="4">
        <v>1.22</v>
      </c>
      <c r="D30" s="4">
        <v>2</v>
      </c>
      <c r="E30" s="4">
        <v>26.9101</v>
      </c>
    </row>
    <row r="31" spans="1:5" x14ac:dyDescent="0.25">
      <c r="A31" s="4">
        <v>95</v>
      </c>
      <c r="B31" s="4" t="s">
        <v>2</v>
      </c>
      <c r="C31" s="4">
        <v>2.17</v>
      </c>
      <c r="D31" s="4">
        <v>10</v>
      </c>
      <c r="E31" s="4">
        <v>51.041550000000001</v>
      </c>
    </row>
    <row r="32" spans="1:5" x14ac:dyDescent="0.25">
      <c r="A32" s="4">
        <v>96</v>
      </c>
      <c r="B32" s="4" t="s">
        <v>3</v>
      </c>
      <c r="C32" s="4">
        <v>3.74</v>
      </c>
      <c r="D32" s="4">
        <v>2</v>
      </c>
      <c r="E32" s="4">
        <v>26.6693</v>
      </c>
    </row>
    <row r="33" spans="1:5" x14ac:dyDescent="0.25">
      <c r="A33" s="4">
        <v>97</v>
      </c>
      <c r="B33" s="4" t="s">
        <v>2</v>
      </c>
      <c r="C33" s="4">
        <v>3.74</v>
      </c>
      <c r="D33" s="4">
        <v>10</v>
      </c>
      <c r="E33" s="4">
        <v>2.0460999999999956</v>
      </c>
    </row>
    <row r="34" spans="1:5" x14ac:dyDescent="0.25">
      <c r="A34" s="4">
        <v>98</v>
      </c>
      <c r="B34" s="4" t="s">
        <v>2</v>
      </c>
      <c r="C34" s="4">
        <v>0.53</v>
      </c>
      <c r="D34" s="4">
        <v>2</v>
      </c>
      <c r="E34" s="4">
        <v>51.87482</v>
      </c>
    </row>
    <row r="35" spans="1:5" x14ac:dyDescent="0.25">
      <c r="A35" s="4">
        <v>99</v>
      </c>
      <c r="B35" s="4" t="s">
        <v>3</v>
      </c>
      <c r="C35" s="4">
        <v>0.53</v>
      </c>
      <c r="D35" s="4">
        <v>10</v>
      </c>
      <c r="E35" s="4">
        <v>4.4120400000000046</v>
      </c>
    </row>
    <row r="36" spans="1:5" x14ac:dyDescent="0.25">
      <c r="A36" s="4">
        <v>100</v>
      </c>
      <c r="B36" s="4" t="s">
        <v>3</v>
      </c>
      <c r="C36" s="4">
        <v>0.77</v>
      </c>
      <c r="D36" s="4">
        <v>2</v>
      </c>
      <c r="E36" s="4">
        <v>30.372999999999998</v>
      </c>
    </row>
    <row r="37" spans="1:5" x14ac:dyDescent="0.25">
      <c r="A37" s="4">
        <v>101</v>
      </c>
      <c r="B37" s="4" t="s">
        <v>3</v>
      </c>
      <c r="C37" s="4">
        <v>0.77</v>
      </c>
      <c r="D37" s="4">
        <v>10</v>
      </c>
      <c r="E37" s="4">
        <v>30.594000000000001</v>
      </c>
    </row>
    <row r="38" spans="1:5" x14ac:dyDescent="0.25">
      <c r="A38" s="4">
        <v>102</v>
      </c>
      <c r="B38" s="4" t="s">
        <v>3</v>
      </c>
      <c r="C38" s="4">
        <v>1.22</v>
      </c>
      <c r="D38" s="4">
        <v>2</v>
      </c>
      <c r="E38" s="4">
        <v>29.284999999999997</v>
      </c>
    </row>
    <row r="39" spans="1:5" x14ac:dyDescent="0.25">
      <c r="A39" s="4">
        <v>103</v>
      </c>
      <c r="B39" s="4" t="s">
        <v>3</v>
      </c>
      <c r="C39" s="4">
        <v>1.22</v>
      </c>
      <c r="D39" s="4">
        <v>10</v>
      </c>
      <c r="E39" s="4">
        <v>52.521000000000001</v>
      </c>
    </row>
    <row r="40" spans="1:5" x14ac:dyDescent="0.25">
      <c r="A40" s="4">
        <v>104</v>
      </c>
      <c r="B40" s="4" t="s">
        <v>3</v>
      </c>
      <c r="C40" s="4">
        <v>2.17</v>
      </c>
      <c r="D40" s="4">
        <v>2</v>
      </c>
      <c r="E40" s="4">
        <v>30.847999999999999</v>
      </c>
    </row>
    <row r="41" spans="1:5" x14ac:dyDescent="0.25">
      <c r="A41" s="4">
        <v>106</v>
      </c>
      <c r="B41" s="4" t="s">
        <v>3</v>
      </c>
      <c r="C41" s="4">
        <v>3.74</v>
      </c>
      <c r="D41" s="4">
        <v>2</v>
      </c>
      <c r="E41" s="4">
        <v>29.973999999999997</v>
      </c>
    </row>
    <row r="42" spans="1:5" x14ac:dyDescent="0.25">
      <c r="A42" s="4">
        <v>107</v>
      </c>
      <c r="B42" s="4" t="s">
        <v>3</v>
      </c>
      <c r="C42" s="4">
        <v>3.74</v>
      </c>
      <c r="D42" s="4">
        <v>10</v>
      </c>
      <c r="E42" s="4">
        <v>29.53</v>
      </c>
    </row>
    <row r="43" spans="1:5" x14ac:dyDescent="0.25">
      <c r="A43" s="4">
        <v>110</v>
      </c>
      <c r="B43" s="4" t="s">
        <v>2</v>
      </c>
      <c r="C43" s="4">
        <v>0.77</v>
      </c>
      <c r="D43" s="4">
        <v>2</v>
      </c>
      <c r="E43" s="4">
        <v>60.808999999999997</v>
      </c>
    </row>
    <row r="44" spans="1:5" x14ac:dyDescent="0.25">
      <c r="A44" s="4">
        <v>112</v>
      </c>
      <c r="B44" s="4" t="s">
        <v>2</v>
      </c>
      <c r="C44" s="4">
        <v>1.22</v>
      </c>
      <c r="D44" s="4">
        <v>2</v>
      </c>
      <c r="E44" s="4">
        <v>6.6650000000000063</v>
      </c>
    </row>
    <row r="45" spans="1:5" x14ac:dyDescent="0.25">
      <c r="A45" s="4">
        <v>115</v>
      </c>
      <c r="B45" s="4" t="s">
        <v>2</v>
      </c>
      <c r="C45" s="4">
        <v>2.17</v>
      </c>
      <c r="D45" s="4">
        <v>10</v>
      </c>
      <c r="E45" s="4">
        <v>6.484499999999997</v>
      </c>
    </row>
    <row r="46" spans="1:5" x14ac:dyDescent="0.25">
      <c r="A46" s="4">
        <v>116</v>
      </c>
      <c r="B46" s="4" t="s">
        <v>2</v>
      </c>
      <c r="C46" s="4">
        <v>3.74</v>
      </c>
      <c r="D46" s="4">
        <v>2</v>
      </c>
      <c r="E46" s="4">
        <v>52.236000000000004</v>
      </c>
    </row>
    <row r="47" spans="1:5" x14ac:dyDescent="0.25">
      <c r="A47" s="4">
        <v>117</v>
      </c>
      <c r="B47" s="4" t="s">
        <v>2</v>
      </c>
      <c r="C47" s="4">
        <v>3.74</v>
      </c>
      <c r="D47" s="4">
        <v>10</v>
      </c>
      <c r="E47" s="4">
        <v>52.856000000000002</v>
      </c>
    </row>
    <row r="48" spans="1:5" x14ac:dyDescent="0.25">
      <c r="A48" s="4">
        <v>123</v>
      </c>
      <c r="B48" s="4" t="s">
        <v>3</v>
      </c>
      <c r="C48" s="4">
        <v>1.22</v>
      </c>
      <c r="D48" s="4">
        <v>10</v>
      </c>
      <c r="E48" s="4">
        <v>52.585999999999999</v>
      </c>
    </row>
    <row r="49" spans="1:5" x14ac:dyDescent="0.25">
      <c r="A49" s="4">
        <v>125</v>
      </c>
      <c r="B49" s="4" t="s">
        <v>2</v>
      </c>
      <c r="C49" s="4">
        <v>2.17</v>
      </c>
      <c r="D49" s="4">
        <v>10</v>
      </c>
      <c r="E49" s="4">
        <v>33.992400000000004</v>
      </c>
    </row>
    <row r="50" spans="1:5" x14ac:dyDescent="0.25">
      <c r="A50" s="4">
        <v>126</v>
      </c>
      <c r="B50" s="4" t="s">
        <v>2</v>
      </c>
      <c r="C50" s="4">
        <v>3.74</v>
      </c>
      <c r="D50" s="4">
        <v>2</v>
      </c>
      <c r="E50" s="4">
        <v>30.7348</v>
      </c>
    </row>
    <row r="51" spans="1:5" x14ac:dyDescent="0.25">
      <c r="A51" s="4">
        <v>127</v>
      </c>
      <c r="B51" s="4" t="s">
        <v>3</v>
      </c>
      <c r="C51" s="4">
        <v>3.74</v>
      </c>
      <c r="D51" s="4">
        <v>10</v>
      </c>
      <c r="E51" s="4">
        <v>30.567</v>
      </c>
    </row>
    <row r="52" spans="1:5" x14ac:dyDescent="0.25">
      <c r="A52" s="4">
        <v>128</v>
      </c>
      <c r="B52" s="4" t="s">
        <v>3</v>
      </c>
      <c r="C52" s="4">
        <v>0.53</v>
      </c>
      <c r="D52" s="4">
        <v>2</v>
      </c>
      <c r="E52" s="4">
        <v>53.361000000000004</v>
      </c>
    </row>
    <row r="53" spans="1:5" x14ac:dyDescent="0.25">
      <c r="A53" s="4">
        <v>130</v>
      </c>
      <c r="B53" s="4" t="s">
        <v>2</v>
      </c>
      <c r="C53" s="4">
        <v>0.77</v>
      </c>
      <c r="D53" s="4">
        <v>2</v>
      </c>
      <c r="E53" s="4">
        <v>4.658600000000007</v>
      </c>
    </row>
    <row r="54" spans="1:5" x14ac:dyDescent="0.25">
      <c r="A54" s="4">
        <v>132</v>
      </c>
      <c r="B54" s="4" t="s">
        <v>3</v>
      </c>
      <c r="C54" s="4">
        <v>1.22</v>
      </c>
      <c r="D54" s="4">
        <v>2</v>
      </c>
      <c r="E54" s="4">
        <v>52.853999999999999</v>
      </c>
    </row>
    <row r="55" spans="1:5" x14ac:dyDescent="0.25">
      <c r="A55" s="4">
        <v>133</v>
      </c>
      <c r="B55" s="4" t="s">
        <v>3</v>
      </c>
      <c r="C55" s="4">
        <v>1.22</v>
      </c>
      <c r="D55" s="4">
        <v>10</v>
      </c>
      <c r="E55" s="4">
        <v>34.503999999999998</v>
      </c>
    </row>
    <row r="56" spans="1:5" x14ac:dyDescent="0.25">
      <c r="A56" s="4">
        <v>136</v>
      </c>
      <c r="B56" s="4" t="s">
        <v>3</v>
      </c>
      <c r="C56" s="4">
        <v>3.74</v>
      </c>
      <c r="D56" s="4">
        <v>2</v>
      </c>
      <c r="E56" s="4">
        <v>32.811999999999998</v>
      </c>
    </row>
    <row r="57" spans="1:5" x14ac:dyDescent="0.25">
      <c r="A57" s="4">
        <v>137</v>
      </c>
      <c r="B57" s="4" t="s">
        <v>2</v>
      </c>
      <c r="C57" s="4">
        <v>3.74</v>
      </c>
      <c r="D57" s="4">
        <v>10</v>
      </c>
      <c r="E57" s="4">
        <v>52.835000000000001</v>
      </c>
    </row>
    <row r="58" spans="1:5" x14ac:dyDescent="0.25">
      <c r="A58" s="4">
        <v>140</v>
      </c>
      <c r="B58" s="4" t="s">
        <v>3</v>
      </c>
      <c r="C58" s="4">
        <v>0.77</v>
      </c>
      <c r="D58" s="4">
        <v>2</v>
      </c>
      <c r="E58" s="4">
        <v>42.372999999999998</v>
      </c>
    </row>
    <row r="59" spans="1:5" x14ac:dyDescent="0.25">
      <c r="A59" s="4">
        <v>143</v>
      </c>
      <c r="B59" s="4" t="s">
        <v>3</v>
      </c>
      <c r="C59" s="4">
        <v>1.22</v>
      </c>
      <c r="D59" s="4">
        <v>10</v>
      </c>
      <c r="E59" s="4">
        <v>52.052999999999997</v>
      </c>
    </row>
    <row r="60" spans="1:5" x14ac:dyDescent="0.25">
      <c r="A60" s="4">
        <v>144</v>
      </c>
      <c r="B60" s="4" t="s">
        <v>2</v>
      </c>
      <c r="C60" s="4">
        <v>2.17</v>
      </c>
      <c r="D60" s="4">
        <v>2</v>
      </c>
      <c r="E60" s="4">
        <v>33.676000000000002</v>
      </c>
    </row>
    <row r="61" spans="1:5" x14ac:dyDescent="0.25">
      <c r="A61" s="4">
        <v>145</v>
      </c>
      <c r="B61" s="4" t="s">
        <v>2</v>
      </c>
      <c r="C61" s="4">
        <v>2.17</v>
      </c>
      <c r="D61" s="4">
        <v>10</v>
      </c>
      <c r="E61" s="4">
        <v>29.648000000000003</v>
      </c>
    </row>
    <row r="62" spans="1:5" x14ac:dyDescent="0.25">
      <c r="A62" s="4">
        <v>146</v>
      </c>
      <c r="B62" s="4" t="s">
        <v>3</v>
      </c>
      <c r="C62" s="4">
        <v>3.74</v>
      </c>
      <c r="D62" s="4">
        <v>2</v>
      </c>
      <c r="E62" s="4">
        <v>32.028700000000001</v>
      </c>
    </row>
    <row r="63" spans="1:5" x14ac:dyDescent="0.25">
      <c r="A63" s="4">
        <v>151</v>
      </c>
      <c r="B63" s="4" t="s">
        <v>2</v>
      </c>
      <c r="C63" s="4">
        <v>0.77</v>
      </c>
      <c r="D63" s="4">
        <v>10</v>
      </c>
      <c r="E63" s="4">
        <v>52.492000000000004</v>
      </c>
    </row>
    <row r="64" spans="1:5" x14ac:dyDescent="0.25">
      <c r="A64" s="4">
        <v>154</v>
      </c>
      <c r="B64" s="4" t="s">
        <v>3</v>
      </c>
      <c r="C64" s="4">
        <v>2.17</v>
      </c>
      <c r="D64" s="4">
        <v>2</v>
      </c>
      <c r="E64" s="4">
        <v>31.156599999999997</v>
      </c>
    </row>
    <row r="65" spans="1:5" x14ac:dyDescent="0.25">
      <c r="A65" s="4">
        <v>155</v>
      </c>
      <c r="B65" s="4" t="s">
        <v>3</v>
      </c>
      <c r="C65" s="4">
        <v>2.17</v>
      </c>
      <c r="D65" s="4">
        <v>10</v>
      </c>
      <c r="E65" s="4">
        <v>27.402500000000003</v>
      </c>
    </row>
    <row r="66" spans="1:5" x14ac:dyDescent="0.25">
      <c r="A66" s="4">
        <v>156</v>
      </c>
      <c r="B66" s="4" t="s">
        <v>2</v>
      </c>
      <c r="C66" s="4">
        <v>3.74</v>
      </c>
      <c r="D66" s="4">
        <v>2</v>
      </c>
      <c r="E66" s="4">
        <v>53.116</v>
      </c>
    </row>
    <row r="67" spans="1:5" x14ac:dyDescent="0.25">
      <c r="A67" s="4">
        <v>157</v>
      </c>
      <c r="B67" s="4" t="s">
        <v>2</v>
      </c>
      <c r="C67" s="4">
        <v>3.74</v>
      </c>
      <c r="D67" s="4">
        <v>10</v>
      </c>
      <c r="E67" s="4">
        <v>24.838000000000001</v>
      </c>
    </row>
    <row r="68" spans="1:5" x14ac:dyDescent="0.25">
      <c r="A68" s="4">
        <v>160</v>
      </c>
      <c r="B68" s="4" t="s">
        <v>3</v>
      </c>
      <c r="C68" s="4">
        <v>0.77</v>
      </c>
      <c r="D68" s="4">
        <v>2</v>
      </c>
      <c r="E68" s="4">
        <v>67.7</v>
      </c>
    </row>
    <row r="69" spans="1:5" x14ac:dyDescent="0.25">
      <c r="A69" s="4">
        <v>164</v>
      </c>
      <c r="B69" s="4" t="s">
        <v>2</v>
      </c>
      <c r="C69" s="4">
        <v>1.22</v>
      </c>
      <c r="D69" s="4">
        <v>2</v>
      </c>
      <c r="E69" s="4">
        <v>61.94</v>
      </c>
    </row>
    <row r="70" spans="1:5" x14ac:dyDescent="0.25">
      <c r="A70" s="4">
        <v>165</v>
      </c>
      <c r="B70" s="4" t="s">
        <v>3</v>
      </c>
      <c r="C70" s="4">
        <v>1.22</v>
      </c>
      <c r="D70" s="4">
        <v>10</v>
      </c>
      <c r="E70" s="4">
        <v>58.539000000000001</v>
      </c>
    </row>
    <row r="71" spans="1:5" x14ac:dyDescent="0.25">
      <c r="A71" s="4">
        <v>168</v>
      </c>
      <c r="B71" s="4" t="s">
        <v>3</v>
      </c>
      <c r="C71" s="4">
        <v>3.74</v>
      </c>
      <c r="D71" s="4">
        <v>2</v>
      </c>
      <c r="E71" s="4">
        <v>63.69</v>
      </c>
    </row>
    <row r="72" spans="1:5" x14ac:dyDescent="0.25">
      <c r="A72" s="4">
        <v>169</v>
      </c>
      <c r="B72" s="4" t="s">
        <v>2</v>
      </c>
      <c r="C72" s="4">
        <v>3.74</v>
      </c>
      <c r="D72" s="4">
        <v>10</v>
      </c>
      <c r="E72" s="4">
        <v>39.316600000000001</v>
      </c>
    </row>
    <row r="73" spans="1:5" x14ac:dyDescent="0.25">
      <c r="A73" s="4">
        <v>171</v>
      </c>
      <c r="B73" s="4" t="s">
        <v>2</v>
      </c>
      <c r="C73" s="4">
        <v>0.53</v>
      </c>
      <c r="D73" s="4">
        <v>2</v>
      </c>
      <c r="E73" s="4">
        <v>50.290500000000002</v>
      </c>
    </row>
    <row r="74" spans="1:5" x14ac:dyDescent="0.25">
      <c r="A74" s="4">
        <v>172</v>
      </c>
      <c r="B74" s="4" t="s">
        <v>2</v>
      </c>
      <c r="C74" s="4">
        <v>0.53</v>
      </c>
      <c r="D74" s="4">
        <v>10</v>
      </c>
      <c r="E74" s="4">
        <v>31.307899999999997</v>
      </c>
    </row>
    <row r="75" spans="1:5" x14ac:dyDescent="0.25">
      <c r="A75" s="4">
        <v>176</v>
      </c>
      <c r="B75" s="4" t="s">
        <v>3</v>
      </c>
      <c r="C75" s="4">
        <v>1.22</v>
      </c>
      <c r="D75" s="4">
        <v>10</v>
      </c>
      <c r="E75" s="4">
        <v>56.198999999999998</v>
      </c>
    </row>
    <row r="76" spans="1:5" x14ac:dyDescent="0.25">
      <c r="A76" s="4">
        <v>177</v>
      </c>
      <c r="B76" s="4" t="s">
        <v>2</v>
      </c>
      <c r="C76" s="4">
        <v>2.17</v>
      </c>
      <c r="D76" s="4">
        <v>2</v>
      </c>
      <c r="E76" s="4">
        <v>33.3065</v>
      </c>
    </row>
    <row r="77" spans="1:5" x14ac:dyDescent="0.25">
      <c r="A77" s="4">
        <v>179</v>
      </c>
      <c r="B77" s="4" t="s">
        <v>3</v>
      </c>
      <c r="C77" s="4">
        <v>3.74</v>
      </c>
      <c r="D77" s="4">
        <v>2</v>
      </c>
      <c r="E77" s="4">
        <v>48.456000000000003</v>
      </c>
    </row>
    <row r="78" spans="1:5" x14ac:dyDescent="0.25">
      <c r="A78" s="4">
        <v>183</v>
      </c>
      <c r="B78" s="4" t="s">
        <v>3</v>
      </c>
      <c r="C78" s="4">
        <v>0.53</v>
      </c>
      <c r="D78" s="4">
        <v>10</v>
      </c>
      <c r="E78" s="4">
        <v>67.540000000000006</v>
      </c>
    </row>
    <row r="79" spans="1:5" x14ac:dyDescent="0.25">
      <c r="A79" s="4">
        <v>185</v>
      </c>
      <c r="B79" s="4" t="s">
        <v>2</v>
      </c>
      <c r="C79" s="4">
        <v>0.77</v>
      </c>
      <c r="D79" s="4">
        <v>10</v>
      </c>
      <c r="E79" s="4">
        <v>59.745000000000005</v>
      </c>
    </row>
    <row r="80" spans="1:5" x14ac:dyDescent="0.25">
      <c r="A80" s="4">
        <v>186</v>
      </c>
      <c r="B80" s="4" t="s">
        <v>2</v>
      </c>
      <c r="C80" s="4">
        <v>1.22</v>
      </c>
      <c r="D80" s="4">
        <v>2</v>
      </c>
      <c r="E80" s="4">
        <v>44.691400000000002</v>
      </c>
    </row>
    <row r="81" spans="1:5" x14ac:dyDescent="0.25">
      <c r="A81" s="4">
        <v>187</v>
      </c>
      <c r="B81" s="4" t="s">
        <v>2</v>
      </c>
      <c r="C81" s="4">
        <v>1.22</v>
      </c>
      <c r="D81" s="4">
        <v>10</v>
      </c>
      <c r="E81" s="4">
        <v>8.2315399999999954</v>
      </c>
    </row>
    <row r="82" spans="1:5" x14ac:dyDescent="0.25">
      <c r="A82" s="4">
        <v>188</v>
      </c>
      <c r="B82" s="4" t="s">
        <v>3</v>
      </c>
      <c r="C82" s="4">
        <v>2.17</v>
      </c>
      <c r="D82" s="4">
        <v>2</v>
      </c>
      <c r="E82" s="4">
        <v>58.641999999999996</v>
      </c>
    </row>
    <row r="83" spans="1:5" x14ac:dyDescent="0.25">
      <c r="A83" s="4">
        <v>189</v>
      </c>
      <c r="B83" s="4" t="s">
        <v>2</v>
      </c>
      <c r="C83" s="4">
        <v>2.17</v>
      </c>
      <c r="D83" s="4">
        <v>10</v>
      </c>
      <c r="E83" s="4">
        <v>26.572921999999998</v>
      </c>
    </row>
    <row r="84" spans="1:5" x14ac:dyDescent="0.25">
      <c r="A84" s="4">
        <v>191</v>
      </c>
      <c r="B84" s="4" t="s">
        <v>3</v>
      </c>
      <c r="C84" s="4">
        <v>3.74</v>
      </c>
      <c r="D84" s="4">
        <v>10</v>
      </c>
      <c r="E84" s="4">
        <v>7.6779999999999973</v>
      </c>
    </row>
    <row r="85" spans="1:5" x14ac:dyDescent="0.25">
      <c r="A85" s="4">
        <v>197</v>
      </c>
      <c r="B85" s="4" t="s">
        <v>2</v>
      </c>
      <c r="C85" s="4">
        <v>1.22</v>
      </c>
      <c r="D85" s="4">
        <v>2</v>
      </c>
      <c r="E85" s="4">
        <v>54.064</v>
      </c>
    </row>
    <row r="86" spans="1:5" x14ac:dyDescent="0.25">
      <c r="A86" s="4">
        <v>198</v>
      </c>
      <c r="B86" s="4" t="s">
        <v>2</v>
      </c>
      <c r="C86" s="4">
        <v>1.22</v>
      </c>
      <c r="D86" s="4">
        <v>10</v>
      </c>
      <c r="E86" s="4">
        <v>61.21</v>
      </c>
    </row>
    <row r="87" spans="1:5" x14ac:dyDescent="0.25">
      <c r="A87" s="4">
        <v>201</v>
      </c>
      <c r="B87" s="4" t="s">
        <v>2</v>
      </c>
      <c r="C87" s="4">
        <v>3.74</v>
      </c>
      <c r="D87" s="4">
        <v>2</v>
      </c>
      <c r="E87" s="4">
        <v>67.94</v>
      </c>
    </row>
    <row r="88" spans="1:5" x14ac:dyDescent="0.25">
      <c r="A88" s="4">
        <v>202</v>
      </c>
      <c r="B88" s="4" t="s">
        <v>3</v>
      </c>
      <c r="C88" s="4">
        <v>3.74</v>
      </c>
      <c r="D88" s="4">
        <v>10</v>
      </c>
      <c r="E88" s="4">
        <v>61.72</v>
      </c>
    </row>
    <row r="89" spans="1:5" x14ac:dyDescent="0.25">
      <c r="A89" s="4">
        <v>208</v>
      </c>
      <c r="B89" s="4" t="s">
        <v>2</v>
      </c>
      <c r="C89" s="4">
        <v>1.22</v>
      </c>
      <c r="D89" s="4">
        <v>2</v>
      </c>
      <c r="E89" s="4">
        <v>50.27872</v>
      </c>
    </row>
    <row r="90" spans="1:5" x14ac:dyDescent="0.25">
      <c r="A90" s="4">
        <v>209</v>
      </c>
      <c r="B90" s="4" t="s">
        <v>3</v>
      </c>
      <c r="C90" s="4">
        <v>1.22</v>
      </c>
      <c r="D90" s="4">
        <v>10</v>
      </c>
      <c r="E90" s="4">
        <v>14.613999999999997</v>
      </c>
    </row>
    <row r="91" spans="1:5" x14ac:dyDescent="0.25">
      <c r="A91" s="4">
        <v>215</v>
      </c>
      <c r="B91" s="4" t="s">
        <v>2</v>
      </c>
      <c r="C91" s="4">
        <v>0.53</v>
      </c>
      <c r="D91" s="4">
        <v>2</v>
      </c>
      <c r="E91" s="4">
        <v>34.747529999999998</v>
      </c>
    </row>
    <row r="92" spans="1:5" x14ac:dyDescent="0.25">
      <c r="A92" s="4">
        <v>216</v>
      </c>
      <c r="B92" s="4" t="s">
        <v>3</v>
      </c>
      <c r="C92" s="4">
        <v>0.53</v>
      </c>
      <c r="D92" s="4">
        <v>10</v>
      </c>
      <c r="E92" s="4">
        <v>32.292000000000002</v>
      </c>
    </row>
    <row r="93" spans="1:5" x14ac:dyDescent="0.25">
      <c r="A93" s="4">
        <v>217</v>
      </c>
      <c r="B93" s="4" t="s">
        <v>2</v>
      </c>
      <c r="C93" s="4">
        <v>0.77</v>
      </c>
      <c r="D93" s="4">
        <v>2</v>
      </c>
      <c r="E93" s="4">
        <v>20.429000000000002</v>
      </c>
    </row>
    <row r="94" spans="1:5" x14ac:dyDescent="0.25">
      <c r="A94" s="4">
        <v>219</v>
      </c>
      <c r="B94" s="4" t="s">
        <v>2</v>
      </c>
      <c r="C94" s="4">
        <v>1.22</v>
      </c>
      <c r="D94" s="4">
        <v>2</v>
      </c>
      <c r="E94" s="4">
        <v>53.578000000000003</v>
      </c>
    </row>
    <row r="95" spans="1:5" x14ac:dyDescent="0.25">
      <c r="A95" s="4">
        <v>220</v>
      </c>
      <c r="B95" s="4" t="s">
        <v>2</v>
      </c>
      <c r="C95" s="4">
        <v>1.22</v>
      </c>
      <c r="D95" s="4">
        <v>10</v>
      </c>
      <c r="E95" s="4">
        <v>26.890999999999998</v>
      </c>
    </row>
    <row r="96" spans="1:5" x14ac:dyDescent="0.25">
      <c r="A96" s="4">
        <v>221</v>
      </c>
      <c r="B96" s="4" t="s">
        <v>2</v>
      </c>
      <c r="C96" s="4">
        <v>2.17</v>
      </c>
      <c r="D96" s="4">
        <v>2</v>
      </c>
      <c r="E96" s="4">
        <v>32.231999999999999</v>
      </c>
    </row>
    <row r="97" spans="1:5" x14ac:dyDescent="0.25">
      <c r="A97" s="4">
        <v>222</v>
      </c>
      <c r="B97" s="4" t="s">
        <v>2</v>
      </c>
      <c r="C97" s="4">
        <v>2.17</v>
      </c>
      <c r="D97" s="4">
        <v>10</v>
      </c>
      <c r="E97" s="4">
        <v>51.174999999999997</v>
      </c>
    </row>
    <row r="98" spans="1:5" x14ac:dyDescent="0.25">
      <c r="A98" s="4">
        <v>223</v>
      </c>
      <c r="B98" s="4" t="s">
        <v>2</v>
      </c>
      <c r="C98" s="4">
        <v>3.74</v>
      </c>
      <c r="D98" s="4">
        <v>2</v>
      </c>
      <c r="E98" s="4">
        <v>35.247999999999998</v>
      </c>
    </row>
    <row r="99" spans="1:5" x14ac:dyDescent="0.25">
      <c r="A99" s="4">
        <v>224</v>
      </c>
      <c r="B99" s="4" t="s">
        <v>2</v>
      </c>
      <c r="C99" s="4">
        <v>3.74</v>
      </c>
      <c r="D99" s="4">
        <v>10</v>
      </c>
      <c r="E99" s="4">
        <v>52.878599999999999</v>
      </c>
    </row>
    <row r="100" spans="1:5" x14ac:dyDescent="0.25">
      <c r="A100" s="4">
        <v>228</v>
      </c>
      <c r="B100" s="4" t="s">
        <v>2</v>
      </c>
      <c r="C100" s="4">
        <v>0.77</v>
      </c>
      <c r="D100" s="4">
        <v>2</v>
      </c>
      <c r="E100" s="4">
        <v>6.395700000000005</v>
      </c>
    </row>
    <row r="101" spans="1:5" x14ac:dyDescent="0.25">
      <c r="A101" s="4">
        <v>229</v>
      </c>
      <c r="B101" s="4" t="s">
        <v>2</v>
      </c>
      <c r="C101" s="4">
        <v>0.77</v>
      </c>
      <c r="D101" s="4">
        <v>10</v>
      </c>
      <c r="E101" s="4">
        <v>31.021000000000001</v>
      </c>
    </row>
    <row r="102" spans="1:5" x14ac:dyDescent="0.25">
      <c r="A102" s="4">
        <v>231</v>
      </c>
      <c r="B102" s="4" t="s">
        <v>2</v>
      </c>
      <c r="C102" s="4">
        <v>1.22</v>
      </c>
      <c r="D102" s="4">
        <v>10</v>
      </c>
      <c r="E102" s="4">
        <v>11.200000000000003</v>
      </c>
    </row>
    <row r="103" spans="1:5" x14ac:dyDescent="0.25">
      <c r="A103" s="4">
        <v>232</v>
      </c>
      <c r="B103" s="4" t="s">
        <v>2</v>
      </c>
      <c r="C103" s="4">
        <v>2.17</v>
      </c>
      <c r="D103" s="4">
        <v>2</v>
      </c>
      <c r="E103" s="4">
        <v>7.3430000000000035</v>
      </c>
    </row>
    <row r="104" spans="1:5" x14ac:dyDescent="0.25">
      <c r="A104" s="4">
        <v>233</v>
      </c>
      <c r="B104" s="4" t="s">
        <v>2</v>
      </c>
      <c r="C104" s="4">
        <v>2.17</v>
      </c>
      <c r="D104" s="4">
        <v>10</v>
      </c>
      <c r="E104" s="4">
        <v>53.492999999999995</v>
      </c>
    </row>
    <row r="105" spans="1:5" x14ac:dyDescent="0.25">
      <c r="A105" s="4">
        <v>235</v>
      </c>
      <c r="B105" s="4" t="s">
        <v>3</v>
      </c>
      <c r="C105" s="4">
        <v>3.74</v>
      </c>
      <c r="D105" s="4">
        <v>10</v>
      </c>
      <c r="E105" s="4">
        <v>31.645299999999999</v>
      </c>
    </row>
    <row r="106" spans="1:5" x14ac:dyDescent="0.25">
      <c r="A106" s="4">
        <v>241</v>
      </c>
      <c r="B106" s="4" t="s">
        <v>2</v>
      </c>
      <c r="C106" s="4">
        <v>1.22</v>
      </c>
      <c r="D106" s="4">
        <v>2</v>
      </c>
      <c r="E106" s="4">
        <v>24.865000000000002</v>
      </c>
    </row>
    <row r="107" spans="1:5" x14ac:dyDescent="0.25">
      <c r="A107" s="4">
        <v>245</v>
      </c>
      <c r="B107" s="4" t="s">
        <v>2</v>
      </c>
      <c r="C107" s="4">
        <v>3.74</v>
      </c>
      <c r="D107" s="4">
        <v>2</v>
      </c>
      <c r="E107" s="4">
        <v>35.966999999999999</v>
      </c>
    </row>
    <row r="108" spans="1:5" x14ac:dyDescent="0.25">
      <c r="A108" s="4">
        <v>246</v>
      </c>
      <c r="B108" s="4" t="s">
        <v>3</v>
      </c>
      <c r="C108" s="4">
        <v>3.74</v>
      </c>
      <c r="D108" s="4">
        <v>10</v>
      </c>
      <c r="E108" s="4">
        <v>6.5892000000000053</v>
      </c>
    </row>
    <row r="109" spans="1:5" x14ac:dyDescent="0.25">
      <c r="A109" s="4">
        <v>252</v>
      </c>
      <c r="B109" s="4" t="s">
        <v>3</v>
      </c>
      <c r="C109" s="4">
        <v>1.22</v>
      </c>
      <c r="D109" s="4">
        <v>2</v>
      </c>
      <c r="E109" s="4">
        <v>31.028030000000001</v>
      </c>
    </row>
    <row r="110" spans="1:5" x14ac:dyDescent="0.25">
      <c r="A110" s="4">
        <v>253</v>
      </c>
      <c r="B110" s="4" t="s">
        <v>2</v>
      </c>
      <c r="C110" s="4">
        <v>1.22</v>
      </c>
      <c r="D110" s="4">
        <v>10</v>
      </c>
      <c r="E110" s="4">
        <v>8.1328000000000031</v>
      </c>
    </row>
    <row r="111" spans="1:5" x14ac:dyDescent="0.25">
      <c r="A111" s="4">
        <v>254</v>
      </c>
      <c r="B111" s="4" t="s">
        <v>3</v>
      </c>
      <c r="C111" s="4">
        <v>2.17</v>
      </c>
      <c r="D111" s="4">
        <v>2</v>
      </c>
      <c r="E111" s="4">
        <v>31.324260000000002</v>
      </c>
    </row>
    <row r="112" spans="1:5" x14ac:dyDescent="0.25">
      <c r="A112" s="4">
        <v>255</v>
      </c>
      <c r="B112" s="4" t="s">
        <v>2</v>
      </c>
      <c r="C112" s="4">
        <v>2.17</v>
      </c>
      <c r="D112" s="4">
        <v>10</v>
      </c>
      <c r="E112" s="4">
        <v>38.914000000000001</v>
      </c>
    </row>
    <row r="113" spans="1:5" x14ac:dyDescent="0.25">
      <c r="A113" s="4">
        <v>257</v>
      </c>
      <c r="B113" s="4" t="s">
        <v>3</v>
      </c>
      <c r="C113" s="4">
        <v>3.74</v>
      </c>
      <c r="D113" s="4">
        <v>10</v>
      </c>
      <c r="E113" s="4">
        <v>11.912000000000006</v>
      </c>
    </row>
    <row r="114" spans="1:5" x14ac:dyDescent="0.25">
      <c r="A114" s="4">
        <v>259</v>
      </c>
      <c r="B114" s="4" t="s">
        <v>3</v>
      </c>
      <c r="C114" s="4">
        <v>0.53</v>
      </c>
      <c r="D114" s="4">
        <v>2</v>
      </c>
      <c r="E114" s="4">
        <v>30.585999999999999</v>
      </c>
    </row>
    <row r="115" spans="1:5" x14ac:dyDescent="0.25">
      <c r="A115" s="4">
        <v>261</v>
      </c>
      <c r="B115" s="4" t="s">
        <v>2</v>
      </c>
      <c r="C115" s="4">
        <v>0.77</v>
      </c>
      <c r="D115" s="4">
        <v>2</v>
      </c>
      <c r="E115" s="4">
        <v>31.908999999999999</v>
      </c>
    </row>
    <row r="116" spans="1:5" x14ac:dyDescent="0.25">
      <c r="A116" s="4">
        <v>262</v>
      </c>
      <c r="B116" s="4" t="s">
        <v>2</v>
      </c>
      <c r="C116" s="4">
        <v>0.77</v>
      </c>
      <c r="D116" s="4">
        <v>10</v>
      </c>
      <c r="E116" s="4">
        <v>30.966000000000001</v>
      </c>
    </row>
    <row r="117" spans="1:5" x14ac:dyDescent="0.25">
      <c r="A117" s="4">
        <v>263</v>
      </c>
      <c r="B117" s="4" t="s">
        <v>3</v>
      </c>
      <c r="C117" s="4">
        <v>1.22</v>
      </c>
      <c r="D117" s="4">
        <v>2</v>
      </c>
      <c r="E117" s="4">
        <v>30.704999999999998</v>
      </c>
    </row>
    <row r="118" spans="1:5" x14ac:dyDescent="0.25">
      <c r="A118" s="4">
        <v>264</v>
      </c>
      <c r="B118" s="4" t="s">
        <v>3</v>
      </c>
      <c r="C118" s="4">
        <v>1.22</v>
      </c>
      <c r="D118" s="4">
        <v>10</v>
      </c>
      <c r="E118" s="4">
        <v>30.93</v>
      </c>
    </row>
    <row r="119" spans="1:5" x14ac:dyDescent="0.25">
      <c r="A119" s="4">
        <v>265</v>
      </c>
      <c r="B119" s="4" t="s">
        <v>2</v>
      </c>
      <c r="C119" s="4">
        <v>2.17</v>
      </c>
      <c r="D119" s="4">
        <v>2</v>
      </c>
      <c r="E119" s="4">
        <v>32.96</v>
      </c>
    </row>
    <row r="120" spans="1:5" x14ac:dyDescent="0.25">
      <c r="A120" s="4">
        <v>267</v>
      </c>
      <c r="B120" s="4" t="s">
        <v>3</v>
      </c>
      <c r="C120" s="4">
        <v>3.74</v>
      </c>
      <c r="D120" s="4">
        <v>2</v>
      </c>
      <c r="E120" s="4">
        <v>30.496400000000001</v>
      </c>
    </row>
    <row r="121" spans="1:5" x14ac:dyDescent="0.25">
      <c r="A121" s="4">
        <v>268</v>
      </c>
      <c r="B121" s="4" t="s">
        <v>2</v>
      </c>
      <c r="C121" s="4">
        <v>3.74</v>
      </c>
      <c r="D121" s="4">
        <v>10</v>
      </c>
      <c r="E121" s="4">
        <v>32.746000000000002</v>
      </c>
    </row>
    <row r="122" spans="1:5" x14ac:dyDescent="0.25">
      <c r="A122" s="4">
        <v>271</v>
      </c>
      <c r="B122" s="4" t="s">
        <v>2</v>
      </c>
      <c r="C122" s="4">
        <v>0.53</v>
      </c>
      <c r="D122" s="4">
        <v>10</v>
      </c>
      <c r="E122" s="4">
        <v>32.688000000000002</v>
      </c>
    </row>
    <row r="123" spans="1:5" x14ac:dyDescent="0.25">
      <c r="A123" s="4">
        <v>273</v>
      </c>
      <c r="B123" s="4" t="s">
        <v>2</v>
      </c>
      <c r="C123" s="4">
        <v>0.77</v>
      </c>
      <c r="D123" s="4">
        <v>10</v>
      </c>
      <c r="E123" s="4">
        <v>26.273000000000003</v>
      </c>
    </row>
    <row r="124" spans="1:5" x14ac:dyDescent="0.25">
      <c r="A124" s="4">
        <v>275</v>
      </c>
      <c r="B124" s="4" t="s">
        <v>3</v>
      </c>
      <c r="C124" s="4">
        <v>1.22</v>
      </c>
      <c r="D124" s="4">
        <v>10</v>
      </c>
      <c r="E124" s="4">
        <v>67.650000000000006</v>
      </c>
    </row>
    <row r="125" spans="1:5" x14ac:dyDescent="0.25">
      <c r="A125" s="4">
        <v>276</v>
      </c>
      <c r="B125" s="4" t="s">
        <v>2</v>
      </c>
      <c r="C125" s="4">
        <v>2.17</v>
      </c>
      <c r="D125" s="4">
        <v>2</v>
      </c>
      <c r="E125" s="4">
        <v>10.052999999999997</v>
      </c>
    </row>
    <row r="126" spans="1:5" x14ac:dyDescent="0.25">
      <c r="A126" s="4">
        <v>279</v>
      </c>
      <c r="B126" s="4" t="s">
        <v>3</v>
      </c>
      <c r="C126" s="4">
        <v>3.74</v>
      </c>
      <c r="D126" s="4">
        <v>10</v>
      </c>
      <c r="E126" s="4">
        <v>32.18</v>
      </c>
    </row>
    <row r="127" spans="1:5" x14ac:dyDescent="0.25">
      <c r="A127" s="4">
        <v>282</v>
      </c>
      <c r="B127" s="4" t="s">
        <v>2</v>
      </c>
      <c r="C127" s="4">
        <v>0.53</v>
      </c>
      <c r="D127" s="4">
        <v>10</v>
      </c>
      <c r="E127" s="4">
        <v>31.811</v>
      </c>
    </row>
    <row r="128" spans="1:5" x14ac:dyDescent="0.25">
      <c r="A128" s="4">
        <v>286</v>
      </c>
      <c r="B128" s="4" t="s">
        <v>2</v>
      </c>
      <c r="C128" s="4">
        <v>1.22</v>
      </c>
      <c r="D128" s="4">
        <v>10</v>
      </c>
      <c r="E128" s="4">
        <v>52.44</v>
      </c>
    </row>
    <row r="129" spans="1:5" x14ac:dyDescent="0.25">
      <c r="A129" s="4">
        <v>287</v>
      </c>
      <c r="B129" s="4" t="s">
        <v>3</v>
      </c>
      <c r="C129" s="4">
        <v>2.17</v>
      </c>
      <c r="D129" s="4">
        <v>2</v>
      </c>
      <c r="E129" s="4">
        <v>31.18159</v>
      </c>
    </row>
    <row r="130" spans="1:5" x14ac:dyDescent="0.25">
      <c r="A130" s="4">
        <v>288</v>
      </c>
      <c r="B130" s="4" t="s">
        <v>3</v>
      </c>
      <c r="C130" s="4">
        <v>2.17</v>
      </c>
      <c r="D130" s="4">
        <v>10</v>
      </c>
      <c r="E130" s="4">
        <v>41.399000000000001</v>
      </c>
    </row>
    <row r="131" spans="1:5" x14ac:dyDescent="0.25">
      <c r="A131" s="4">
        <v>289</v>
      </c>
      <c r="B131" s="4" t="s">
        <v>2</v>
      </c>
      <c r="C131" s="4">
        <v>3.74</v>
      </c>
      <c r="D131" s="4">
        <v>2</v>
      </c>
      <c r="E131" s="4">
        <v>50.385000000000005</v>
      </c>
    </row>
    <row r="132" spans="1:5" x14ac:dyDescent="0.25">
      <c r="A132" s="4">
        <v>290</v>
      </c>
      <c r="B132" s="4" t="s">
        <v>3</v>
      </c>
      <c r="C132" s="4">
        <v>3.74</v>
      </c>
      <c r="D132" s="4">
        <v>10</v>
      </c>
      <c r="E132" s="4">
        <v>62.730000000000004</v>
      </c>
    </row>
    <row r="133" spans="1:5" x14ac:dyDescent="0.25">
      <c r="A133" s="4">
        <v>295</v>
      </c>
      <c r="B133" s="4" t="s">
        <v>3</v>
      </c>
      <c r="C133" s="4">
        <v>0.77</v>
      </c>
      <c r="D133" s="4">
        <v>10</v>
      </c>
      <c r="E133" s="4">
        <v>33.145000000000003</v>
      </c>
    </row>
    <row r="134" spans="1:5" x14ac:dyDescent="0.25">
      <c r="A134" s="4">
        <v>296</v>
      </c>
      <c r="B134" s="4" t="s">
        <v>2</v>
      </c>
      <c r="C134" s="4">
        <v>1.22</v>
      </c>
      <c r="D134" s="4">
        <v>2</v>
      </c>
      <c r="E134" s="4">
        <v>31.525939999999999</v>
      </c>
    </row>
    <row r="135" spans="1:5" x14ac:dyDescent="0.25">
      <c r="A135" s="4">
        <v>297</v>
      </c>
      <c r="B135" s="4" t="s">
        <v>2</v>
      </c>
      <c r="C135" s="4">
        <v>1.22</v>
      </c>
      <c r="D135" s="4">
        <v>10</v>
      </c>
      <c r="E135" s="4">
        <v>32.176600000000001</v>
      </c>
    </row>
    <row r="136" spans="1:5" x14ac:dyDescent="0.25">
      <c r="A136" s="4">
        <v>298</v>
      </c>
      <c r="B136" s="4" t="s">
        <v>3</v>
      </c>
      <c r="C136" s="4">
        <v>2.17</v>
      </c>
      <c r="D136" s="4">
        <v>2</v>
      </c>
      <c r="E136" s="4">
        <v>22.759</v>
      </c>
    </row>
    <row r="137" spans="1:5" x14ac:dyDescent="0.25">
      <c r="A137" s="4">
        <v>299</v>
      </c>
      <c r="B137" s="4" t="s">
        <v>2</v>
      </c>
      <c r="C137" s="4">
        <v>2.17</v>
      </c>
      <c r="D137" s="4">
        <v>10</v>
      </c>
      <c r="E137" s="4">
        <v>32.639299999999999</v>
      </c>
    </row>
    <row r="138" spans="1:5" x14ac:dyDescent="0.25">
      <c r="A138" s="4">
        <v>300</v>
      </c>
      <c r="B138" s="4" t="s">
        <v>3</v>
      </c>
      <c r="C138" s="4">
        <v>3.74</v>
      </c>
      <c r="D138" s="4">
        <v>2</v>
      </c>
      <c r="E138" s="4">
        <v>30.370800000000003</v>
      </c>
    </row>
    <row r="139" spans="1:5" x14ac:dyDescent="0.25">
      <c r="A139" s="4">
        <v>301</v>
      </c>
      <c r="B139" s="4" t="s">
        <v>3</v>
      </c>
      <c r="C139" s="4">
        <v>3.74</v>
      </c>
      <c r="D139" s="4">
        <v>10</v>
      </c>
      <c r="E139" s="4">
        <v>18.768999999999998</v>
      </c>
    </row>
    <row r="140" spans="1:5" x14ac:dyDescent="0.25">
      <c r="A140" s="4">
        <v>306</v>
      </c>
      <c r="B140" s="4" t="s">
        <v>2</v>
      </c>
      <c r="C140" s="4">
        <v>0.77</v>
      </c>
      <c r="D140" s="4">
        <v>2</v>
      </c>
      <c r="E140" s="4">
        <v>32.919699999999999</v>
      </c>
    </row>
    <row r="141" spans="1:5" x14ac:dyDescent="0.25">
      <c r="A141" s="4">
        <v>308</v>
      </c>
      <c r="B141" s="4" t="s">
        <v>2</v>
      </c>
      <c r="C141" s="4">
        <v>1.22</v>
      </c>
      <c r="D141" s="4">
        <v>2</v>
      </c>
      <c r="E141" s="4">
        <v>33.514000000000003</v>
      </c>
    </row>
    <row r="142" spans="1:5" x14ac:dyDescent="0.25">
      <c r="A142" s="4">
        <v>309</v>
      </c>
      <c r="B142" s="4" t="s">
        <v>3</v>
      </c>
      <c r="C142" s="4">
        <v>1.22</v>
      </c>
      <c r="D142" s="4">
        <v>10</v>
      </c>
      <c r="E142" s="4">
        <v>17.774999999999999</v>
      </c>
    </row>
    <row r="143" spans="1:5" x14ac:dyDescent="0.25">
      <c r="A143" s="4">
        <v>310</v>
      </c>
      <c r="B143" s="4" t="s">
        <v>3</v>
      </c>
      <c r="C143" s="4">
        <v>2.17</v>
      </c>
      <c r="D143" s="4">
        <v>2</v>
      </c>
      <c r="E143" s="4">
        <v>31.978999999999999</v>
      </c>
    </row>
    <row r="144" spans="1:5" x14ac:dyDescent="0.25">
      <c r="A144" s="4">
        <v>311</v>
      </c>
      <c r="B144" s="4" t="s">
        <v>3</v>
      </c>
      <c r="C144" s="4">
        <v>2.17</v>
      </c>
      <c r="D144" s="4">
        <v>10</v>
      </c>
      <c r="E144" s="4">
        <v>32.186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2"/>
  <sheetViews>
    <sheetView workbookViewId="0">
      <selection sqref="A1:K392"/>
    </sheetView>
  </sheetViews>
  <sheetFormatPr defaultRowHeight="15" x14ac:dyDescent="0.25"/>
  <cols>
    <col min="3" max="3" width="11.140625" bestFit="1" customWidth="1"/>
    <col min="4" max="4" width="19.140625" bestFit="1" customWidth="1"/>
    <col min="5" max="5" width="14.42578125" bestFit="1" customWidth="1"/>
    <col min="7" max="7" width="10.42578125" bestFit="1" customWidth="1"/>
    <col min="11" max="11" width="10.140625" bestFit="1" customWidth="1"/>
  </cols>
  <sheetData>
    <row r="1" spans="1:14" x14ac:dyDescent="0.25">
      <c r="A1" t="s">
        <v>0</v>
      </c>
      <c r="B1" t="s">
        <v>4</v>
      </c>
      <c r="C1" t="s">
        <v>87</v>
      </c>
      <c r="D1" t="s">
        <v>86</v>
      </c>
      <c r="E1" t="s">
        <v>85</v>
      </c>
      <c r="F1" t="s">
        <v>6</v>
      </c>
      <c r="G1" t="s">
        <v>74</v>
      </c>
      <c r="H1" t="s">
        <v>75</v>
      </c>
      <c r="I1" t="s">
        <v>76</v>
      </c>
      <c r="J1" t="s">
        <v>77</v>
      </c>
      <c r="K1" t="s">
        <v>73</v>
      </c>
    </row>
    <row r="2" spans="1:14" x14ac:dyDescent="0.25">
      <c r="A2">
        <v>1</v>
      </c>
      <c r="B2">
        <v>1</v>
      </c>
      <c r="C2" t="s">
        <v>2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</row>
    <row r="3" spans="1:14" x14ac:dyDescent="0.25">
      <c r="A3">
        <v>6</v>
      </c>
      <c r="B3">
        <v>1</v>
      </c>
      <c r="C3" t="s">
        <v>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N3" s="1" t="s">
        <v>78</v>
      </c>
    </row>
    <row r="4" spans="1:14" x14ac:dyDescent="0.25">
      <c r="A4">
        <v>11</v>
      </c>
      <c r="B4">
        <v>1</v>
      </c>
      <c r="C4" t="s">
        <v>3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N4" s="1" t="s">
        <v>79</v>
      </c>
    </row>
    <row r="5" spans="1:14" x14ac:dyDescent="0.25">
      <c r="A5">
        <v>15</v>
      </c>
      <c r="B5">
        <v>1</v>
      </c>
      <c r="C5" t="s">
        <v>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4" x14ac:dyDescent="0.25">
      <c r="A6">
        <v>15</v>
      </c>
      <c r="B6">
        <v>1</v>
      </c>
      <c r="C6" t="s">
        <v>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</row>
    <row r="7" spans="1:14" x14ac:dyDescent="0.25">
      <c r="A7">
        <v>43</v>
      </c>
      <c r="B7">
        <v>2</v>
      </c>
      <c r="C7" t="s">
        <v>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4" x14ac:dyDescent="0.25">
      <c r="A8">
        <v>44</v>
      </c>
      <c r="B8">
        <v>2</v>
      </c>
      <c r="C8" t="s">
        <v>3</v>
      </c>
      <c r="D8">
        <v>0.53</v>
      </c>
      <c r="E8">
        <v>2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</row>
    <row r="9" spans="1:14" x14ac:dyDescent="0.25">
      <c r="A9">
        <v>45</v>
      </c>
      <c r="B9">
        <v>2</v>
      </c>
      <c r="C9" t="s">
        <v>3</v>
      </c>
      <c r="D9">
        <v>0.53</v>
      </c>
      <c r="E9">
        <v>10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</row>
    <row r="10" spans="1:14" x14ac:dyDescent="0.25">
      <c r="A10">
        <v>46</v>
      </c>
      <c r="B10">
        <v>2</v>
      </c>
      <c r="C10" t="s">
        <v>3</v>
      </c>
      <c r="D10">
        <v>0.77</v>
      </c>
      <c r="E10">
        <v>2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</row>
    <row r="11" spans="1:14" x14ac:dyDescent="0.25">
      <c r="A11">
        <v>47</v>
      </c>
      <c r="B11">
        <v>2</v>
      </c>
      <c r="C11" t="s">
        <v>2</v>
      </c>
      <c r="D11">
        <v>0.77</v>
      </c>
      <c r="E11">
        <v>10</v>
      </c>
      <c r="F11">
        <v>1</v>
      </c>
      <c r="G11">
        <v>0</v>
      </c>
      <c r="H11">
        <v>1</v>
      </c>
      <c r="I11">
        <v>0</v>
      </c>
      <c r="J11">
        <v>0</v>
      </c>
      <c r="K11">
        <v>0</v>
      </c>
    </row>
    <row r="12" spans="1:14" x14ac:dyDescent="0.25">
      <c r="A12">
        <v>47</v>
      </c>
      <c r="B12">
        <v>2</v>
      </c>
      <c r="C12" t="s">
        <v>3</v>
      </c>
      <c r="D12">
        <v>0.77</v>
      </c>
      <c r="E12">
        <v>10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</row>
    <row r="13" spans="1:14" x14ac:dyDescent="0.25">
      <c r="A13">
        <v>48</v>
      </c>
      <c r="B13">
        <v>2</v>
      </c>
      <c r="C13" t="s">
        <v>2</v>
      </c>
      <c r="D13">
        <v>1.22</v>
      </c>
      <c r="E13">
        <v>2</v>
      </c>
      <c r="F13">
        <v>1</v>
      </c>
      <c r="G13">
        <v>0</v>
      </c>
      <c r="H13">
        <v>1</v>
      </c>
      <c r="I13">
        <v>0</v>
      </c>
      <c r="J13">
        <v>0</v>
      </c>
      <c r="K13">
        <v>0</v>
      </c>
    </row>
    <row r="14" spans="1:14" x14ac:dyDescent="0.25">
      <c r="A14">
        <v>48</v>
      </c>
      <c r="B14">
        <v>2</v>
      </c>
      <c r="C14" t="s">
        <v>3</v>
      </c>
      <c r="D14">
        <v>1.22</v>
      </c>
      <c r="E14">
        <v>2</v>
      </c>
      <c r="F14">
        <v>1</v>
      </c>
      <c r="G14">
        <v>1</v>
      </c>
      <c r="H14">
        <v>0</v>
      </c>
      <c r="I14">
        <v>0</v>
      </c>
      <c r="J14">
        <v>0</v>
      </c>
      <c r="K14">
        <v>0</v>
      </c>
    </row>
    <row r="15" spans="1:14" x14ac:dyDescent="0.25">
      <c r="A15">
        <v>50</v>
      </c>
      <c r="B15">
        <v>2</v>
      </c>
      <c r="C15" t="s">
        <v>2</v>
      </c>
      <c r="D15">
        <v>1.22</v>
      </c>
      <c r="E15">
        <v>10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</row>
    <row r="16" spans="1:14" x14ac:dyDescent="0.25">
      <c r="A16">
        <v>50</v>
      </c>
      <c r="B16">
        <v>2</v>
      </c>
      <c r="C16" t="s">
        <v>3</v>
      </c>
      <c r="D16">
        <v>1.22</v>
      </c>
      <c r="E16">
        <v>10</v>
      </c>
      <c r="F16">
        <v>1</v>
      </c>
      <c r="G16">
        <v>0</v>
      </c>
      <c r="H16">
        <v>1</v>
      </c>
      <c r="I16">
        <v>0</v>
      </c>
      <c r="J16">
        <v>0</v>
      </c>
      <c r="K16">
        <v>0</v>
      </c>
    </row>
    <row r="17" spans="1:11" x14ac:dyDescent="0.25">
      <c r="A17">
        <v>51</v>
      </c>
      <c r="B17">
        <v>2</v>
      </c>
      <c r="C17" t="s">
        <v>3</v>
      </c>
      <c r="D17">
        <v>2.17</v>
      </c>
      <c r="E17">
        <v>2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</row>
    <row r="18" spans="1:11" x14ac:dyDescent="0.25">
      <c r="A18">
        <v>52</v>
      </c>
      <c r="B18">
        <v>2</v>
      </c>
      <c r="C18" t="s">
        <v>2</v>
      </c>
      <c r="D18">
        <v>2.17</v>
      </c>
      <c r="E18">
        <v>10</v>
      </c>
      <c r="F18">
        <v>1</v>
      </c>
      <c r="G18">
        <v>0</v>
      </c>
      <c r="H18">
        <v>1</v>
      </c>
      <c r="I18">
        <v>0</v>
      </c>
      <c r="J18">
        <v>0</v>
      </c>
      <c r="K18">
        <v>0</v>
      </c>
    </row>
    <row r="19" spans="1:11" x14ac:dyDescent="0.25">
      <c r="A19">
        <v>52</v>
      </c>
      <c r="B19">
        <v>2</v>
      </c>
      <c r="C19" t="s">
        <v>3</v>
      </c>
      <c r="D19">
        <v>2.17</v>
      </c>
      <c r="E19">
        <v>10</v>
      </c>
      <c r="F19">
        <v>1</v>
      </c>
      <c r="G19">
        <v>0</v>
      </c>
      <c r="H19">
        <v>1</v>
      </c>
      <c r="I19">
        <v>0</v>
      </c>
      <c r="J19">
        <v>0</v>
      </c>
      <c r="K19">
        <v>0</v>
      </c>
    </row>
    <row r="20" spans="1:11" x14ac:dyDescent="0.25">
      <c r="A20">
        <v>53</v>
      </c>
      <c r="B20">
        <v>2</v>
      </c>
      <c r="C20" t="s">
        <v>3</v>
      </c>
      <c r="D20">
        <v>3.74</v>
      </c>
      <c r="E20">
        <v>2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</row>
    <row r="21" spans="1:11" x14ac:dyDescent="0.25">
      <c r="A21">
        <v>54</v>
      </c>
      <c r="B21">
        <v>2</v>
      </c>
      <c r="C21" t="s">
        <v>2</v>
      </c>
      <c r="D21">
        <v>3.74</v>
      </c>
      <c r="E21">
        <v>10</v>
      </c>
      <c r="F21">
        <v>1</v>
      </c>
      <c r="G21">
        <v>1</v>
      </c>
      <c r="H21">
        <v>0</v>
      </c>
      <c r="I21">
        <v>0</v>
      </c>
      <c r="J21">
        <v>0</v>
      </c>
      <c r="K21">
        <v>0</v>
      </c>
    </row>
    <row r="22" spans="1:11" x14ac:dyDescent="0.25">
      <c r="A22">
        <v>55</v>
      </c>
      <c r="B22">
        <v>2</v>
      </c>
      <c r="C22" t="s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</row>
    <row r="23" spans="1:11" x14ac:dyDescent="0.25">
      <c r="A23">
        <v>56</v>
      </c>
      <c r="B23">
        <v>2</v>
      </c>
      <c r="C23" t="s">
        <v>3</v>
      </c>
      <c r="D23">
        <v>3.74</v>
      </c>
      <c r="E23">
        <v>2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</row>
    <row r="24" spans="1:11" x14ac:dyDescent="0.25">
      <c r="A24">
        <v>58</v>
      </c>
      <c r="B24">
        <v>2</v>
      </c>
      <c r="C24" t="s">
        <v>2</v>
      </c>
      <c r="D24">
        <v>0.53</v>
      </c>
      <c r="E24">
        <v>2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</row>
    <row r="25" spans="1:11" x14ac:dyDescent="0.25">
      <c r="A25">
        <v>58</v>
      </c>
      <c r="B25">
        <v>2</v>
      </c>
      <c r="C25" t="s">
        <v>3</v>
      </c>
      <c r="D25">
        <v>0.53</v>
      </c>
      <c r="E25">
        <v>2</v>
      </c>
      <c r="F25">
        <v>1</v>
      </c>
      <c r="G25">
        <v>0</v>
      </c>
      <c r="H25">
        <v>1</v>
      </c>
      <c r="I25">
        <v>0</v>
      </c>
      <c r="J25">
        <v>0</v>
      </c>
      <c r="K25">
        <v>0</v>
      </c>
    </row>
    <row r="26" spans="1:11" x14ac:dyDescent="0.25">
      <c r="A26">
        <v>59</v>
      </c>
      <c r="B26">
        <v>2</v>
      </c>
      <c r="C26" t="s">
        <v>2</v>
      </c>
      <c r="D26">
        <v>0.53</v>
      </c>
      <c r="E26">
        <v>10</v>
      </c>
      <c r="F26">
        <v>1</v>
      </c>
      <c r="G26">
        <v>0</v>
      </c>
      <c r="H26">
        <v>1</v>
      </c>
      <c r="I26">
        <v>0</v>
      </c>
      <c r="J26">
        <v>0</v>
      </c>
      <c r="K26">
        <v>0</v>
      </c>
    </row>
    <row r="27" spans="1:11" x14ac:dyDescent="0.25">
      <c r="A27">
        <v>59</v>
      </c>
      <c r="B27">
        <v>2</v>
      </c>
      <c r="C27" t="s">
        <v>3</v>
      </c>
      <c r="D27">
        <v>0.53</v>
      </c>
      <c r="E27">
        <v>10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</row>
    <row r="28" spans="1:11" x14ac:dyDescent="0.25">
      <c r="A28">
        <v>60</v>
      </c>
      <c r="B28">
        <v>2</v>
      </c>
      <c r="C28" t="s">
        <v>2</v>
      </c>
      <c r="D28">
        <v>0.77</v>
      </c>
      <c r="E28">
        <v>2</v>
      </c>
      <c r="F28">
        <v>1</v>
      </c>
      <c r="G28">
        <v>0</v>
      </c>
      <c r="H28">
        <v>1</v>
      </c>
      <c r="I28">
        <v>0</v>
      </c>
      <c r="J28">
        <v>0</v>
      </c>
      <c r="K28">
        <v>0</v>
      </c>
    </row>
    <row r="29" spans="1:11" x14ac:dyDescent="0.25">
      <c r="A29">
        <v>60</v>
      </c>
      <c r="B29">
        <v>2</v>
      </c>
      <c r="C29" t="s">
        <v>3</v>
      </c>
      <c r="D29">
        <v>0.77</v>
      </c>
      <c r="E29">
        <v>2</v>
      </c>
      <c r="F29">
        <v>1</v>
      </c>
      <c r="G29">
        <v>0</v>
      </c>
      <c r="H29">
        <v>1</v>
      </c>
      <c r="I29">
        <v>0</v>
      </c>
      <c r="J29">
        <v>0</v>
      </c>
      <c r="K29">
        <v>0</v>
      </c>
    </row>
    <row r="30" spans="1:11" x14ac:dyDescent="0.25">
      <c r="A30">
        <v>61</v>
      </c>
      <c r="B30">
        <v>2</v>
      </c>
      <c r="C30" t="s">
        <v>2</v>
      </c>
      <c r="D30">
        <v>0.77</v>
      </c>
      <c r="E30">
        <v>10</v>
      </c>
      <c r="F30">
        <v>1</v>
      </c>
      <c r="G30">
        <v>0</v>
      </c>
      <c r="H30">
        <v>1</v>
      </c>
      <c r="I30">
        <v>0</v>
      </c>
      <c r="J30">
        <v>0</v>
      </c>
      <c r="K30">
        <v>0</v>
      </c>
    </row>
    <row r="31" spans="1:11" x14ac:dyDescent="0.25">
      <c r="A31">
        <v>61</v>
      </c>
      <c r="B31">
        <v>2</v>
      </c>
      <c r="C31" t="s">
        <v>3</v>
      </c>
      <c r="D31">
        <v>0.77</v>
      </c>
      <c r="E31">
        <v>10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</row>
    <row r="32" spans="1:11" x14ac:dyDescent="0.25">
      <c r="A32">
        <v>62</v>
      </c>
      <c r="B32">
        <v>2</v>
      </c>
      <c r="C32" t="s">
        <v>3</v>
      </c>
      <c r="D32">
        <v>1.22</v>
      </c>
      <c r="E32">
        <v>2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</row>
    <row r="33" spans="1:11" x14ac:dyDescent="0.25">
      <c r="A33">
        <v>63</v>
      </c>
      <c r="B33">
        <v>2</v>
      </c>
      <c r="C33" t="s">
        <v>3</v>
      </c>
      <c r="D33">
        <v>1.22</v>
      </c>
      <c r="E33">
        <v>10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</row>
    <row r="34" spans="1:11" x14ac:dyDescent="0.25">
      <c r="A34">
        <v>64</v>
      </c>
      <c r="B34">
        <v>2</v>
      </c>
      <c r="C34" t="s">
        <v>3</v>
      </c>
      <c r="D34">
        <v>2.17</v>
      </c>
      <c r="E34">
        <v>2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</row>
    <row r="35" spans="1:11" x14ac:dyDescent="0.25">
      <c r="A35">
        <v>65</v>
      </c>
      <c r="B35">
        <v>2</v>
      </c>
      <c r="C35" t="s">
        <v>3</v>
      </c>
      <c r="D35">
        <v>2.17</v>
      </c>
      <c r="E35">
        <v>10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</row>
    <row r="36" spans="1:11" x14ac:dyDescent="0.25">
      <c r="A36">
        <v>66</v>
      </c>
      <c r="B36">
        <v>2</v>
      </c>
      <c r="C36" t="s">
        <v>3</v>
      </c>
      <c r="D36">
        <v>3.74</v>
      </c>
      <c r="E36">
        <v>2</v>
      </c>
      <c r="F36">
        <v>1</v>
      </c>
      <c r="G36">
        <v>0</v>
      </c>
      <c r="H36">
        <v>0</v>
      </c>
      <c r="I36">
        <v>1</v>
      </c>
      <c r="J36">
        <v>0</v>
      </c>
      <c r="K36">
        <v>0</v>
      </c>
    </row>
    <row r="37" spans="1:11" x14ac:dyDescent="0.25">
      <c r="A37">
        <v>67</v>
      </c>
      <c r="B37">
        <v>2</v>
      </c>
      <c r="C37" t="s">
        <v>2</v>
      </c>
      <c r="D37">
        <v>3.74</v>
      </c>
      <c r="E37">
        <v>10</v>
      </c>
      <c r="F37">
        <v>1</v>
      </c>
      <c r="G37">
        <v>0</v>
      </c>
      <c r="H37">
        <v>1</v>
      </c>
      <c r="I37">
        <v>0</v>
      </c>
      <c r="J37">
        <v>0</v>
      </c>
      <c r="K37">
        <v>0</v>
      </c>
    </row>
    <row r="38" spans="1:11" x14ac:dyDescent="0.25">
      <c r="A38">
        <v>67</v>
      </c>
      <c r="B38">
        <v>2</v>
      </c>
      <c r="C38" t="s">
        <v>3</v>
      </c>
      <c r="D38">
        <v>3.74</v>
      </c>
      <c r="E38">
        <v>10</v>
      </c>
      <c r="F38">
        <v>1</v>
      </c>
      <c r="G38">
        <v>0</v>
      </c>
      <c r="H38">
        <v>1</v>
      </c>
      <c r="I38">
        <v>0</v>
      </c>
      <c r="J38">
        <v>0</v>
      </c>
      <c r="K38">
        <v>0</v>
      </c>
    </row>
    <row r="39" spans="1:11" x14ac:dyDescent="0.25">
      <c r="A39">
        <v>68</v>
      </c>
      <c r="B39">
        <v>2</v>
      </c>
      <c r="C39" t="s">
        <v>3</v>
      </c>
      <c r="D39">
        <v>0.53</v>
      </c>
      <c r="E39">
        <v>2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</row>
    <row r="40" spans="1:11" x14ac:dyDescent="0.25">
      <c r="A40">
        <v>69</v>
      </c>
      <c r="B40">
        <v>2</v>
      </c>
      <c r="C40" t="s">
        <v>3</v>
      </c>
      <c r="D40">
        <v>0.53</v>
      </c>
      <c r="E40">
        <v>10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</row>
    <row r="41" spans="1:11" x14ac:dyDescent="0.25">
      <c r="A41">
        <v>70</v>
      </c>
      <c r="B41">
        <v>2</v>
      </c>
      <c r="C41" t="s">
        <v>2</v>
      </c>
      <c r="D41">
        <v>0.77</v>
      </c>
      <c r="E41">
        <v>2</v>
      </c>
      <c r="F41">
        <v>1</v>
      </c>
      <c r="G41">
        <v>0</v>
      </c>
      <c r="H41">
        <v>0</v>
      </c>
      <c r="I41">
        <v>1</v>
      </c>
      <c r="J41">
        <v>0</v>
      </c>
      <c r="K41">
        <v>0</v>
      </c>
    </row>
    <row r="42" spans="1:11" x14ac:dyDescent="0.25">
      <c r="A42">
        <v>70</v>
      </c>
      <c r="B42">
        <v>2</v>
      </c>
      <c r="C42" t="s">
        <v>3</v>
      </c>
      <c r="D42">
        <v>0.77</v>
      </c>
      <c r="E42">
        <v>2</v>
      </c>
      <c r="F42">
        <v>1</v>
      </c>
      <c r="G42">
        <v>0</v>
      </c>
      <c r="H42">
        <v>1</v>
      </c>
      <c r="I42">
        <v>0</v>
      </c>
      <c r="J42">
        <v>0</v>
      </c>
      <c r="K42">
        <v>0</v>
      </c>
    </row>
    <row r="43" spans="1:11" x14ac:dyDescent="0.25">
      <c r="A43">
        <v>71</v>
      </c>
      <c r="B43">
        <v>2</v>
      </c>
      <c r="C43" t="s">
        <v>2</v>
      </c>
      <c r="D43">
        <v>0.77</v>
      </c>
      <c r="E43">
        <v>10</v>
      </c>
      <c r="F43">
        <v>1</v>
      </c>
      <c r="G43">
        <v>1</v>
      </c>
      <c r="H43">
        <v>0</v>
      </c>
      <c r="I43">
        <v>0</v>
      </c>
      <c r="J43">
        <v>0</v>
      </c>
      <c r="K43">
        <v>0</v>
      </c>
    </row>
    <row r="44" spans="1:11" x14ac:dyDescent="0.25">
      <c r="A44">
        <v>72</v>
      </c>
      <c r="B44">
        <v>2</v>
      </c>
      <c r="C44" t="s">
        <v>2</v>
      </c>
      <c r="D44">
        <v>1.22</v>
      </c>
      <c r="E44">
        <v>2</v>
      </c>
      <c r="F44">
        <v>1</v>
      </c>
      <c r="G44">
        <v>0</v>
      </c>
      <c r="H44">
        <v>1</v>
      </c>
      <c r="I44">
        <v>0</v>
      </c>
      <c r="J44">
        <v>0</v>
      </c>
      <c r="K44">
        <v>0</v>
      </c>
    </row>
    <row r="45" spans="1:11" x14ac:dyDescent="0.25">
      <c r="A45">
        <v>72</v>
      </c>
      <c r="B45">
        <v>2</v>
      </c>
      <c r="C45" t="s">
        <v>3</v>
      </c>
      <c r="D45">
        <v>1.22</v>
      </c>
      <c r="E45">
        <v>2</v>
      </c>
      <c r="F45">
        <v>1</v>
      </c>
      <c r="G45">
        <v>1</v>
      </c>
      <c r="H45">
        <v>0</v>
      </c>
      <c r="I45">
        <v>0</v>
      </c>
      <c r="J45">
        <v>0</v>
      </c>
      <c r="K45">
        <v>0</v>
      </c>
    </row>
    <row r="46" spans="1:11" x14ac:dyDescent="0.25">
      <c r="A46">
        <v>73</v>
      </c>
      <c r="B46">
        <v>2</v>
      </c>
      <c r="C46" t="s">
        <v>2</v>
      </c>
      <c r="D46">
        <v>1.22</v>
      </c>
      <c r="E46">
        <v>10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</row>
    <row r="47" spans="1:11" x14ac:dyDescent="0.25">
      <c r="A47">
        <v>73</v>
      </c>
      <c r="B47">
        <v>2</v>
      </c>
      <c r="C47" t="s">
        <v>3</v>
      </c>
      <c r="D47">
        <v>1.22</v>
      </c>
      <c r="E47">
        <v>10</v>
      </c>
      <c r="F47">
        <v>1</v>
      </c>
      <c r="G47">
        <v>0</v>
      </c>
      <c r="H47">
        <v>1</v>
      </c>
      <c r="I47">
        <v>0</v>
      </c>
      <c r="J47">
        <v>0</v>
      </c>
      <c r="K47">
        <v>0</v>
      </c>
    </row>
    <row r="48" spans="1:11" x14ac:dyDescent="0.25">
      <c r="A48">
        <v>74</v>
      </c>
      <c r="B48">
        <v>2</v>
      </c>
      <c r="C48" t="s">
        <v>3</v>
      </c>
      <c r="D48">
        <v>2.17</v>
      </c>
      <c r="E48">
        <v>2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</row>
    <row r="49" spans="1:11" x14ac:dyDescent="0.25">
      <c r="A49">
        <v>75</v>
      </c>
      <c r="B49">
        <v>2</v>
      </c>
      <c r="C49" t="s">
        <v>2</v>
      </c>
      <c r="D49">
        <v>2.17</v>
      </c>
      <c r="E49">
        <v>10</v>
      </c>
      <c r="F49">
        <v>1</v>
      </c>
      <c r="G49">
        <v>0</v>
      </c>
      <c r="H49">
        <v>1</v>
      </c>
      <c r="I49">
        <v>0</v>
      </c>
      <c r="J49">
        <v>0</v>
      </c>
      <c r="K49">
        <v>0</v>
      </c>
    </row>
    <row r="50" spans="1:11" x14ac:dyDescent="0.25">
      <c r="A50">
        <v>75</v>
      </c>
      <c r="B50">
        <v>2</v>
      </c>
      <c r="C50" t="s">
        <v>3</v>
      </c>
      <c r="D50">
        <v>2.17</v>
      </c>
      <c r="E50">
        <v>10</v>
      </c>
      <c r="F50">
        <v>1</v>
      </c>
      <c r="G50">
        <v>1</v>
      </c>
      <c r="H50">
        <v>0</v>
      </c>
      <c r="I50">
        <v>0</v>
      </c>
      <c r="J50">
        <v>0</v>
      </c>
      <c r="K50">
        <v>0</v>
      </c>
    </row>
    <row r="51" spans="1:11" x14ac:dyDescent="0.25">
      <c r="A51">
        <v>76</v>
      </c>
      <c r="B51">
        <v>2</v>
      </c>
      <c r="C51" t="s">
        <v>3</v>
      </c>
      <c r="D51">
        <v>3.74</v>
      </c>
      <c r="E51">
        <v>2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</row>
    <row r="52" spans="1:11" x14ac:dyDescent="0.25">
      <c r="A52">
        <v>77</v>
      </c>
      <c r="B52">
        <v>2</v>
      </c>
      <c r="C52" t="s">
        <v>2</v>
      </c>
      <c r="D52">
        <v>3.74</v>
      </c>
      <c r="E52">
        <v>10</v>
      </c>
      <c r="F52">
        <v>1</v>
      </c>
      <c r="G52">
        <v>0</v>
      </c>
      <c r="H52">
        <v>1</v>
      </c>
      <c r="I52">
        <v>0</v>
      </c>
      <c r="J52">
        <v>0</v>
      </c>
      <c r="K52">
        <v>0</v>
      </c>
    </row>
    <row r="53" spans="1:11" x14ac:dyDescent="0.25">
      <c r="A53">
        <v>77</v>
      </c>
      <c r="B53">
        <v>2</v>
      </c>
      <c r="C53" t="s">
        <v>3</v>
      </c>
      <c r="D53">
        <v>3.74</v>
      </c>
      <c r="E53">
        <v>10</v>
      </c>
      <c r="F53">
        <v>1</v>
      </c>
      <c r="G53">
        <v>1</v>
      </c>
      <c r="H53">
        <v>0</v>
      </c>
      <c r="I53">
        <v>0</v>
      </c>
      <c r="J53">
        <v>0</v>
      </c>
      <c r="K53">
        <v>0</v>
      </c>
    </row>
    <row r="54" spans="1:11" x14ac:dyDescent="0.25">
      <c r="A54">
        <v>78</v>
      </c>
      <c r="B54">
        <v>2</v>
      </c>
      <c r="C54" t="s">
        <v>2</v>
      </c>
      <c r="D54">
        <v>0.53</v>
      </c>
      <c r="E54">
        <v>2</v>
      </c>
      <c r="F54">
        <v>1</v>
      </c>
      <c r="G54">
        <v>0</v>
      </c>
      <c r="H54">
        <v>1</v>
      </c>
      <c r="I54">
        <v>0</v>
      </c>
      <c r="J54">
        <v>0</v>
      </c>
      <c r="K54">
        <v>0</v>
      </c>
    </row>
    <row r="55" spans="1:11" x14ac:dyDescent="0.25">
      <c r="A55">
        <v>78</v>
      </c>
      <c r="B55">
        <v>2</v>
      </c>
      <c r="C55" t="s">
        <v>3</v>
      </c>
      <c r="D55">
        <v>0.53</v>
      </c>
      <c r="E55">
        <v>2</v>
      </c>
      <c r="F55">
        <v>1</v>
      </c>
      <c r="G55">
        <v>0</v>
      </c>
      <c r="H55">
        <v>1</v>
      </c>
      <c r="I55">
        <v>0</v>
      </c>
      <c r="J55">
        <v>0</v>
      </c>
      <c r="K55">
        <v>0</v>
      </c>
    </row>
    <row r="56" spans="1:11" x14ac:dyDescent="0.25">
      <c r="A56">
        <v>79</v>
      </c>
      <c r="B56">
        <v>2</v>
      </c>
      <c r="C56" t="s">
        <v>2</v>
      </c>
      <c r="D56">
        <v>0.53</v>
      </c>
      <c r="E56">
        <v>10</v>
      </c>
      <c r="F56">
        <v>1</v>
      </c>
      <c r="G56">
        <v>0</v>
      </c>
      <c r="H56">
        <v>0</v>
      </c>
      <c r="I56">
        <v>0</v>
      </c>
      <c r="J56">
        <v>1</v>
      </c>
      <c r="K56">
        <v>0</v>
      </c>
    </row>
    <row r="57" spans="1:11" x14ac:dyDescent="0.25">
      <c r="A57">
        <v>79</v>
      </c>
      <c r="B57">
        <v>2</v>
      </c>
      <c r="C57" t="s">
        <v>3</v>
      </c>
      <c r="D57">
        <v>0.53</v>
      </c>
      <c r="E57">
        <v>10</v>
      </c>
      <c r="F57">
        <v>1</v>
      </c>
      <c r="G57">
        <v>0</v>
      </c>
      <c r="H57">
        <v>0</v>
      </c>
      <c r="I57">
        <v>0</v>
      </c>
      <c r="J57">
        <v>1</v>
      </c>
      <c r="K57">
        <v>0</v>
      </c>
    </row>
    <row r="58" spans="1:11" x14ac:dyDescent="0.25">
      <c r="A58">
        <v>80</v>
      </c>
      <c r="B58">
        <v>2</v>
      </c>
      <c r="C58" t="s">
        <v>3</v>
      </c>
      <c r="D58">
        <v>0.77</v>
      </c>
      <c r="E58">
        <v>2</v>
      </c>
      <c r="F58">
        <v>0</v>
      </c>
      <c r="G58">
        <v>0</v>
      </c>
      <c r="H58">
        <v>0</v>
      </c>
      <c r="I58">
        <v>0</v>
      </c>
      <c r="J58">
        <v>0</v>
      </c>
      <c r="K58">
        <v>1</v>
      </c>
    </row>
    <row r="59" spans="1:11" x14ac:dyDescent="0.25">
      <c r="A59">
        <v>81</v>
      </c>
      <c r="B59">
        <v>2</v>
      </c>
      <c r="C59" t="s">
        <v>3</v>
      </c>
      <c r="D59">
        <v>0.77</v>
      </c>
      <c r="E59">
        <v>10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</row>
    <row r="60" spans="1:11" x14ac:dyDescent="0.25">
      <c r="A60">
        <v>82</v>
      </c>
      <c r="B60">
        <v>2</v>
      </c>
      <c r="C60" t="s">
        <v>2</v>
      </c>
      <c r="D60">
        <v>1.22</v>
      </c>
      <c r="E60">
        <v>2</v>
      </c>
      <c r="F60">
        <v>1</v>
      </c>
      <c r="G60">
        <v>0</v>
      </c>
      <c r="H60">
        <v>1</v>
      </c>
      <c r="I60">
        <v>0</v>
      </c>
      <c r="J60">
        <v>0</v>
      </c>
      <c r="K60">
        <v>0</v>
      </c>
    </row>
    <row r="61" spans="1:11" x14ac:dyDescent="0.25">
      <c r="A61">
        <v>82</v>
      </c>
      <c r="B61">
        <v>2</v>
      </c>
      <c r="C61" t="s">
        <v>3</v>
      </c>
      <c r="D61">
        <v>1.22</v>
      </c>
      <c r="E61">
        <v>2</v>
      </c>
      <c r="F61">
        <v>1</v>
      </c>
      <c r="G61">
        <v>1</v>
      </c>
      <c r="H61">
        <v>0</v>
      </c>
      <c r="I61">
        <v>0</v>
      </c>
      <c r="J61">
        <v>0</v>
      </c>
      <c r="K61">
        <v>0</v>
      </c>
    </row>
    <row r="62" spans="1:11" x14ac:dyDescent="0.25">
      <c r="A62">
        <v>83</v>
      </c>
      <c r="B62">
        <v>2</v>
      </c>
      <c r="C62" t="s">
        <v>2</v>
      </c>
      <c r="D62">
        <v>1.22</v>
      </c>
      <c r="E62">
        <v>10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</row>
    <row r="63" spans="1:11" x14ac:dyDescent="0.25">
      <c r="A63">
        <v>83</v>
      </c>
      <c r="B63">
        <v>2</v>
      </c>
      <c r="C63" t="s">
        <v>3</v>
      </c>
      <c r="D63">
        <v>1.22</v>
      </c>
      <c r="E63">
        <v>10</v>
      </c>
      <c r="F63">
        <v>1</v>
      </c>
      <c r="G63">
        <v>1</v>
      </c>
      <c r="H63">
        <v>0</v>
      </c>
      <c r="I63">
        <v>0</v>
      </c>
      <c r="J63">
        <v>0</v>
      </c>
      <c r="K63">
        <v>0</v>
      </c>
    </row>
    <row r="64" spans="1:11" x14ac:dyDescent="0.25">
      <c r="A64">
        <v>84</v>
      </c>
      <c r="B64">
        <v>2</v>
      </c>
      <c r="C64" t="s">
        <v>3</v>
      </c>
      <c r="D64">
        <v>2.17</v>
      </c>
      <c r="E64">
        <v>2</v>
      </c>
      <c r="F64">
        <v>1</v>
      </c>
      <c r="G64">
        <v>1</v>
      </c>
      <c r="H64">
        <v>0</v>
      </c>
      <c r="I64">
        <v>0</v>
      </c>
      <c r="J64">
        <v>0</v>
      </c>
      <c r="K64">
        <v>0</v>
      </c>
    </row>
    <row r="65" spans="1:11" x14ac:dyDescent="0.25">
      <c r="A65">
        <v>85</v>
      </c>
      <c r="B65">
        <v>2</v>
      </c>
      <c r="C65" t="s">
        <v>2</v>
      </c>
      <c r="D65">
        <v>2.17</v>
      </c>
      <c r="E65">
        <v>10</v>
      </c>
      <c r="F65">
        <v>1</v>
      </c>
      <c r="G65">
        <v>0</v>
      </c>
      <c r="H65">
        <v>1</v>
      </c>
      <c r="I65">
        <v>0</v>
      </c>
      <c r="J65">
        <v>0</v>
      </c>
      <c r="K65">
        <v>0</v>
      </c>
    </row>
    <row r="66" spans="1:11" x14ac:dyDescent="0.25">
      <c r="A66">
        <v>85</v>
      </c>
      <c r="B66">
        <v>2</v>
      </c>
      <c r="C66" t="s">
        <v>3</v>
      </c>
      <c r="D66">
        <v>2.17</v>
      </c>
      <c r="E66">
        <v>10</v>
      </c>
      <c r="F66">
        <v>1</v>
      </c>
      <c r="G66">
        <v>1</v>
      </c>
      <c r="H66">
        <v>0</v>
      </c>
      <c r="I66">
        <v>0</v>
      </c>
      <c r="J66">
        <v>0</v>
      </c>
      <c r="K66">
        <v>0</v>
      </c>
    </row>
    <row r="67" spans="1:11" x14ac:dyDescent="0.25">
      <c r="A67">
        <v>86</v>
      </c>
      <c r="B67">
        <v>2</v>
      </c>
      <c r="C67" t="s">
        <v>2</v>
      </c>
      <c r="D67">
        <v>3.74</v>
      </c>
      <c r="E67">
        <v>2</v>
      </c>
      <c r="F67">
        <v>1</v>
      </c>
      <c r="G67">
        <v>0</v>
      </c>
      <c r="H67">
        <v>1</v>
      </c>
      <c r="I67">
        <v>0</v>
      </c>
      <c r="J67">
        <v>0</v>
      </c>
      <c r="K67">
        <v>0</v>
      </c>
    </row>
    <row r="68" spans="1:11" x14ac:dyDescent="0.25">
      <c r="A68">
        <v>86</v>
      </c>
      <c r="B68">
        <v>2</v>
      </c>
      <c r="C68" t="s">
        <v>3</v>
      </c>
      <c r="D68">
        <v>3.74</v>
      </c>
      <c r="E68">
        <v>2</v>
      </c>
      <c r="F68">
        <v>1</v>
      </c>
      <c r="G68">
        <v>0</v>
      </c>
      <c r="H68">
        <v>1</v>
      </c>
      <c r="I68">
        <v>0</v>
      </c>
      <c r="J68">
        <v>0</v>
      </c>
      <c r="K68">
        <v>0</v>
      </c>
    </row>
    <row r="69" spans="1:11" x14ac:dyDescent="0.25">
      <c r="A69">
        <v>87</v>
      </c>
      <c r="B69">
        <v>2</v>
      </c>
      <c r="C69" t="s">
        <v>2</v>
      </c>
      <c r="D69">
        <v>3.74</v>
      </c>
      <c r="E69">
        <v>10</v>
      </c>
      <c r="F69">
        <v>1</v>
      </c>
      <c r="G69">
        <v>0</v>
      </c>
      <c r="H69">
        <v>1</v>
      </c>
      <c r="I69">
        <v>0</v>
      </c>
      <c r="J69">
        <v>0</v>
      </c>
      <c r="K69">
        <v>0</v>
      </c>
    </row>
    <row r="70" spans="1:11" x14ac:dyDescent="0.25">
      <c r="A70">
        <v>87</v>
      </c>
      <c r="B70">
        <v>2</v>
      </c>
      <c r="C70" t="s">
        <v>3</v>
      </c>
      <c r="D70">
        <v>3.74</v>
      </c>
      <c r="E70">
        <v>10</v>
      </c>
      <c r="F70">
        <v>1</v>
      </c>
      <c r="G70">
        <v>0</v>
      </c>
      <c r="H70">
        <v>0</v>
      </c>
      <c r="I70">
        <v>1</v>
      </c>
      <c r="J70">
        <v>0</v>
      </c>
      <c r="K70">
        <v>0</v>
      </c>
    </row>
    <row r="71" spans="1:11" x14ac:dyDescent="0.25">
      <c r="A71">
        <v>88</v>
      </c>
      <c r="B71">
        <v>2</v>
      </c>
      <c r="C71" t="s">
        <v>3</v>
      </c>
      <c r="D71">
        <v>0.53</v>
      </c>
      <c r="E71">
        <v>2</v>
      </c>
      <c r="F71">
        <v>0</v>
      </c>
      <c r="G71">
        <v>0</v>
      </c>
      <c r="H71">
        <v>0</v>
      </c>
      <c r="I71">
        <v>0</v>
      </c>
      <c r="J71">
        <v>0</v>
      </c>
      <c r="K71">
        <v>1</v>
      </c>
    </row>
    <row r="72" spans="1:11" x14ac:dyDescent="0.25">
      <c r="A72">
        <v>89</v>
      </c>
      <c r="B72">
        <v>3</v>
      </c>
      <c r="C72" t="s">
        <v>2</v>
      </c>
      <c r="D72">
        <v>0.53</v>
      </c>
      <c r="E72">
        <v>10</v>
      </c>
      <c r="F72">
        <v>0</v>
      </c>
      <c r="G72">
        <v>0</v>
      </c>
      <c r="H72">
        <v>0</v>
      </c>
      <c r="I72">
        <v>0</v>
      </c>
      <c r="J72">
        <v>0</v>
      </c>
      <c r="K72">
        <v>1</v>
      </c>
    </row>
    <row r="73" spans="1:11" x14ac:dyDescent="0.25">
      <c r="A73">
        <v>90</v>
      </c>
      <c r="B73">
        <v>3</v>
      </c>
      <c r="C73" t="s">
        <v>2</v>
      </c>
      <c r="D73">
        <v>0.77</v>
      </c>
      <c r="E73">
        <v>2</v>
      </c>
      <c r="F73">
        <v>1</v>
      </c>
      <c r="G73">
        <v>0</v>
      </c>
      <c r="H73">
        <v>1</v>
      </c>
      <c r="I73">
        <v>0</v>
      </c>
      <c r="J73">
        <v>0</v>
      </c>
      <c r="K73">
        <v>0</v>
      </c>
    </row>
    <row r="74" spans="1:11" x14ac:dyDescent="0.25">
      <c r="A74">
        <v>90</v>
      </c>
      <c r="B74">
        <v>3</v>
      </c>
      <c r="C74" t="s">
        <v>3</v>
      </c>
      <c r="D74">
        <v>0.77</v>
      </c>
      <c r="E74">
        <v>2</v>
      </c>
      <c r="F74">
        <v>1</v>
      </c>
      <c r="G74">
        <v>0</v>
      </c>
      <c r="H74">
        <v>1</v>
      </c>
      <c r="I74">
        <v>0</v>
      </c>
      <c r="J74">
        <v>0</v>
      </c>
      <c r="K74">
        <v>0</v>
      </c>
    </row>
    <row r="75" spans="1:11" x14ac:dyDescent="0.25">
      <c r="A75">
        <v>91</v>
      </c>
      <c r="B75">
        <v>3</v>
      </c>
      <c r="C75" t="s">
        <v>2</v>
      </c>
      <c r="D75">
        <v>0.77</v>
      </c>
      <c r="E75">
        <v>10</v>
      </c>
      <c r="F75">
        <v>1</v>
      </c>
      <c r="G75">
        <v>1</v>
      </c>
      <c r="H75">
        <v>0</v>
      </c>
      <c r="I75">
        <v>0</v>
      </c>
      <c r="J75">
        <v>0</v>
      </c>
      <c r="K75">
        <v>0</v>
      </c>
    </row>
    <row r="76" spans="1:11" x14ac:dyDescent="0.25">
      <c r="A76">
        <v>92</v>
      </c>
      <c r="B76">
        <v>3</v>
      </c>
      <c r="C76" t="s">
        <v>2</v>
      </c>
      <c r="D76">
        <v>1.22</v>
      </c>
      <c r="E76">
        <v>2</v>
      </c>
      <c r="F76">
        <v>1</v>
      </c>
      <c r="G76">
        <v>1</v>
      </c>
      <c r="H76">
        <v>0</v>
      </c>
      <c r="I76">
        <v>0</v>
      </c>
      <c r="J76">
        <v>0</v>
      </c>
      <c r="K76">
        <v>0</v>
      </c>
    </row>
    <row r="77" spans="1:11" x14ac:dyDescent="0.25">
      <c r="A77">
        <v>92</v>
      </c>
      <c r="B77">
        <v>3</v>
      </c>
      <c r="C77" t="s">
        <v>3</v>
      </c>
      <c r="D77">
        <v>1.22</v>
      </c>
      <c r="E77">
        <v>2</v>
      </c>
      <c r="F77">
        <v>1</v>
      </c>
      <c r="G77">
        <v>0</v>
      </c>
      <c r="H77">
        <v>1</v>
      </c>
      <c r="I77">
        <v>0</v>
      </c>
      <c r="J77">
        <v>0</v>
      </c>
      <c r="K77">
        <v>0</v>
      </c>
    </row>
    <row r="78" spans="1:11" x14ac:dyDescent="0.25">
      <c r="A78">
        <v>93</v>
      </c>
      <c r="B78">
        <v>3</v>
      </c>
      <c r="C78" t="s">
        <v>2</v>
      </c>
      <c r="D78">
        <v>1.22</v>
      </c>
      <c r="E78">
        <v>10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</row>
    <row r="79" spans="1:11" x14ac:dyDescent="0.25">
      <c r="A79">
        <v>94</v>
      </c>
      <c r="B79">
        <v>3</v>
      </c>
      <c r="C79" t="s">
        <v>2</v>
      </c>
      <c r="D79">
        <v>2.17</v>
      </c>
      <c r="E79">
        <v>2</v>
      </c>
      <c r="F79">
        <v>1</v>
      </c>
      <c r="G79">
        <v>0</v>
      </c>
      <c r="H79">
        <v>0</v>
      </c>
      <c r="I79">
        <v>0</v>
      </c>
      <c r="J79">
        <v>1</v>
      </c>
      <c r="K79">
        <v>0</v>
      </c>
    </row>
    <row r="80" spans="1:11" x14ac:dyDescent="0.25">
      <c r="A80">
        <v>94</v>
      </c>
      <c r="B80">
        <v>3</v>
      </c>
      <c r="C80" t="s">
        <v>3</v>
      </c>
      <c r="D80">
        <v>2.17</v>
      </c>
      <c r="E80">
        <v>2</v>
      </c>
      <c r="F80">
        <v>1</v>
      </c>
      <c r="G80">
        <v>0</v>
      </c>
      <c r="H80">
        <v>0</v>
      </c>
      <c r="I80">
        <v>0</v>
      </c>
      <c r="J80">
        <v>1</v>
      </c>
      <c r="K80">
        <v>0</v>
      </c>
    </row>
    <row r="81" spans="1:11" x14ac:dyDescent="0.25">
      <c r="A81">
        <v>95</v>
      </c>
      <c r="B81">
        <v>3</v>
      </c>
      <c r="C81" t="s">
        <v>2</v>
      </c>
      <c r="D81">
        <v>2.17</v>
      </c>
      <c r="E81">
        <v>10</v>
      </c>
      <c r="F81">
        <v>1</v>
      </c>
      <c r="G81">
        <v>0</v>
      </c>
      <c r="H81">
        <v>1</v>
      </c>
      <c r="I81">
        <v>0</v>
      </c>
      <c r="J81">
        <v>0</v>
      </c>
      <c r="K81">
        <v>0</v>
      </c>
    </row>
    <row r="82" spans="1:11" x14ac:dyDescent="0.25">
      <c r="A82">
        <v>95</v>
      </c>
      <c r="B82">
        <v>3</v>
      </c>
      <c r="C82" t="s">
        <v>3</v>
      </c>
      <c r="D82">
        <v>2.17</v>
      </c>
      <c r="E82">
        <v>10</v>
      </c>
      <c r="F82">
        <v>1</v>
      </c>
      <c r="G82">
        <v>0</v>
      </c>
      <c r="H82">
        <v>1</v>
      </c>
      <c r="I82">
        <v>0</v>
      </c>
      <c r="J82">
        <v>0</v>
      </c>
      <c r="K82">
        <v>0</v>
      </c>
    </row>
    <row r="83" spans="1:11" x14ac:dyDescent="0.25">
      <c r="A83">
        <v>96</v>
      </c>
      <c r="B83">
        <v>3</v>
      </c>
      <c r="C83" t="s">
        <v>2</v>
      </c>
      <c r="D83">
        <v>3.74</v>
      </c>
      <c r="E83">
        <v>2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</row>
    <row r="84" spans="1:11" x14ac:dyDescent="0.25">
      <c r="A84">
        <v>96</v>
      </c>
      <c r="B84">
        <v>3</v>
      </c>
      <c r="C84" t="s">
        <v>3</v>
      </c>
      <c r="D84">
        <v>3.74</v>
      </c>
      <c r="E84">
        <v>2</v>
      </c>
      <c r="F84">
        <v>1</v>
      </c>
      <c r="G84">
        <v>0</v>
      </c>
      <c r="H84">
        <v>1</v>
      </c>
      <c r="I84">
        <v>0</v>
      </c>
      <c r="J84">
        <v>0</v>
      </c>
      <c r="K84">
        <v>0</v>
      </c>
    </row>
    <row r="85" spans="1:11" x14ac:dyDescent="0.25">
      <c r="A85">
        <v>97</v>
      </c>
      <c r="B85">
        <v>3</v>
      </c>
      <c r="C85" t="s">
        <v>2</v>
      </c>
      <c r="D85">
        <v>3.74</v>
      </c>
      <c r="E85">
        <v>10</v>
      </c>
      <c r="F85">
        <v>1</v>
      </c>
      <c r="G85">
        <v>1</v>
      </c>
      <c r="H85">
        <v>0</v>
      </c>
      <c r="I85">
        <v>0</v>
      </c>
      <c r="J85">
        <v>0</v>
      </c>
      <c r="K85">
        <v>0</v>
      </c>
    </row>
    <row r="86" spans="1:11" x14ac:dyDescent="0.25">
      <c r="A86">
        <v>98</v>
      </c>
      <c r="B86">
        <v>3</v>
      </c>
      <c r="C86" t="s">
        <v>2</v>
      </c>
      <c r="D86">
        <v>0.53</v>
      </c>
      <c r="E86">
        <v>2</v>
      </c>
      <c r="F86">
        <v>1</v>
      </c>
      <c r="G86">
        <v>0</v>
      </c>
      <c r="H86">
        <v>1</v>
      </c>
      <c r="I86">
        <v>0</v>
      </c>
      <c r="J86">
        <v>0</v>
      </c>
      <c r="K86">
        <v>0</v>
      </c>
    </row>
    <row r="87" spans="1:11" x14ac:dyDescent="0.25">
      <c r="A87">
        <v>98</v>
      </c>
      <c r="B87">
        <v>3</v>
      </c>
      <c r="C87" t="s">
        <v>3</v>
      </c>
      <c r="D87">
        <v>0.53</v>
      </c>
      <c r="E87">
        <v>2</v>
      </c>
      <c r="F87">
        <v>1</v>
      </c>
      <c r="G87">
        <v>1</v>
      </c>
      <c r="H87">
        <v>0</v>
      </c>
      <c r="I87">
        <v>0</v>
      </c>
      <c r="J87">
        <v>0</v>
      </c>
      <c r="K87">
        <v>0</v>
      </c>
    </row>
    <row r="88" spans="1:11" x14ac:dyDescent="0.25">
      <c r="A88">
        <v>99</v>
      </c>
      <c r="B88">
        <v>3</v>
      </c>
      <c r="C88" t="s">
        <v>2</v>
      </c>
      <c r="D88">
        <v>0.53</v>
      </c>
      <c r="E88">
        <v>10</v>
      </c>
      <c r="F88">
        <v>1</v>
      </c>
      <c r="G88">
        <v>1</v>
      </c>
      <c r="H88">
        <v>0</v>
      </c>
      <c r="I88">
        <v>0</v>
      </c>
      <c r="J88">
        <v>0</v>
      </c>
      <c r="K88">
        <v>0</v>
      </c>
    </row>
    <row r="89" spans="1:11" x14ac:dyDescent="0.25">
      <c r="A89">
        <v>99</v>
      </c>
      <c r="B89">
        <v>3</v>
      </c>
      <c r="C89" t="s">
        <v>3</v>
      </c>
      <c r="D89">
        <v>0.53</v>
      </c>
      <c r="E89">
        <v>10</v>
      </c>
      <c r="F89">
        <v>1</v>
      </c>
      <c r="G89">
        <v>0</v>
      </c>
      <c r="H89">
        <v>1</v>
      </c>
      <c r="I89">
        <v>0</v>
      </c>
      <c r="J89">
        <v>0</v>
      </c>
      <c r="K89">
        <v>0</v>
      </c>
    </row>
    <row r="90" spans="1:11" x14ac:dyDescent="0.25">
      <c r="A90">
        <v>100</v>
      </c>
      <c r="B90">
        <v>3</v>
      </c>
      <c r="C90" t="s">
        <v>3</v>
      </c>
      <c r="D90">
        <v>0.77</v>
      </c>
      <c r="E90">
        <v>2</v>
      </c>
      <c r="F90">
        <v>1</v>
      </c>
      <c r="G90">
        <v>1</v>
      </c>
      <c r="H90">
        <v>0</v>
      </c>
      <c r="I90">
        <v>0</v>
      </c>
      <c r="J90">
        <v>0</v>
      </c>
      <c r="K90">
        <v>0</v>
      </c>
    </row>
    <row r="91" spans="1:11" x14ac:dyDescent="0.25">
      <c r="A91">
        <v>101</v>
      </c>
      <c r="B91">
        <v>3</v>
      </c>
      <c r="C91" t="s">
        <v>3</v>
      </c>
      <c r="D91">
        <v>0.77</v>
      </c>
      <c r="E91">
        <v>10</v>
      </c>
      <c r="F91">
        <v>1</v>
      </c>
      <c r="G91">
        <v>1</v>
      </c>
      <c r="H91">
        <v>0</v>
      </c>
      <c r="I91">
        <v>0</v>
      </c>
      <c r="J91">
        <v>0</v>
      </c>
      <c r="K91">
        <v>0</v>
      </c>
    </row>
    <row r="92" spans="1:11" x14ac:dyDescent="0.25">
      <c r="A92">
        <v>102</v>
      </c>
      <c r="B92">
        <v>3</v>
      </c>
      <c r="C92" t="s">
        <v>2</v>
      </c>
      <c r="D92">
        <v>1.22</v>
      </c>
      <c r="E92">
        <v>2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</row>
    <row r="93" spans="1:11" x14ac:dyDescent="0.25">
      <c r="A93">
        <v>102</v>
      </c>
      <c r="B93">
        <v>3</v>
      </c>
      <c r="C93" t="s">
        <v>3</v>
      </c>
      <c r="D93">
        <v>1.22</v>
      </c>
      <c r="E93">
        <v>2</v>
      </c>
      <c r="F93">
        <v>1</v>
      </c>
      <c r="G93">
        <v>1</v>
      </c>
      <c r="H93">
        <v>0</v>
      </c>
      <c r="I93">
        <v>0</v>
      </c>
      <c r="J93">
        <v>0</v>
      </c>
      <c r="K93">
        <v>0</v>
      </c>
    </row>
    <row r="94" spans="1:11" x14ac:dyDescent="0.25">
      <c r="A94">
        <v>103</v>
      </c>
      <c r="B94">
        <v>3</v>
      </c>
      <c r="C94" t="s">
        <v>2</v>
      </c>
      <c r="D94">
        <v>1.22</v>
      </c>
      <c r="E94">
        <v>10</v>
      </c>
      <c r="F94">
        <v>1</v>
      </c>
      <c r="G94">
        <v>1</v>
      </c>
      <c r="H94">
        <v>0</v>
      </c>
      <c r="I94">
        <v>0</v>
      </c>
      <c r="J94">
        <v>0</v>
      </c>
      <c r="K94">
        <v>0</v>
      </c>
    </row>
    <row r="95" spans="1:11" x14ac:dyDescent="0.25">
      <c r="A95">
        <v>103</v>
      </c>
      <c r="B95">
        <v>3</v>
      </c>
      <c r="C95" t="s">
        <v>3</v>
      </c>
      <c r="D95">
        <v>1.22</v>
      </c>
      <c r="E95">
        <v>10</v>
      </c>
      <c r="F95">
        <v>1</v>
      </c>
      <c r="G95">
        <v>0</v>
      </c>
      <c r="H95">
        <v>1</v>
      </c>
      <c r="I95">
        <v>0</v>
      </c>
      <c r="J95">
        <v>0</v>
      </c>
      <c r="K95">
        <v>0</v>
      </c>
    </row>
    <row r="96" spans="1:11" x14ac:dyDescent="0.25">
      <c r="A96">
        <v>104</v>
      </c>
      <c r="B96">
        <v>3</v>
      </c>
      <c r="C96" t="s">
        <v>3</v>
      </c>
      <c r="D96">
        <v>2.17</v>
      </c>
      <c r="E96">
        <v>2</v>
      </c>
      <c r="F96">
        <v>1</v>
      </c>
      <c r="G96">
        <v>1</v>
      </c>
      <c r="H96">
        <v>0</v>
      </c>
      <c r="I96">
        <v>0</v>
      </c>
      <c r="J96">
        <v>0</v>
      </c>
      <c r="K96">
        <v>0</v>
      </c>
    </row>
    <row r="97" spans="1:11" x14ac:dyDescent="0.25">
      <c r="A97">
        <v>105</v>
      </c>
      <c r="B97">
        <v>3</v>
      </c>
      <c r="C97" t="s">
        <v>3</v>
      </c>
      <c r="D97">
        <v>2.17</v>
      </c>
      <c r="E97">
        <v>10</v>
      </c>
      <c r="F97">
        <v>0</v>
      </c>
      <c r="G97">
        <v>0</v>
      </c>
      <c r="H97">
        <v>0</v>
      </c>
      <c r="I97">
        <v>0</v>
      </c>
      <c r="J97">
        <v>0</v>
      </c>
      <c r="K97">
        <v>1</v>
      </c>
    </row>
    <row r="98" spans="1:11" x14ac:dyDescent="0.25">
      <c r="A98">
        <v>106</v>
      </c>
      <c r="B98">
        <v>3</v>
      </c>
      <c r="C98" t="s">
        <v>3</v>
      </c>
      <c r="D98">
        <v>3.74</v>
      </c>
      <c r="E98">
        <v>2</v>
      </c>
      <c r="F98">
        <v>1</v>
      </c>
      <c r="G98">
        <v>1</v>
      </c>
      <c r="H98">
        <v>0</v>
      </c>
      <c r="I98">
        <v>0</v>
      </c>
      <c r="J98">
        <v>0</v>
      </c>
      <c r="K98">
        <v>0</v>
      </c>
    </row>
    <row r="99" spans="1:11" x14ac:dyDescent="0.25">
      <c r="A99">
        <v>107</v>
      </c>
      <c r="B99">
        <v>3</v>
      </c>
      <c r="C99" t="s">
        <v>3</v>
      </c>
      <c r="D99">
        <v>3.74</v>
      </c>
      <c r="E99">
        <v>10</v>
      </c>
      <c r="F99">
        <v>1</v>
      </c>
      <c r="G99">
        <v>1</v>
      </c>
      <c r="H99">
        <v>0</v>
      </c>
      <c r="I99">
        <v>0</v>
      </c>
      <c r="J99">
        <v>0</v>
      </c>
      <c r="K99">
        <v>0</v>
      </c>
    </row>
    <row r="100" spans="1:11" x14ac:dyDescent="0.25">
      <c r="A100">
        <v>108</v>
      </c>
      <c r="B100">
        <v>3</v>
      </c>
      <c r="C100" t="s">
        <v>2</v>
      </c>
      <c r="D100">
        <v>0.53</v>
      </c>
      <c r="E100">
        <v>2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</row>
    <row r="101" spans="1:11" x14ac:dyDescent="0.25">
      <c r="A101">
        <v>109</v>
      </c>
      <c r="B101">
        <v>3</v>
      </c>
      <c r="C101" t="s">
        <v>3</v>
      </c>
      <c r="D101">
        <v>0.53</v>
      </c>
      <c r="E101">
        <v>10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</v>
      </c>
    </row>
    <row r="102" spans="1:11" x14ac:dyDescent="0.25">
      <c r="A102">
        <v>110</v>
      </c>
      <c r="B102">
        <v>3</v>
      </c>
      <c r="C102" t="s">
        <v>2</v>
      </c>
      <c r="D102">
        <v>0.77</v>
      </c>
      <c r="E102">
        <v>2</v>
      </c>
      <c r="F102">
        <v>1</v>
      </c>
      <c r="G102">
        <v>0</v>
      </c>
      <c r="H102">
        <v>1</v>
      </c>
      <c r="I102">
        <v>0</v>
      </c>
      <c r="J102">
        <v>0</v>
      </c>
      <c r="K102">
        <v>0</v>
      </c>
    </row>
    <row r="103" spans="1:11" x14ac:dyDescent="0.25">
      <c r="A103">
        <v>110</v>
      </c>
      <c r="B103">
        <v>3</v>
      </c>
      <c r="C103" t="s">
        <v>3</v>
      </c>
      <c r="D103">
        <v>0.77</v>
      </c>
      <c r="E103">
        <v>2</v>
      </c>
      <c r="F103">
        <v>1</v>
      </c>
      <c r="G103">
        <v>0</v>
      </c>
      <c r="H103">
        <v>1</v>
      </c>
      <c r="I103">
        <v>0</v>
      </c>
      <c r="J103">
        <v>0</v>
      </c>
      <c r="K103">
        <v>0</v>
      </c>
    </row>
    <row r="104" spans="1:11" x14ac:dyDescent="0.25">
      <c r="A104">
        <v>111</v>
      </c>
      <c r="B104">
        <v>3</v>
      </c>
      <c r="C104" t="s">
        <v>3</v>
      </c>
      <c r="D104">
        <v>0.77</v>
      </c>
      <c r="E104">
        <v>10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</row>
    <row r="105" spans="1:11" x14ac:dyDescent="0.25">
      <c r="A105">
        <v>112</v>
      </c>
      <c r="B105">
        <v>3</v>
      </c>
      <c r="C105" t="s">
        <v>2</v>
      </c>
      <c r="D105">
        <v>1.22</v>
      </c>
      <c r="E105">
        <v>2</v>
      </c>
      <c r="F105">
        <v>1</v>
      </c>
      <c r="G105">
        <v>1</v>
      </c>
      <c r="H105">
        <v>0</v>
      </c>
      <c r="I105">
        <v>0</v>
      </c>
      <c r="J105">
        <v>0</v>
      </c>
      <c r="K105">
        <v>0</v>
      </c>
    </row>
    <row r="106" spans="1:11" x14ac:dyDescent="0.25">
      <c r="A106">
        <v>113</v>
      </c>
      <c r="B106">
        <v>3</v>
      </c>
      <c r="C106" t="s">
        <v>2</v>
      </c>
      <c r="D106">
        <v>1.22</v>
      </c>
      <c r="E106">
        <v>10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</row>
    <row r="107" spans="1:11" x14ac:dyDescent="0.25">
      <c r="A107">
        <v>114</v>
      </c>
      <c r="B107">
        <v>3</v>
      </c>
      <c r="C107" t="s">
        <v>3</v>
      </c>
      <c r="D107">
        <v>2.17</v>
      </c>
      <c r="E107">
        <v>2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1</v>
      </c>
    </row>
    <row r="108" spans="1:11" x14ac:dyDescent="0.25">
      <c r="A108">
        <v>115</v>
      </c>
      <c r="B108">
        <v>3</v>
      </c>
      <c r="C108" t="s">
        <v>2</v>
      </c>
      <c r="D108">
        <v>2.17</v>
      </c>
      <c r="E108">
        <v>10</v>
      </c>
      <c r="F108">
        <v>1</v>
      </c>
      <c r="G108">
        <v>0</v>
      </c>
      <c r="H108">
        <v>1</v>
      </c>
      <c r="I108">
        <v>0</v>
      </c>
      <c r="J108">
        <v>0</v>
      </c>
      <c r="K108">
        <v>0</v>
      </c>
    </row>
    <row r="109" spans="1:11" x14ac:dyDescent="0.25">
      <c r="A109">
        <v>115</v>
      </c>
      <c r="B109">
        <v>3</v>
      </c>
      <c r="C109" t="s">
        <v>3</v>
      </c>
      <c r="D109">
        <v>2.17</v>
      </c>
      <c r="E109">
        <v>10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</v>
      </c>
    </row>
    <row r="110" spans="1:11" x14ac:dyDescent="0.25">
      <c r="A110">
        <v>116</v>
      </c>
      <c r="B110">
        <v>3</v>
      </c>
      <c r="C110" t="s">
        <v>2</v>
      </c>
      <c r="D110">
        <v>3.74</v>
      </c>
      <c r="E110">
        <v>2</v>
      </c>
      <c r="F110">
        <v>1</v>
      </c>
      <c r="G110">
        <v>0</v>
      </c>
      <c r="H110">
        <v>1</v>
      </c>
      <c r="I110">
        <v>0</v>
      </c>
      <c r="J110">
        <v>0</v>
      </c>
      <c r="K110">
        <v>0</v>
      </c>
    </row>
    <row r="111" spans="1:11" x14ac:dyDescent="0.25">
      <c r="A111">
        <v>116</v>
      </c>
      <c r="B111">
        <v>3</v>
      </c>
      <c r="C111" t="s">
        <v>3</v>
      </c>
      <c r="D111">
        <v>3.74</v>
      </c>
      <c r="E111">
        <v>2</v>
      </c>
      <c r="F111">
        <v>1</v>
      </c>
      <c r="G111">
        <v>0</v>
      </c>
      <c r="H111">
        <v>1</v>
      </c>
      <c r="I111">
        <v>0</v>
      </c>
      <c r="J111">
        <v>0</v>
      </c>
      <c r="K111">
        <v>0</v>
      </c>
    </row>
    <row r="112" spans="1:11" x14ac:dyDescent="0.25">
      <c r="A112">
        <v>117</v>
      </c>
      <c r="B112">
        <v>3</v>
      </c>
      <c r="C112" t="s">
        <v>2</v>
      </c>
      <c r="D112">
        <v>3.74</v>
      </c>
      <c r="E112">
        <v>10</v>
      </c>
      <c r="F112">
        <v>1</v>
      </c>
      <c r="G112">
        <v>0</v>
      </c>
      <c r="H112">
        <v>1</v>
      </c>
      <c r="I112">
        <v>0</v>
      </c>
      <c r="J112">
        <v>0</v>
      </c>
      <c r="K112">
        <v>0</v>
      </c>
    </row>
    <row r="113" spans="1:11" x14ac:dyDescent="0.25">
      <c r="A113">
        <v>117</v>
      </c>
      <c r="B113">
        <v>3</v>
      </c>
      <c r="C113" t="s">
        <v>3</v>
      </c>
      <c r="D113">
        <v>3.74</v>
      </c>
      <c r="E113">
        <v>10</v>
      </c>
      <c r="F113">
        <v>1</v>
      </c>
      <c r="G113">
        <v>0</v>
      </c>
      <c r="H113">
        <v>1</v>
      </c>
      <c r="I113">
        <v>0</v>
      </c>
      <c r="J113">
        <v>0</v>
      </c>
      <c r="K113">
        <v>0</v>
      </c>
    </row>
    <row r="114" spans="1:11" x14ac:dyDescent="0.25">
      <c r="A114">
        <v>118</v>
      </c>
      <c r="B114">
        <v>3</v>
      </c>
      <c r="C114" t="s">
        <v>2</v>
      </c>
      <c r="D114">
        <v>0.53</v>
      </c>
      <c r="E114">
        <v>2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1</v>
      </c>
    </row>
    <row r="115" spans="1:11" x14ac:dyDescent="0.25">
      <c r="A115">
        <v>119</v>
      </c>
      <c r="B115">
        <v>3</v>
      </c>
      <c r="C115" t="s">
        <v>2</v>
      </c>
      <c r="D115">
        <v>0.53</v>
      </c>
      <c r="E115">
        <v>10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</v>
      </c>
    </row>
    <row r="116" spans="1:11" x14ac:dyDescent="0.25">
      <c r="A116">
        <v>121</v>
      </c>
      <c r="B116">
        <v>3</v>
      </c>
      <c r="C116" t="s">
        <v>2</v>
      </c>
      <c r="D116">
        <v>0.77</v>
      </c>
      <c r="E116">
        <v>10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1</v>
      </c>
    </row>
    <row r="117" spans="1:11" x14ac:dyDescent="0.25">
      <c r="A117">
        <v>122</v>
      </c>
      <c r="B117">
        <v>3</v>
      </c>
      <c r="C117" t="s">
        <v>3</v>
      </c>
      <c r="D117">
        <v>1.22</v>
      </c>
      <c r="E117">
        <v>2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1</v>
      </c>
    </row>
    <row r="118" spans="1:11" x14ac:dyDescent="0.25">
      <c r="A118">
        <v>123</v>
      </c>
      <c r="B118">
        <v>3</v>
      </c>
      <c r="C118" t="s">
        <v>2</v>
      </c>
      <c r="D118">
        <v>1.22</v>
      </c>
      <c r="E118">
        <v>10</v>
      </c>
      <c r="F118">
        <v>1</v>
      </c>
      <c r="G118">
        <v>0</v>
      </c>
      <c r="H118">
        <v>1</v>
      </c>
      <c r="I118">
        <v>0</v>
      </c>
      <c r="J118">
        <v>0</v>
      </c>
      <c r="K118">
        <v>0</v>
      </c>
    </row>
    <row r="119" spans="1:11" x14ac:dyDescent="0.25">
      <c r="A119">
        <v>123</v>
      </c>
      <c r="B119">
        <v>3</v>
      </c>
      <c r="C119" t="s">
        <v>3</v>
      </c>
      <c r="D119">
        <v>1.22</v>
      </c>
      <c r="E119">
        <v>10</v>
      </c>
      <c r="F119">
        <v>1</v>
      </c>
      <c r="G119">
        <v>0</v>
      </c>
      <c r="H119">
        <v>1</v>
      </c>
      <c r="I119">
        <v>0</v>
      </c>
      <c r="J119">
        <v>0</v>
      </c>
      <c r="K119">
        <v>0</v>
      </c>
    </row>
    <row r="120" spans="1:11" x14ac:dyDescent="0.25">
      <c r="A120">
        <v>125</v>
      </c>
      <c r="B120">
        <v>3</v>
      </c>
      <c r="C120" t="s">
        <v>2</v>
      </c>
      <c r="D120">
        <v>2.17</v>
      </c>
      <c r="E120">
        <v>10</v>
      </c>
      <c r="F120">
        <v>1</v>
      </c>
      <c r="G120">
        <v>0</v>
      </c>
      <c r="H120">
        <v>0</v>
      </c>
      <c r="I120">
        <v>1</v>
      </c>
      <c r="J120">
        <v>0</v>
      </c>
      <c r="K120">
        <v>0</v>
      </c>
    </row>
    <row r="121" spans="1:11" x14ac:dyDescent="0.25">
      <c r="A121">
        <v>126</v>
      </c>
      <c r="B121">
        <v>3</v>
      </c>
      <c r="C121" t="s">
        <v>2</v>
      </c>
      <c r="D121">
        <v>3.74</v>
      </c>
      <c r="E121">
        <v>2</v>
      </c>
      <c r="F121">
        <v>1</v>
      </c>
      <c r="G121">
        <v>0</v>
      </c>
      <c r="H121">
        <v>0</v>
      </c>
      <c r="I121">
        <v>0</v>
      </c>
      <c r="J121">
        <v>1</v>
      </c>
      <c r="K121">
        <v>0</v>
      </c>
    </row>
    <row r="122" spans="1:11" x14ac:dyDescent="0.25">
      <c r="A122">
        <v>127</v>
      </c>
      <c r="B122">
        <v>3</v>
      </c>
      <c r="C122" t="s">
        <v>2</v>
      </c>
      <c r="D122">
        <v>3.74</v>
      </c>
      <c r="E122">
        <v>10</v>
      </c>
      <c r="F122">
        <v>1</v>
      </c>
      <c r="G122">
        <v>1</v>
      </c>
      <c r="H122">
        <v>0</v>
      </c>
      <c r="I122">
        <v>0</v>
      </c>
      <c r="J122">
        <v>0</v>
      </c>
      <c r="K122">
        <v>0</v>
      </c>
    </row>
    <row r="123" spans="1:11" x14ac:dyDescent="0.25">
      <c r="A123">
        <v>127</v>
      </c>
      <c r="B123">
        <v>3</v>
      </c>
      <c r="C123" t="s">
        <v>3</v>
      </c>
      <c r="D123">
        <v>3.74</v>
      </c>
      <c r="E123">
        <v>10</v>
      </c>
      <c r="F123">
        <v>1</v>
      </c>
      <c r="G123">
        <v>0</v>
      </c>
      <c r="H123">
        <v>1</v>
      </c>
      <c r="I123">
        <v>0</v>
      </c>
      <c r="J123">
        <v>0</v>
      </c>
      <c r="K123">
        <v>0</v>
      </c>
    </row>
    <row r="124" spans="1:11" x14ac:dyDescent="0.25">
      <c r="A124">
        <v>128</v>
      </c>
      <c r="B124">
        <v>3</v>
      </c>
      <c r="C124" t="s">
        <v>2</v>
      </c>
      <c r="D124">
        <v>0.53</v>
      </c>
      <c r="E124">
        <v>2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1</v>
      </c>
    </row>
    <row r="125" spans="1:11" x14ac:dyDescent="0.25">
      <c r="A125">
        <v>128</v>
      </c>
      <c r="B125">
        <v>3</v>
      </c>
      <c r="C125" t="s">
        <v>3</v>
      </c>
      <c r="D125">
        <v>0.53</v>
      </c>
      <c r="E125">
        <v>2</v>
      </c>
      <c r="F125">
        <v>1</v>
      </c>
      <c r="G125">
        <v>0</v>
      </c>
      <c r="H125">
        <v>1</v>
      </c>
      <c r="I125">
        <v>0</v>
      </c>
      <c r="J125">
        <v>0</v>
      </c>
      <c r="K125">
        <v>0</v>
      </c>
    </row>
    <row r="126" spans="1:11" x14ac:dyDescent="0.25">
      <c r="A126">
        <v>129</v>
      </c>
      <c r="B126">
        <v>3</v>
      </c>
      <c r="C126" t="s">
        <v>2</v>
      </c>
      <c r="D126">
        <v>0.53</v>
      </c>
      <c r="E126">
        <v>10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</v>
      </c>
    </row>
    <row r="127" spans="1:11" x14ac:dyDescent="0.25">
      <c r="A127">
        <v>130</v>
      </c>
      <c r="B127">
        <v>3</v>
      </c>
      <c r="C127" t="s">
        <v>2</v>
      </c>
      <c r="D127">
        <v>0.77</v>
      </c>
      <c r="E127">
        <v>2</v>
      </c>
      <c r="F127">
        <v>1</v>
      </c>
      <c r="G127">
        <v>0</v>
      </c>
      <c r="H127">
        <v>1</v>
      </c>
      <c r="I127">
        <v>0</v>
      </c>
      <c r="J127">
        <v>0</v>
      </c>
      <c r="K127">
        <v>0</v>
      </c>
    </row>
    <row r="128" spans="1:11" x14ac:dyDescent="0.25">
      <c r="A128">
        <v>130</v>
      </c>
      <c r="B128">
        <v>3</v>
      </c>
      <c r="C128" t="s">
        <v>3</v>
      </c>
      <c r="D128">
        <v>0.77</v>
      </c>
      <c r="E128">
        <v>2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1</v>
      </c>
    </row>
    <row r="129" spans="1:11" x14ac:dyDescent="0.25">
      <c r="A129">
        <v>131</v>
      </c>
      <c r="B129">
        <v>3</v>
      </c>
      <c r="C129" t="s">
        <v>3</v>
      </c>
      <c r="D129">
        <v>0.77</v>
      </c>
      <c r="E129">
        <v>10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</v>
      </c>
    </row>
    <row r="130" spans="1:11" x14ac:dyDescent="0.25">
      <c r="A130">
        <v>132</v>
      </c>
      <c r="B130">
        <v>3</v>
      </c>
      <c r="C130" t="s">
        <v>3</v>
      </c>
      <c r="D130">
        <v>1.22</v>
      </c>
      <c r="E130">
        <v>2</v>
      </c>
      <c r="F130">
        <v>1</v>
      </c>
      <c r="G130">
        <v>0</v>
      </c>
      <c r="H130">
        <v>1</v>
      </c>
      <c r="I130">
        <v>0</v>
      </c>
      <c r="J130">
        <v>0</v>
      </c>
      <c r="K130">
        <v>0</v>
      </c>
    </row>
    <row r="131" spans="1:11" x14ac:dyDescent="0.25">
      <c r="A131">
        <v>133</v>
      </c>
      <c r="B131">
        <v>3</v>
      </c>
      <c r="C131" t="s">
        <v>3</v>
      </c>
      <c r="D131">
        <v>1.22</v>
      </c>
      <c r="E131">
        <v>10</v>
      </c>
      <c r="F131">
        <v>1</v>
      </c>
      <c r="G131">
        <v>1</v>
      </c>
      <c r="H131">
        <v>0</v>
      </c>
      <c r="I131">
        <v>0</v>
      </c>
      <c r="J131">
        <v>0</v>
      </c>
      <c r="K131">
        <v>0</v>
      </c>
    </row>
    <row r="132" spans="1:11" x14ac:dyDescent="0.25">
      <c r="A132">
        <v>134</v>
      </c>
      <c r="B132">
        <v>3</v>
      </c>
      <c r="C132" t="s">
        <v>2</v>
      </c>
      <c r="D132">
        <v>2.17</v>
      </c>
      <c r="E132">
        <v>2</v>
      </c>
      <c r="F132">
        <v>1</v>
      </c>
      <c r="G132">
        <v>0</v>
      </c>
      <c r="H132">
        <v>1</v>
      </c>
      <c r="I132">
        <v>0</v>
      </c>
      <c r="J132">
        <v>0</v>
      </c>
      <c r="K132">
        <v>0</v>
      </c>
    </row>
    <row r="133" spans="1:11" x14ac:dyDescent="0.25">
      <c r="A133">
        <v>134</v>
      </c>
      <c r="B133">
        <v>3</v>
      </c>
      <c r="C133" t="s">
        <v>3</v>
      </c>
      <c r="D133">
        <v>2.17</v>
      </c>
      <c r="E133">
        <v>2</v>
      </c>
      <c r="F133">
        <v>1</v>
      </c>
      <c r="G133">
        <v>0</v>
      </c>
      <c r="H133">
        <v>1</v>
      </c>
      <c r="I133">
        <v>0</v>
      </c>
      <c r="J133">
        <v>0</v>
      </c>
      <c r="K133">
        <v>0</v>
      </c>
    </row>
    <row r="134" spans="1:11" x14ac:dyDescent="0.25">
      <c r="A134">
        <v>135</v>
      </c>
      <c r="B134">
        <v>4</v>
      </c>
      <c r="C134" t="s">
        <v>3</v>
      </c>
      <c r="D134">
        <v>2.17</v>
      </c>
      <c r="E134">
        <v>10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1</v>
      </c>
    </row>
    <row r="135" spans="1:11" x14ac:dyDescent="0.25">
      <c r="A135">
        <v>136</v>
      </c>
      <c r="B135">
        <v>4</v>
      </c>
      <c r="C135" t="s">
        <v>2</v>
      </c>
      <c r="D135">
        <v>3.74</v>
      </c>
      <c r="E135">
        <v>2</v>
      </c>
      <c r="F135">
        <v>1</v>
      </c>
      <c r="G135">
        <v>0</v>
      </c>
      <c r="H135">
        <v>0</v>
      </c>
      <c r="I135">
        <v>1</v>
      </c>
      <c r="J135">
        <v>0</v>
      </c>
      <c r="K135">
        <v>0</v>
      </c>
    </row>
    <row r="136" spans="1:11" x14ac:dyDescent="0.25">
      <c r="A136">
        <v>136</v>
      </c>
      <c r="B136">
        <v>4</v>
      </c>
      <c r="C136" t="s">
        <v>3</v>
      </c>
      <c r="D136">
        <v>3.74</v>
      </c>
      <c r="E136">
        <v>2</v>
      </c>
      <c r="F136">
        <v>1</v>
      </c>
      <c r="G136">
        <v>0</v>
      </c>
      <c r="H136">
        <v>1</v>
      </c>
      <c r="I136">
        <v>0</v>
      </c>
      <c r="J136">
        <v>0</v>
      </c>
      <c r="K136">
        <v>0</v>
      </c>
    </row>
    <row r="137" spans="1:11" x14ac:dyDescent="0.25">
      <c r="A137">
        <v>137</v>
      </c>
      <c r="B137">
        <v>4</v>
      </c>
      <c r="C137" t="s">
        <v>2</v>
      </c>
      <c r="D137">
        <v>3.74</v>
      </c>
      <c r="E137">
        <v>10</v>
      </c>
      <c r="F137">
        <v>1</v>
      </c>
      <c r="G137">
        <v>0</v>
      </c>
      <c r="H137">
        <v>1</v>
      </c>
      <c r="I137">
        <v>0</v>
      </c>
      <c r="J137">
        <v>0</v>
      </c>
      <c r="K137">
        <v>0</v>
      </c>
    </row>
    <row r="138" spans="1:11" x14ac:dyDescent="0.25">
      <c r="A138">
        <v>137</v>
      </c>
      <c r="B138">
        <v>4</v>
      </c>
      <c r="C138" t="s">
        <v>3</v>
      </c>
      <c r="D138">
        <v>3.74</v>
      </c>
      <c r="E138">
        <v>10</v>
      </c>
      <c r="F138">
        <v>1</v>
      </c>
      <c r="G138">
        <v>0</v>
      </c>
      <c r="H138">
        <v>1</v>
      </c>
      <c r="I138">
        <v>0</v>
      </c>
      <c r="J138">
        <v>0</v>
      </c>
      <c r="K138">
        <v>0</v>
      </c>
    </row>
    <row r="139" spans="1:11" x14ac:dyDescent="0.25">
      <c r="A139">
        <v>138</v>
      </c>
      <c r="B139">
        <v>4</v>
      </c>
      <c r="C139" t="s">
        <v>2</v>
      </c>
      <c r="D139">
        <v>0.53</v>
      </c>
      <c r="E139">
        <v>2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</v>
      </c>
    </row>
    <row r="140" spans="1:11" x14ac:dyDescent="0.25">
      <c r="A140">
        <v>139</v>
      </c>
      <c r="B140">
        <v>4</v>
      </c>
      <c r="C140" t="s">
        <v>2</v>
      </c>
      <c r="D140">
        <v>0.53</v>
      </c>
      <c r="E140">
        <v>10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1</v>
      </c>
    </row>
    <row r="141" spans="1:11" x14ac:dyDescent="0.25">
      <c r="A141">
        <v>140</v>
      </c>
      <c r="B141">
        <v>4</v>
      </c>
      <c r="C141" t="s">
        <v>2</v>
      </c>
      <c r="D141">
        <v>0.77</v>
      </c>
      <c r="E141">
        <v>2</v>
      </c>
      <c r="F141">
        <v>1</v>
      </c>
      <c r="G141">
        <v>0</v>
      </c>
      <c r="H141">
        <v>1</v>
      </c>
      <c r="I141">
        <v>0</v>
      </c>
      <c r="J141">
        <v>0</v>
      </c>
      <c r="K141">
        <v>0</v>
      </c>
    </row>
    <row r="142" spans="1:11" x14ac:dyDescent="0.25">
      <c r="A142">
        <v>140</v>
      </c>
      <c r="B142">
        <v>4</v>
      </c>
      <c r="C142" t="s">
        <v>3</v>
      </c>
      <c r="D142">
        <v>0.77</v>
      </c>
      <c r="E142">
        <v>2</v>
      </c>
      <c r="F142">
        <v>1</v>
      </c>
      <c r="G142">
        <v>0</v>
      </c>
      <c r="H142">
        <v>1</v>
      </c>
      <c r="I142">
        <v>0</v>
      </c>
      <c r="J142">
        <v>0</v>
      </c>
      <c r="K142">
        <v>0</v>
      </c>
    </row>
    <row r="143" spans="1:11" x14ac:dyDescent="0.25">
      <c r="A143">
        <v>141</v>
      </c>
      <c r="B143">
        <v>4</v>
      </c>
      <c r="C143" t="s">
        <v>3</v>
      </c>
      <c r="D143">
        <v>0.77</v>
      </c>
      <c r="E143">
        <v>10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1</v>
      </c>
    </row>
    <row r="144" spans="1:11" x14ac:dyDescent="0.25">
      <c r="A144">
        <v>142</v>
      </c>
      <c r="B144">
        <v>4</v>
      </c>
      <c r="C144" t="s">
        <v>3</v>
      </c>
      <c r="D144">
        <v>1.22</v>
      </c>
      <c r="E144">
        <v>2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1</v>
      </c>
    </row>
    <row r="145" spans="1:11" x14ac:dyDescent="0.25">
      <c r="A145">
        <v>143</v>
      </c>
      <c r="B145">
        <v>4</v>
      </c>
      <c r="C145" t="s">
        <v>3</v>
      </c>
      <c r="D145">
        <v>1.22</v>
      </c>
      <c r="E145">
        <v>10</v>
      </c>
      <c r="F145">
        <v>1</v>
      </c>
      <c r="G145">
        <v>0</v>
      </c>
      <c r="H145">
        <v>1</v>
      </c>
      <c r="I145">
        <v>0</v>
      </c>
      <c r="J145">
        <v>0</v>
      </c>
      <c r="K145">
        <v>0</v>
      </c>
    </row>
    <row r="146" spans="1:11" x14ac:dyDescent="0.25">
      <c r="A146">
        <v>144</v>
      </c>
      <c r="B146">
        <v>4</v>
      </c>
      <c r="C146" t="s">
        <v>2</v>
      </c>
      <c r="D146">
        <v>2.17</v>
      </c>
      <c r="E146">
        <v>2</v>
      </c>
      <c r="F146">
        <v>1</v>
      </c>
      <c r="G146">
        <v>0</v>
      </c>
      <c r="H146">
        <v>1</v>
      </c>
      <c r="I146">
        <v>0</v>
      </c>
      <c r="J146">
        <v>0</v>
      </c>
      <c r="K146">
        <v>0</v>
      </c>
    </row>
    <row r="147" spans="1:11" x14ac:dyDescent="0.25">
      <c r="A147">
        <v>144</v>
      </c>
      <c r="B147">
        <v>4</v>
      </c>
      <c r="C147" t="s">
        <v>3</v>
      </c>
      <c r="D147">
        <v>2.17</v>
      </c>
      <c r="E147">
        <v>2</v>
      </c>
      <c r="F147">
        <v>1</v>
      </c>
      <c r="G147">
        <v>1</v>
      </c>
      <c r="H147">
        <v>0</v>
      </c>
      <c r="I147">
        <v>0</v>
      </c>
      <c r="J147">
        <v>0</v>
      </c>
      <c r="K147">
        <v>0</v>
      </c>
    </row>
    <row r="148" spans="1:11" x14ac:dyDescent="0.25">
      <c r="A148">
        <v>145</v>
      </c>
      <c r="B148">
        <v>4</v>
      </c>
      <c r="C148" t="s">
        <v>2</v>
      </c>
      <c r="D148">
        <v>2.17</v>
      </c>
      <c r="E148">
        <v>10</v>
      </c>
      <c r="F148">
        <v>1</v>
      </c>
      <c r="G148">
        <v>1</v>
      </c>
      <c r="H148">
        <v>0</v>
      </c>
      <c r="I148">
        <v>0</v>
      </c>
      <c r="J148">
        <v>0</v>
      </c>
      <c r="K148">
        <v>0</v>
      </c>
    </row>
    <row r="149" spans="1:11" x14ac:dyDescent="0.25">
      <c r="A149">
        <v>146</v>
      </c>
      <c r="B149">
        <v>4</v>
      </c>
      <c r="C149" t="s">
        <v>2</v>
      </c>
      <c r="D149">
        <v>3.74</v>
      </c>
      <c r="E149">
        <v>2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1</v>
      </c>
    </row>
    <row r="150" spans="1:11" x14ac:dyDescent="0.25">
      <c r="A150">
        <v>146</v>
      </c>
      <c r="B150">
        <v>4</v>
      </c>
      <c r="C150" t="s">
        <v>3</v>
      </c>
      <c r="D150">
        <v>3.74</v>
      </c>
      <c r="E150">
        <v>2</v>
      </c>
      <c r="F150">
        <v>1</v>
      </c>
      <c r="G150">
        <v>0</v>
      </c>
      <c r="H150">
        <v>1</v>
      </c>
      <c r="I150">
        <v>0</v>
      </c>
      <c r="J150">
        <v>0</v>
      </c>
      <c r="K150">
        <v>0</v>
      </c>
    </row>
    <row r="151" spans="1:11" x14ac:dyDescent="0.25">
      <c r="A151">
        <v>147</v>
      </c>
      <c r="B151">
        <v>4</v>
      </c>
      <c r="C151" t="s">
        <v>2</v>
      </c>
      <c r="D151">
        <v>3.74</v>
      </c>
      <c r="E151">
        <v>10</v>
      </c>
      <c r="F151">
        <v>1</v>
      </c>
      <c r="G151">
        <v>1</v>
      </c>
      <c r="H151">
        <v>0</v>
      </c>
      <c r="I151">
        <v>0</v>
      </c>
      <c r="J151">
        <v>0</v>
      </c>
      <c r="K151">
        <v>0</v>
      </c>
    </row>
    <row r="152" spans="1:11" x14ac:dyDescent="0.25">
      <c r="A152">
        <v>148</v>
      </c>
      <c r="B152">
        <v>4</v>
      </c>
      <c r="C152" t="s">
        <v>3</v>
      </c>
      <c r="D152">
        <v>0.53</v>
      </c>
      <c r="E152">
        <v>2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1</v>
      </c>
    </row>
    <row r="153" spans="1:11" x14ac:dyDescent="0.25">
      <c r="A153">
        <v>149</v>
      </c>
      <c r="B153">
        <v>4</v>
      </c>
      <c r="C153" t="s">
        <v>3</v>
      </c>
      <c r="D153">
        <v>0.53</v>
      </c>
      <c r="E153">
        <v>10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1</v>
      </c>
    </row>
    <row r="154" spans="1:11" x14ac:dyDescent="0.25">
      <c r="A154">
        <v>150</v>
      </c>
      <c r="B154">
        <v>4</v>
      </c>
      <c r="C154" t="s">
        <v>3</v>
      </c>
      <c r="D154">
        <v>0.77</v>
      </c>
      <c r="E154">
        <v>2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1</v>
      </c>
    </row>
    <row r="155" spans="1:11" x14ac:dyDescent="0.25">
      <c r="A155">
        <v>151</v>
      </c>
      <c r="B155">
        <v>4</v>
      </c>
      <c r="C155" t="s">
        <v>2</v>
      </c>
      <c r="D155">
        <v>0.77</v>
      </c>
      <c r="E155">
        <v>10</v>
      </c>
      <c r="F155">
        <v>1</v>
      </c>
      <c r="G155">
        <v>1</v>
      </c>
      <c r="H155">
        <v>0</v>
      </c>
      <c r="I155">
        <v>0</v>
      </c>
      <c r="J155">
        <v>0</v>
      </c>
      <c r="K155">
        <v>0</v>
      </c>
    </row>
    <row r="156" spans="1:11" x14ac:dyDescent="0.25">
      <c r="A156">
        <v>151</v>
      </c>
      <c r="B156">
        <v>4</v>
      </c>
      <c r="C156" t="s">
        <v>3</v>
      </c>
      <c r="D156">
        <v>0.77</v>
      </c>
      <c r="E156">
        <v>10</v>
      </c>
      <c r="F156">
        <v>1</v>
      </c>
      <c r="G156">
        <v>0</v>
      </c>
      <c r="H156">
        <v>1</v>
      </c>
      <c r="I156">
        <v>0</v>
      </c>
      <c r="J156">
        <v>0</v>
      </c>
      <c r="K156">
        <v>0</v>
      </c>
    </row>
    <row r="157" spans="1:11" x14ac:dyDescent="0.25">
      <c r="A157">
        <v>152</v>
      </c>
      <c r="B157">
        <v>4</v>
      </c>
      <c r="C157" t="s">
        <v>2</v>
      </c>
      <c r="D157">
        <v>1.22</v>
      </c>
      <c r="E157">
        <v>2</v>
      </c>
      <c r="F157">
        <v>1</v>
      </c>
      <c r="G157">
        <v>0</v>
      </c>
      <c r="H157">
        <v>0</v>
      </c>
      <c r="I157">
        <v>0</v>
      </c>
      <c r="J157">
        <v>1</v>
      </c>
      <c r="K157">
        <v>0</v>
      </c>
    </row>
    <row r="158" spans="1:11" x14ac:dyDescent="0.25">
      <c r="A158">
        <v>152</v>
      </c>
      <c r="B158">
        <v>4</v>
      </c>
      <c r="C158" t="s">
        <v>3</v>
      </c>
      <c r="D158">
        <v>1.22</v>
      </c>
      <c r="E158">
        <v>2</v>
      </c>
      <c r="F158">
        <v>1</v>
      </c>
      <c r="G158">
        <v>0</v>
      </c>
      <c r="H158">
        <v>0</v>
      </c>
      <c r="I158">
        <v>0</v>
      </c>
      <c r="J158">
        <v>1</v>
      </c>
      <c r="K158">
        <v>0</v>
      </c>
    </row>
    <row r="159" spans="1:11" x14ac:dyDescent="0.25">
      <c r="A159">
        <v>153</v>
      </c>
      <c r="B159">
        <v>4</v>
      </c>
      <c r="C159" t="s">
        <v>3</v>
      </c>
      <c r="D159">
        <v>1.22</v>
      </c>
      <c r="E159">
        <v>10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1</v>
      </c>
    </row>
    <row r="160" spans="1:11" x14ac:dyDescent="0.25">
      <c r="A160">
        <v>154</v>
      </c>
      <c r="B160">
        <v>4</v>
      </c>
      <c r="C160" t="s">
        <v>3</v>
      </c>
      <c r="D160">
        <v>2.17</v>
      </c>
      <c r="E160">
        <v>2</v>
      </c>
      <c r="F160">
        <v>1</v>
      </c>
      <c r="G160">
        <v>1</v>
      </c>
      <c r="H160">
        <v>0</v>
      </c>
      <c r="I160">
        <v>0</v>
      </c>
      <c r="J160">
        <v>0</v>
      </c>
      <c r="K160">
        <v>0</v>
      </c>
    </row>
    <row r="161" spans="1:11" x14ac:dyDescent="0.25">
      <c r="A161">
        <v>155</v>
      </c>
      <c r="B161">
        <v>4</v>
      </c>
      <c r="C161" t="s">
        <v>3</v>
      </c>
      <c r="D161">
        <v>2.17</v>
      </c>
      <c r="E161">
        <v>10</v>
      </c>
      <c r="F161">
        <v>1</v>
      </c>
      <c r="G161">
        <v>1</v>
      </c>
      <c r="H161">
        <v>0</v>
      </c>
      <c r="I161">
        <v>0</v>
      </c>
      <c r="J161">
        <v>0</v>
      </c>
      <c r="K161">
        <v>0</v>
      </c>
    </row>
    <row r="162" spans="1:11" x14ac:dyDescent="0.25">
      <c r="A162">
        <v>156</v>
      </c>
      <c r="B162">
        <v>4</v>
      </c>
      <c r="C162" t="s">
        <v>2</v>
      </c>
      <c r="D162">
        <v>3.74</v>
      </c>
      <c r="E162">
        <v>2</v>
      </c>
      <c r="F162">
        <v>1</v>
      </c>
      <c r="G162">
        <v>0</v>
      </c>
      <c r="H162">
        <v>1</v>
      </c>
      <c r="I162">
        <v>0</v>
      </c>
      <c r="J162">
        <v>0</v>
      </c>
      <c r="K162">
        <v>0</v>
      </c>
    </row>
    <row r="163" spans="1:11" x14ac:dyDescent="0.25">
      <c r="A163">
        <v>156</v>
      </c>
      <c r="B163">
        <v>4</v>
      </c>
      <c r="C163" t="s">
        <v>3</v>
      </c>
      <c r="D163">
        <v>3.74</v>
      </c>
      <c r="E163">
        <v>2</v>
      </c>
      <c r="F163">
        <v>1</v>
      </c>
      <c r="G163">
        <v>0</v>
      </c>
      <c r="H163">
        <v>0</v>
      </c>
      <c r="I163">
        <v>1</v>
      </c>
      <c r="J163">
        <v>0</v>
      </c>
      <c r="K163">
        <v>0</v>
      </c>
    </row>
    <row r="164" spans="1:11" x14ac:dyDescent="0.25">
      <c r="A164">
        <v>157</v>
      </c>
      <c r="B164">
        <v>4</v>
      </c>
      <c r="C164" t="s">
        <v>2</v>
      </c>
      <c r="D164">
        <v>3.74</v>
      </c>
      <c r="E164">
        <v>10</v>
      </c>
      <c r="F164">
        <v>1</v>
      </c>
      <c r="G164">
        <v>0</v>
      </c>
      <c r="H164">
        <v>0</v>
      </c>
      <c r="I164">
        <v>1</v>
      </c>
      <c r="J164">
        <v>0</v>
      </c>
      <c r="K164">
        <v>0</v>
      </c>
    </row>
    <row r="165" spans="1:11" x14ac:dyDescent="0.25">
      <c r="A165">
        <v>158</v>
      </c>
      <c r="B165">
        <v>4</v>
      </c>
      <c r="C165" t="s">
        <v>2</v>
      </c>
      <c r="D165">
        <v>0.53</v>
      </c>
      <c r="E165">
        <v>2</v>
      </c>
      <c r="F165">
        <v>1</v>
      </c>
      <c r="G165">
        <v>0</v>
      </c>
      <c r="H165">
        <v>1</v>
      </c>
      <c r="I165">
        <v>0</v>
      </c>
      <c r="J165">
        <v>0</v>
      </c>
      <c r="K165">
        <v>0</v>
      </c>
    </row>
    <row r="166" spans="1:11" x14ac:dyDescent="0.25">
      <c r="A166">
        <v>158</v>
      </c>
      <c r="B166">
        <v>4</v>
      </c>
      <c r="C166" t="s">
        <v>3</v>
      </c>
      <c r="D166">
        <v>0.53</v>
      </c>
      <c r="E166">
        <v>2</v>
      </c>
      <c r="F166">
        <v>1</v>
      </c>
      <c r="G166">
        <v>1</v>
      </c>
      <c r="H166">
        <v>0</v>
      </c>
      <c r="I166">
        <v>0</v>
      </c>
      <c r="J166">
        <v>0</v>
      </c>
      <c r="K166">
        <v>0</v>
      </c>
    </row>
    <row r="167" spans="1:11" x14ac:dyDescent="0.25">
      <c r="A167">
        <v>159</v>
      </c>
      <c r="B167">
        <v>4</v>
      </c>
      <c r="C167" t="s">
        <v>2</v>
      </c>
      <c r="D167">
        <v>0.53</v>
      </c>
      <c r="E167">
        <v>10</v>
      </c>
      <c r="F167">
        <v>1</v>
      </c>
      <c r="G167">
        <v>0</v>
      </c>
      <c r="H167">
        <v>1</v>
      </c>
      <c r="I167">
        <v>0</v>
      </c>
      <c r="J167">
        <v>0</v>
      </c>
      <c r="K167">
        <v>0</v>
      </c>
    </row>
    <row r="168" spans="1:11" x14ac:dyDescent="0.25">
      <c r="A168">
        <v>159</v>
      </c>
      <c r="B168">
        <v>4</v>
      </c>
      <c r="C168" t="s">
        <v>3</v>
      </c>
      <c r="D168">
        <v>0.53</v>
      </c>
      <c r="E168">
        <v>10</v>
      </c>
      <c r="F168">
        <v>1</v>
      </c>
      <c r="G168">
        <v>0</v>
      </c>
      <c r="H168">
        <v>1</v>
      </c>
      <c r="I168">
        <v>0</v>
      </c>
      <c r="J168">
        <v>0</v>
      </c>
      <c r="K168">
        <v>0</v>
      </c>
    </row>
    <row r="169" spans="1:11" x14ac:dyDescent="0.25">
      <c r="A169">
        <v>160</v>
      </c>
      <c r="B169">
        <v>4</v>
      </c>
      <c r="C169" t="s">
        <v>2</v>
      </c>
      <c r="D169">
        <v>0.77</v>
      </c>
      <c r="E169">
        <v>2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</row>
    <row r="170" spans="1:11" x14ac:dyDescent="0.25">
      <c r="A170">
        <v>160</v>
      </c>
      <c r="B170">
        <v>4</v>
      </c>
      <c r="C170" t="s">
        <v>3</v>
      </c>
      <c r="D170">
        <v>0.77</v>
      </c>
      <c r="E170">
        <v>2</v>
      </c>
      <c r="F170">
        <v>1</v>
      </c>
      <c r="G170">
        <v>0</v>
      </c>
      <c r="H170">
        <v>1</v>
      </c>
      <c r="I170">
        <v>0</v>
      </c>
      <c r="J170">
        <v>0</v>
      </c>
      <c r="K170">
        <v>0</v>
      </c>
    </row>
    <row r="171" spans="1:11" x14ac:dyDescent="0.25">
      <c r="A171">
        <v>161</v>
      </c>
      <c r="B171">
        <v>4</v>
      </c>
      <c r="C171" t="s">
        <v>3</v>
      </c>
      <c r="D171">
        <v>0.77</v>
      </c>
      <c r="E171">
        <v>10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1</v>
      </c>
    </row>
    <row r="172" spans="1:11" x14ac:dyDescent="0.25">
      <c r="A172">
        <v>162</v>
      </c>
      <c r="B172">
        <v>4</v>
      </c>
      <c r="C172" t="s">
        <v>2</v>
      </c>
      <c r="D172">
        <v>0</v>
      </c>
      <c r="E172">
        <v>0</v>
      </c>
      <c r="F172">
        <v>1</v>
      </c>
      <c r="G172">
        <v>0</v>
      </c>
      <c r="H172">
        <v>1</v>
      </c>
      <c r="I172">
        <v>0</v>
      </c>
      <c r="J172">
        <v>0</v>
      </c>
      <c r="K172">
        <v>0</v>
      </c>
    </row>
    <row r="173" spans="1:11" x14ac:dyDescent="0.25">
      <c r="A173">
        <v>162</v>
      </c>
      <c r="B173">
        <v>4</v>
      </c>
      <c r="C173" t="s">
        <v>3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1</v>
      </c>
    </row>
    <row r="174" spans="1:11" x14ac:dyDescent="0.25">
      <c r="A174">
        <v>163</v>
      </c>
      <c r="B174">
        <v>5</v>
      </c>
      <c r="C174" t="s">
        <v>2</v>
      </c>
      <c r="D174">
        <v>0</v>
      </c>
      <c r="E174">
        <v>0</v>
      </c>
      <c r="F174">
        <v>1</v>
      </c>
      <c r="G174">
        <v>0</v>
      </c>
      <c r="H174">
        <v>1</v>
      </c>
      <c r="I174">
        <v>0</v>
      </c>
      <c r="J174">
        <v>0</v>
      </c>
      <c r="K174">
        <v>0</v>
      </c>
    </row>
    <row r="175" spans="1:11" x14ac:dyDescent="0.25">
      <c r="A175">
        <v>163</v>
      </c>
      <c r="B175">
        <v>5</v>
      </c>
      <c r="C175" t="s">
        <v>3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1</v>
      </c>
    </row>
    <row r="176" spans="1:11" x14ac:dyDescent="0.25">
      <c r="A176">
        <v>164</v>
      </c>
      <c r="B176">
        <v>5</v>
      </c>
      <c r="C176" t="s">
        <v>2</v>
      </c>
      <c r="D176">
        <v>1.22</v>
      </c>
      <c r="E176">
        <v>2</v>
      </c>
      <c r="F176">
        <v>1</v>
      </c>
      <c r="G176">
        <v>0</v>
      </c>
      <c r="H176">
        <v>1</v>
      </c>
      <c r="I176">
        <v>0</v>
      </c>
      <c r="J176">
        <v>0</v>
      </c>
      <c r="K176">
        <v>0</v>
      </c>
    </row>
    <row r="177" spans="1:11" x14ac:dyDescent="0.25">
      <c r="A177">
        <v>164</v>
      </c>
      <c r="B177">
        <v>5</v>
      </c>
      <c r="C177" t="s">
        <v>3</v>
      </c>
      <c r="D177">
        <v>1.22</v>
      </c>
      <c r="E177">
        <v>2</v>
      </c>
      <c r="F177">
        <v>1</v>
      </c>
      <c r="G177">
        <v>1</v>
      </c>
      <c r="H177">
        <v>0</v>
      </c>
      <c r="I177">
        <v>0</v>
      </c>
      <c r="J177">
        <v>0</v>
      </c>
      <c r="K177">
        <v>0</v>
      </c>
    </row>
    <row r="178" spans="1:11" x14ac:dyDescent="0.25">
      <c r="A178">
        <v>165</v>
      </c>
      <c r="B178">
        <v>5</v>
      </c>
      <c r="C178" t="s">
        <v>2</v>
      </c>
      <c r="D178">
        <v>1.22</v>
      </c>
      <c r="E178">
        <v>10</v>
      </c>
      <c r="F178">
        <v>1</v>
      </c>
      <c r="G178">
        <v>0</v>
      </c>
      <c r="H178">
        <v>1</v>
      </c>
      <c r="I178">
        <v>0</v>
      </c>
      <c r="J178">
        <v>0</v>
      </c>
      <c r="K178">
        <v>0</v>
      </c>
    </row>
    <row r="179" spans="1:11" x14ac:dyDescent="0.25">
      <c r="A179">
        <v>165</v>
      </c>
      <c r="B179">
        <v>5</v>
      </c>
      <c r="C179" t="s">
        <v>3</v>
      </c>
      <c r="D179">
        <v>1.22</v>
      </c>
      <c r="E179">
        <v>10</v>
      </c>
      <c r="F179">
        <v>1</v>
      </c>
      <c r="G179">
        <v>0</v>
      </c>
      <c r="H179">
        <v>1</v>
      </c>
      <c r="I179">
        <v>0</v>
      </c>
      <c r="J179">
        <v>0</v>
      </c>
      <c r="K179">
        <v>0</v>
      </c>
    </row>
    <row r="180" spans="1:11" x14ac:dyDescent="0.25">
      <c r="A180">
        <v>168</v>
      </c>
      <c r="B180">
        <v>5</v>
      </c>
      <c r="C180" t="s">
        <v>3</v>
      </c>
      <c r="D180">
        <v>3.74</v>
      </c>
      <c r="E180">
        <v>2</v>
      </c>
      <c r="F180">
        <v>1</v>
      </c>
      <c r="G180">
        <v>0</v>
      </c>
      <c r="H180">
        <v>0</v>
      </c>
      <c r="I180">
        <v>1</v>
      </c>
      <c r="J180">
        <v>0</v>
      </c>
      <c r="K180">
        <v>0</v>
      </c>
    </row>
    <row r="181" spans="1:11" x14ac:dyDescent="0.25">
      <c r="A181">
        <v>169</v>
      </c>
      <c r="B181">
        <v>5</v>
      </c>
      <c r="C181" t="s">
        <v>2</v>
      </c>
      <c r="D181">
        <v>3.74</v>
      </c>
      <c r="E181">
        <v>10</v>
      </c>
      <c r="F181">
        <v>1</v>
      </c>
      <c r="G181">
        <v>0</v>
      </c>
      <c r="H181">
        <v>1</v>
      </c>
      <c r="I181">
        <v>0</v>
      </c>
      <c r="J181">
        <v>0</v>
      </c>
      <c r="K181">
        <v>0</v>
      </c>
    </row>
    <row r="182" spans="1:11" x14ac:dyDescent="0.25">
      <c r="A182">
        <v>169</v>
      </c>
      <c r="B182">
        <v>5</v>
      </c>
      <c r="C182" t="s">
        <v>3</v>
      </c>
      <c r="D182">
        <v>3.74</v>
      </c>
      <c r="E182">
        <v>10</v>
      </c>
      <c r="F182">
        <v>1</v>
      </c>
      <c r="G182">
        <v>0</v>
      </c>
      <c r="H182">
        <v>1</v>
      </c>
      <c r="I182">
        <v>0</v>
      </c>
      <c r="J182">
        <v>0</v>
      </c>
      <c r="K182">
        <v>0</v>
      </c>
    </row>
    <row r="183" spans="1:11" x14ac:dyDescent="0.25">
      <c r="A183">
        <v>170</v>
      </c>
      <c r="B183">
        <v>5</v>
      </c>
      <c r="C183" t="s">
        <v>2</v>
      </c>
      <c r="D183">
        <v>0</v>
      </c>
      <c r="E183">
        <v>0</v>
      </c>
      <c r="F183">
        <v>1</v>
      </c>
      <c r="G183">
        <v>0</v>
      </c>
      <c r="H183">
        <v>1</v>
      </c>
      <c r="I183">
        <v>0</v>
      </c>
      <c r="J183">
        <v>0</v>
      </c>
      <c r="K183">
        <v>0</v>
      </c>
    </row>
    <row r="184" spans="1:11" x14ac:dyDescent="0.25">
      <c r="A184">
        <v>170</v>
      </c>
      <c r="B184">
        <v>5</v>
      </c>
      <c r="C184" t="s">
        <v>3</v>
      </c>
      <c r="D184">
        <v>0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</row>
    <row r="185" spans="1:11" x14ac:dyDescent="0.25">
      <c r="A185">
        <v>171</v>
      </c>
      <c r="B185">
        <v>5</v>
      </c>
      <c r="C185" t="s">
        <v>2</v>
      </c>
      <c r="D185">
        <v>0.53</v>
      </c>
      <c r="E185">
        <v>2</v>
      </c>
      <c r="F185">
        <v>1</v>
      </c>
      <c r="G185">
        <v>0</v>
      </c>
      <c r="H185">
        <v>1</v>
      </c>
      <c r="I185">
        <v>0</v>
      </c>
      <c r="J185">
        <v>0</v>
      </c>
      <c r="K185">
        <v>0</v>
      </c>
    </row>
    <row r="186" spans="1:11" x14ac:dyDescent="0.25">
      <c r="A186">
        <v>171</v>
      </c>
      <c r="B186">
        <v>5</v>
      </c>
      <c r="C186" t="s">
        <v>3</v>
      </c>
      <c r="D186">
        <v>0.53</v>
      </c>
      <c r="E186">
        <v>2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1</v>
      </c>
    </row>
    <row r="187" spans="1:11" x14ac:dyDescent="0.25">
      <c r="A187">
        <v>172</v>
      </c>
      <c r="B187">
        <v>5</v>
      </c>
      <c r="C187" t="s">
        <v>2</v>
      </c>
      <c r="D187">
        <v>0.53</v>
      </c>
      <c r="E187">
        <v>10</v>
      </c>
      <c r="F187">
        <v>1</v>
      </c>
      <c r="G187">
        <v>0</v>
      </c>
      <c r="H187">
        <v>1</v>
      </c>
      <c r="I187">
        <v>0</v>
      </c>
      <c r="J187">
        <v>0</v>
      </c>
      <c r="K187">
        <v>0</v>
      </c>
    </row>
    <row r="188" spans="1:11" x14ac:dyDescent="0.25">
      <c r="A188">
        <v>172</v>
      </c>
      <c r="B188">
        <v>5</v>
      </c>
      <c r="C188" t="s">
        <v>3</v>
      </c>
      <c r="D188">
        <v>0.53</v>
      </c>
      <c r="E188">
        <v>10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</row>
    <row r="189" spans="1:11" x14ac:dyDescent="0.25">
      <c r="A189">
        <v>173</v>
      </c>
      <c r="B189">
        <v>5</v>
      </c>
      <c r="C189" t="s">
        <v>3</v>
      </c>
      <c r="D189">
        <v>0.77</v>
      </c>
      <c r="E189">
        <v>2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</v>
      </c>
    </row>
    <row r="190" spans="1:11" x14ac:dyDescent="0.25">
      <c r="A190">
        <v>174</v>
      </c>
      <c r="B190">
        <v>5</v>
      </c>
      <c r="C190" t="s">
        <v>3</v>
      </c>
      <c r="D190">
        <v>0.77</v>
      </c>
      <c r="E190">
        <v>10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1</v>
      </c>
    </row>
    <row r="191" spans="1:11" x14ac:dyDescent="0.25">
      <c r="A191">
        <v>176</v>
      </c>
      <c r="B191">
        <v>5</v>
      </c>
      <c r="C191" t="s">
        <v>2</v>
      </c>
      <c r="D191">
        <v>1.22</v>
      </c>
      <c r="E191">
        <v>10</v>
      </c>
      <c r="F191">
        <v>1</v>
      </c>
      <c r="G191">
        <v>0</v>
      </c>
      <c r="H191">
        <v>1</v>
      </c>
      <c r="I191">
        <v>0</v>
      </c>
      <c r="J191">
        <v>0</v>
      </c>
      <c r="K191">
        <v>0</v>
      </c>
    </row>
    <row r="192" spans="1:11" x14ac:dyDescent="0.25">
      <c r="A192">
        <v>176</v>
      </c>
      <c r="B192">
        <v>5</v>
      </c>
      <c r="C192" t="s">
        <v>3</v>
      </c>
      <c r="D192">
        <v>1.22</v>
      </c>
      <c r="E192">
        <v>10</v>
      </c>
      <c r="F192">
        <v>1</v>
      </c>
      <c r="G192">
        <v>0</v>
      </c>
      <c r="H192">
        <v>1</v>
      </c>
      <c r="I192">
        <v>0</v>
      </c>
      <c r="J192">
        <v>0</v>
      </c>
      <c r="K192">
        <v>0</v>
      </c>
    </row>
    <row r="193" spans="1:11" x14ac:dyDescent="0.25">
      <c r="A193">
        <v>177</v>
      </c>
      <c r="B193">
        <v>5</v>
      </c>
      <c r="C193" t="s">
        <v>2</v>
      </c>
      <c r="D193">
        <v>2.17</v>
      </c>
      <c r="E193">
        <v>2</v>
      </c>
      <c r="F193">
        <v>1</v>
      </c>
      <c r="G193">
        <v>0</v>
      </c>
      <c r="H193">
        <v>1</v>
      </c>
      <c r="I193">
        <v>0</v>
      </c>
      <c r="J193">
        <v>0</v>
      </c>
      <c r="K193">
        <v>0</v>
      </c>
    </row>
    <row r="194" spans="1:11" x14ac:dyDescent="0.25">
      <c r="A194">
        <v>177</v>
      </c>
      <c r="B194">
        <v>5</v>
      </c>
      <c r="C194" t="s">
        <v>3</v>
      </c>
      <c r="D194">
        <v>2.17</v>
      </c>
      <c r="E194">
        <v>2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1</v>
      </c>
    </row>
    <row r="195" spans="1:11" x14ac:dyDescent="0.25">
      <c r="A195">
        <v>178</v>
      </c>
      <c r="B195">
        <v>5</v>
      </c>
      <c r="C195" t="s">
        <v>3</v>
      </c>
      <c r="D195">
        <v>2.17</v>
      </c>
      <c r="E195">
        <v>10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1</v>
      </c>
    </row>
    <row r="196" spans="1:11" x14ac:dyDescent="0.25">
      <c r="A196">
        <v>179</v>
      </c>
      <c r="B196">
        <v>5</v>
      </c>
      <c r="C196" t="s">
        <v>3</v>
      </c>
      <c r="D196">
        <v>3.74</v>
      </c>
      <c r="E196">
        <v>2</v>
      </c>
      <c r="F196">
        <v>1</v>
      </c>
      <c r="G196">
        <v>1</v>
      </c>
      <c r="H196">
        <v>0</v>
      </c>
      <c r="I196">
        <v>0</v>
      </c>
      <c r="J196">
        <v>0</v>
      </c>
      <c r="K196">
        <v>0</v>
      </c>
    </row>
    <row r="197" spans="1:11" x14ac:dyDescent="0.25">
      <c r="A197">
        <v>180</v>
      </c>
      <c r="B197">
        <v>5</v>
      </c>
      <c r="C197" t="s">
        <v>2</v>
      </c>
      <c r="D197">
        <v>3.74</v>
      </c>
      <c r="E197">
        <v>10</v>
      </c>
      <c r="F197">
        <v>1</v>
      </c>
      <c r="G197">
        <v>0</v>
      </c>
      <c r="H197">
        <v>0</v>
      </c>
      <c r="I197">
        <v>1</v>
      </c>
      <c r="J197">
        <v>0</v>
      </c>
      <c r="K197">
        <v>0</v>
      </c>
    </row>
    <row r="198" spans="1:11" x14ac:dyDescent="0.25">
      <c r="A198">
        <v>180</v>
      </c>
      <c r="B198">
        <v>5</v>
      </c>
      <c r="C198" t="s">
        <v>3</v>
      </c>
      <c r="D198">
        <v>3.74</v>
      </c>
      <c r="E198">
        <v>10</v>
      </c>
      <c r="F198">
        <v>1</v>
      </c>
      <c r="G198">
        <v>0</v>
      </c>
      <c r="H198">
        <v>0</v>
      </c>
      <c r="I198">
        <v>1</v>
      </c>
      <c r="J198">
        <v>0</v>
      </c>
      <c r="K198">
        <v>0</v>
      </c>
    </row>
    <row r="199" spans="1:11" x14ac:dyDescent="0.25">
      <c r="A199">
        <v>181</v>
      </c>
      <c r="B199">
        <v>5</v>
      </c>
      <c r="C199" t="s">
        <v>2</v>
      </c>
      <c r="D199">
        <v>0</v>
      </c>
      <c r="E199">
        <v>0</v>
      </c>
      <c r="F199">
        <v>1</v>
      </c>
      <c r="G199">
        <v>1</v>
      </c>
      <c r="H199">
        <v>0</v>
      </c>
      <c r="I199">
        <v>0</v>
      </c>
      <c r="J199">
        <v>0</v>
      </c>
      <c r="K199">
        <v>0</v>
      </c>
    </row>
    <row r="200" spans="1:11" x14ac:dyDescent="0.25">
      <c r="A200">
        <v>182</v>
      </c>
      <c r="B200">
        <v>5</v>
      </c>
      <c r="C200" t="s">
        <v>3</v>
      </c>
      <c r="D200">
        <v>0.53</v>
      </c>
      <c r="E200">
        <v>2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1</v>
      </c>
    </row>
    <row r="201" spans="1:11" x14ac:dyDescent="0.25">
      <c r="A201">
        <v>183</v>
      </c>
      <c r="B201">
        <v>5</v>
      </c>
      <c r="C201" t="s">
        <v>2</v>
      </c>
      <c r="D201">
        <v>0.53</v>
      </c>
      <c r="E201">
        <v>10</v>
      </c>
      <c r="F201">
        <v>1</v>
      </c>
      <c r="G201">
        <v>1</v>
      </c>
      <c r="H201">
        <v>0</v>
      </c>
      <c r="I201">
        <v>0</v>
      </c>
      <c r="J201">
        <v>0</v>
      </c>
      <c r="K201">
        <v>0</v>
      </c>
    </row>
    <row r="202" spans="1:11" x14ac:dyDescent="0.25">
      <c r="A202">
        <v>183</v>
      </c>
      <c r="B202">
        <v>5</v>
      </c>
      <c r="C202" t="s">
        <v>3</v>
      </c>
      <c r="D202">
        <v>0.53</v>
      </c>
      <c r="E202">
        <v>10</v>
      </c>
      <c r="F202">
        <v>1</v>
      </c>
      <c r="G202">
        <v>0</v>
      </c>
      <c r="H202">
        <v>1</v>
      </c>
      <c r="I202">
        <v>0</v>
      </c>
      <c r="J202">
        <v>0</v>
      </c>
      <c r="K202">
        <v>0</v>
      </c>
    </row>
    <row r="203" spans="1:11" x14ac:dyDescent="0.25">
      <c r="A203">
        <v>184</v>
      </c>
      <c r="B203">
        <v>5</v>
      </c>
      <c r="C203" t="s">
        <v>3</v>
      </c>
      <c r="D203">
        <v>0.77</v>
      </c>
      <c r="E203">
        <v>2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1</v>
      </c>
    </row>
    <row r="204" spans="1:11" x14ac:dyDescent="0.25">
      <c r="A204">
        <v>185</v>
      </c>
      <c r="B204">
        <v>5</v>
      </c>
      <c r="C204" t="s">
        <v>2</v>
      </c>
      <c r="D204">
        <v>0.77</v>
      </c>
      <c r="E204">
        <v>10</v>
      </c>
      <c r="F204">
        <v>1</v>
      </c>
      <c r="G204">
        <v>0</v>
      </c>
      <c r="H204">
        <v>1</v>
      </c>
      <c r="I204">
        <v>0</v>
      </c>
      <c r="J204">
        <v>0</v>
      </c>
      <c r="K204">
        <v>0</v>
      </c>
    </row>
    <row r="205" spans="1:11" x14ac:dyDescent="0.25">
      <c r="A205">
        <v>185</v>
      </c>
      <c r="B205">
        <v>5</v>
      </c>
      <c r="C205" t="s">
        <v>3</v>
      </c>
      <c r="D205">
        <v>0.77</v>
      </c>
      <c r="E205">
        <v>10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1</v>
      </c>
    </row>
    <row r="206" spans="1:11" x14ac:dyDescent="0.25">
      <c r="A206">
        <v>186</v>
      </c>
      <c r="B206">
        <v>5</v>
      </c>
      <c r="C206" t="s">
        <v>2</v>
      </c>
      <c r="D206">
        <v>1.22</v>
      </c>
      <c r="E206">
        <v>2</v>
      </c>
      <c r="F206">
        <v>1</v>
      </c>
      <c r="G206">
        <v>0</v>
      </c>
      <c r="H206">
        <v>0</v>
      </c>
      <c r="I206">
        <v>0</v>
      </c>
      <c r="J206">
        <v>1</v>
      </c>
      <c r="K206">
        <v>0</v>
      </c>
    </row>
    <row r="207" spans="1:11" x14ac:dyDescent="0.25">
      <c r="A207">
        <v>186</v>
      </c>
      <c r="B207">
        <v>5</v>
      </c>
      <c r="C207" t="s">
        <v>3</v>
      </c>
      <c r="D207">
        <v>1.22</v>
      </c>
      <c r="E207">
        <v>2</v>
      </c>
      <c r="F207">
        <v>1</v>
      </c>
      <c r="G207">
        <v>0</v>
      </c>
      <c r="H207">
        <v>0</v>
      </c>
      <c r="I207">
        <v>0</v>
      </c>
      <c r="J207">
        <v>1</v>
      </c>
      <c r="K207">
        <v>0</v>
      </c>
    </row>
    <row r="208" spans="1:11" x14ac:dyDescent="0.25">
      <c r="A208">
        <v>187</v>
      </c>
      <c r="B208">
        <v>5</v>
      </c>
      <c r="C208" t="s">
        <v>2</v>
      </c>
      <c r="D208">
        <v>1.22</v>
      </c>
      <c r="E208">
        <v>10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</row>
    <row r="209" spans="1:11" x14ac:dyDescent="0.25">
      <c r="A209">
        <v>187</v>
      </c>
      <c r="B209">
        <v>5</v>
      </c>
      <c r="C209" t="s">
        <v>3</v>
      </c>
      <c r="D209">
        <v>1.22</v>
      </c>
      <c r="E209">
        <v>10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1</v>
      </c>
    </row>
    <row r="210" spans="1:11" x14ac:dyDescent="0.25">
      <c r="A210">
        <v>188</v>
      </c>
      <c r="B210">
        <v>5</v>
      </c>
      <c r="C210" t="s">
        <v>2</v>
      </c>
      <c r="D210">
        <v>2.17</v>
      </c>
      <c r="E210">
        <v>2</v>
      </c>
      <c r="F210">
        <v>1</v>
      </c>
      <c r="G210">
        <v>1</v>
      </c>
      <c r="H210">
        <v>0</v>
      </c>
      <c r="I210">
        <v>0</v>
      </c>
      <c r="J210">
        <v>0</v>
      </c>
      <c r="K210">
        <v>0</v>
      </c>
    </row>
    <row r="211" spans="1:11" x14ac:dyDescent="0.25">
      <c r="A211">
        <v>188</v>
      </c>
      <c r="B211">
        <v>5</v>
      </c>
      <c r="C211" t="s">
        <v>3</v>
      </c>
      <c r="D211">
        <v>2.17</v>
      </c>
      <c r="E211">
        <v>2</v>
      </c>
      <c r="F211">
        <v>1</v>
      </c>
      <c r="G211">
        <v>0</v>
      </c>
      <c r="H211">
        <v>1</v>
      </c>
      <c r="I211">
        <v>0</v>
      </c>
      <c r="J211">
        <v>0</v>
      </c>
      <c r="K211">
        <v>0</v>
      </c>
    </row>
    <row r="212" spans="1:11" x14ac:dyDescent="0.25">
      <c r="A212">
        <v>189</v>
      </c>
      <c r="B212">
        <v>5</v>
      </c>
      <c r="C212" t="s">
        <v>2</v>
      </c>
      <c r="D212">
        <v>2.17</v>
      </c>
      <c r="E212">
        <v>10</v>
      </c>
      <c r="F212">
        <v>1</v>
      </c>
      <c r="G212">
        <v>0</v>
      </c>
      <c r="H212">
        <v>1</v>
      </c>
      <c r="I212">
        <v>0</v>
      </c>
      <c r="J212">
        <v>0</v>
      </c>
      <c r="K212">
        <v>0</v>
      </c>
    </row>
    <row r="213" spans="1:11" x14ac:dyDescent="0.25">
      <c r="A213">
        <v>189</v>
      </c>
      <c r="B213">
        <v>5</v>
      </c>
      <c r="C213" t="s">
        <v>3</v>
      </c>
      <c r="D213">
        <v>2.17</v>
      </c>
      <c r="E213">
        <v>10</v>
      </c>
      <c r="F213">
        <v>1</v>
      </c>
      <c r="G213">
        <v>0</v>
      </c>
      <c r="H213">
        <v>1</v>
      </c>
      <c r="I213">
        <v>0</v>
      </c>
      <c r="J213">
        <v>0</v>
      </c>
      <c r="K213">
        <v>0</v>
      </c>
    </row>
    <row r="214" spans="1:11" x14ac:dyDescent="0.25">
      <c r="A214">
        <v>191</v>
      </c>
      <c r="B214">
        <v>5</v>
      </c>
      <c r="C214" t="s">
        <v>2</v>
      </c>
      <c r="D214">
        <v>3.74</v>
      </c>
      <c r="E214">
        <v>10</v>
      </c>
      <c r="F214">
        <v>1</v>
      </c>
      <c r="G214">
        <v>0</v>
      </c>
      <c r="H214">
        <v>1</v>
      </c>
      <c r="I214">
        <v>0</v>
      </c>
      <c r="J214">
        <v>0</v>
      </c>
      <c r="K214">
        <v>0</v>
      </c>
    </row>
    <row r="215" spans="1:11" x14ac:dyDescent="0.25">
      <c r="A215">
        <v>191</v>
      </c>
      <c r="B215">
        <v>5</v>
      </c>
      <c r="C215" t="s">
        <v>3</v>
      </c>
      <c r="D215">
        <v>3.74</v>
      </c>
      <c r="E215">
        <v>10</v>
      </c>
      <c r="F215">
        <v>1</v>
      </c>
      <c r="G215">
        <v>0</v>
      </c>
      <c r="H215">
        <v>1</v>
      </c>
      <c r="I215">
        <v>0</v>
      </c>
      <c r="J215">
        <v>0</v>
      </c>
      <c r="K215">
        <v>0</v>
      </c>
    </row>
    <row r="216" spans="1:11" x14ac:dyDescent="0.25">
      <c r="A216">
        <v>192</v>
      </c>
      <c r="B216">
        <v>5</v>
      </c>
      <c r="C216" t="s">
        <v>3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1</v>
      </c>
    </row>
    <row r="217" spans="1:11" x14ac:dyDescent="0.25">
      <c r="A217">
        <v>193</v>
      </c>
      <c r="B217">
        <v>5</v>
      </c>
      <c r="C217" t="s">
        <v>2</v>
      </c>
      <c r="D217">
        <v>0.53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1</v>
      </c>
    </row>
    <row r="218" spans="1:11" x14ac:dyDescent="0.25">
      <c r="A218">
        <v>194</v>
      </c>
      <c r="B218">
        <v>5</v>
      </c>
      <c r="C218" t="s">
        <v>2</v>
      </c>
      <c r="D218">
        <v>0.53</v>
      </c>
      <c r="E218">
        <v>10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</v>
      </c>
    </row>
    <row r="219" spans="1:11" x14ac:dyDescent="0.25">
      <c r="A219">
        <v>194</v>
      </c>
      <c r="B219">
        <v>5</v>
      </c>
      <c r="C219" t="s">
        <v>3</v>
      </c>
      <c r="D219">
        <v>0.53</v>
      </c>
      <c r="E219">
        <v>10</v>
      </c>
      <c r="F219">
        <v>1</v>
      </c>
      <c r="G219">
        <v>0</v>
      </c>
      <c r="H219">
        <v>1</v>
      </c>
      <c r="I219">
        <v>0</v>
      </c>
      <c r="J219">
        <v>0</v>
      </c>
      <c r="K219">
        <v>0</v>
      </c>
    </row>
    <row r="220" spans="1:11" x14ac:dyDescent="0.25">
      <c r="A220">
        <v>195</v>
      </c>
      <c r="B220">
        <v>5</v>
      </c>
      <c r="C220" t="s">
        <v>2</v>
      </c>
      <c r="D220">
        <v>0.77</v>
      </c>
      <c r="E220">
        <v>2</v>
      </c>
      <c r="F220">
        <v>1</v>
      </c>
      <c r="G220">
        <v>0</v>
      </c>
      <c r="H220">
        <v>0</v>
      </c>
      <c r="I220">
        <v>1</v>
      </c>
      <c r="J220">
        <v>0</v>
      </c>
      <c r="K220">
        <v>0</v>
      </c>
    </row>
    <row r="221" spans="1:11" x14ac:dyDescent="0.25">
      <c r="A221">
        <v>196</v>
      </c>
      <c r="B221">
        <v>5</v>
      </c>
      <c r="C221" t="s">
        <v>2</v>
      </c>
      <c r="D221">
        <v>0.77</v>
      </c>
      <c r="E221">
        <v>10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1</v>
      </c>
    </row>
    <row r="222" spans="1:11" x14ac:dyDescent="0.25">
      <c r="A222">
        <v>196</v>
      </c>
      <c r="B222">
        <v>5</v>
      </c>
      <c r="C222" t="s">
        <v>3</v>
      </c>
      <c r="D222">
        <v>0.77</v>
      </c>
      <c r="E222">
        <v>10</v>
      </c>
      <c r="F222">
        <v>1</v>
      </c>
      <c r="G222">
        <v>0</v>
      </c>
      <c r="H222">
        <v>1</v>
      </c>
      <c r="I222">
        <v>0</v>
      </c>
      <c r="J222">
        <v>0</v>
      </c>
      <c r="K222">
        <v>0</v>
      </c>
    </row>
    <row r="223" spans="1:11" x14ac:dyDescent="0.25">
      <c r="A223">
        <v>197</v>
      </c>
      <c r="B223">
        <v>5</v>
      </c>
      <c r="C223" t="s">
        <v>2</v>
      </c>
      <c r="D223">
        <v>1.22</v>
      </c>
      <c r="E223">
        <v>2</v>
      </c>
      <c r="F223">
        <v>1</v>
      </c>
      <c r="G223">
        <v>0</v>
      </c>
      <c r="H223">
        <v>0</v>
      </c>
      <c r="I223">
        <v>1</v>
      </c>
      <c r="J223">
        <v>0</v>
      </c>
      <c r="K223">
        <v>0</v>
      </c>
    </row>
    <row r="224" spans="1:11" x14ac:dyDescent="0.25">
      <c r="A224">
        <v>197</v>
      </c>
      <c r="B224">
        <v>5</v>
      </c>
      <c r="C224" t="s">
        <v>3</v>
      </c>
      <c r="D224">
        <v>1.22</v>
      </c>
      <c r="E224">
        <v>2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1</v>
      </c>
    </row>
    <row r="225" spans="1:11" x14ac:dyDescent="0.25">
      <c r="A225">
        <v>198</v>
      </c>
      <c r="B225">
        <v>5</v>
      </c>
      <c r="C225" t="s">
        <v>2</v>
      </c>
      <c r="D225">
        <v>1.22</v>
      </c>
      <c r="E225">
        <v>10</v>
      </c>
      <c r="F225">
        <v>1</v>
      </c>
      <c r="G225">
        <v>0</v>
      </c>
      <c r="H225">
        <v>1</v>
      </c>
      <c r="I225">
        <v>0</v>
      </c>
      <c r="J225">
        <v>0</v>
      </c>
      <c r="K225">
        <v>0</v>
      </c>
    </row>
    <row r="226" spans="1:11" x14ac:dyDescent="0.25">
      <c r="A226">
        <v>198</v>
      </c>
      <c r="B226">
        <v>5</v>
      </c>
      <c r="C226" t="s">
        <v>3</v>
      </c>
      <c r="D226">
        <v>1.22</v>
      </c>
      <c r="E226">
        <v>10</v>
      </c>
      <c r="F226">
        <v>1</v>
      </c>
      <c r="G226">
        <v>1</v>
      </c>
      <c r="H226">
        <v>0</v>
      </c>
      <c r="I226">
        <v>0</v>
      </c>
      <c r="J226">
        <v>0</v>
      </c>
      <c r="K226">
        <v>0</v>
      </c>
    </row>
    <row r="227" spans="1:11" x14ac:dyDescent="0.25">
      <c r="A227">
        <v>199</v>
      </c>
      <c r="B227">
        <v>5</v>
      </c>
      <c r="C227" t="s">
        <v>2</v>
      </c>
      <c r="D227">
        <v>2.17</v>
      </c>
      <c r="E227">
        <v>2</v>
      </c>
      <c r="F227">
        <v>1</v>
      </c>
      <c r="G227">
        <v>1</v>
      </c>
      <c r="H227">
        <v>0</v>
      </c>
      <c r="I227">
        <v>0</v>
      </c>
      <c r="J227">
        <v>0</v>
      </c>
      <c r="K227">
        <v>0</v>
      </c>
    </row>
    <row r="228" spans="1:11" x14ac:dyDescent="0.25">
      <c r="A228">
        <v>199</v>
      </c>
      <c r="B228">
        <v>5</v>
      </c>
      <c r="C228" t="s">
        <v>3</v>
      </c>
      <c r="D228">
        <v>2.17</v>
      </c>
      <c r="E228">
        <v>2</v>
      </c>
      <c r="F228">
        <v>1</v>
      </c>
      <c r="G228">
        <v>0</v>
      </c>
      <c r="H228">
        <v>1</v>
      </c>
      <c r="I228">
        <v>0</v>
      </c>
      <c r="J228">
        <v>0</v>
      </c>
      <c r="K228">
        <v>0</v>
      </c>
    </row>
    <row r="229" spans="1:11" x14ac:dyDescent="0.25">
      <c r="A229">
        <v>200</v>
      </c>
      <c r="B229">
        <v>5</v>
      </c>
      <c r="C229" t="s">
        <v>2</v>
      </c>
      <c r="D229">
        <v>2.17</v>
      </c>
      <c r="E229">
        <v>10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1</v>
      </c>
    </row>
    <row r="230" spans="1:11" x14ac:dyDescent="0.25">
      <c r="A230">
        <v>201</v>
      </c>
      <c r="B230">
        <v>5</v>
      </c>
      <c r="C230" t="s">
        <v>2</v>
      </c>
      <c r="D230">
        <v>3.74</v>
      </c>
      <c r="E230">
        <v>2</v>
      </c>
      <c r="F230">
        <v>1</v>
      </c>
      <c r="G230">
        <v>0</v>
      </c>
      <c r="H230">
        <v>0</v>
      </c>
      <c r="I230">
        <v>1</v>
      </c>
      <c r="J230">
        <v>0</v>
      </c>
      <c r="K230">
        <v>0</v>
      </c>
    </row>
    <row r="231" spans="1:11" x14ac:dyDescent="0.25">
      <c r="A231">
        <v>202</v>
      </c>
      <c r="B231">
        <v>5</v>
      </c>
      <c r="C231" t="s">
        <v>3</v>
      </c>
      <c r="D231">
        <v>3.74</v>
      </c>
      <c r="E231">
        <v>10</v>
      </c>
      <c r="F231">
        <v>1</v>
      </c>
      <c r="G231">
        <v>1</v>
      </c>
      <c r="H231">
        <v>0</v>
      </c>
      <c r="I231">
        <v>0</v>
      </c>
      <c r="J231">
        <v>0</v>
      </c>
      <c r="K231">
        <v>0</v>
      </c>
    </row>
    <row r="232" spans="1:11" x14ac:dyDescent="0.25">
      <c r="A232">
        <v>203</v>
      </c>
      <c r="B232">
        <v>5</v>
      </c>
      <c r="C232" t="s">
        <v>3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1</v>
      </c>
    </row>
    <row r="233" spans="1:11" x14ac:dyDescent="0.25">
      <c r="A233">
        <v>204</v>
      </c>
      <c r="B233">
        <v>5</v>
      </c>
      <c r="C233" t="s">
        <v>3</v>
      </c>
      <c r="D233">
        <v>0.53</v>
      </c>
      <c r="E233">
        <v>2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1</v>
      </c>
    </row>
    <row r="234" spans="1:11" x14ac:dyDescent="0.25">
      <c r="A234">
        <v>205</v>
      </c>
      <c r="B234">
        <v>5</v>
      </c>
      <c r="C234" t="s">
        <v>2</v>
      </c>
      <c r="D234">
        <v>0.53</v>
      </c>
      <c r="E234">
        <v>10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1</v>
      </c>
    </row>
    <row r="235" spans="1:11" x14ac:dyDescent="0.25">
      <c r="A235">
        <v>205</v>
      </c>
      <c r="B235">
        <v>5</v>
      </c>
      <c r="C235" t="s">
        <v>3</v>
      </c>
      <c r="D235">
        <v>0.53</v>
      </c>
      <c r="E235">
        <v>10</v>
      </c>
      <c r="F235">
        <v>1</v>
      </c>
      <c r="G235">
        <v>0</v>
      </c>
      <c r="H235">
        <v>1</v>
      </c>
      <c r="I235">
        <v>0</v>
      </c>
      <c r="J235">
        <v>0</v>
      </c>
      <c r="K235">
        <v>0</v>
      </c>
    </row>
    <row r="236" spans="1:11" x14ac:dyDescent="0.25">
      <c r="A236">
        <v>206</v>
      </c>
      <c r="B236">
        <v>5</v>
      </c>
      <c r="C236" t="s">
        <v>2</v>
      </c>
      <c r="D236">
        <v>0.77</v>
      </c>
      <c r="E236">
        <v>2</v>
      </c>
      <c r="F236">
        <v>1</v>
      </c>
      <c r="G236">
        <v>1</v>
      </c>
      <c r="H236">
        <v>0</v>
      </c>
      <c r="I236">
        <v>0</v>
      </c>
      <c r="J236">
        <v>0</v>
      </c>
      <c r="K236">
        <v>0</v>
      </c>
    </row>
    <row r="237" spans="1:11" x14ac:dyDescent="0.25">
      <c r="A237">
        <v>206</v>
      </c>
      <c r="B237">
        <v>5</v>
      </c>
      <c r="C237" t="s">
        <v>3</v>
      </c>
      <c r="D237">
        <v>0.77</v>
      </c>
      <c r="E237">
        <v>2</v>
      </c>
      <c r="F237">
        <v>1</v>
      </c>
      <c r="G237">
        <v>0</v>
      </c>
      <c r="H237">
        <v>1</v>
      </c>
      <c r="I237">
        <v>0</v>
      </c>
      <c r="J237">
        <v>0</v>
      </c>
      <c r="K237">
        <v>0</v>
      </c>
    </row>
    <row r="238" spans="1:11" x14ac:dyDescent="0.25">
      <c r="A238">
        <v>207</v>
      </c>
      <c r="B238">
        <v>5</v>
      </c>
      <c r="C238" t="s">
        <v>3</v>
      </c>
      <c r="D238">
        <v>0.77</v>
      </c>
      <c r="E238">
        <v>10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1</v>
      </c>
    </row>
    <row r="239" spans="1:11" x14ac:dyDescent="0.25">
      <c r="A239">
        <v>208</v>
      </c>
      <c r="B239">
        <v>5</v>
      </c>
      <c r="C239" t="s">
        <v>2</v>
      </c>
      <c r="D239">
        <v>1.22</v>
      </c>
      <c r="E239">
        <v>2</v>
      </c>
      <c r="F239">
        <v>1</v>
      </c>
      <c r="G239">
        <v>0</v>
      </c>
      <c r="H239">
        <v>1</v>
      </c>
      <c r="I239">
        <v>0</v>
      </c>
      <c r="J239">
        <v>0</v>
      </c>
      <c r="K239">
        <v>0</v>
      </c>
    </row>
    <row r="240" spans="1:11" x14ac:dyDescent="0.25">
      <c r="A240">
        <v>208</v>
      </c>
      <c r="B240">
        <v>5</v>
      </c>
      <c r="C240" t="s">
        <v>3</v>
      </c>
      <c r="D240">
        <v>1.22</v>
      </c>
      <c r="E240">
        <v>2</v>
      </c>
      <c r="F240">
        <v>1</v>
      </c>
      <c r="G240">
        <v>1</v>
      </c>
      <c r="H240">
        <v>0</v>
      </c>
      <c r="I240">
        <v>0</v>
      </c>
      <c r="J240">
        <v>0</v>
      </c>
      <c r="K240">
        <v>0</v>
      </c>
    </row>
    <row r="241" spans="1:11" x14ac:dyDescent="0.25">
      <c r="A241">
        <v>209</v>
      </c>
      <c r="B241">
        <v>5</v>
      </c>
      <c r="C241" t="s">
        <v>3</v>
      </c>
      <c r="D241">
        <v>1.22</v>
      </c>
      <c r="E241">
        <v>10</v>
      </c>
      <c r="F241">
        <v>1</v>
      </c>
      <c r="G241">
        <v>0</v>
      </c>
      <c r="H241">
        <v>0</v>
      </c>
      <c r="I241">
        <v>0</v>
      </c>
      <c r="J241">
        <v>1</v>
      </c>
      <c r="K241">
        <v>0</v>
      </c>
    </row>
    <row r="242" spans="1:11" x14ac:dyDescent="0.25">
      <c r="A242">
        <v>210</v>
      </c>
      <c r="B242">
        <v>5</v>
      </c>
      <c r="C242" t="s">
        <v>3</v>
      </c>
      <c r="D242">
        <v>2.17</v>
      </c>
      <c r="E242">
        <v>2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1</v>
      </c>
    </row>
    <row r="243" spans="1:11" x14ac:dyDescent="0.25">
      <c r="A243">
        <v>212</v>
      </c>
      <c r="B243">
        <v>5</v>
      </c>
      <c r="C243" t="s">
        <v>2</v>
      </c>
      <c r="D243">
        <v>3.74</v>
      </c>
      <c r="E243">
        <v>2</v>
      </c>
      <c r="F243">
        <v>1</v>
      </c>
      <c r="G243">
        <v>0</v>
      </c>
      <c r="H243">
        <v>0</v>
      </c>
      <c r="I243">
        <v>0</v>
      </c>
      <c r="J243">
        <v>1</v>
      </c>
      <c r="K243">
        <v>0</v>
      </c>
    </row>
    <row r="244" spans="1:11" x14ac:dyDescent="0.25">
      <c r="A244">
        <v>213</v>
      </c>
      <c r="B244">
        <v>5</v>
      </c>
      <c r="C244" t="s">
        <v>2</v>
      </c>
      <c r="D244">
        <v>3.74</v>
      </c>
      <c r="E244">
        <v>10</v>
      </c>
      <c r="F244">
        <v>1</v>
      </c>
      <c r="G244">
        <v>0</v>
      </c>
      <c r="H244">
        <v>0</v>
      </c>
      <c r="I244">
        <v>0</v>
      </c>
      <c r="J244">
        <v>1</v>
      </c>
      <c r="K244">
        <v>0</v>
      </c>
    </row>
    <row r="245" spans="1:11" x14ac:dyDescent="0.25">
      <c r="A245">
        <v>213</v>
      </c>
      <c r="B245">
        <v>5</v>
      </c>
      <c r="C245" t="s">
        <v>3</v>
      </c>
      <c r="D245">
        <v>3.74</v>
      </c>
      <c r="E245">
        <v>10</v>
      </c>
      <c r="F245">
        <v>1</v>
      </c>
      <c r="G245">
        <v>0</v>
      </c>
      <c r="H245">
        <v>0</v>
      </c>
      <c r="I245">
        <v>1</v>
      </c>
      <c r="J245">
        <v>0</v>
      </c>
      <c r="K245">
        <v>0</v>
      </c>
    </row>
    <row r="246" spans="1:11" x14ac:dyDescent="0.25">
      <c r="A246">
        <v>214</v>
      </c>
      <c r="B246">
        <v>5</v>
      </c>
      <c r="C246" t="s">
        <v>3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1</v>
      </c>
    </row>
    <row r="247" spans="1:11" x14ac:dyDescent="0.25">
      <c r="A247">
        <v>215</v>
      </c>
      <c r="B247">
        <v>5</v>
      </c>
      <c r="C247" t="s">
        <v>2</v>
      </c>
      <c r="D247">
        <v>0.53</v>
      </c>
      <c r="E247">
        <v>2</v>
      </c>
      <c r="F247">
        <v>1</v>
      </c>
      <c r="G247">
        <v>0</v>
      </c>
      <c r="H247">
        <v>0</v>
      </c>
      <c r="I247">
        <v>1</v>
      </c>
      <c r="J247">
        <v>0</v>
      </c>
      <c r="K247">
        <v>0</v>
      </c>
    </row>
    <row r="248" spans="1:11" x14ac:dyDescent="0.25">
      <c r="A248">
        <v>216</v>
      </c>
      <c r="B248">
        <v>5</v>
      </c>
      <c r="C248" t="s">
        <v>3</v>
      </c>
      <c r="D248">
        <v>0.53</v>
      </c>
      <c r="E248">
        <v>10</v>
      </c>
      <c r="F248">
        <v>1</v>
      </c>
      <c r="G248">
        <v>1</v>
      </c>
      <c r="H248">
        <v>0</v>
      </c>
      <c r="I248">
        <v>0</v>
      </c>
      <c r="J248">
        <v>0</v>
      </c>
      <c r="K248">
        <v>0</v>
      </c>
    </row>
    <row r="249" spans="1:11" x14ac:dyDescent="0.25">
      <c r="A249">
        <v>217</v>
      </c>
      <c r="B249">
        <v>5</v>
      </c>
      <c r="C249" t="s">
        <v>2</v>
      </c>
      <c r="D249">
        <v>0.77</v>
      </c>
      <c r="E249">
        <v>2</v>
      </c>
      <c r="F249">
        <v>1</v>
      </c>
      <c r="G249">
        <v>0</v>
      </c>
      <c r="H249">
        <v>1</v>
      </c>
      <c r="I249">
        <v>0</v>
      </c>
      <c r="J249">
        <v>0</v>
      </c>
      <c r="K249">
        <v>0</v>
      </c>
    </row>
    <row r="250" spans="1:11" x14ac:dyDescent="0.25">
      <c r="A250">
        <v>217</v>
      </c>
      <c r="B250">
        <v>5</v>
      </c>
      <c r="C250" t="s">
        <v>3</v>
      </c>
      <c r="D250">
        <v>0.77</v>
      </c>
      <c r="E250">
        <v>2</v>
      </c>
      <c r="F250">
        <v>1</v>
      </c>
      <c r="G250">
        <v>1</v>
      </c>
      <c r="H250">
        <v>0</v>
      </c>
      <c r="I250">
        <v>0</v>
      </c>
      <c r="J250">
        <v>0</v>
      </c>
      <c r="K250">
        <v>0</v>
      </c>
    </row>
    <row r="251" spans="1:11" x14ac:dyDescent="0.25">
      <c r="A251">
        <v>218</v>
      </c>
      <c r="B251">
        <v>6</v>
      </c>
      <c r="C251" t="s">
        <v>3</v>
      </c>
      <c r="D251">
        <v>0.77</v>
      </c>
      <c r="E251">
        <v>10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1</v>
      </c>
    </row>
    <row r="252" spans="1:11" x14ac:dyDescent="0.25">
      <c r="A252">
        <v>219</v>
      </c>
      <c r="B252">
        <v>6</v>
      </c>
      <c r="C252" t="s">
        <v>2</v>
      </c>
      <c r="D252">
        <v>1.22</v>
      </c>
      <c r="E252">
        <v>2</v>
      </c>
      <c r="F252">
        <v>1</v>
      </c>
      <c r="G252">
        <v>0</v>
      </c>
      <c r="H252">
        <v>0</v>
      </c>
      <c r="I252">
        <v>1</v>
      </c>
      <c r="J252">
        <v>0</v>
      </c>
      <c r="K252">
        <v>0</v>
      </c>
    </row>
    <row r="253" spans="1:11" x14ac:dyDescent="0.25">
      <c r="A253">
        <v>219</v>
      </c>
      <c r="B253">
        <v>6</v>
      </c>
      <c r="C253" t="s">
        <v>3</v>
      </c>
      <c r="D253">
        <v>1.22</v>
      </c>
      <c r="E253">
        <v>2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1</v>
      </c>
    </row>
    <row r="254" spans="1:11" x14ac:dyDescent="0.25">
      <c r="A254">
        <v>220</v>
      </c>
      <c r="B254">
        <v>6</v>
      </c>
      <c r="C254" t="s">
        <v>2</v>
      </c>
      <c r="D254">
        <v>1.22</v>
      </c>
      <c r="E254">
        <v>10</v>
      </c>
      <c r="F254">
        <v>1</v>
      </c>
      <c r="G254">
        <v>0</v>
      </c>
      <c r="H254">
        <v>1</v>
      </c>
      <c r="I254">
        <v>0</v>
      </c>
      <c r="J254">
        <v>0</v>
      </c>
      <c r="K254">
        <v>0</v>
      </c>
    </row>
    <row r="255" spans="1:11" x14ac:dyDescent="0.25">
      <c r="A255">
        <v>220</v>
      </c>
      <c r="B255">
        <v>6</v>
      </c>
      <c r="C255" t="s">
        <v>3</v>
      </c>
      <c r="D255">
        <v>1.22</v>
      </c>
      <c r="E255">
        <v>10</v>
      </c>
      <c r="F255">
        <v>1</v>
      </c>
      <c r="G255">
        <v>0</v>
      </c>
      <c r="H255">
        <v>1</v>
      </c>
      <c r="I255">
        <v>0</v>
      </c>
      <c r="J255">
        <v>0</v>
      </c>
      <c r="K255">
        <v>0</v>
      </c>
    </row>
    <row r="256" spans="1:11" x14ac:dyDescent="0.25">
      <c r="A256">
        <v>221</v>
      </c>
      <c r="B256">
        <v>6</v>
      </c>
      <c r="C256" t="s">
        <v>2</v>
      </c>
      <c r="D256">
        <v>2.17</v>
      </c>
      <c r="E256">
        <v>2</v>
      </c>
      <c r="F256">
        <v>1</v>
      </c>
      <c r="G256">
        <v>0</v>
      </c>
      <c r="H256">
        <v>1</v>
      </c>
      <c r="I256">
        <v>0</v>
      </c>
      <c r="J256">
        <v>0</v>
      </c>
      <c r="K256">
        <v>0</v>
      </c>
    </row>
    <row r="257" spans="1:11" x14ac:dyDescent="0.25">
      <c r="A257">
        <v>221</v>
      </c>
      <c r="B257">
        <v>6</v>
      </c>
      <c r="C257" t="s">
        <v>3</v>
      </c>
      <c r="D257">
        <v>2.17</v>
      </c>
      <c r="E257">
        <v>2</v>
      </c>
      <c r="F257">
        <v>1</v>
      </c>
      <c r="G257">
        <v>1</v>
      </c>
      <c r="H257">
        <v>0</v>
      </c>
      <c r="I257">
        <v>0</v>
      </c>
      <c r="J257">
        <v>0</v>
      </c>
      <c r="K257">
        <v>0</v>
      </c>
    </row>
    <row r="258" spans="1:11" x14ac:dyDescent="0.25">
      <c r="A258">
        <v>222</v>
      </c>
      <c r="B258">
        <v>6</v>
      </c>
      <c r="C258" t="s">
        <v>2</v>
      </c>
      <c r="D258">
        <v>2.17</v>
      </c>
      <c r="E258">
        <v>10</v>
      </c>
      <c r="F258">
        <v>1</v>
      </c>
      <c r="G258">
        <v>0</v>
      </c>
      <c r="H258">
        <v>0</v>
      </c>
      <c r="I258">
        <v>1</v>
      </c>
      <c r="J258">
        <v>0</v>
      </c>
      <c r="K258">
        <v>0</v>
      </c>
    </row>
    <row r="259" spans="1:11" x14ac:dyDescent="0.25">
      <c r="A259">
        <v>222</v>
      </c>
      <c r="B259">
        <v>6</v>
      </c>
      <c r="C259" t="s">
        <v>3</v>
      </c>
      <c r="D259">
        <v>2.17</v>
      </c>
      <c r="E259">
        <v>10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1</v>
      </c>
    </row>
    <row r="260" spans="1:11" x14ac:dyDescent="0.25">
      <c r="A260">
        <v>223</v>
      </c>
      <c r="B260">
        <v>6</v>
      </c>
      <c r="C260" t="s">
        <v>2</v>
      </c>
      <c r="D260">
        <v>3.74</v>
      </c>
      <c r="E260">
        <v>2</v>
      </c>
      <c r="F260">
        <v>1</v>
      </c>
      <c r="G260">
        <v>0</v>
      </c>
      <c r="H260">
        <v>0</v>
      </c>
      <c r="I260">
        <v>1</v>
      </c>
      <c r="J260">
        <v>0</v>
      </c>
      <c r="K260">
        <v>0</v>
      </c>
    </row>
    <row r="261" spans="1:11" x14ac:dyDescent="0.25">
      <c r="A261">
        <v>223</v>
      </c>
      <c r="B261">
        <v>6</v>
      </c>
      <c r="C261" t="s">
        <v>3</v>
      </c>
      <c r="D261">
        <v>3.74</v>
      </c>
      <c r="E261">
        <v>2</v>
      </c>
      <c r="F261">
        <v>1</v>
      </c>
      <c r="G261">
        <v>1</v>
      </c>
      <c r="H261">
        <v>0</v>
      </c>
      <c r="I261">
        <v>0</v>
      </c>
      <c r="J261">
        <v>0</v>
      </c>
      <c r="K261">
        <v>0</v>
      </c>
    </row>
    <row r="262" spans="1:11" x14ac:dyDescent="0.25">
      <c r="A262">
        <v>224</v>
      </c>
      <c r="B262">
        <v>6</v>
      </c>
      <c r="C262" t="s">
        <v>2</v>
      </c>
      <c r="D262">
        <v>3.74</v>
      </c>
      <c r="E262">
        <v>10</v>
      </c>
      <c r="F262">
        <v>1</v>
      </c>
      <c r="G262">
        <v>0</v>
      </c>
      <c r="H262">
        <v>1</v>
      </c>
      <c r="I262">
        <v>0</v>
      </c>
      <c r="J262">
        <v>0</v>
      </c>
      <c r="K262">
        <v>0</v>
      </c>
    </row>
    <row r="263" spans="1:11" x14ac:dyDescent="0.25">
      <c r="A263">
        <v>224</v>
      </c>
      <c r="B263">
        <v>6</v>
      </c>
      <c r="C263" t="s">
        <v>3</v>
      </c>
      <c r="D263">
        <v>3.74</v>
      </c>
      <c r="E263">
        <v>10</v>
      </c>
      <c r="F263">
        <v>1</v>
      </c>
      <c r="G263">
        <v>0</v>
      </c>
      <c r="H263">
        <v>1</v>
      </c>
      <c r="I263">
        <v>0</v>
      </c>
      <c r="J263">
        <v>0</v>
      </c>
      <c r="K263">
        <v>0</v>
      </c>
    </row>
    <row r="264" spans="1:11" x14ac:dyDescent="0.25">
      <c r="A264">
        <v>225</v>
      </c>
      <c r="B264">
        <v>6</v>
      </c>
      <c r="C264" t="s">
        <v>2</v>
      </c>
      <c r="D264">
        <v>0</v>
      </c>
      <c r="E264">
        <v>0</v>
      </c>
      <c r="F264">
        <v>1</v>
      </c>
      <c r="G264">
        <v>0</v>
      </c>
      <c r="H264">
        <v>1</v>
      </c>
      <c r="I264">
        <v>0</v>
      </c>
      <c r="J264">
        <v>0</v>
      </c>
      <c r="K264">
        <v>0</v>
      </c>
    </row>
    <row r="265" spans="1:11" x14ac:dyDescent="0.25">
      <c r="A265">
        <v>225</v>
      </c>
      <c r="B265">
        <v>6</v>
      </c>
      <c r="C265" t="s">
        <v>3</v>
      </c>
      <c r="D265">
        <v>0</v>
      </c>
      <c r="E265">
        <v>0</v>
      </c>
      <c r="F265">
        <v>1</v>
      </c>
      <c r="G265">
        <v>0</v>
      </c>
      <c r="H265">
        <v>1</v>
      </c>
      <c r="I265">
        <v>0</v>
      </c>
      <c r="J265">
        <v>0</v>
      </c>
      <c r="K265">
        <v>0</v>
      </c>
    </row>
    <row r="266" spans="1:11" x14ac:dyDescent="0.25">
      <c r="A266">
        <v>226</v>
      </c>
      <c r="B266">
        <v>6</v>
      </c>
      <c r="C266" t="s">
        <v>3</v>
      </c>
      <c r="D266">
        <v>0.53</v>
      </c>
      <c r="E266">
        <v>2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</v>
      </c>
    </row>
    <row r="267" spans="1:11" x14ac:dyDescent="0.25">
      <c r="A267">
        <v>227</v>
      </c>
      <c r="B267">
        <v>6</v>
      </c>
      <c r="C267" t="s">
        <v>3</v>
      </c>
      <c r="D267">
        <v>0.53</v>
      </c>
      <c r="E267">
        <v>10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1</v>
      </c>
    </row>
    <row r="268" spans="1:11" x14ac:dyDescent="0.25">
      <c r="A268">
        <v>228</v>
      </c>
      <c r="B268">
        <v>6</v>
      </c>
      <c r="C268" t="s">
        <v>2</v>
      </c>
      <c r="D268">
        <v>0.77</v>
      </c>
      <c r="E268">
        <v>2</v>
      </c>
      <c r="F268">
        <v>1</v>
      </c>
      <c r="G268">
        <v>1</v>
      </c>
      <c r="H268">
        <v>0</v>
      </c>
      <c r="I268">
        <v>0</v>
      </c>
      <c r="J268">
        <v>0</v>
      </c>
      <c r="K268">
        <v>0</v>
      </c>
    </row>
    <row r="269" spans="1:11" x14ac:dyDescent="0.25">
      <c r="A269">
        <v>229</v>
      </c>
      <c r="B269">
        <v>6</v>
      </c>
      <c r="C269" t="s">
        <v>2</v>
      </c>
      <c r="D269">
        <v>0.77</v>
      </c>
      <c r="E269">
        <v>10</v>
      </c>
      <c r="F269">
        <v>1</v>
      </c>
      <c r="G269">
        <v>0</v>
      </c>
      <c r="H269">
        <v>1</v>
      </c>
      <c r="I269">
        <v>0</v>
      </c>
      <c r="J269">
        <v>0</v>
      </c>
      <c r="K269">
        <v>0</v>
      </c>
    </row>
    <row r="270" spans="1:11" x14ac:dyDescent="0.25">
      <c r="A270">
        <v>229</v>
      </c>
      <c r="B270">
        <v>6</v>
      </c>
      <c r="C270" t="s">
        <v>3</v>
      </c>
      <c r="D270">
        <v>0.77</v>
      </c>
      <c r="E270">
        <v>10</v>
      </c>
      <c r="F270">
        <v>1</v>
      </c>
      <c r="G270">
        <v>0</v>
      </c>
      <c r="H270">
        <v>1</v>
      </c>
      <c r="I270">
        <v>0</v>
      </c>
      <c r="J270">
        <v>0</v>
      </c>
      <c r="K270">
        <v>0</v>
      </c>
    </row>
    <row r="271" spans="1:11" x14ac:dyDescent="0.25">
      <c r="A271">
        <v>231</v>
      </c>
      <c r="B271">
        <v>6</v>
      </c>
      <c r="C271" t="s">
        <v>2</v>
      </c>
      <c r="D271">
        <v>1.22</v>
      </c>
      <c r="E271">
        <v>10</v>
      </c>
      <c r="F271">
        <v>1</v>
      </c>
      <c r="G271">
        <v>0</v>
      </c>
      <c r="H271">
        <v>1</v>
      </c>
      <c r="I271">
        <v>0</v>
      </c>
      <c r="J271">
        <v>0</v>
      </c>
      <c r="K271">
        <v>0</v>
      </c>
    </row>
    <row r="272" spans="1:11" x14ac:dyDescent="0.25">
      <c r="A272">
        <v>231</v>
      </c>
      <c r="B272">
        <v>6</v>
      </c>
      <c r="C272" t="s">
        <v>3</v>
      </c>
      <c r="D272">
        <v>1.22</v>
      </c>
      <c r="E272">
        <v>10</v>
      </c>
      <c r="F272">
        <v>1</v>
      </c>
      <c r="G272">
        <v>1</v>
      </c>
      <c r="H272">
        <v>0</v>
      </c>
      <c r="I272">
        <v>0</v>
      </c>
      <c r="J272">
        <v>0</v>
      </c>
      <c r="K272">
        <v>0</v>
      </c>
    </row>
    <row r="273" spans="1:11" x14ac:dyDescent="0.25">
      <c r="A273">
        <v>232</v>
      </c>
      <c r="B273">
        <v>6</v>
      </c>
      <c r="C273" t="s">
        <v>2</v>
      </c>
      <c r="D273">
        <v>2.17</v>
      </c>
      <c r="E273">
        <v>2</v>
      </c>
      <c r="F273">
        <v>1</v>
      </c>
      <c r="G273">
        <v>1</v>
      </c>
      <c r="H273">
        <v>0</v>
      </c>
      <c r="I273">
        <v>0</v>
      </c>
      <c r="J273">
        <v>0</v>
      </c>
      <c r="K273">
        <v>0</v>
      </c>
    </row>
    <row r="274" spans="1:11" x14ac:dyDescent="0.25">
      <c r="A274">
        <v>232</v>
      </c>
      <c r="B274">
        <v>6</v>
      </c>
      <c r="C274" t="s">
        <v>3</v>
      </c>
      <c r="D274">
        <v>2.17</v>
      </c>
      <c r="E274">
        <v>2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1</v>
      </c>
    </row>
    <row r="275" spans="1:11" x14ac:dyDescent="0.25">
      <c r="A275">
        <v>233</v>
      </c>
      <c r="B275">
        <v>6</v>
      </c>
      <c r="C275" t="s">
        <v>2</v>
      </c>
      <c r="D275">
        <v>2.17</v>
      </c>
      <c r="E275">
        <v>10</v>
      </c>
      <c r="F275">
        <v>1</v>
      </c>
      <c r="G275">
        <v>0</v>
      </c>
      <c r="H275">
        <v>1</v>
      </c>
      <c r="I275">
        <v>0</v>
      </c>
      <c r="J275">
        <v>0</v>
      </c>
      <c r="K275">
        <v>0</v>
      </c>
    </row>
    <row r="276" spans="1:11" x14ac:dyDescent="0.25">
      <c r="A276">
        <v>233</v>
      </c>
      <c r="B276">
        <v>6</v>
      </c>
      <c r="C276" t="s">
        <v>3</v>
      </c>
      <c r="D276">
        <v>2.17</v>
      </c>
      <c r="E276">
        <v>10</v>
      </c>
      <c r="F276">
        <v>1</v>
      </c>
      <c r="G276">
        <v>1</v>
      </c>
      <c r="H276">
        <v>0</v>
      </c>
      <c r="I276">
        <v>0</v>
      </c>
      <c r="J276">
        <v>0</v>
      </c>
      <c r="K276">
        <v>0</v>
      </c>
    </row>
    <row r="277" spans="1:11" x14ac:dyDescent="0.25">
      <c r="A277">
        <v>234</v>
      </c>
      <c r="B277">
        <v>6</v>
      </c>
      <c r="C277" t="s">
        <v>2</v>
      </c>
      <c r="D277">
        <v>3.74</v>
      </c>
      <c r="E277">
        <v>2</v>
      </c>
      <c r="F277">
        <v>1</v>
      </c>
      <c r="G277">
        <v>0</v>
      </c>
      <c r="H277">
        <v>0</v>
      </c>
      <c r="I277">
        <v>0</v>
      </c>
      <c r="J277">
        <v>1</v>
      </c>
      <c r="K277">
        <v>0</v>
      </c>
    </row>
    <row r="278" spans="1:11" x14ac:dyDescent="0.25">
      <c r="A278">
        <v>234</v>
      </c>
      <c r="B278">
        <v>6</v>
      </c>
      <c r="C278" t="s">
        <v>3</v>
      </c>
      <c r="D278">
        <v>3.74</v>
      </c>
      <c r="E278">
        <v>2</v>
      </c>
      <c r="F278">
        <v>1</v>
      </c>
      <c r="G278">
        <v>0</v>
      </c>
      <c r="H278">
        <v>0</v>
      </c>
      <c r="I278">
        <v>0</v>
      </c>
      <c r="J278">
        <v>1</v>
      </c>
      <c r="K278">
        <v>0</v>
      </c>
    </row>
    <row r="279" spans="1:11" x14ac:dyDescent="0.25">
      <c r="A279">
        <v>235</v>
      </c>
      <c r="B279">
        <v>6</v>
      </c>
      <c r="C279" t="s">
        <v>3</v>
      </c>
      <c r="D279">
        <v>3.74</v>
      </c>
      <c r="E279">
        <v>10</v>
      </c>
      <c r="F279">
        <v>1</v>
      </c>
      <c r="G279">
        <v>1</v>
      </c>
      <c r="H279">
        <v>0</v>
      </c>
      <c r="I279">
        <v>0</v>
      </c>
      <c r="J279">
        <v>0</v>
      </c>
      <c r="K279">
        <v>0</v>
      </c>
    </row>
    <row r="280" spans="1:11" x14ac:dyDescent="0.25">
      <c r="A280">
        <v>236</v>
      </c>
      <c r="B280">
        <v>6</v>
      </c>
      <c r="C280" t="s">
        <v>2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1</v>
      </c>
    </row>
    <row r="281" spans="1:11" x14ac:dyDescent="0.25">
      <c r="A281">
        <v>237</v>
      </c>
      <c r="B281">
        <v>6</v>
      </c>
      <c r="C281" t="s">
        <v>3</v>
      </c>
      <c r="D281">
        <v>0.53</v>
      </c>
      <c r="E281">
        <v>2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1</v>
      </c>
    </row>
    <row r="282" spans="1:11" x14ac:dyDescent="0.25">
      <c r="A282">
        <v>238</v>
      </c>
      <c r="B282">
        <v>6</v>
      </c>
      <c r="C282" t="s">
        <v>3</v>
      </c>
      <c r="D282">
        <v>0.53</v>
      </c>
      <c r="E282">
        <v>10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1</v>
      </c>
    </row>
    <row r="283" spans="1:11" x14ac:dyDescent="0.25">
      <c r="A283">
        <v>239</v>
      </c>
      <c r="B283">
        <v>6</v>
      </c>
      <c r="C283" t="s">
        <v>3</v>
      </c>
      <c r="D283">
        <v>0.77</v>
      </c>
      <c r="E283">
        <v>2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1</v>
      </c>
    </row>
    <row r="284" spans="1:11" x14ac:dyDescent="0.25">
      <c r="A284">
        <v>240</v>
      </c>
      <c r="B284">
        <v>6</v>
      </c>
      <c r="C284" t="s">
        <v>2</v>
      </c>
      <c r="D284">
        <v>0.77</v>
      </c>
      <c r="E284">
        <v>10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1</v>
      </c>
    </row>
    <row r="285" spans="1:11" x14ac:dyDescent="0.25">
      <c r="A285">
        <v>241</v>
      </c>
      <c r="B285">
        <v>6</v>
      </c>
      <c r="C285" t="s">
        <v>2</v>
      </c>
      <c r="D285">
        <v>1.22</v>
      </c>
      <c r="E285">
        <v>2</v>
      </c>
      <c r="F285">
        <v>1</v>
      </c>
      <c r="G285">
        <v>0</v>
      </c>
      <c r="H285">
        <v>1</v>
      </c>
      <c r="I285">
        <v>0</v>
      </c>
      <c r="J285">
        <v>0</v>
      </c>
      <c r="K285">
        <v>0</v>
      </c>
    </row>
    <row r="286" spans="1:11" x14ac:dyDescent="0.25">
      <c r="A286">
        <v>241</v>
      </c>
      <c r="B286">
        <v>6</v>
      </c>
      <c r="C286" t="s">
        <v>3</v>
      </c>
      <c r="D286">
        <v>1.22</v>
      </c>
      <c r="E286">
        <v>2</v>
      </c>
      <c r="F286">
        <v>1</v>
      </c>
      <c r="G286">
        <v>1</v>
      </c>
      <c r="H286">
        <v>0</v>
      </c>
      <c r="I286">
        <v>0</v>
      </c>
      <c r="J286">
        <v>0</v>
      </c>
      <c r="K286">
        <v>0</v>
      </c>
    </row>
    <row r="287" spans="1:11" x14ac:dyDescent="0.25">
      <c r="A287">
        <v>242</v>
      </c>
      <c r="B287">
        <v>6</v>
      </c>
      <c r="C287" t="s">
        <v>3</v>
      </c>
      <c r="D287">
        <v>1.22</v>
      </c>
      <c r="E287">
        <v>10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1</v>
      </c>
    </row>
    <row r="288" spans="1:11" x14ac:dyDescent="0.25">
      <c r="A288">
        <v>243</v>
      </c>
      <c r="B288">
        <v>6</v>
      </c>
      <c r="C288" t="s">
        <v>3</v>
      </c>
      <c r="D288">
        <v>2.17</v>
      </c>
      <c r="E288">
        <v>2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1</v>
      </c>
    </row>
    <row r="289" spans="1:11" x14ac:dyDescent="0.25">
      <c r="A289">
        <v>244</v>
      </c>
      <c r="B289">
        <v>6</v>
      </c>
      <c r="C289" t="s">
        <v>2</v>
      </c>
      <c r="D289">
        <v>2.17</v>
      </c>
      <c r="E289">
        <v>10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1</v>
      </c>
    </row>
    <row r="290" spans="1:11" x14ac:dyDescent="0.25">
      <c r="A290">
        <v>245</v>
      </c>
      <c r="B290">
        <v>6</v>
      </c>
      <c r="C290" t="s">
        <v>2</v>
      </c>
      <c r="D290">
        <v>3.74</v>
      </c>
      <c r="E290">
        <v>2</v>
      </c>
      <c r="F290">
        <v>1</v>
      </c>
      <c r="G290">
        <v>0</v>
      </c>
      <c r="H290">
        <v>1</v>
      </c>
      <c r="I290">
        <v>0</v>
      </c>
      <c r="J290">
        <v>0</v>
      </c>
      <c r="K290">
        <v>0</v>
      </c>
    </row>
    <row r="291" spans="1:11" x14ac:dyDescent="0.25">
      <c r="A291">
        <v>245</v>
      </c>
      <c r="B291">
        <v>6</v>
      </c>
      <c r="C291" t="s">
        <v>3</v>
      </c>
      <c r="D291">
        <v>3.74</v>
      </c>
      <c r="E291">
        <v>2</v>
      </c>
      <c r="F291">
        <v>1</v>
      </c>
      <c r="G291">
        <v>0</v>
      </c>
      <c r="H291">
        <v>1</v>
      </c>
      <c r="I291">
        <v>0</v>
      </c>
      <c r="J291">
        <v>0</v>
      </c>
      <c r="K291">
        <v>0</v>
      </c>
    </row>
    <row r="292" spans="1:11" x14ac:dyDescent="0.25">
      <c r="A292">
        <v>246</v>
      </c>
      <c r="B292">
        <v>6</v>
      </c>
      <c r="C292" t="s">
        <v>2</v>
      </c>
      <c r="D292">
        <v>3.74</v>
      </c>
      <c r="E292">
        <v>10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1</v>
      </c>
    </row>
    <row r="293" spans="1:11" x14ac:dyDescent="0.25">
      <c r="A293">
        <v>246</v>
      </c>
      <c r="B293">
        <v>6</v>
      </c>
      <c r="C293" t="s">
        <v>3</v>
      </c>
      <c r="D293">
        <v>3.74</v>
      </c>
      <c r="E293">
        <v>10</v>
      </c>
      <c r="F293">
        <v>1</v>
      </c>
      <c r="G293">
        <v>1</v>
      </c>
      <c r="H293">
        <v>0</v>
      </c>
      <c r="I293">
        <v>0</v>
      </c>
      <c r="J293">
        <v>0</v>
      </c>
      <c r="K293">
        <v>0</v>
      </c>
    </row>
    <row r="294" spans="1:11" x14ac:dyDescent="0.25">
      <c r="A294">
        <v>247</v>
      </c>
      <c r="B294">
        <v>6</v>
      </c>
      <c r="C294" t="s">
        <v>2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1</v>
      </c>
    </row>
    <row r="295" spans="1:11" x14ac:dyDescent="0.25">
      <c r="A295">
        <v>248</v>
      </c>
      <c r="B295">
        <v>6</v>
      </c>
      <c r="C295" t="s">
        <v>2</v>
      </c>
      <c r="D295">
        <v>0.53</v>
      </c>
      <c r="E295">
        <v>2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1</v>
      </c>
    </row>
    <row r="296" spans="1:11" x14ac:dyDescent="0.25">
      <c r="A296">
        <v>249</v>
      </c>
      <c r="B296">
        <v>6</v>
      </c>
      <c r="C296" t="s">
        <v>3</v>
      </c>
      <c r="D296">
        <v>0.53</v>
      </c>
      <c r="E296">
        <v>10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1</v>
      </c>
    </row>
    <row r="297" spans="1:11" x14ac:dyDescent="0.25">
      <c r="A297">
        <v>251</v>
      </c>
      <c r="B297">
        <v>6</v>
      </c>
      <c r="C297" t="s">
        <v>3</v>
      </c>
      <c r="D297">
        <v>0.77</v>
      </c>
      <c r="E297">
        <v>10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1</v>
      </c>
    </row>
    <row r="298" spans="1:11" x14ac:dyDescent="0.25">
      <c r="A298">
        <v>252</v>
      </c>
      <c r="B298">
        <v>6</v>
      </c>
      <c r="C298" t="s">
        <v>2</v>
      </c>
      <c r="D298">
        <v>1.22</v>
      </c>
      <c r="E298">
        <v>2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1</v>
      </c>
    </row>
    <row r="299" spans="1:11" x14ac:dyDescent="0.25">
      <c r="A299">
        <v>252</v>
      </c>
      <c r="B299">
        <v>6</v>
      </c>
      <c r="C299" t="s">
        <v>3</v>
      </c>
      <c r="D299">
        <v>1.22</v>
      </c>
      <c r="E299">
        <v>2</v>
      </c>
      <c r="F299">
        <v>1</v>
      </c>
      <c r="G299">
        <v>0</v>
      </c>
      <c r="H299">
        <v>0</v>
      </c>
      <c r="I299">
        <v>1</v>
      </c>
      <c r="J299">
        <v>0</v>
      </c>
      <c r="K299">
        <v>0</v>
      </c>
    </row>
    <row r="300" spans="1:11" x14ac:dyDescent="0.25">
      <c r="A300">
        <v>253</v>
      </c>
      <c r="B300">
        <v>6</v>
      </c>
      <c r="C300" t="s">
        <v>2</v>
      </c>
      <c r="D300">
        <v>1.22</v>
      </c>
      <c r="E300">
        <v>10</v>
      </c>
      <c r="F300">
        <v>1</v>
      </c>
      <c r="G300">
        <v>1</v>
      </c>
      <c r="H300">
        <v>0</v>
      </c>
      <c r="I300">
        <v>0</v>
      </c>
      <c r="J300">
        <v>0</v>
      </c>
      <c r="K300">
        <v>0</v>
      </c>
    </row>
    <row r="301" spans="1:11" x14ac:dyDescent="0.25">
      <c r="A301">
        <v>254</v>
      </c>
      <c r="B301">
        <v>6</v>
      </c>
      <c r="C301" t="s">
        <v>2</v>
      </c>
      <c r="D301">
        <v>2.17</v>
      </c>
      <c r="E301">
        <v>2</v>
      </c>
      <c r="F301">
        <v>1</v>
      </c>
      <c r="G301">
        <v>0</v>
      </c>
      <c r="H301">
        <v>1</v>
      </c>
      <c r="I301">
        <v>0</v>
      </c>
      <c r="J301">
        <v>0</v>
      </c>
      <c r="K301">
        <v>0</v>
      </c>
    </row>
    <row r="302" spans="1:11" x14ac:dyDescent="0.25">
      <c r="A302">
        <v>254</v>
      </c>
      <c r="B302">
        <v>6</v>
      </c>
      <c r="C302" t="s">
        <v>3</v>
      </c>
      <c r="D302">
        <v>2.17</v>
      </c>
      <c r="E302">
        <v>2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</row>
    <row r="303" spans="1:11" x14ac:dyDescent="0.25">
      <c r="A303">
        <v>255</v>
      </c>
      <c r="B303">
        <v>6</v>
      </c>
      <c r="C303" t="s">
        <v>2</v>
      </c>
      <c r="D303">
        <v>2.17</v>
      </c>
      <c r="E303">
        <v>10</v>
      </c>
      <c r="F303">
        <v>1</v>
      </c>
      <c r="G303">
        <v>0</v>
      </c>
      <c r="H303">
        <v>1</v>
      </c>
      <c r="I303">
        <v>0</v>
      </c>
      <c r="J303">
        <v>0</v>
      </c>
      <c r="K303">
        <v>0</v>
      </c>
    </row>
    <row r="304" spans="1:11" x14ac:dyDescent="0.25">
      <c r="A304">
        <v>255</v>
      </c>
      <c r="B304">
        <v>6</v>
      </c>
      <c r="C304" t="s">
        <v>3</v>
      </c>
      <c r="D304">
        <v>2.17</v>
      </c>
      <c r="E304">
        <v>10</v>
      </c>
      <c r="F304">
        <v>1</v>
      </c>
      <c r="G304">
        <v>1</v>
      </c>
      <c r="H304">
        <v>0</v>
      </c>
      <c r="I304">
        <v>0</v>
      </c>
      <c r="J304">
        <v>0</v>
      </c>
      <c r="K304">
        <v>0</v>
      </c>
    </row>
    <row r="305" spans="1:11" x14ac:dyDescent="0.25">
      <c r="A305">
        <v>256</v>
      </c>
      <c r="B305">
        <v>6</v>
      </c>
      <c r="C305" t="s">
        <v>3</v>
      </c>
      <c r="D305">
        <v>3.74</v>
      </c>
      <c r="E305">
        <v>2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1</v>
      </c>
    </row>
    <row r="306" spans="1:11" x14ac:dyDescent="0.25">
      <c r="A306">
        <v>257</v>
      </c>
      <c r="B306">
        <v>6</v>
      </c>
      <c r="C306" t="s">
        <v>2</v>
      </c>
      <c r="D306">
        <v>3.74</v>
      </c>
      <c r="E306">
        <v>10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1</v>
      </c>
    </row>
    <row r="307" spans="1:11" x14ac:dyDescent="0.25">
      <c r="A307">
        <v>257</v>
      </c>
      <c r="B307">
        <v>6</v>
      </c>
      <c r="C307" t="s">
        <v>3</v>
      </c>
      <c r="D307">
        <v>3.74</v>
      </c>
      <c r="E307">
        <v>10</v>
      </c>
      <c r="F307">
        <v>1</v>
      </c>
      <c r="G307">
        <v>1</v>
      </c>
      <c r="H307">
        <v>0</v>
      </c>
      <c r="I307">
        <v>0</v>
      </c>
      <c r="J307">
        <v>0</v>
      </c>
      <c r="K307">
        <v>0</v>
      </c>
    </row>
    <row r="308" spans="1:11" x14ac:dyDescent="0.25">
      <c r="A308">
        <v>258</v>
      </c>
      <c r="B308">
        <v>6</v>
      </c>
      <c r="C308" t="s">
        <v>2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1</v>
      </c>
    </row>
    <row r="309" spans="1:11" x14ac:dyDescent="0.25">
      <c r="A309">
        <v>259</v>
      </c>
      <c r="B309">
        <v>6</v>
      </c>
      <c r="C309" t="s">
        <v>2</v>
      </c>
      <c r="D309">
        <v>0.53</v>
      </c>
      <c r="E309">
        <v>2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1</v>
      </c>
    </row>
    <row r="310" spans="1:11" x14ac:dyDescent="0.25">
      <c r="A310">
        <v>259</v>
      </c>
      <c r="B310">
        <v>6</v>
      </c>
      <c r="C310" t="s">
        <v>3</v>
      </c>
      <c r="D310">
        <v>0.53</v>
      </c>
      <c r="E310">
        <v>2</v>
      </c>
      <c r="F310">
        <v>1</v>
      </c>
      <c r="G310">
        <v>0</v>
      </c>
      <c r="H310">
        <v>0</v>
      </c>
      <c r="I310">
        <v>1</v>
      </c>
      <c r="J310">
        <v>0</v>
      </c>
      <c r="K310">
        <v>0</v>
      </c>
    </row>
    <row r="311" spans="1:11" x14ac:dyDescent="0.25">
      <c r="A311">
        <v>260</v>
      </c>
      <c r="B311">
        <v>6</v>
      </c>
      <c r="C311" t="s">
        <v>3</v>
      </c>
      <c r="D311">
        <v>0.53</v>
      </c>
      <c r="E311">
        <v>10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1</v>
      </c>
    </row>
    <row r="312" spans="1:11" x14ac:dyDescent="0.25">
      <c r="A312">
        <v>261</v>
      </c>
      <c r="B312">
        <v>6</v>
      </c>
      <c r="C312" t="s">
        <v>2</v>
      </c>
      <c r="D312">
        <v>0.77</v>
      </c>
      <c r="E312">
        <v>2</v>
      </c>
      <c r="F312">
        <v>1</v>
      </c>
      <c r="G312">
        <v>0</v>
      </c>
      <c r="H312">
        <v>1</v>
      </c>
      <c r="I312">
        <v>0</v>
      </c>
      <c r="J312">
        <v>0</v>
      </c>
      <c r="K312">
        <v>0</v>
      </c>
    </row>
    <row r="313" spans="1:11" x14ac:dyDescent="0.25">
      <c r="A313">
        <v>261</v>
      </c>
      <c r="B313">
        <v>6</v>
      </c>
      <c r="C313" t="s">
        <v>3</v>
      </c>
      <c r="D313">
        <v>0.77</v>
      </c>
      <c r="E313">
        <v>2</v>
      </c>
      <c r="F313">
        <v>1</v>
      </c>
      <c r="G313">
        <v>0</v>
      </c>
      <c r="H313">
        <v>1</v>
      </c>
      <c r="I313">
        <v>0</v>
      </c>
      <c r="J313">
        <v>0</v>
      </c>
      <c r="K313">
        <v>0</v>
      </c>
    </row>
    <row r="314" spans="1:11" x14ac:dyDescent="0.25">
      <c r="A314">
        <v>262</v>
      </c>
      <c r="B314">
        <v>6</v>
      </c>
      <c r="C314" t="s">
        <v>2</v>
      </c>
      <c r="D314">
        <v>0.77</v>
      </c>
      <c r="E314">
        <v>10</v>
      </c>
      <c r="F314">
        <v>1</v>
      </c>
      <c r="G314">
        <v>0</v>
      </c>
      <c r="H314">
        <v>0</v>
      </c>
      <c r="I314">
        <v>1</v>
      </c>
      <c r="J314">
        <v>0</v>
      </c>
      <c r="K314">
        <v>0</v>
      </c>
    </row>
    <row r="315" spans="1:11" x14ac:dyDescent="0.25">
      <c r="A315">
        <v>263</v>
      </c>
      <c r="B315">
        <v>6</v>
      </c>
      <c r="C315" t="s">
        <v>2</v>
      </c>
      <c r="D315">
        <v>1.22</v>
      </c>
      <c r="E315">
        <v>2</v>
      </c>
      <c r="F315">
        <v>1</v>
      </c>
      <c r="G315">
        <v>1</v>
      </c>
      <c r="H315">
        <v>0</v>
      </c>
      <c r="I315">
        <v>0</v>
      </c>
      <c r="J315">
        <v>0</v>
      </c>
      <c r="K315">
        <v>0</v>
      </c>
    </row>
    <row r="316" spans="1:11" x14ac:dyDescent="0.25">
      <c r="A316">
        <v>263</v>
      </c>
      <c r="B316">
        <v>6</v>
      </c>
      <c r="C316" t="s">
        <v>3</v>
      </c>
      <c r="D316">
        <v>1.22</v>
      </c>
      <c r="E316">
        <v>2</v>
      </c>
      <c r="F316">
        <v>1</v>
      </c>
      <c r="G316">
        <v>0</v>
      </c>
      <c r="H316">
        <v>0</v>
      </c>
      <c r="I316">
        <v>0</v>
      </c>
      <c r="J316">
        <v>1</v>
      </c>
      <c r="K316">
        <v>0</v>
      </c>
    </row>
    <row r="317" spans="1:11" x14ac:dyDescent="0.25">
      <c r="A317">
        <v>264</v>
      </c>
      <c r="B317">
        <v>6</v>
      </c>
      <c r="C317" t="s">
        <v>2</v>
      </c>
      <c r="D317">
        <v>1.22</v>
      </c>
      <c r="E317">
        <v>10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1</v>
      </c>
    </row>
    <row r="318" spans="1:11" x14ac:dyDescent="0.25">
      <c r="A318">
        <v>264</v>
      </c>
      <c r="B318">
        <v>6</v>
      </c>
      <c r="C318" t="s">
        <v>3</v>
      </c>
      <c r="D318">
        <v>1.22</v>
      </c>
      <c r="E318">
        <v>10</v>
      </c>
      <c r="F318">
        <v>1</v>
      </c>
      <c r="G318">
        <v>0</v>
      </c>
      <c r="H318">
        <v>1</v>
      </c>
      <c r="I318">
        <v>0</v>
      </c>
      <c r="J318">
        <v>0</v>
      </c>
      <c r="K318">
        <v>0</v>
      </c>
    </row>
    <row r="319" spans="1:11" x14ac:dyDescent="0.25">
      <c r="A319">
        <v>265</v>
      </c>
      <c r="B319">
        <v>6</v>
      </c>
      <c r="C319" t="s">
        <v>2</v>
      </c>
      <c r="D319">
        <v>2.17</v>
      </c>
      <c r="E319">
        <v>2</v>
      </c>
      <c r="F319">
        <v>1</v>
      </c>
      <c r="G319">
        <v>0</v>
      </c>
      <c r="H319">
        <v>1</v>
      </c>
      <c r="I319">
        <v>0</v>
      </c>
      <c r="J319">
        <v>0</v>
      </c>
      <c r="K319">
        <v>0</v>
      </c>
    </row>
    <row r="320" spans="1:11" x14ac:dyDescent="0.25">
      <c r="A320">
        <v>265</v>
      </c>
      <c r="B320">
        <v>6</v>
      </c>
      <c r="C320" t="s">
        <v>3</v>
      </c>
      <c r="D320">
        <v>2.17</v>
      </c>
      <c r="E320">
        <v>2</v>
      </c>
      <c r="F320">
        <v>1</v>
      </c>
      <c r="G320">
        <v>0</v>
      </c>
      <c r="H320">
        <v>1</v>
      </c>
      <c r="I320">
        <v>0</v>
      </c>
      <c r="J320">
        <v>0</v>
      </c>
      <c r="K320">
        <v>0</v>
      </c>
    </row>
    <row r="321" spans="1:11" x14ac:dyDescent="0.25">
      <c r="A321">
        <v>266</v>
      </c>
      <c r="B321">
        <v>6</v>
      </c>
      <c r="C321" t="s">
        <v>3</v>
      </c>
      <c r="D321">
        <v>2.17</v>
      </c>
      <c r="E321">
        <v>10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1</v>
      </c>
    </row>
    <row r="322" spans="1:11" x14ac:dyDescent="0.25">
      <c r="A322">
        <v>267</v>
      </c>
      <c r="B322">
        <v>6</v>
      </c>
      <c r="C322" t="s">
        <v>3</v>
      </c>
      <c r="D322">
        <v>3.74</v>
      </c>
      <c r="E322">
        <v>2</v>
      </c>
      <c r="F322">
        <v>1</v>
      </c>
      <c r="G322">
        <v>0</v>
      </c>
      <c r="H322">
        <v>0</v>
      </c>
      <c r="I322">
        <v>1</v>
      </c>
      <c r="J322">
        <v>0</v>
      </c>
      <c r="K322">
        <v>0</v>
      </c>
    </row>
    <row r="323" spans="1:11" x14ac:dyDescent="0.25">
      <c r="A323">
        <v>268</v>
      </c>
      <c r="B323">
        <v>6</v>
      </c>
      <c r="C323" t="s">
        <v>2</v>
      </c>
      <c r="D323">
        <v>3.74</v>
      </c>
      <c r="E323">
        <v>10</v>
      </c>
      <c r="F323">
        <v>1</v>
      </c>
      <c r="G323">
        <v>0</v>
      </c>
      <c r="H323">
        <v>0</v>
      </c>
      <c r="I323">
        <v>0</v>
      </c>
      <c r="J323">
        <v>1</v>
      </c>
      <c r="K323">
        <v>0</v>
      </c>
    </row>
    <row r="324" spans="1:11" x14ac:dyDescent="0.25">
      <c r="A324">
        <v>268</v>
      </c>
      <c r="B324">
        <v>6</v>
      </c>
      <c r="C324" t="s">
        <v>3</v>
      </c>
      <c r="D324">
        <v>3.74</v>
      </c>
      <c r="E324">
        <v>10</v>
      </c>
      <c r="F324">
        <v>1</v>
      </c>
      <c r="G324">
        <v>0</v>
      </c>
      <c r="H324">
        <v>1</v>
      </c>
      <c r="I324">
        <v>0</v>
      </c>
      <c r="J324">
        <v>0</v>
      </c>
      <c r="K324">
        <v>0</v>
      </c>
    </row>
    <row r="325" spans="1:11" x14ac:dyDescent="0.25">
      <c r="A325">
        <v>269</v>
      </c>
      <c r="B325">
        <v>6</v>
      </c>
      <c r="C325" t="s">
        <v>2</v>
      </c>
      <c r="D325">
        <v>0</v>
      </c>
      <c r="E325">
        <v>0</v>
      </c>
      <c r="F325">
        <v>1</v>
      </c>
      <c r="G325">
        <v>0</v>
      </c>
      <c r="H325">
        <v>1</v>
      </c>
      <c r="I325">
        <v>0</v>
      </c>
      <c r="J325">
        <v>0</v>
      </c>
      <c r="K325">
        <v>0</v>
      </c>
    </row>
    <row r="326" spans="1:11" x14ac:dyDescent="0.25">
      <c r="A326">
        <v>269</v>
      </c>
      <c r="B326">
        <v>6</v>
      </c>
      <c r="C326" t="s">
        <v>3</v>
      </c>
      <c r="D326">
        <v>0</v>
      </c>
      <c r="E326">
        <v>0</v>
      </c>
      <c r="F326">
        <v>1</v>
      </c>
      <c r="G326">
        <v>1</v>
      </c>
      <c r="H326">
        <v>0</v>
      </c>
      <c r="I326">
        <v>0</v>
      </c>
      <c r="J326">
        <v>0</v>
      </c>
      <c r="K326">
        <v>0</v>
      </c>
    </row>
    <row r="327" spans="1:11" x14ac:dyDescent="0.25">
      <c r="A327">
        <v>270</v>
      </c>
      <c r="B327">
        <v>6</v>
      </c>
      <c r="C327" t="s">
        <v>3</v>
      </c>
      <c r="D327">
        <v>0.53</v>
      </c>
      <c r="E327">
        <v>2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1</v>
      </c>
    </row>
    <row r="328" spans="1:11" x14ac:dyDescent="0.25">
      <c r="A328">
        <v>271</v>
      </c>
      <c r="B328">
        <v>6</v>
      </c>
      <c r="C328" t="s">
        <v>2</v>
      </c>
      <c r="D328">
        <v>0.53</v>
      </c>
      <c r="E328">
        <v>10</v>
      </c>
      <c r="F328">
        <v>1</v>
      </c>
      <c r="G328">
        <v>0</v>
      </c>
      <c r="H328">
        <v>1</v>
      </c>
      <c r="I328">
        <v>0</v>
      </c>
      <c r="J328">
        <v>0</v>
      </c>
      <c r="K328">
        <v>0</v>
      </c>
    </row>
    <row r="329" spans="1:11" x14ac:dyDescent="0.25">
      <c r="A329">
        <v>271</v>
      </c>
      <c r="B329">
        <v>6</v>
      </c>
      <c r="C329" t="s">
        <v>3</v>
      </c>
      <c r="D329">
        <v>0.53</v>
      </c>
      <c r="E329">
        <v>10</v>
      </c>
      <c r="F329">
        <v>1</v>
      </c>
      <c r="G329">
        <v>1</v>
      </c>
      <c r="H329">
        <v>0</v>
      </c>
      <c r="I329">
        <v>0</v>
      </c>
      <c r="J329">
        <v>0</v>
      </c>
      <c r="K329">
        <v>0</v>
      </c>
    </row>
    <row r="330" spans="1:11" x14ac:dyDescent="0.25">
      <c r="A330">
        <v>272</v>
      </c>
      <c r="B330">
        <v>6</v>
      </c>
      <c r="C330" t="s">
        <v>2</v>
      </c>
      <c r="D330">
        <v>0.77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1</v>
      </c>
    </row>
    <row r="331" spans="1:11" x14ac:dyDescent="0.25">
      <c r="A331">
        <v>273</v>
      </c>
      <c r="B331">
        <v>6</v>
      </c>
      <c r="C331" t="s">
        <v>2</v>
      </c>
      <c r="D331">
        <v>0.77</v>
      </c>
      <c r="E331">
        <v>10</v>
      </c>
      <c r="F331">
        <v>1</v>
      </c>
      <c r="G331">
        <v>0</v>
      </c>
      <c r="H331">
        <v>1</v>
      </c>
      <c r="I331">
        <v>0</v>
      </c>
      <c r="J331">
        <v>0</v>
      </c>
      <c r="K331">
        <v>0</v>
      </c>
    </row>
    <row r="332" spans="1:11" x14ac:dyDescent="0.25">
      <c r="A332">
        <v>273</v>
      </c>
      <c r="B332">
        <v>6</v>
      </c>
      <c r="C332" t="s">
        <v>3</v>
      </c>
      <c r="D332">
        <v>0.77</v>
      </c>
      <c r="E332">
        <v>10</v>
      </c>
      <c r="F332">
        <v>1</v>
      </c>
      <c r="G332">
        <v>0</v>
      </c>
      <c r="H332">
        <v>1</v>
      </c>
      <c r="I332">
        <v>0</v>
      </c>
      <c r="J332">
        <v>0</v>
      </c>
      <c r="K332">
        <v>0</v>
      </c>
    </row>
    <row r="333" spans="1:11" x14ac:dyDescent="0.25">
      <c r="A333">
        <v>274</v>
      </c>
      <c r="B333">
        <v>6</v>
      </c>
      <c r="C333" t="s">
        <v>3</v>
      </c>
      <c r="D333">
        <v>1.22</v>
      </c>
      <c r="E333">
        <v>2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1</v>
      </c>
    </row>
    <row r="334" spans="1:11" x14ac:dyDescent="0.25">
      <c r="A334">
        <v>275</v>
      </c>
      <c r="B334">
        <v>6</v>
      </c>
      <c r="C334" t="s">
        <v>2</v>
      </c>
      <c r="D334">
        <v>1.22</v>
      </c>
      <c r="E334">
        <v>10</v>
      </c>
      <c r="F334">
        <v>1</v>
      </c>
      <c r="G334">
        <v>0</v>
      </c>
      <c r="H334">
        <v>1</v>
      </c>
      <c r="I334">
        <v>0</v>
      </c>
      <c r="J334">
        <v>0</v>
      </c>
      <c r="K334">
        <v>0</v>
      </c>
    </row>
    <row r="335" spans="1:11" x14ac:dyDescent="0.25">
      <c r="A335">
        <v>275</v>
      </c>
      <c r="B335">
        <v>6</v>
      </c>
      <c r="C335" t="s">
        <v>3</v>
      </c>
      <c r="D335">
        <v>1.22</v>
      </c>
      <c r="E335">
        <v>10</v>
      </c>
      <c r="F335">
        <v>1</v>
      </c>
      <c r="G335">
        <v>0</v>
      </c>
      <c r="H335">
        <v>1</v>
      </c>
      <c r="I335">
        <v>0</v>
      </c>
      <c r="J335">
        <v>0</v>
      </c>
      <c r="K335">
        <v>0</v>
      </c>
    </row>
    <row r="336" spans="1:11" x14ac:dyDescent="0.25">
      <c r="A336">
        <v>276</v>
      </c>
      <c r="B336">
        <v>6</v>
      </c>
      <c r="C336" t="s">
        <v>2</v>
      </c>
      <c r="D336">
        <v>2.17</v>
      </c>
      <c r="E336">
        <v>2</v>
      </c>
      <c r="F336">
        <v>1</v>
      </c>
      <c r="G336">
        <v>0</v>
      </c>
      <c r="H336">
        <v>1</v>
      </c>
      <c r="I336">
        <v>0</v>
      </c>
      <c r="J336">
        <v>0</v>
      </c>
      <c r="K336">
        <v>0</v>
      </c>
    </row>
    <row r="337" spans="1:11" x14ac:dyDescent="0.25">
      <c r="A337">
        <v>276</v>
      </c>
      <c r="B337">
        <v>6</v>
      </c>
      <c r="C337" t="s">
        <v>3</v>
      </c>
      <c r="D337">
        <v>2.17</v>
      </c>
      <c r="E337">
        <v>2</v>
      </c>
      <c r="F337">
        <v>1</v>
      </c>
      <c r="G337">
        <v>1</v>
      </c>
      <c r="H337">
        <v>0</v>
      </c>
      <c r="I337">
        <v>0</v>
      </c>
      <c r="J337">
        <v>0</v>
      </c>
      <c r="K337">
        <v>0</v>
      </c>
    </row>
    <row r="338" spans="1:11" x14ac:dyDescent="0.25">
      <c r="A338">
        <v>278</v>
      </c>
      <c r="B338">
        <v>6</v>
      </c>
      <c r="C338" t="s">
        <v>2</v>
      </c>
      <c r="D338">
        <v>3.74</v>
      </c>
      <c r="E338">
        <v>2</v>
      </c>
      <c r="F338">
        <v>1</v>
      </c>
      <c r="G338">
        <v>0</v>
      </c>
      <c r="H338">
        <v>0</v>
      </c>
      <c r="I338">
        <v>0</v>
      </c>
      <c r="J338">
        <v>1</v>
      </c>
      <c r="K338">
        <v>0</v>
      </c>
    </row>
    <row r="339" spans="1:11" x14ac:dyDescent="0.25">
      <c r="A339">
        <v>278</v>
      </c>
      <c r="B339">
        <v>6</v>
      </c>
      <c r="C339" t="s">
        <v>3</v>
      </c>
      <c r="D339">
        <v>3.74</v>
      </c>
      <c r="E339">
        <v>2</v>
      </c>
      <c r="F339">
        <v>1</v>
      </c>
      <c r="G339">
        <v>0</v>
      </c>
      <c r="H339">
        <v>0</v>
      </c>
      <c r="I339">
        <v>0</v>
      </c>
      <c r="J339">
        <v>1</v>
      </c>
      <c r="K339">
        <v>0</v>
      </c>
    </row>
    <row r="340" spans="1:11" x14ac:dyDescent="0.25">
      <c r="A340">
        <v>279</v>
      </c>
      <c r="B340">
        <v>6</v>
      </c>
      <c r="C340" t="s">
        <v>3</v>
      </c>
      <c r="D340">
        <v>3.74</v>
      </c>
      <c r="E340">
        <v>10</v>
      </c>
      <c r="F340">
        <v>1</v>
      </c>
      <c r="G340">
        <v>1</v>
      </c>
      <c r="H340">
        <v>0</v>
      </c>
      <c r="I340">
        <v>0</v>
      </c>
      <c r="J340">
        <v>0</v>
      </c>
      <c r="K340">
        <v>0</v>
      </c>
    </row>
    <row r="341" spans="1:11" x14ac:dyDescent="0.25">
      <c r="A341">
        <v>280</v>
      </c>
      <c r="B341">
        <v>6</v>
      </c>
      <c r="C341" t="s">
        <v>2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</v>
      </c>
    </row>
    <row r="342" spans="1:11" x14ac:dyDescent="0.25">
      <c r="A342">
        <v>280</v>
      </c>
      <c r="B342">
        <v>6</v>
      </c>
      <c r="C342" t="s">
        <v>3</v>
      </c>
      <c r="D342">
        <v>0</v>
      </c>
      <c r="E342">
        <v>0</v>
      </c>
      <c r="F342">
        <v>1</v>
      </c>
      <c r="G342">
        <v>0</v>
      </c>
      <c r="H342">
        <v>1</v>
      </c>
      <c r="I342">
        <v>0</v>
      </c>
      <c r="J342">
        <v>0</v>
      </c>
      <c r="K342">
        <v>0</v>
      </c>
    </row>
    <row r="343" spans="1:11" x14ac:dyDescent="0.25">
      <c r="A343">
        <v>281</v>
      </c>
      <c r="B343">
        <v>6</v>
      </c>
      <c r="C343" t="s">
        <v>2</v>
      </c>
      <c r="D343">
        <v>0.53</v>
      </c>
      <c r="E343">
        <v>2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</row>
    <row r="344" spans="1:11" x14ac:dyDescent="0.25">
      <c r="A344">
        <v>282</v>
      </c>
      <c r="B344">
        <v>6</v>
      </c>
      <c r="C344" t="s">
        <v>2</v>
      </c>
      <c r="D344">
        <v>0.53</v>
      </c>
      <c r="E344">
        <v>10</v>
      </c>
      <c r="F344">
        <v>1</v>
      </c>
      <c r="G344">
        <v>0</v>
      </c>
      <c r="H344">
        <v>1</v>
      </c>
      <c r="I344">
        <v>0</v>
      </c>
      <c r="J344">
        <v>0</v>
      </c>
      <c r="K344">
        <v>0</v>
      </c>
    </row>
    <row r="345" spans="1:11" x14ac:dyDescent="0.25">
      <c r="A345">
        <v>282</v>
      </c>
      <c r="B345">
        <v>6</v>
      </c>
      <c r="C345" t="s">
        <v>3</v>
      </c>
      <c r="D345">
        <v>0.53</v>
      </c>
      <c r="E345">
        <v>10</v>
      </c>
      <c r="F345">
        <v>1</v>
      </c>
      <c r="G345">
        <v>1</v>
      </c>
      <c r="H345">
        <v>0</v>
      </c>
      <c r="I345">
        <v>0</v>
      </c>
      <c r="J345">
        <v>0</v>
      </c>
      <c r="K345">
        <v>0</v>
      </c>
    </row>
    <row r="346" spans="1:11" x14ac:dyDescent="0.25">
      <c r="A346">
        <v>283</v>
      </c>
      <c r="B346">
        <v>7</v>
      </c>
      <c r="C346" t="s">
        <v>2</v>
      </c>
      <c r="D346">
        <v>0.77</v>
      </c>
      <c r="E346">
        <v>2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1</v>
      </c>
    </row>
    <row r="347" spans="1:11" x14ac:dyDescent="0.25">
      <c r="A347">
        <v>284</v>
      </c>
      <c r="B347">
        <v>7</v>
      </c>
      <c r="C347" t="s">
        <v>3</v>
      </c>
      <c r="D347">
        <v>0.77</v>
      </c>
      <c r="E347">
        <v>10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1</v>
      </c>
    </row>
    <row r="348" spans="1:11" x14ac:dyDescent="0.25">
      <c r="A348">
        <v>285</v>
      </c>
      <c r="B348">
        <v>7</v>
      </c>
      <c r="C348" t="s">
        <v>3</v>
      </c>
      <c r="D348">
        <v>1.22</v>
      </c>
      <c r="E348">
        <v>2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1</v>
      </c>
    </row>
    <row r="349" spans="1:11" x14ac:dyDescent="0.25">
      <c r="A349">
        <v>286</v>
      </c>
      <c r="B349">
        <v>7</v>
      </c>
      <c r="C349" t="s">
        <v>2</v>
      </c>
      <c r="D349">
        <v>1.22</v>
      </c>
      <c r="E349">
        <v>10</v>
      </c>
      <c r="F349">
        <v>1</v>
      </c>
      <c r="G349">
        <v>0</v>
      </c>
      <c r="H349">
        <v>1</v>
      </c>
      <c r="I349">
        <v>0</v>
      </c>
      <c r="J349">
        <v>0</v>
      </c>
      <c r="K349">
        <v>0</v>
      </c>
    </row>
    <row r="350" spans="1:11" x14ac:dyDescent="0.25">
      <c r="A350">
        <v>286</v>
      </c>
      <c r="B350">
        <v>7</v>
      </c>
      <c r="C350" t="s">
        <v>3</v>
      </c>
      <c r="D350">
        <v>1.22</v>
      </c>
      <c r="E350">
        <v>10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1</v>
      </c>
    </row>
    <row r="351" spans="1:11" x14ac:dyDescent="0.25">
      <c r="A351">
        <v>287</v>
      </c>
      <c r="B351">
        <v>7</v>
      </c>
      <c r="C351" t="s">
        <v>2</v>
      </c>
      <c r="D351">
        <v>2.17</v>
      </c>
      <c r="E351">
        <v>2</v>
      </c>
      <c r="F351">
        <v>1</v>
      </c>
      <c r="G351">
        <v>0</v>
      </c>
      <c r="H351">
        <v>1</v>
      </c>
      <c r="I351">
        <v>0</v>
      </c>
      <c r="J351">
        <v>0</v>
      </c>
      <c r="K351">
        <v>0</v>
      </c>
    </row>
    <row r="352" spans="1:11" x14ac:dyDescent="0.25">
      <c r="A352">
        <v>287</v>
      </c>
      <c r="B352">
        <v>7</v>
      </c>
      <c r="C352" t="s">
        <v>3</v>
      </c>
      <c r="D352">
        <v>2.17</v>
      </c>
      <c r="E352">
        <v>2</v>
      </c>
      <c r="F352">
        <v>1</v>
      </c>
      <c r="G352">
        <v>0</v>
      </c>
      <c r="H352">
        <v>0</v>
      </c>
      <c r="I352">
        <v>0</v>
      </c>
      <c r="J352">
        <v>1</v>
      </c>
      <c r="K352">
        <v>0</v>
      </c>
    </row>
    <row r="353" spans="1:11" x14ac:dyDescent="0.25">
      <c r="A353">
        <v>288</v>
      </c>
      <c r="B353">
        <v>7</v>
      </c>
      <c r="C353" t="s">
        <v>2</v>
      </c>
      <c r="D353">
        <v>2.17</v>
      </c>
      <c r="E353">
        <v>10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</row>
    <row r="354" spans="1:11" x14ac:dyDescent="0.25">
      <c r="A354">
        <v>288</v>
      </c>
      <c r="B354">
        <v>7</v>
      </c>
      <c r="C354" t="s">
        <v>3</v>
      </c>
      <c r="D354">
        <v>2.17</v>
      </c>
      <c r="E354">
        <v>10</v>
      </c>
      <c r="F354">
        <v>1</v>
      </c>
      <c r="G354">
        <v>0</v>
      </c>
      <c r="H354">
        <v>1</v>
      </c>
      <c r="I354">
        <v>0</v>
      </c>
      <c r="J354">
        <v>0</v>
      </c>
      <c r="K354">
        <v>0</v>
      </c>
    </row>
    <row r="355" spans="1:11" x14ac:dyDescent="0.25">
      <c r="A355">
        <v>289</v>
      </c>
      <c r="B355">
        <v>7</v>
      </c>
      <c r="C355" t="s">
        <v>2</v>
      </c>
      <c r="D355">
        <v>3.74</v>
      </c>
      <c r="E355">
        <v>2</v>
      </c>
      <c r="F355">
        <v>1</v>
      </c>
      <c r="G355">
        <v>0</v>
      </c>
      <c r="H355">
        <v>0</v>
      </c>
      <c r="I355">
        <v>0</v>
      </c>
      <c r="J355">
        <v>1</v>
      </c>
      <c r="K355">
        <v>0</v>
      </c>
    </row>
    <row r="356" spans="1:11" x14ac:dyDescent="0.25">
      <c r="A356">
        <v>289</v>
      </c>
      <c r="B356">
        <v>7</v>
      </c>
      <c r="C356" t="s">
        <v>3</v>
      </c>
      <c r="D356">
        <v>3.74</v>
      </c>
      <c r="E356">
        <v>2</v>
      </c>
      <c r="F356">
        <v>1</v>
      </c>
      <c r="G356">
        <v>1</v>
      </c>
      <c r="H356">
        <v>0</v>
      </c>
      <c r="I356">
        <v>0</v>
      </c>
      <c r="J356">
        <v>0</v>
      </c>
      <c r="K356">
        <v>0</v>
      </c>
    </row>
    <row r="357" spans="1:11" x14ac:dyDescent="0.25">
      <c r="A357">
        <v>290</v>
      </c>
      <c r="B357">
        <v>7</v>
      </c>
      <c r="C357" t="s">
        <v>2</v>
      </c>
      <c r="D357">
        <v>3.74</v>
      </c>
      <c r="E357">
        <v>10</v>
      </c>
      <c r="F357">
        <v>1</v>
      </c>
      <c r="G357">
        <v>0</v>
      </c>
      <c r="H357">
        <v>1</v>
      </c>
      <c r="I357">
        <v>0</v>
      </c>
      <c r="J357">
        <v>0</v>
      </c>
      <c r="K357">
        <v>0</v>
      </c>
    </row>
    <row r="358" spans="1:11" x14ac:dyDescent="0.25">
      <c r="A358">
        <v>290</v>
      </c>
      <c r="B358">
        <v>7</v>
      </c>
      <c r="C358" t="s">
        <v>3</v>
      </c>
      <c r="D358">
        <v>3.74</v>
      </c>
      <c r="E358">
        <v>10</v>
      </c>
      <c r="F358">
        <v>1</v>
      </c>
      <c r="G358">
        <v>0</v>
      </c>
      <c r="H358">
        <v>1</v>
      </c>
      <c r="I358">
        <v>0</v>
      </c>
      <c r="J358">
        <v>0</v>
      </c>
      <c r="K358">
        <v>0</v>
      </c>
    </row>
    <row r="359" spans="1:11" x14ac:dyDescent="0.25">
      <c r="A359">
        <v>291</v>
      </c>
      <c r="B359">
        <v>7</v>
      </c>
      <c r="C359" t="s">
        <v>2</v>
      </c>
      <c r="D359">
        <v>0</v>
      </c>
      <c r="E359">
        <v>0</v>
      </c>
      <c r="F359">
        <v>1</v>
      </c>
      <c r="G359">
        <v>0</v>
      </c>
      <c r="H359">
        <v>1</v>
      </c>
      <c r="I359">
        <v>0</v>
      </c>
      <c r="J359">
        <v>0</v>
      </c>
      <c r="K359">
        <v>0</v>
      </c>
    </row>
    <row r="360" spans="1:11" x14ac:dyDescent="0.25">
      <c r="A360">
        <v>291</v>
      </c>
      <c r="B360">
        <v>7</v>
      </c>
      <c r="C360" t="s">
        <v>3</v>
      </c>
      <c r="D360">
        <v>0</v>
      </c>
      <c r="E360">
        <v>0</v>
      </c>
      <c r="F360">
        <v>1</v>
      </c>
      <c r="G360">
        <v>1</v>
      </c>
      <c r="H360">
        <v>0</v>
      </c>
      <c r="I360">
        <v>0</v>
      </c>
      <c r="J360">
        <v>0</v>
      </c>
      <c r="K360">
        <v>0</v>
      </c>
    </row>
    <row r="361" spans="1:11" x14ac:dyDescent="0.25">
      <c r="A361">
        <v>292</v>
      </c>
      <c r="B361">
        <v>7</v>
      </c>
      <c r="C361" t="s">
        <v>2</v>
      </c>
      <c r="D361">
        <v>0.53</v>
      </c>
      <c r="E361">
        <v>2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1</v>
      </c>
    </row>
    <row r="362" spans="1:11" x14ac:dyDescent="0.25">
      <c r="A362">
        <v>293</v>
      </c>
      <c r="B362">
        <v>7</v>
      </c>
      <c r="C362" t="s">
        <v>2</v>
      </c>
      <c r="D362">
        <v>0.53</v>
      </c>
      <c r="E362">
        <v>10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1</v>
      </c>
    </row>
    <row r="363" spans="1:11" x14ac:dyDescent="0.25">
      <c r="A363">
        <v>294</v>
      </c>
      <c r="B363">
        <v>7</v>
      </c>
      <c r="C363" t="s">
        <v>3</v>
      </c>
      <c r="D363">
        <v>0.77</v>
      </c>
      <c r="E363">
        <v>2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</v>
      </c>
    </row>
    <row r="364" spans="1:11" x14ac:dyDescent="0.25">
      <c r="A364">
        <v>295</v>
      </c>
      <c r="B364">
        <v>7</v>
      </c>
      <c r="C364" t="s">
        <v>2</v>
      </c>
      <c r="D364">
        <v>0.77</v>
      </c>
      <c r="E364">
        <v>10</v>
      </c>
      <c r="F364">
        <v>1</v>
      </c>
      <c r="G364">
        <v>1</v>
      </c>
      <c r="H364">
        <v>0</v>
      </c>
      <c r="I364">
        <v>0</v>
      </c>
      <c r="J364">
        <v>0</v>
      </c>
      <c r="K364">
        <v>0</v>
      </c>
    </row>
    <row r="365" spans="1:11" x14ac:dyDescent="0.25">
      <c r="A365">
        <v>295</v>
      </c>
      <c r="B365">
        <v>7</v>
      </c>
      <c r="C365" t="s">
        <v>3</v>
      </c>
      <c r="D365">
        <v>0.77</v>
      </c>
      <c r="E365">
        <v>10</v>
      </c>
      <c r="F365">
        <v>1</v>
      </c>
      <c r="G365">
        <v>1</v>
      </c>
      <c r="H365">
        <v>0</v>
      </c>
      <c r="I365">
        <v>0</v>
      </c>
      <c r="J365">
        <v>0</v>
      </c>
      <c r="K365">
        <v>0</v>
      </c>
    </row>
    <row r="366" spans="1:11" x14ac:dyDescent="0.25">
      <c r="A366">
        <v>296</v>
      </c>
      <c r="B366">
        <v>7</v>
      </c>
      <c r="C366" t="s">
        <v>2</v>
      </c>
      <c r="D366">
        <v>1.22</v>
      </c>
      <c r="E366">
        <v>2</v>
      </c>
      <c r="F366">
        <v>1</v>
      </c>
      <c r="G366">
        <v>0</v>
      </c>
      <c r="H366">
        <v>1</v>
      </c>
      <c r="I366">
        <v>0</v>
      </c>
      <c r="J366">
        <v>0</v>
      </c>
      <c r="K366">
        <v>0</v>
      </c>
    </row>
    <row r="367" spans="1:11" x14ac:dyDescent="0.25">
      <c r="A367">
        <v>296</v>
      </c>
      <c r="B367">
        <v>7</v>
      </c>
      <c r="C367" t="s">
        <v>3</v>
      </c>
      <c r="D367">
        <v>1.22</v>
      </c>
      <c r="E367">
        <v>2</v>
      </c>
      <c r="F367">
        <v>1</v>
      </c>
      <c r="G367">
        <v>0</v>
      </c>
      <c r="H367">
        <v>1</v>
      </c>
      <c r="I367">
        <v>0</v>
      </c>
      <c r="J367">
        <v>0</v>
      </c>
      <c r="K367">
        <v>0</v>
      </c>
    </row>
    <row r="368" spans="1:11" x14ac:dyDescent="0.25">
      <c r="A368">
        <v>297</v>
      </c>
      <c r="B368">
        <v>7</v>
      </c>
      <c r="C368" t="s">
        <v>2</v>
      </c>
      <c r="D368">
        <v>1.22</v>
      </c>
      <c r="E368">
        <v>10</v>
      </c>
      <c r="F368">
        <v>1</v>
      </c>
      <c r="G368">
        <v>1</v>
      </c>
      <c r="H368">
        <v>0</v>
      </c>
      <c r="I368">
        <v>0</v>
      </c>
      <c r="J368">
        <v>0</v>
      </c>
      <c r="K368">
        <v>0</v>
      </c>
    </row>
    <row r="369" spans="1:11" x14ac:dyDescent="0.25">
      <c r="A369">
        <v>298</v>
      </c>
      <c r="B369">
        <v>7</v>
      </c>
      <c r="C369" t="s">
        <v>2</v>
      </c>
      <c r="D369">
        <v>2.17</v>
      </c>
      <c r="E369">
        <v>2</v>
      </c>
      <c r="F369">
        <v>1</v>
      </c>
      <c r="G369">
        <v>1</v>
      </c>
      <c r="H369">
        <v>0</v>
      </c>
      <c r="I369">
        <v>0</v>
      </c>
      <c r="J369">
        <v>0</v>
      </c>
      <c r="K369">
        <v>0</v>
      </c>
    </row>
    <row r="370" spans="1:11" x14ac:dyDescent="0.25">
      <c r="A370">
        <v>298</v>
      </c>
      <c r="B370">
        <v>7</v>
      </c>
      <c r="C370" t="s">
        <v>3</v>
      </c>
      <c r="D370">
        <v>2.17</v>
      </c>
      <c r="E370">
        <v>2</v>
      </c>
      <c r="F370">
        <v>1</v>
      </c>
      <c r="G370">
        <v>0</v>
      </c>
      <c r="H370">
        <v>1</v>
      </c>
      <c r="I370">
        <v>0</v>
      </c>
      <c r="J370">
        <v>0</v>
      </c>
      <c r="K370">
        <v>0</v>
      </c>
    </row>
    <row r="371" spans="1:11" x14ac:dyDescent="0.25">
      <c r="A371">
        <v>299</v>
      </c>
      <c r="B371">
        <v>7</v>
      </c>
      <c r="C371" t="s">
        <v>2</v>
      </c>
      <c r="D371">
        <v>2.17</v>
      </c>
      <c r="E371">
        <v>10</v>
      </c>
      <c r="F371">
        <v>1</v>
      </c>
      <c r="G371">
        <v>1</v>
      </c>
      <c r="H371">
        <v>0</v>
      </c>
      <c r="I371">
        <v>0</v>
      </c>
      <c r="J371">
        <v>0</v>
      </c>
      <c r="K371">
        <v>0</v>
      </c>
    </row>
    <row r="372" spans="1:11" x14ac:dyDescent="0.25">
      <c r="A372">
        <v>299</v>
      </c>
      <c r="B372">
        <v>7</v>
      </c>
      <c r="C372" t="s">
        <v>3</v>
      </c>
      <c r="D372">
        <v>2.17</v>
      </c>
      <c r="E372">
        <v>10</v>
      </c>
      <c r="F372">
        <v>1</v>
      </c>
      <c r="G372">
        <v>0</v>
      </c>
      <c r="H372">
        <v>1</v>
      </c>
      <c r="I372">
        <v>0</v>
      </c>
      <c r="J372">
        <v>0</v>
      </c>
      <c r="K372">
        <v>0</v>
      </c>
    </row>
    <row r="373" spans="1:11" x14ac:dyDescent="0.25">
      <c r="A373">
        <v>300</v>
      </c>
      <c r="B373">
        <v>7</v>
      </c>
      <c r="C373" t="s">
        <v>2</v>
      </c>
      <c r="D373">
        <v>3.74</v>
      </c>
      <c r="E373">
        <v>2</v>
      </c>
      <c r="F373">
        <v>1</v>
      </c>
      <c r="G373">
        <v>0</v>
      </c>
      <c r="H373">
        <v>0</v>
      </c>
      <c r="I373">
        <v>0</v>
      </c>
      <c r="J373">
        <v>1</v>
      </c>
      <c r="K373">
        <v>0</v>
      </c>
    </row>
    <row r="374" spans="1:11" x14ac:dyDescent="0.25">
      <c r="A374">
        <v>300</v>
      </c>
      <c r="B374">
        <v>7</v>
      </c>
      <c r="C374" t="s">
        <v>3</v>
      </c>
      <c r="D374">
        <v>3.74</v>
      </c>
      <c r="E374">
        <v>2</v>
      </c>
      <c r="F374">
        <v>1</v>
      </c>
      <c r="G374">
        <v>0</v>
      </c>
      <c r="H374">
        <v>1</v>
      </c>
      <c r="I374">
        <v>0</v>
      </c>
      <c r="J374">
        <v>0</v>
      </c>
      <c r="K374">
        <v>0</v>
      </c>
    </row>
    <row r="375" spans="1:11" x14ac:dyDescent="0.25">
      <c r="A375">
        <v>301</v>
      </c>
      <c r="B375">
        <v>7</v>
      </c>
      <c r="C375" t="s">
        <v>2</v>
      </c>
      <c r="D375">
        <v>3.74</v>
      </c>
      <c r="E375">
        <v>10</v>
      </c>
      <c r="F375">
        <v>1</v>
      </c>
      <c r="G375">
        <v>0</v>
      </c>
      <c r="H375">
        <v>1</v>
      </c>
      <c r="I375">
        <v>0</v>
      </c>
      <c r="J375">
        <v>0</v>
      </c>
      <c r="K375">
        <v>0</v>
      </c>
    </row>
    <row r="376" spans="1:11" x14ac:dyDescent="0.25">
      <c r="A376">
        <v>301</v>
      </c>
      <c r="B376">
        <v>7</v>
      </c>
      <c r="C376" t="s">
        <v>3</v>
      </c>
      <c r="D376">
        <v>3.74</v>
      </c>
      <c r="E376">
        <v>10</v>
      </c>
      <c r="F376">
        <v>1</v>
      </c>
      <c r="G376">
        <v>0</v>
      </c>
      <c r="H376">
        <v>0</v>
      </c>
      <c r="I376">
        <v>0</v>
      </c>
      <c r="J376">
        <v>1</v>
      </c>
      <c r="K376">
        <v>0</v>
      </c>
    </row>
    <row r="377" spans="1:11" x14ac:dyDescent="0.25">
      <c r="A377">
        <v>303</v>
      </c>
      <c r="B377">
        <v>7</v>
      </c>
      <c r="C377" t="s">
        <v>2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1</v>
      </c>
    </row>
    <row r="378" spans="1:11" x14ac:dyDescent="0.25">
      <c r="A378">
        <v>304</v>
      </c>
      <c r="B378">
        <v>7</v>
      </c>
      <c r="C378" t="s">
        <v>3</v>
      </c>
      <c r="D378">
        <v>0.53</v>
      </c>
      <c r="E378">
        <v>2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</row>
    <row r="379" spans="1:11" x14ac:dyDescent="0.25">
      <c r="A379">
        <v>305</v>
      </c>
      <c r="B379">
        <v>7</v>
      </c>
      <c r="C379" t="s">
        <v>3</v>
      </c>
      <c r="D379">
        <v>0.53</v>
      </c>
      <c r="E379">
        <v>10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1</v>
      </c>
    </row>
    <row r="380" spans="1:11" x14ac:dyDescent="0.25">
      <c r="A380">
        <v>306</v>
      </c>
      <c r="B380">
        <v>7</v>
      </c>
      <c r="C380" t="s">
        <v>2</v>
      </c>
      <c r="D380">
        <v>0.77</v>
      </c>
      <c r="E380">
        <v>2</v>
      </c>
      <c r="F380">
        <v>1</v>
      </c>
      <c r="G380">
        <v>0</v>
      </c>
      <c r="H380">
        <v>1</v>
      </c>
      <c r="I380">
        <v>0</v>
      </c>
      <c r="J380">
        <v>0</v>
      </c>
      <c r="K380">
        <v>0</v>
      </c>
    </row>
    <row r="381" spans="1:11" x14ac:dyDescent="0.25">
      <c r="A381">
        <v>306</v>
      </c>
      <c r="B381">
        <v>7</v>
      </c>
      <c r="C381" t="s">
        <v>3</v>
      </c>
      <c r="D381">
        <v>0.77</v>
      </c>
      <c r="E381">
        <v>2</v>
      </c>
      <c r="F381">
        <v>1</v>
      </c>
      <c r="G381">
        <v>0</v>
      </c>
      <c r="H381">
        <v>1</v>
      </c>
      <c r="I381">
        <v>0</v>
      </c>
      <c r="J381">
        <v>0</v>
      </c>
      <c r="K381">
        <v>0</v>
      </c>
    </row>
    <row r="382" spans="1:11" x14ac:dyDescent="0.25">
      <c r="A382">
        <v>307</v>
      </c>
      <c r="B382">
        <v>7</v>
      </c>
      <c r="C382" t="s">
        <v>2</v>
      </c>
      <c r="D382">
        <v>0.77</v>
      </c>
      <c r="E382">
        <v>10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1</v>
      </c>
    </row>
    <row r="383" spans="1:11" x14ac:dyDescent="0.25">
      <c r="A383">
        <v>307</v>
      </c>
      <c r="B383">
        <v>7</v>
      </c>
      <c r="C383" t="s">
        <v>3</v>
      </c>
      <c r="D383">
        <v>0.77</v>
      </c>
      <c r="E383">
        <v>10</v>
      </c>
      <c r="F383">
        <v>1</v>
      </c>
      <c r="G383">
        <v>0</v>
      </c>
      <c r="H383">
        <v>1</v>
      </c>
      <c r="I383">
        <v>0</v>
      </c>
      <c r="J383">
        <v>0</v>
      </c>
      <c r="K383">
        <v>0</v>
      </c>
    </row>
    <row r="384" spans="1:11" x14ac:dyDescent="0.25">
      <c r="A384">
        <v>308</v>
      </c>
      <c r="B384">
        <v>7</v>
      </c>
      <c r="C384" t="s">
        <v>2</v>
      </c>
      <c r="D384">
        <v>1.22</v>
      </c>
      <c r="E384">
        <v>2</v>
      </c>
      <c r="F384">
        <v>1</v>
      </c>
      <c r="G384">
        <v>0</v>
      </c>
      <c r="H384">
        <v>0</v>
      </c>
      <c r="I384">
        <v>0</v>
      </c>
      <c r="J384">
        <v>1</v>
      </c>
      <c r="K384">
        <v>0</v>
      </c>
    </row>
    <row r="385" spans="1:11" x14ac:dyDescent="0.25">
      <c r="A385">
        <v>308</v>
      </c>
      <c r="B385">
        <v>7</v>
      </c>
      <c r="C385" t="s">
        <v>3</v>
      </c>
      <c r="D385">
        <v>1.22</v>
      </c>
      <c r="E385">
        <v>2</v>
      </c>
      <c r="F385">
        <v>1</v>
      </c>
      <c r="G385">
        <v>0</v>
      </c>
      <c r="H385">
        <v>1</v>
      </c>
      <c r="I385">
        <v>0</v>
      </c>
      <c r="J385">
        <v>0</v>
      </c>
      <c r="K385">
        <v>0</v>
      </c>
    </row>
    <row r="386" spans="1:11" x14ac:dyDescent="0.25">
      <c r="A386">
        <v>309</v>
      </c>
      <c r="B386">
        <v>7</v>
      </c>
      <c r="C386" t="s">
        <v>2</v>
      </c>
      <c r="D386">
        <v>1.22</v>
      </c>
      <c r="E386">
        <v>10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1</v>
      </c>
    </row>
    <row r="387" spans="1:11" x14ac:dyDescent="0.25">
      <c r="A387">
        <v>309</v>
      </c>
      <c r="B387">
        <v>7</v>
      </c>
      <c r="C387" t="s">
        <v>3</v>
      </c>
      <c r="D387">
        <v>1.22</v>
      </c>
      <c r="E387">
        <v>10</v>
      </c>
      <c r="F387">
        <v>1</v>
      </c>
      <c r="G387">
        <v>0</v>
      </c>
      <c r="H387">
        <v>1</v>
      </c>
      <c r="I387">
        <v>0</v>
      </c>
      <c r="J387">
        <v>0</v>
      </c>
      <c r="K387">
        <v>0</v>
      </c>
    </row>
    <row r="388" spans="1:11" x14ac:dyDescent="0.25">
      <c r="A388">
        <v>310</v>
      </c>
      <c r="B388">
        <v>7</v>
      </c>
      <c r="C388" t="s">
        <v>2</v>
      </c>
      <c r="D388">
        <v>2.17</v>
      </c>
      <c r="E388">
        <v>2</v>
      </c>
      <c r="F388">
        <v>1</v>
      </c>
      <c r="G388">
        <v>0</v>
      </c>
      <c r="H388">
        <v>1</v>
      </c>
      <c r="I388">
        <v>0</v>
      </c>
      <c r="J388">
        <v>0</v>
      </c>
      <c r="K388">
        <v>0</v>
      </c>
    </row>
    <row r="389" spans="1:11" x14ac:dyDescent="0.25">
      <c r="A389">
        <v>310</v>
      </c>
      <c r="B389">
        <v>7</v>
      </c>
      <c r="C389" t="s">
        <v>3</v>
      </c>
      <c r="D389">
        <v>2.17</v>
      </c>
      <c r="E389">
        <v>2</v>
      </c>
      <c r="F389">
        <v>1</v>
      </c>
      <c r="G389">
        <v>0</v>
      </c>
      <c r="H389">
        <v>1</v>
      </c>
      <c r="I389">
        <v>0</v>
      </c>
      <c r="J389">
        <v>0</v>
      </c>
      <c r="K389">
        <v>0</v>
      </c>
    </row>
    <row r="390" spans="1:11" x14ac:dyDescent="0.25">
      <c r="A390">
        <v>311</v>
      </c>
      <c r="B390">
        <v>7</v>
      </c>
      <c r="C390" t="s">
        <v>3</v>
      </c>
      <c r="D390">
        <v>2.17</v>
      </c>
      <c r="E390">
        <v>10</v>
      </c>
      <c r="F390">
        <v>1</v>
      </c>
      <c r="G390">
        <v>1</v>
      </c>
      <c r="H390">
        <v>0</v>
      </c>
      <c r="I390">
        <v>0</v>
      </c>
      <c r="J390">
        <v>0</v>
      </c>
      <c r="K390">
        <v>0</v>
      </c>
    </row>
    <row r="391" spans="1:11" x14ac:dyDescent="0.25">
      <c r="A391">
        <v>312</v>
      </c>
      <c r="B391">
        <v>7</v>
      </c>
      <c r="C391" t="s">
        <v>2</v>
      </c>
      <c r="D391">
        <v>3.74</v>
      </c>
      <c r="E391">
        <v>2</v>
      </c>
      <c r="F391">
        <v>1</v>
      </c>
      <c r="G391">
        <v>0</v>
      </c>
      <c r="H391">
        <v>1</v>
      </c>
      <c r="I391">
        <v>0</v>
      </c>
      <c r="J391">
        <v>0</v>
      </c>
      <c r="K391">
        <v>0</v>
      </c>
    </row>
    <row r="392" spans="1:11" x14ac:dyDescent="0.25">
      <c r="A392">
        <v>312</v>
      </c>
      <c r="B392">
        <v>7</v>
      </c>
      <c r="C392" t="s">
        <v>3</v>
      </c>
      <c r="D392">
        <v>3.74</v>
      </c>
      <c r="E392">
        <v>2</v>
      </c>
      <c r="F392">
        <v>1</v>
      </c>
      <c r="G392">
        <v>0</v>
      </c>
      <c r="H392">
        <v>0</v>
      </c>
      <c r="I392">
        <v>0</v>
      </c>
      <c r="J392">
        <v>1</v>
      </c>
      <c r="K39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5"/>
  <sheetViews>
    <sheetView tabSelected="1" topLeftCell="J1" workbookViewId="0">
      <selection activeCell="P2" sqref="P2"/>
    </sheetView>
  </sheetViews>
  <sheetFormatPr defaultRowHeight="15" x14ac:dyDescent="0.25"/>
  <cols>
    <col min="1" max="1" width="15.85546875" style="1" bestFit="1" customWidth="1"/>
    <col min="2" max="2" width="15.28515625" style="1" bestFit="1" customWidth="1"/>
    <col min="3" max="4" width="15.28515625" style="1" customWidth="1"/>
    <col min="5" max="5" width="19.7109375" style="1" bestFit="1" customWidth="1"/>
    <col min="6" max="6" width="15.7109375" style="1" bestFit="1" customWidth="1"/>
    <col min="7" max="7" width="22.5703125" style="1" bestFit="1" customWidth="1"/>
    <col min="8" max="9" width="18" style="1" customWidth="1"/>
    <col min="10" max="10" width="20.140625" style="1" bestFit="1" customWidth="1"/>
    <col min="11" max="11" width="20.140625" style="1" customWidth="1"/>
    <col min="12" max="12" width="12.5703125" style="1" bestFit="1" customWidth="1"/>
    <col min="13" max="13" width="10.28515625" style="1" bestFit="1" customWidth="1"/>
    <col min="14" max="14" width="11.42578125" style="1" bestFit="1" customWidth="1"/>
    <col min="15" max="15" width="15.42578125" style="1" bestFit="1" customWidth="1"/>
    <col min="16" max="16" width="19.85546875" style="1" bestFit="1" customWidth="1"/>
    <col min="17" max="17" width="9.140625" style="1"/>
    <col min="18" max="18" width="15.140625" style="1" bestFit="1" customWidth="1"/>
    <col min="19" max="19" width="23.42578125" style="1" customWidth="1"/>
    <col min="20" max="20" width="12" style="1" bestFit="1" customWidth="1"/>
    <col min="21" max="21" width="18.42578125" style="1" bestFit="1" customWidth="1"/>
    <col min="22" max="22" width="12.28515625" style="1" bestFit="1" customWidth="1"/>
    <col min="23" max="23" width="9.140625" style="1"/>
    <col min="24" max="24" width="15.140625" style="1" bestFit="1" customWidth="1"/>
    <col min="25" max="16384" width="9.140625" style="1"/>
  </cols>
  <sheetData>
    <row r="1" spans="1:16" x14ac:dyDescent="0.25">
      <c r="A1" s="1" t="s">
        <v>15</v>
      </c>
      <c r="B1" s="1" t="s">
        <v>64</v>
      </c>
      <c r="D1" s="1" t="s">
        <v>4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L1" s="1" t="s">
        <v>5</v>
      </c>
      <c r="M1" s="1" t="s">
        <v>88</v>
      </c>
      <c r="N1" s="1" t="s">
        <v>7</v>
      </c>
      <c r="O1" s="1" t="s">
        <v>8</v>
      </c>
      <c r="P1" s="1" t="s">
        <v>89</v>
      </c>
    </row>
    <row r="2" spans="1:16" ht="30" x14ac:dyDescent="0.25">
      <c r="A2" s="8" t="s">
        <v>16</v>
      </c>
      <c r="B2" s="5">
        <v>10.504000000000001</v>
      </c>
      <c r="C2" s="5"/>
      <c r="D2" s="5">
        <v>1</v>
      </c>
      <c r="E2" s="1">
        <v>18.350000000000001</v>
      </c>
      <c r="F2" s="5">
        <v>18.399999999999999</v>
      </c>
      <c r="G2" s="5">
        <v>17</v>
      </c>
      <c r="H2" s="5">
        <v>0.12</v>
      </c>
      <c r="I2" s="5">
        <v>0.128</v>
      </c>
      <c r="J2" s="5">
        <v>0.121</v>
      </c>
      <c r="L2" s="4">
        <v>1</v>
      </c>
      <c r="M2" s="1">
        <v>0.4</v>
      </c>
      <c r="N2" s="1">
        <v>7</v>
      </c>
      <c r="O2" s="1">
        <v>12.3</v>
      </c>
      <c r="P2" s="1">
        <v>580</v>
      </c>
    </row>
    <row r="3" spans="1:16" ht="30" x14ac:dyDescent="0.25">
      <c r="A3" s="8" t="s">
        <v>17</v>
      </c>
      <c r="B3" s="5">
        <v>10.6995</v>
      </c>
      <c r="C3" s="5"/>
      <c r="D3" s="5">
        <v>1</v>
      </c>
      <c r="E3" s="1">
        <v>18.399999999999999</v>
      </c>
      <c r="F3" s="5">
        <v>18.5</v>
      </c>
      <c r="G3" s="5">
        <v>17</v>
      </c>
      <c r="H3" s="5">
        <v>0.111</v>
      </c>
      <c r="I3" s="5">
        <v>0.128</v>
      </c>
      <c r="J3" s="5">
        <v>0.115</v>
      </c>
      <c r="L3" s="4">
        <v>6</v>
      </c>
      <c r="M3" s="1">
        <v>0.5</v>
      </c>
      <c r="N3" s="1">
        <v>7.2</v>
      </c>
      <c r="O3" s="1">
        <v>12.3</v>
      </c>
      <c r="P3" s="1">
        <v>580</v>
      </c>
    </row>
    <row r="4" spans="1:16" ht="30" x14ac:dyDescent="0.25">
      <c r="A4" s="8" t="s">
        <v>18</v>
      </c>
      <c r="B4" s="5">
        <v>10.797000000000001</v>
      </c>
      <c r="C4" s="5"/>
      <c r="D4" s="5">
        <v>1</v>
      </c>
      <c r="E4" s="1">
        <v>18.399999999999999</v>
      </c>
      <c r="F4" s="5">
        <v>18.5</v>
      </c>
      <c r="G4" s="5">
        <v>16.899999999999999</v>
      </c>
      <c r="H4" s="5">
        <v>0.10299999999999999</v>
      </c>
      <c r="I4" s="5">
        <v>0.13</v>
      </c>
      <c r="J4" s="5">
        <v>0.1</v>
      </c>
      <c r="L4" s="4">
        <v>11</v>
      </c>
      <c r="M4" s="1">
        <v>0.3</v>
      </c>
      <c r="N4" s="1">
        <v>6.9</v>
      </c>
      <c r="O4" s="1">
        <v>12.3</v>
      </c>
      <c r="P4" s="1">
        <v>580</v>
      </c>
    </row>
    <row r="5" spans="1:16" ht="30" x14ac:dyDescent="0.25">
      <c r="A5" s="8" t="s">
        <v>19</v>
      </c>
      <c r="B5" s="5">
        <v>10.504000000000001</v>
      </c>
      <c r="C5" s="5"/>
      <c r="D5" s="5">
        <v>2</v>
      </c>
      <c r="E5" s="1">
        <v>18.5</v>
      </c>
      <c r="F5" s="1">
        <v>18.5</v>
      </c>
      <c r="G5" s="1">
        <v>16.5</v>
      </c>
      <c r="H5" s="1">
        <v>0.125</v>
      </c>
      <c r="I5" s="1">
        <v>0.14099999999999999</v>
      </c>
      <c r="J5" s="1">
        <v>0.13300000000000001</v>
      </c>
      <c r="L5" s="4">
        <v>15</v>
      </c>
      <c r="M5" s="1">
        <v>0.4</v>
      </c>
      <c r="N5" s="1">
        <v>7.2</v>
      </c>
      <c r="O5" s="1">
        <v>12.3</v>
      </c>
      <c r="P5" s="1">
        <v>580</v>
      </c>
    </row>
    <row r="6" spans="1:16" ht="30" x14ac:dyDescent="0.25">
      <c r="A6" s="8" t="s">
        <v>20</v>
      </c>
      <c r="B6" s="5">
        <v>10.6995</v>
      </c>
      <c r="C6" s="5"/>
      <c r="D6" s="5">
        <v>2</v>
      </c>
      <c r="E6" s="1">
        <v>18.5</v>
      </c>
      <c r="F6" s="1">
        <v>18.5</v>
      </c>
      <c r="G6" s="1">
        <v>16.5</v>
      </c>
      <c r="H6" s="1">
        <v>0.113</v>
      </c>
      <c r="I6" s="1">
        <v>0.13800000000000001</v>
      </c>
      <c r="J6" s="1">
        <v>0.128</v>
      </c>
      <c r="L6" s="1">
        <v>43</v>
      </c>
      <c r="M6" s="1">
        <v>0.4</v>
      </c>
      <c r="N6" s="1">
        <v>7</v>
      </c>
      <c r="O6" s="1">
        <v>12.2</v>
      </c>
      <c r="P6" s="1">
        <v>580</v>
      </c>
    </row>
    <row r="7" spans="1:16" ht="30" x14ac:dyDescent="0.25">
      <c r="A7" s="8" t="s">
        <v>21</v>
      </c>
      <c r="B7" s="5">
        <v>10.650500000000001</v>
      </c>
      <c r="C7" s="5"/>
      <c r="D7" s="5">
        <v>2</v>
      </c>
      <c r="E7" s="1">
        <v>18.5</v>
      </c>
      <c r="F7" s="1">
        <v>18.5</v>
      </c>
      <c r="G7" s="1">
        <v>16.5</v>
      </c>
      <c r="H7" s="1">
        <v>0.107</v>
      </c>
      <c r="I7" s="1">
        <v>0.13500000000000001</v>
      </c>
      <c r="J7" s="1">
        <v>0.125</v>
      </c>
      <c r="L7" s="1">
        <v>44</v>
      </c>
      <c r="M7" s="1">
        <v>0.7</v>
      </c>
      <c r="N7" s="1">
        <v>6.6</v>
      </c>
      <c r="O7" s="1">
        <v>12.2</v>
      </c>
      <c r="P7" s="1">
        <v>580</v>
      </c>
    </row>
    <row r="8" spans="1:16" ht="30" x14ac:dyDescent="0.25">
      <c r="A8" s="8" t="s">
        <v>22</v>
      </c>
      <c r="B8" s="5">
        <v>10.602</v>
      </c>
      <c r="C8" s="5"/>
      <c r="D8" s="5">
        <v>2</v>
      </c>
      <c r="E8" s="1">
        <v>18.45</v>
      </c>
      <c r="F8" s="1">
        <v>18.5</v>
      </c>
      <c r="G8" s="1">
        <v>16.5</v>
      </c>
      <c r="H8" s="1">
        <v>0.121</v>
      </c>
      <c r="I8" s="1">
        <v>0.14000000000000001</v>
      </c>
      <c r="J8" s="1">
        <v>0.11799999999999999</v>
      </c>
      <c r="L8" s="1">
        <v>45</v>
      </c>
      <c r="M8" s="1">
        <v>0.4</v>
      </c>
      <c r="N8" s="1">
        <v>6.1</v>
      </c>
      <c r="O8" s="1">
        <v>12.2</v>
      </c>
      <c r="P8" s="1">
        <v>580</v>
      </c>
    </row>
    <row r="9" spans="1:16" ht="30" x14ac:dyDescent="0.25">
      <c r="A9" s="8" t="s">
        <v>23</v>
      </c>
      <c r="B9" s="5">
        <v>10.797000000000001</v>
      </c>
      <c r="C9" s="5"/>
      <c r="D9" s="5">
        <v>2</v>
      </c>
      <c r="E9" s="1">
        <v>18.45</v>
      </c>
      <c r="F9" s="1">
        <v>18.5</v>
      </c>
      <c r="G9" s="1">
        <v>16.399999999999999</v>
      </c>
      <c r="H9" s="1">
        <v>0.11899999999999999</v>
      </c>
      <c r="I9" s="1">
        <v>0.13800000000000001</v>
      </c>
      <c r="J9" s="1">
        <v>0.121</v>
      </c>
      <c r="L9" s="1">
        <v>46</v>
      </c>
      <c r="M9" s="1">
        <v>0.4</v>
      </c>
      <c r="N9" s="1">
        <v>7.4</v>
      </c>
      <c r="O9" s="1">
        <v>12.2</v>
      </c>
      <c r="P9" s="1">
        <v>580</v>
      </c>
    </row>
    <row r="10" spans="1:16" ht="30" x14ac:dyDescent="0.25">
      <c r="A10" s="8" t="s">
        <v>24</v>
      </c>
      <c r="B10" s="5">
        <v>10.602</v>
      </c>
      <c r="C10" s="5"/>
      <c r="D10" s="5">
        <v>2</v>
      </c>
      <c r="E10" s="1">
        <v>18.5</v>
      </c>
      <c r="F10" s="1">
        <v>18.5</v>
      </c>
      <c r="G10" s="6">
        <v>16.399999999999999</v>
      </c>
      <c r="H10" s="1">
        <v>0.128</v>
      </c>
      <c r="I10" s="1">
        <v>0.129</v>
      </c>
      <c r="J10" s="1">
        <v>0.115</v>
      </c>
      <c r="L10" s="1">
        <v>47</v>
      </c>
      <c r="M10" s="1">
        <v>0.6</v>
      </c>
      <c r="N10" s="1">
        <v>7.4</v>
      </c>
      <c r="O10" s="1">
        <v>12.2</v>
      </c>
      <c r="P10" s="1">
        <v>580</v>
      </c>
    </row>
    <row r="11" spans="1:16" ht="30" x14ac:dyDescent="0.25">
      <c r="A11" s="8" t="s">
        <v>25</v>
      </c>
      <c r="B11" s="5">
        <v>10.797000000000001</v>
      </c>
      <c r="C11" s="5"/>
      <c r="D11" s="5">
        <v>2</v>
      </c>
      <c r="E11" s="1">
        <v>18.5</v>
      </c>
      <c r="F11" s="1">
        <v>18.5</v>
      </c>
      <c r="G11" s="1">
        <v>16.3</v>
      </c>
      <c r="H11" s="1">
        <v>0.13</v>
      </c>
      <c r="I11" s="1">
        <v>0.13500000000000001</v>
      </c>
      <c r="J11" s="1">
        <v>0.128</v>
      </c>
      <c r="L11" s="1">
        <v>48</v>
      </c>
      <c r="M11" s="1">
        <v>0.3</v>
      </c>
      <c r="N11" s="1">
        <v>7.6</v>
      </c>
      <c r="O11" s="1">
        <v>12.2</v>
      </c>
      <c r="P11" s="1">
        <v>580</v>
      </c>
    </row>
    <row r="12" spans="1:16" ht="30" x14ac:dyDescent="0.25">
      <c r="A12" s="8" t="s">
        <v>26</v>
      </c>
      <c r="B12" s="5">
        <v>10.6995</v>
      </c>
      <c r="C12" s="5"/>
      <c r="D12" s="5">
        <v>2</v>
      </c>
      <c r="E12" s="1">
        <v>18.45</v>
      </c>
      <c r="F12" s="1">
        <v>18.399999999999999</v>
      </c>
      <c r="G12" s="1">
        <v>16.3</v>
      </c>
      <c r="H12" s="1">
        <v>0.125</v>
      </c>
      <c r="I12" s="1">
        <v>0.13</v>
      </c>
      <c r="J12" s="1">
        <v>0.122</v>
      </c>
      <c r="L12" s="1">
        <v>50</v>
      </c>
      <c r="M12" s="1">
        <v>0.7</v>
      </c>
      <c r="N12" s="1">
        <v>6.8</v>
      </c>
      <c r="O12" s="1">
        <v>12.2</v>
      </c>
      <c r="P12" s="1">
        <v>580</v>
      </c>
    </row>
    <row r="13" spans="1:16" ht="30" x14ac:dyDescent="0.25">
      <c r="A13" s="8" t="s">
        <v>27</v>
      </c>
      <c r="B13" s="5">
        <v>10.895</v>
      </c>
      <c r="C13" s="5"/>
      <c r="D13" s="5">
        <v>2</v>
      </c>
      <c r="E13" s="1">
        <v>18.5</v>
      </c>
      <c r="F13" s="1">
        <v>18.45</v>
      </c>
      <c r="G13" s="1">
        <v>16.399999999999999</v>
      </c>
      <c r="H13" s="1">
        <v>0.114</v>
      </c>
      <c r="I13" s="1">
        <v>0.13</v>
      </c>
      <c r="J13" s="1">
        <v>0.126</v>
      </c>
      <c r="L13" s="1">
        <v>51</v>
      </c>
      <c r="M13" s="1">
        <v>0.4</v>
      </c>
      <c r="N13" s="1">
        <v>7</v>
      </c>
      <c r="O13" s="1">
        <v>12.4</v>
      </c>
      <c r="P13" s="1">
        <v>580</v>
      </c>
    </row>
    <row r="14" spans="1:16" ht="30" x14ac:dyDescent="0.25">
      <c r="A14" s="8" t="s">
        <v>28</v>
      </c>
      <c r="B14" s="5">
        <v>11.09</v>
      </c>
      <c r="C14" s="5"/>
      <c r="D14" s="5">
        <v>2</v>
      </c>
      <c r="E14" s="1">
        <v>18.5</v>
      </c>
      <c r="F14" s="1">
        <v>18.45</v>
      </c>
      <c r="G14" s="1">
        <v>16.399999999999999</v>
      </c>
      <c r="H14" s="1">
        <v>0.113</v>
      </c>
      <c r="I14" s="1">
        <v>0.13900000000000001</v>
      </c>
      <c r="J14" s="1">
        <v>0.12</v>
      </c>
      <c r="L14" s="1">
        <v>52</v>
      </c>
      <c r="M14" s="1">
        <v>0.4</v>
      </c>
      <c r="N14" s="1">
        <v>7.5</v>
      </c>
      <c r="O14" s="1">
        <v>12.3</v>
      </c>
      <c r="P14" s="1">
        <v>580</v>
      </c>
    </row>
    <row r="15" spans="1:16" ht="30" x14ac:dyDescent="0.25">
      <c r="A15" s="8" t="s">
        <v>29</v>
      </c>
      <c r="B15" s="5">
        <v>11.1875</v>
      </c>
      <c r="C15" s="5"/>
      <c r="D15" s="5">
        <v>2</v>
      </c>
      <c r="E15" s="1">
        <v>18.5</v>
      </c>
      <c r="F15" s="1">
        <v>18.45</v>
      </c>
      <c r="G15" s="1">
        <v>16.399999999999999</v>
      </c>
      <c r="H15" s="1">
        <v>0.12</v>
      </c>
      <c r="I15" s="1">
        <v>0.13900000000000001</v>
      </c>
      <c r="J15" s="1">
        <v>0.114</v>
      </c>
      <c r="L15" s="1">
        <v>53</v>
      </c>
      <c r="M15" s="1">
        <v>0.5</v>
      </c>
      <c r="N15" s="1">
        <v>7.5</v>
      </c>
      <c r="O15" s="1">
        <v>12.3</v>
      </c>
      <c r="P15" s="1">
        <v>580</v>
      </c>
    </row>
    <row r="16" spans="1:16" ht="30" x14ac:dyDescent="0.25">
      <c r="A16" s="8" t="s">
        <v>30</v>
      </c>
      <c r="B16" s="5">
        <v>11.576499999999999</v>
      </c>
      <c r="C16" s="5"/>
      <c r="D16" s="5">
        <v>2</v>
      </c>
      <c r="E16" s="1">
        <v>18.399999999999999</v>
      </c>
      <c r="F16" s="1">
        <v>18.5</v>
      </c>
      <c r="G16" s="1">
        <v>16.5</v>
      </c>
      <c r="H16" s="1">
        <v>0.115</v>
      </c>
      <c r="I16" s="1">
        <v>0.13800000000000001</v>
      </c>
      <c r="J16" s="1">
        <v>0.125</v>
      </c>
      <c r="L16" s="1">
        <v>54</v>
      </c>
      <c r="M16" s="1">
        <v>0.4</v>
      </c>
      <c r="N16" s="1">
        <v>6.3</v>
      </c>
      <c r="O16" s="1">
        <v>12.3</v>
      </c>
      <c r="P16" s="1">
        <v>580</v>
      </c>
    </row>
    <row r="17" spans="1:16" ht="30" x14ac:dyDescent="0.25">
      <c r="A17" s="8" t="s">
        <v>31</v>
      </c>
      <c r="B17" s="5">
        <v>11.722000000000001</v>
      </c>
      <c r="C17" s="5"/>
      <c r="D17" s="5">
        <v>3</v>
      </c>
      <c r="E17" s="1">
        <v>18.399999999999999</v>
      </c>
      <c r="F17" s="1">
        <v>18.399999999999999</v>
      </c>
      <c r="G17" s="1">
        <v>17</v>
      </c>
      <c r="H17" s="1">
        <v>0.121</v>
      </c>
      <c r="I17" s="1">
        <v>0.125</v>
      </c>
      <c r="J17" s="1">
        <v>0.109</v>
      </c>
      <c r="L17" s="1">
        <v>55</v>
      </c>
      <c r="M17" s="1">
        <v>0.4</v>
      </c>
      <c r="N17" s="1">
        <v>7</v>
      </c>
      <c r="O17" s="1">
        <v>12.3</v>
      </c>
      <c r="P17" s="1">
        <v>580</v>
      </c>
    </row>
    <row r="18" spans="1:16" ht="30" x14ac:dyDescent="0.25">
      <c r="A18" s="8" t="s">
        <v>32</v>
      </c>
      <c r="B18" s="5">
        <v>11.8675</v>
      </c>
      <c r="C18" s="5"/>
      <c r="D18" s="5">
        <v>3</v>
      </c>
      <c r="E18" s="1">
        <v>18.399999999999999</v>
      </c>
      <c r="F18" s="1">
        <v>18.399999999999999</v>
      </c>
      <c r="G18" s="1">
        <v>17</v>
      </c>
      <c r="H18" s="1">
        <v>0.122</v>
      </c>
      <c r="I18" s="1">
        <v>0.125</v>
      </c>
      <c r="J18" s="1">
        <v>0.111</v>
      </c>
      <c r="L18" s="1">
        <v>56</v>
      </c>
      <c r="M18" s="1">
        <v>0.4</v>
      </c>
      <c r="N18" s="1">
        <v>6.7</v>
      </c>
      <c r="O18" s="1">
        <v>12.3</v>
      </c>
      <c r="P18" s="1">
        <v>580</v>
      </c>
    </row>
    <row r="19" spans="1:16" ht="30" x14ac:dyDescent="0.25">
      <c r="A19" s="8" t="s">
        <v>33</v>
      </c>
      <c r="B19" s="5">
        <v>11.964500000000001</v>
      </c>
      <c r="C19" s="5"/>
      <c r="D19" s="5">
        <v>3</v>
      </c>
      <c r="E19" s="1">
        <v>18.399999999999999</v>
      </c>
      <c r="F19" s="1">
        <v>18.5</v>
      </c>
      <c r="G19" s="1">
        <v>17.100000000000001</v>
      </c>
      <c r="H19" s="1">
        <v>0.11</v>
      </c>
      <c r="I19" s="1">
        <v>0.13</v>
      </c>
      <c r="J19" s="1">
        <v>0.108</v>
      </c>
      <c r="L19" s="1">
        <v>58</v>
      </c>
      <c r="M19" s="1">
        <v>0.5</v>
      </c>
      <c r="N19" s="1">
        <v>6.3</v>
      </c>
      <c r="O19" s="1">
        <v>12.3</v>
      </c>
      <c r="P19" s="1">
        <v>580</v>
      </c>
    </row>
    <row r="20" spans="1:16" ht="30" x14ac:dyDescent="0.25">
      <c r="A20" s="8" t="s">
        <v>34</v>
      </c>
      <c r="B20" s="5">
        <v>11.916</v>
      </c>
      <c r="C20" s="5"/>
      <c r="D20" s="5">
        <v>3</v>
      </c>
      <c r="E20" s="1">
        <v>18.399999999999999</v>
      </c>
      <c r="F20" s="1">
        <v>18.5</v>
      </c>
      <c r="G20" s="1">
        <v>17</v>
      </c>
      <c r="H20" s="1">
        <v>0.11700000000000001</v>
      </c>
      <c r="I20" s="1">
        <v>0.128</v>
      </c>
      <c r="J20" s="1">
        <v>0.113</v>
      </c>
      <c r="L20" s="1">
        <v>59</v>
      </c>
      <c r="M20" s="1">
        <v>0.7</v>
      </c>
      <c r="N20" s="1">
        <v>7.2</v>
      </c>
      <c r="O20" s="1">
        <v>12.3</v>
      </c>
      <c r="P20" s="1">
        <v>580</v>
      </c>
    </row>
    <row r="21" spans="1:16" ht="30" x14ac:dyDescent="0.25">
      <c r="A21" s="8" t="s">
        <v>35</v>
      </c>
      <c r="B21" s="5">
        <v>11.285</v>
      </c>
      <c r="C21" s="5"/>
      <c r="D21" s="5">
        <v>3</v>
      </c>
      <c r="E21" s="1">
        <v>18.5</v>
      </c>
      <c r="F21" s="1">
        <v>18.5</v>
      </c>
      <c r="G21" s="1">
        <v>17</v>
      </c>
      <c r="H21" s="1">
        <v>0.115</v>
      </c>
      <c r="I21" s="1">
        <v>0.125</v>
      </c>
      <c r="J21" s="1">
        <v>0.108</v>
      </c>
      <c r="L21" s="1">
        <v>60</v>
      </c>
      <c r="M21" s="1">
        <v>0.4</v>
      </c>
      <c r="N21" s="1">
        <v>7.4</v>
      </c>
      <c r="O21" s="1">
        <v>12.3</v>
      </c>
      <c r="P21" s="1">
        <v>580</v>
      </c>
    </row>
    <row r="22" spans="1:16" ht="30" x14ac:dyDescent="0.25">
      <c r="A22" s="8" t="s">
        <v>36</v>
      </c>
      <c r="B22" s="5">
        <v>11.1875</v>
      </c>
      <c r="C22" s="5"/>
      <c r="D22" s="5">
        <v>3</v>
      </c>
      <c r="E22" s="1">
        <v>18.399999999999999</v>
      </c>
      <c r="F22" s="1">
        <v>18.399999999999999</v>
      </c>
      <c r="G22" s="1">
        <v>17</v>
      </c>
      <c r="H22" s="1">
        <v>0.121</v>
      </c>
      <c r="I22" s="1">
        <v>0.12</v>
      </c>
      <c r="J22" s="1">
        <v>0.11700000000000001</v>
      </c>
      <c r="L22" s="1">
        <v>61</v>
      </c>
      <c r="M22" s="1">
        <v>0.4</v>
      </c>
      <c r="N22" s="1">
        <v>7.3</v>
      </c>
      <c r="O22" s="1">
        <v>12.3</v>
      </c>
      <c r="P22" s="1">
        <v>580</v>
      </c>
    </row>
    <row r="23" spans="1:16" ht="30" x14ac:dyDescent="0.25">
      <c r="A23" s="8" t="s">
        <v>37</v>
      </c>
      <c r="B23" s="5">
        <v>10.895</v>
      </c>
      <c r="C23" s="5"/>
      <c r="D23" s="5">
        <v>3</v>
      </c>
      <c r="E23" s="1">
        <v>18.5</v>
      </c>
      <c r="F23" s="1">
        <v>18.399999999999999</v>
      </c>
      <c r="G23" s="1">
        <v>17</v>
      </c>
      <c r="H23" s="1">
        <v>0.125</v>
      </c>
      <c r="I23" s="1">
        <v>0.12</v>
      </c>
      <c r="J23" s="1">
        <v>0.122</v>
      </c>
      <c r="L23" s="1">
        <v>62</v>
      </c>
      <c r="M23" s="1">
        <v>0.3</v>
      </c>
      <c r="N23" s="1">
        <v>6.8</v>
      </c>
      <c r="O23" s="1">
        <v>12.3</v>
      </c>
      <c r="P23" s="1">
        <v>590</v>
      </c>
    </row>
    <row r="24" spans="1:16" ht="30" x14ac:dyDescent="0.25">
      <c r="A24" s="8" t="s">
        <v>38</v>
      </c>
      <c r="B24" s="5">
        <v>10.602</v>
      </c>
      <c r="C24" s="5"/>
      <c r="D24" s="5">
        <v>3</v>
      </c>
      <c r="E24" s="1">
        <v>18.399999999999999</v>
      </c>
      <c r="F24" s="1">
        <v>18.399999999999999</v>
      </c>
      <c r="G24" s="1">
        <v>17</v>
      </c>
      <c r="H24" s="1">
        <v>0.122</v>
      </c>
      <c r="I24" s="1">
        <v>0.122</v>
      </c>
      <c r="J24" s="1">
        <v>0.109</v>
      </c>
      <c r="L24" s="1">
        <v>63</v>
      </c>
      <c r="M24" s="1">
        <v>0.3</v>
      </c>
      <c r="N24" s="1">
        <v>6.1</v>
      </c>
      <c r="O24" s="1">
        <v>12.4</v>
      </c>
      <c r="P24" s="1">
        <v>590</v>
      </c>
    </row>
    <row r="25" spans="1:16" ht="30" x14ac:dyDescent="0.25">
      <c r="A25" s="8" t="s">
        <v>39</v>
      </c>
      <c r="B25" s="5">
        <v>10.6995</v>
      </c>
      <c r="C25" s="5"/>
      <c r="D25" s="5">
        <v>3</v>
      </c>
      <c r="E25" s="1">
        <v>18.399999999999999</v>
      </c>
      <c r="F25" s="1">
        <v>18.399999999999999</v>
      </c>
      <c r="G25" s="1">
        <v>17</v>
      </c>
      <c r="H25" s="1">
        <v>0.123</v>
      </c>
      <c r="I25" s="1">
        <v>0.125</v>
      </c>
      <c r="J25" s="1">
        <v>0.107</v>
      </c>
      <c r="L25" s="1">
        <v>64</v>
      </c>
      <c r="M25" s="1">
        <v>0.3</v>
      </c>
      <c r="N25" s="1">
        <v>6.2</v>
      </c>
      <c r="O25" s="1">
        <v>12.4</v>
      </c>
      <c r="P25" s="1">
        <v>590</v>
      </c>
    </row>
    <row r="26" spans="1:16" ht="30" x14ac:dyDescent="0.25">
      <c r="A26" s="8" t="s">
        <v>40</v>
      </c>
      <c r="B26" s="5">
        <v>10.9925</v>
      </c>
      <c r="C26" s="5"/>
      <c r="D26" s="5">
        <v>3</v>
      </c>
      <c r="E26" s="1">
        <v>18.399999999999999</v>
      </c>
      <c r="F26" s="1">
        <v>18.399999999999999</v>
      </c>
      <c r="G26" s="1">
        <v>17</v>
      </c>
      <c r="H26" s="1">
        <v>0.122</v>
      </c>
      <c r="I26" s="1">
        <v>0.123</v>
      </c>
      <c r="J26" s="1">
        <v>0.113</v>
      </c>
      <c r="L26" s="1">
        <v>65</v>
      </c>
      <c r="M26" s="1">
        <v>0.4</v>
      </c>
      <c r="N26" s="1">
        <v>6.4</v>
      </c>
      <c r="O26" s="1">
        <v>12.4</v>
      </c>
      <c r="P26" s="1">
        <v>590</v>
      </c>
    </row>
    <row r="27" spans="1:16" ht="30" x14ac:dyDescent="0.25">
      <c r="A27" s="8" t="s">
        <v>41</v>
      </c>
      <c r="B27" s="5">
        <v>11.1875</v>
      </c>
      <c r="C27" s="5"/>
      <c r="D27" s="5">
        <v>3</v>
      </c>
      <c r="E27" s="1">
        <v>18.399999999999999</v>
      </c>
      <c r="F27" s="1">
        <v>18.399999999999999</v>
      </c>
      <c r="G27" s="1">
        <v>17.100000000000001</v>
      </c>
      <c r="H27" s="1">
        <v>0.12</v>
      </c>
      <c r="I27" s="1">
        <v>0.12</v>
      </c>
      <c r="J27" s="1">
        <v>0.109</v>
      </c>
      <c r="L27" s="1">
        <v>66</v>
      </c>
      <c r="M27" s="1">
        <v>0.4</v>
      </c>
      <c r="N27" s="1">
        <v>7.2</v>
      </c>
      <c r="O27" s="1">
        <v>12.4</v>
      </c>
      <c r="P27" s="1">
        <v>580</v>
      </c>
    </row>
    <row r="28" spans="1:16" ht="30" x14ac:dyDescent="0.25">
      <c r="A28" s="8" t="s">
        <v>42</v>
      </c>
      <c r="B28" s="5">
        <v>11.285</v>
      </c>
      <c r="C28" s="5"/>
      <c r="D28" s="5">
        <v>3</v>
      </c>
      <c r="E28" s="1">
        <v>18.399999999999999</v>
      </c>
      <c r="F28" s="1">
        <v>18.399999999999999</v>
      </c>
      <c r="G28" s="1">
        <v>17.100000000000001</v>
      </c>
      <c r="H28" s="1">
        <v>0.123</v>
      </c>
      <c r="I28" s="1">
        <v>0.123</v>
      </c>
      <c r="J28" s="1">
        <v>0.114</v>
      </c>
      <c r="L28" s="1">
        <v>67</v>
      </c>
      <c r="M28" s="1">
        <v>0.4</v>
      </c>
      <c r="N28" s="1">
        <v>6.5</v>
      </c>
      <c r="O28" s="1">
        <v>12.4</v>
      </c>
      <c r="P28" s="1">
        <v>580</v>
      </c>
    </row>
    <row r="29" spans="1:16" ht="30" x14ac:dyDescent="0.25">
      <c r="A29" s="8" t="s">
        <v>43</v>
      </c>
      <c r="B29" s="5">
        <v>11.3825</v>
      </c>
      <c r="C29" s="5"/>
      <c r="D29" s="5">
        <v>4</v>
      </c>
      <c r="E29" s="1">
        <v>18.5</v>
      </c>
      <c r="F29" s="1">
        <v>17.5</v>
      </c>
      <c r="G29" s="1">
        <v>17.5</v>
      </c>
      <c r="H29" s="1">
        <v>0.11799999999999999</v>
      </c>
      <c r="I29" s="1">
        <v>0.13400000000000001</v>
      </c>
      <c r="J29" s="1">
        <v>0.112</v>
      </c>
      <c r="L29" s="1">
        <v>68</v>
      </c>
      <c r="M29" s="1">
        <v>0.4</v>
      </c>
      <c r="N29" s="1">
        <v>7</v>
      </c>
      <c r="O29" s="1">
        <v>12.4</v>
      </c>
      <c r="P29" s="1">
        <v>580</v>
      </c>
    </row>
    <row r="30" spans="1:16" ht="30" x14ac:dyDescent="0.25">
      <c r="A30" s="8" t="s">
        <v>44</v>
      </c>
      <c r="B30" s="5">
        <v>11.4795</v>
      </c>
      <c r="C30" s="5"/>
      <c r="D30" s="5">
        <v>4</v>
      </c>
      <c r="E30" s="1">
        <v>18.5</v>
      </c>
      <c r="F30" s="1">
        <v>17.5</v>
      </c>
      <c r="G30" s="1">
        <v>17.5</v>
      </c>
      <c r="H30" s="1">
        <v>0.126</v>
      </c>
      <c r="I30" s="1">
        <v>0.128</v>
      </c>
      <c r="J30" s="1">
        <v>0.123</v>
      </c>
      <c r="L30" s="1">
        <v>69</v>
      </c>
      <c r="M30" s="1">
        <v>0.6</v>
      </c>
      <c r="N30" s="1">
        <v>7.4</v>
      </c>
      <c r="O30" s="1">
        <v>12.4</v>
      </c>
      <c r="P30" s="1">
        <v>580</v>
      </c>
    </row>
    <row r="31" spans="1:16" ht="30" x14ac:dyDescent="0.25">
      <c r="A31" s="8" t="s">
        <v>45</v>
      </c>
      <c r="B31" s="5">
        <v>11.527999999999999</v>
      </c>
      <c r="C31" s="5"/>
      <c r="D31" s="5">
        <v>4</v>
      </c>
      <c r="E31" s="1">
        <v>18.5</v>
      </c>
      <c r="F31" s="1">
        <v>17.5</v>
      </c>
      <c r="G31" s="1">
        <v>17.5</v>
      </c>
      <c r="H31" s="1">
        <v>0.12</v>
      </c>
      <c r="I31" s="1">
        <v>0.125</v>
      </c>
      <c r="J31" s="1">
        <v>0.127</v>
      </c>
      <c r="L31" s="1">
        <v>70</v>
      </c>
      <c r="M31" s="1">
        <v>0.6</v>
      </c>
      <c r="N31" s="1">
        <v>7.3</v>
      </c>
      <c r="O31" s="1">
        <v>12.4</v>
      </c>
      <c r="P31" s="1">
        <v>580</v>
      </c>
    </row>
    <row r="32" spans="1:16" ht="30" x14ac:dyDescent="0.25">
      <c r="A32" s="8" t="s">
        <v>46</v>
      </c>
      <c r="B32" s="5">
        <v>11.576499999999999</v>
      </c>
      <c r="C32" s="5"/>
      <c r="D32" s="5">
        <v>4</v>
      </c>
      <c r="E32" s="1">
        <v>18.399999999999999</v>
      </c>
      <c r="F32" s="1">
        <v>17.399999999999999</v>
      </c>
      <c r="G32" s="1">
        <v>17.399999999999999</v>
      </c>
      <c r="H32" s="1">
        <v>0.12</v>
      </c>
      <c r="I32" s="1">
        <v>0.13200000000000001</v>
      </c>
      <c r="J32" s="1">
        <v>0.127</v>
      </c>
      <c r="L32" s="1">
        <v>71</v>
      </c>
      <c r="M32" s="1">
        <v>0.6</v>
      </c>
      <c r="N32" s="1">
        <v>7.1</v>
      </c>
      <c r="O32" s="1">
        <v>12.5</v>
      </c>
      <c r="P32" s="1">
        <v>580</v>
      </c>
    </row>
    <row r="33" spans="1:16" ht="30" x14ac:dyDescent="0.25">
      <c r="A33" s="8" t="s">
        <v>47</v>
      </c>
      <c r="B33" s="5">
        <v>11.673500000000001</v>
      </c>
      <c r="C33" s="5"/>
      <c r="D33" s="5">
        <v>4</v>
      </c>
      <c r="E33" s="1">
        <v>18.399999999999999</v>
      </c>
      <c r="F33" s="1">
        <v>17.399999999999999</v>
      </c>
      <c r="G33" s="1">
        <v>17.399999999999999</v>
      </c>
      <c r="H33" s="1">
        <v>0.121</v>
      </c>
      <c r="I33" s="1">
        <v>0.13</v>
      </c>
      <c r="J33" s="1">
        <v>0.122</v>
      </c>
      <c r="L33" s="1">
        <v>72</v>
      </c>
      <c r="M33" s="1">
        <v>0.4</v>
      </c>
      <c r="N33" s="1">
        <v>6.4</v>
      </c>
      <c r="O33" s="1">
        <v>12.5</v>
      </c>
      <c r="P33" s="1">
        <v>580</v>
      </c>
    </row>
    <row r="34" spans="1:16" ht="30" x14ac:dyDescent="0.25">
      <c r="A34" s="8" t="s">
        <v>48</v>
      </c>
      <c r="B34" s="5">
        <v>11.722000000000001</v>
      </c>
      <c r="C34" s="5"/>
      <c r="D34" s="5">
        <v>4</v>
      </c>
      <c r="E34" s="1">
        <v>18.399999999999999</v>
      </c>
      <c r="F34" s="1">
        <v>17.399999999999999</v>
      </c>
      <c r="G34" s="1">
        <v>17.399999999999999</v>
      </c>
      <c r="H34" s="1">
        <v>0.126</v>
      </c>
      <c r="I34" s="1">
        <v>0.13</v>
      </c>
      <c r="J34" s="1">
        <v>0.125</v>
      </c>
      <c r="L34" s="1">
        <v>73</v>
      </c>
      <c r="M34" s="1">
        <v>0.5</v>
      </c>
      <c r="N34" s="1">
        <v>6.9</v>
      </c>
      <c r="O34" s="1">
        <v>12.5</v>
      </c>
      <c r="P34" s="1">
        <v>580</v>
      </c>
    </row>
    <row r="35" spans="1:16" ht="30" x14ac:dyDescent="0.25">
      <c r="A35" s="8" t="s">
        <v>49</v>
      </c>
      <c r="B35" s="5">
        <v>11.7705</v>
      </c>
      <c r="C35" s="5"/>
      <c r="D35" s="5">
        <v>4</v>
      </c>
      <c r="E35" s="1">
        <v>18.399999999999999</v>
      </c>
      <c r="F35" s="1">
        <v>17.399999999999999</v>
      </c>
      <c r="G35" s="1">
        <v>17.399999999999999</v>
      </c>
      <c r="H35" s="1">
        <v>0.124</v>
      </c>
      <c r="I35" s="1">
        <v>0.128</v>
      </c>
      <c r="J35" s="1">
        <v>0.13</v>
      </c>
      <c r="L35" s="1">
        <v>74</v>
      </c>
      <c r="M35" s="1">
        <v>0.4</v>
      </c>
      <c r="N35" s="1">
        <v>7.2</v>
      </c>
      <c r="O35" s="1">
        <v>12.5</v>
      </c>
      <c r="P35" s="1">
        <v>580</v>
      </c>
    </row>
    <row r="36" spans="1:16" ht="30" x14ac:dyDescent="0.25">
      <c r="A36" s="8" t="s">
        <v>50</v>
      </c>
      <c r="B36" s="5">
        <v>11.8675</v>
      </c>
      <c r="C36" s="5"/>
      <c r="D36" s="5">
        <v>5</v>
      </c>
      <c r="E36" s="1">
        <v>19.5</v>
      </c>
      <c r="F36" s="1">
        <v>19.5</v>
      </c>
      <c r="G36" s="1">
        <v>19.5</v>
      </c>
      <c r="H36" s="1">
        <v>0.123</v>
      </c>
      <c r="I36" s="1">
        <v>0.13500000000000001</v>
      </c>
      <c r="J36" s="1">
        <v>0.109</v>
      </c>
      <c r="L36" s="1">
        <v>75</v>
      </c>
      <c r="M36" s="1">
        <v>0.6</v>
      </c>
      <c r="N36" s="1">
        <v>7.3</v>
      </c>
      <c r="O36" s="1">
        <v>12.4</v>
      </c>
      <c r="P36" s="1">
        <v>580</v>
      </c>
    </row>
    <row r="37" spans="1:16" ht="30" x14ac:dyDescent="0.25">
      <c r="A37" s="8" t="s">
        <v>51</v>
      </c>
      <c r="B37" s="5">
        <v>11.8675</v>
      </c>
      <c r="C37" s="5"/>
      <c r="D37" s="5">
        <v>5</v>
      </c>
      <c r="E37" s="1">
        <v>19.350000000000001</v>
      </c>
      <c r="F37" s="1">
        <v>19.399999999999999</v>
      </c>
      <c r="G37" s="1">
        <v>19.5</v>
      </c>
      <c r="H37" s="1">
        <v>0.12</v>
      </c>
      <c r="I37" s="1">
        <v>0.13300000000000001</v>
      </c>
      <c r="J37" s="1">
        <v>0.108</v>
      </c>
      <c r="L37" s="1">
        <v>76</v>
      </c>
      <c r="M37" s="1">
        <v>0.4</v>
      </c>
      <c r="N37" s="1">
        <v>7.3</v>
      </c>
      <c r="O37" s="1">
        <v>12.4</v>
      </c>
      <c r="P37" s="1">
        <v>580</v>
      </c>
    </row>
    <row r="38" spans="1:16" ht="30" x14ac:dyDescent="0.25">
      <c r="A38" s="8" t="s">
        <v>52</v>
      </c>
      <c r="B38" s="5">
        <v>11.964500000000001</v>
      </c>
      <c r="C38" s="5"/>
      <c r="D38" s="5">
        <v>5</v>
      </c>
      <c r="E38" s="1">
        <v>19.5</v>
      </c>
      <c r="F38" s="1">
        <v>19.45</v>
      </c>
      <c r="G38" s="1">
        <v>19.5</v>
      </c>
      <c r="H38" s="1">
        <v>0.123</v>
      </c>
      <c r="I38" s="1">
        <v>0.129</v>
      </c>
      <c r="J38" s="1">
        <v>0.115</v>
      </c>
      <c r="L38" s="1">
        <v>77</v>
      </c>
      <c r="M38" s="1">
        <v>0.8</v>
      </c>
      <c r="N38" s="1">
        <v>7.4</v>
      </c>
      <c r="O38" s="1">
        <v>12.5</v>
      </c>
      <c r="P38" s="1">
        <v>590</v>
      </c>
    </row>
    <row r="39" spans="1:16" ht="30" x14ac:dyDescent="0.25">
      <c r="A39" s="8" t="s">
        <v>53</v>
      </c>
      <c r="B39" s="5">
        <v>12.013</v>
      </c>
      <c r="C39" s="5"/>
      <c r="D39" s="5">
        <v>5</v>
      </c>
      <c r="E39" s="1">
        <v>19.5</v>
      </c>
      <c r="F39" s="1">
        <v>19.45</v>
      </c>
      <c r="G39" s="1">
        <v>19.5</v>
      </c>
      <c r="H39" s="1">
        <v>0.115</v>
      </c>
      <c r="I39" s="1">
        <v>0.13</v>
      </c>
      <c r="J39" s="1">
        <v>0.104</v>
      </c>
      <c r="L39" s="1">
        <v>78</v>
      </c>
      <c r="M39" s="1">
        <v>0.4</v>
      </c>
      <c r="N39" s="1">
        <v>7.2</v>
      </c>
      <c r="O39" s="1">
        <v>12.5</v>
      </c>
      <c r="P39" s="1">
        <v>590</v>
      </c>
    </row>
    <row r="40" spans="1:16" ht="30" x14ac:dyDescent="0.25">
      <c r="A40" s="8" t="s">
        <v>54</v>
      </c>
      <c r="B40" s="5">
        <v>12.061499999999999</v>
      </c>
      <c r="C40" s="5"/>
      <c r="D40" s="5">
        <v>5</v>
      </c>
      <c r="E40" s="1">
        <v>19.5</v>
      </c>
      <c r="F40" s="1">
        <v>19.45</v>
      </c>
      <c r="G40" s="1">
        <v>19.5</v>
      </c>
      <c r="H40" s="1">
        <v>0.108</v>
      </c>
      <c r="I40" s="1">
        <v>0.13700000000000001</v>
      </c>
      <c r="J40" s="1">
        <v>0.111</v>
      </c>
      <c r="L40" s="1">
        <v>79</v>
      </c>
      <c r="M40" s="1">
        <v>0.4</v>
      </c>
      <c r="N40" s="1">
        <v>6.7</v>
      </c>
      <c r="O40" s="1">
        <v>12.5</v>
      </c>
      <c r="P40" s="1">
        <v>590</v>
      </c>
    </row>
    <row r="41" spans="1:16" ht="30" x14ac:dyDescent="0.25">
      <c r="A41" s="8" t="s">
        <v>55</v>
      </c>
      <c r="B41" s="5">
        <v>12.1585</v>
      </c>
      <c r="C41" s="5"/>
      <c r="D41" s="5">
        <v>5</v>
      </c>
      <c r="E41" s="1">
        <v>19.399999999999999</v>
      </c>
      <c r="F41" s="1">
        <v>19.5</v>
      </c>
      <c r="G41" s="1">
        <v>19.5</v>
      </c>
      <c r="H41" s="1">
        <v>0.11799999999999999</v>
      </c>
      <c r="I41" s="1">
        <v>0.128</v>
      </c>
      <c r="J41" s="1">
        <v>0.11600000000000001</v>
      </c>
      <c r="L41" s="1">
        <v>80</v>
      </c>
      <c r="M41" s="1">
        <v>0.6</v>
      </c>
      <c r="N41" s="1">
        <v>7.1</v>
      </c>
      <c r="O41" s="1">
        <v>12.5</v>
      </c>
      <c r="P41" s="1">
        <v>590</v>
      </c>
    </row>
    <row r="42" spans="1:16" ht="30" x14ac:dyDescent="0.25">
      <c r="A42" s="8" t="s">
        <v>56</v>
      </c>
      <c r="B42" s="5">
        <v>12.255500000000001</v>
      </c>
      <c r="C42" s="5"/>
      <c r="D42" s="5">
        <v>5</v>
      </c>
      <c r="E42" s="1">
        <v>19.399999999999999</v>
      </c>
      <c r="F42" s="1">
        <v>19.5</v>
      </c>
      <c r="G42" s="1">
        <v>19.5</v>
      </c>
      <c r="H42" s="1">
        <v>0.123</v>
      </c>
      <c r="I42" s="1">
        <v>0.128</v>
      </c>
      <c r="J42" s="1">
        <v>0.11700000000000001</v>
      </c>
      <c r="L42" s="1">
        <v>81</v>
      </c>
      <c r="M42" s="1">
        <v>0.6</v>
      </c>
      <c r="N42" s="1">
        <v>7.2</v>
      </c>
      <c r="O42" s="1">
        <v>12.5</v>
      </c>
      <c r="P42" s="1">
        <v>580</v>
      </c>
    </row>
    <row r="43" spans="1:16" ht="30" x14ac:dyDescent="0.25">
      <c r="A43" s="8" t="s">
        <v>57</v>
      </c>
      <c r="B43" s="5">
        <v>12.304</v>
      </c>
      <c r="C43" s="5"/>
      <c r="D43" s="5">
        <v>5</v>
      </c>
      <c r="E43" s="1">
        <v>19.399999999999999</v>
      </c>
      <c r="F43" s="1">
        <v>19.5</v>
      </c>
      <c r="G43" s="1">
        <v>19.5</v>
      </c>
      <c r="H43" s="1">
        <v>0.11899999999999999</v>
      </c>
      <c r="I43" s="1">
        <v>0.13</v>
      </c>
      <c r="J43" s="1">
        <v>0.105</v>
      </c>
      <c r="L43" s="1">
        <v>82</v>
      </c>
      <c r="M43" s="1">
        <v>0.4</v>
      </c>
      <c r="N43" s="1">
        <v>7.1</v>
      </c>
      <c r="O43" s="1">
        <v>12.5</v>
      </c>
      <c r="P43" s="1">
        <v>580</v>
      </c>
    </row>
    <row r="44" spans="1:16" ht="30" x14ac:dyDescent="0.25">
      <c r="A44" s="8" t="s">
        <v>58</v>
      </c>
      <c r="B44" s="5">
        <v>12.449</v>
      </c>
      <c r="C44" s="5"/>
      <c r="D44" s="5">
        <v>5</v>
      </c>
      <c r="E44" s="1">
        <v>19.5</v>
      </c>
      <c r="F44" s="1">
        <v>19.5</v>
      </c>
      <c r="G44" s="1">
        <v>19.5</v>
      </c>
      <c r="H44" s="1">
        <v>0.121</v>
      </c>
      <c r="I44" s="1">
        <v>0.13100000000000001</v>
      </c>
      <c r="J44" s="1">
        <v>0.13500000000000001</v>
      </c>
      <c r="L44" s="1">
        <v>83</v>
      </c>
      <c r="M44" s="1">
        <v>0.3</v>
      </c>
      <c r="N44" s="1">
        <v>6.8</v>
      </c>
      <c r="O44" s="1">
        <v>12.5</v>
      </c>
      <c r="P44" s="1">
        <v>580</v>
      </c>
    </row>
    <row r="45" spans="1:16" ht="30" x14ac:dyDescent="0.25">
      <c r="A45" s="8" t="s">
        <v>59</v>
      </c>
      <c r="B45" s="5">
        <v>12.593499999999999</v>
      </c>
      <c r="C45" s="5"/>
      <c r="D45" s="5">
        <v>5</v>
      </c>
      <c r="E45" s="1">
        <v>19.5</v>
      </c>
      <c r="F45" s="1">
        <v>19.5</v>
      </c>
      <c r="G45" s="1">
        <v>19.5</v>
      </c>
      <c r="H45" s="1">
        <v>0.125</v>
      </c>
      <c r="I45" s="1">
        <v>0.127</v>
      </c>
      <c r="J45" s="1">
        <v>0.11799999999999999</v>
      </c>
      <c r="L45" s="1">
        <v>84</v>
      </c>
      <c r="M45" s="1">
        <v>0.3</v>
      </c>
      <c r="N45" s="1">
        <v>6.9</v>
      </c>
      <c r="O45" s="1">
        <v>12.5</v>
      </c>
      <c r="P45" s="1">
        <v>580</v>
      </c>
    </row>
    <row r="46" spans="1:16" ht="30" x14ac:dyDescent="0.25">
      <c r="A46" s="8" t="s">
        <v>60</v>
      </c>
      <c r="B46" s="5">
        <v>12.7385</v>
      </c>
      <c r="C46" s="5"/>
      <c r="D46" s="5">
        <v>5</v>
      </c>
      <c r="E46" s="1">
        <v>19.45</v>
      </c>
      <c r="F46" s="1">
        <v>19.5</v>
      </c>
      <c r="G46" s="1">
        <v>19.399999999999999</v>
      </c>
      <c r="H46" s="1">
        <v>0.111</v>
      </c>
      <c r="I46" s="1">
        <v>0.13700000000000001</v>
      </c>
      <c r="J46" s="1">
        <v>0.1</v>
      </c>
      <c r="L46" s="1">
        <v>85</v>
      </c>
      <c r="M46" s="1">
        <v>0.4</v>
      </c>
      <c r="N46" s="1">
        <v>6.8</v>
      </c>
      <c r="O46" s="1">
        <v>12.5</v>
      </c>
      <c r="P46" s="1">
        <v>580</v>
      </c>
    </row>
    <row r="47" spans="1:16" ht="30" x14ac:dyDescent="0.25">
      <c r="A47" s="8" t="s">
        <v>61</v>
      </c>
      <c r="B47" s="5">
        <v>12.883500000000002</v>
      </c>
      <c r="C47" s="5"/>
      <c r="D47" s="5">
        <v>5</v>
      </c>
      <c r="E47" s="1">
        <v>19.45</v>
      </c>
      <c r="F47" s="1">
        <v>19.5</v>
      </c>
      <c r="G47" s="1">
        <v>19.399999999999999</v>
      </c>
      <c r="H47" s="1">
        <v>0.11899999999999999</v>
      </c>
      <c r="I47" s="1">
        <v>0.14000000000000001</v>
      </c>
      <c r="J47" s="1">
        <v>0.1</v>
      </c>
      <c r="L47" s="1">
        <v>86</v>
      </c>
      <c r="M47" s="1">
        <v>0.3</v>
      </c>
      <c r="N47" s="1">
        <v>6.8</v>
      </c>
      <c r="O47" s="1">
        <v>12.6</v>
      </c>
      <c r="P47" s="1">
        <v>580</v>
      </c>
    </row>
    <row r="48" spans="1:16" ht="30" x14ac:dyDescent="0.25">
      <c r="A48" s="8" t="s">
        <v>62</v>
      </c>
      <c r="B48" s="5">
        <v>12.9795</v>
      </c>
      <c r="C48" s="5"/>
      <c r="D48" s="5">
        <v>5</v>
      </c>
      <c r="E48" s="1">
        <v>19.45</v>
      </c>
      <c r="F48" s="1">
        <v>19.5</v>
      </c>
      <c r="G48" s="1">
        <v>19.399999999999999</v>
      </c>
      <c r="H48" s="1">
        <v>0.123</v>
      </c>
      <c r="I48" s="1">
        <v>0.14099999999999999</v>
      </c>
      <c r="J48" s="1">
        <v>0.12</v>
      </c>
      <c r="L48" s="1">
        <v>87</v>
      </c>
      <c r="M48" s="1">
        <v>0.4</v>
      </c>
      <c r="N48" s="1">
        <v>6.9</v>
      </c>
      <c r="O48" s="1">
        <v>12.6</v>
      </c>
      <c r="P48" s="1">
        <v>590</v>
      </c>
    </row>
    <row r="49" spans="1:16" ht="30" x14ac:dyDescent="0.25">
      <c r="A49" s="8" t="s">
        <v>63</v>
      </c>
      <c r="B49" s="5">
        <v>13.124500000000001</v>
      </c>
      <c r="C49" s="5"/>
      <c r="D49" s="5">
        <v>5</v>
      </c>
      <c r="E49" s="1">
        <v>19.45</v>
      </c>
      <c r="F49" s="1">
        <v>19.5</v>
      </c>
      <c r="G49" s="1">
        <v>19.399999999999999</v>
      </c>
      <c r="H49" s="1">
        <v>0.11799999999999999</v>
      </c>
      <c r="I49" s="1">
        <v>0.13900000000000001</v>
      </c>
      <c r="J49" s="1">
        <v>0.123</v>
      </c>
      <c r="L49" s="1">
        <v>88</v>
      </c>
      <c r="M49" s="1">
        <v>0.5</v>
      </c>
      <c r="N49" s="1">
        <v>7</v>
      </c>
      <c r="O49" s="1">
        <v>12.6</v>
      </c>
      <c r="P49" s="1">
        <v>590</v>
      </c>
    </row>
    <row r="50" spans="1:16" x14ac:dyDescent="0.25">
      <c r="A50" s="9">
        <v>43468</v>
      </c>
      <c r="B50" s="5">
        <v>12.835000000000001</v>
      </c>
      <c r="C50" s="5"/>
      <c r="D50" s="5">
        <v>6</v>
      </c>
      <c r="E50" s="1">
        <v>18.7</v>
      </c>
      <c r="F50" s="1">
        <v>18.7</v>
      </c>
      <c r="G50" s="1">
        <v>18.899999999999999</v>
      </c>
      <c r="H50" s="1">
        <v>0.122</v>
      </c>
      <c r="I50" s="1">
        <v>0.14299999999999999</v>
      </c>
      <c r="J50" s="1">
        <v>0.11700000000000001</v>
      </c>
      <c r="L50" s="1">
        <v>89</v>
      </c>
      <c r="M50" s="1">
        <v>0.4</v>
      </c>
      <c r="N50" s="1">
        <v>7.1</v>
      </c>
      <c r="O50" s="1">
        <v>12.5</v>
      </c>
      <c r="P50" s="1">
        <v>590</v>
      </c>
    </row>
    <row r="51" spans="1:16" x14ac:dyDescent="0.25">
      <c r="A51" s="9">
        <v>43468.041666666664</v>
      </c>
      <c r="B51" s="5">
        <v>12.7385</v>
      </c>
      <c r="C51" s="5"/>
      <c r="D51" s="5">
        <v>6</v>
      </c>
      <c r="E51" s="1">
        <v>18.7</v>
      </c>
      <c r="F51" s="1">
        <v>18.7</v>
      </c>
      <c r="G51" s="1">
        <v>18.899999999999999</v>
      </c>
      <c r="H51" s="1">
        <v>0.122</v>
      </c>
      <c r="I51" s="1">
        <v>0.14099999999999999</v>
      </c>
      <c r="J51" s="1">
        <v>0.128</v>
      </c>
      <c r="L51" s="1">
        <v>90</v>
      </c>
      <c r="M51" s="1">
        <v>0.6</v>
      </c>
      <c r="N51" s="1">
        <v>7.4</v>
      </c>
      <c r="O51" s="1">
        <v>12.5</v>
      </c>
      <c r="P51" s="1">
        <v>590</v>
      </c>
    </row>
    <row r="52" spans="1:16" x14ac:dyDescent="0.25">
      <c r="A52" s="9">
        <v>43468.083333333336</v>
      </c>
      <c r="B52" s="5">
        <v>12.7865</v>
      </c>
      <c r="C52" s="5"/>
      <c r="D52" s="5">
        <v>6</v>
      </c>
      <c r="E52" s="1">
        <v>18.7</v>
      </c>
      <c r="F52" s="1">
        <v>18.7</v>
      </c>
      <c r="G52" s="1">
        <v>18.899999999999999</v>
      </c>
      <c r="H52" s="1">
        <v>0.123</v>
      </c>
      <c r="I52" s="1">
        <v>0.14000000000000001</v>
      </c>
      <c r="J52" s="1">
        <v>0.125</v>
      </c>
      <c r="L52" s="1">
        <v>91</v>
      </c>
      <c r="M52" s="1">
        <v>0.4</v>
      </c>
      <c r="N52" s="1">
        <v>7.1</v>
      </c>
      <c r="O52" s="1">
        <v>12.5</v>
      </c>
      <c r="P52" s="1">
        <v>590</v>
      </c>
    </row>
    <row r="53" spans="1:16" x14ac:dyDescent="0.25">
      <c r="A53" s="9">
        <v>43468.125</v>
      </c>
      <c r="B53" s="5">
        <v>12.7865</v>
      </c>
      <c r="C53" s="5"/>
      <c r="D53" s="5">
        <v>6</v>
      </c>
      <c r="E53" s="1">
        <v>18.7</v>
      </c>
      <c r="F53" s="1">
        <v>18.600000000000001</v>
      </c>
      <c r="G53" s="1">
        <v>18.899999999999999</v>
      </c>
      <c r="H53" s="1">
        <v>0.124</v>
      </c>
      <c r="I53" s="1">
        <v>0.14399999999999999</v>
      </c>
      <c r="J53" s="1">
        <v>0.11899999999999999</v>
      </c>
      <c r="L53" s="1">
        <v>92</v>
      </c>
      <c r="M53" s="1">
        <v>0.5</v>
      </c>
      <c r="N53" s="1">
        <v>7.2</v>
      </c>
      <c r="O53" s="1">
        <v>12.5</v>
      </c>
      <c r="P53" s="1">
        <v>590</v>
      </c>
    </row>
    <row r="54" spans="1:16" x14ac:dyDescent="0.25">
      <c r="A54" s="9">
        <v>43468.166666666664</v>
      </c>
      <c r="B54" s="5">
        <v>12.7385</v>
      </c>
      <c r="C54" s="5"/>
      <c r="D54" s="5">
        <v>6</v>
      </c>
      <c r="E54" s="1">
        <v>18.7</v>
      </c>
      <c r="F54" s="1">
        <v>18.7</v>
      </c>
      <c r="G54" s="1">
        <v>18.8</v>
      </c>
      <c r="H54" s="1">
        <v>0.11799999999999999</v>
      </c>
      <c r="I54" s="1">
        <v>0.14099999999999999</v>
      </c>
      <c r="J54" s="1">
        <v>0.122</v>
      </c>
      <c r="L54" s="1">
        <v>93</v>
      </c>
      <c r="M54" s="1">
        <v>0.4</v>
      </c>
      <c r="N54" s="1">
        <v>7</v>
      </c>
      <c r="O54" s="1">
        <v>12.6</v>
      </c>
      <c r="P54" s="1">
        <v>590</v>
      </c>
    </row>
    <row r="55" spans="1:16" x14ac:dyDescent="0.25">
      <c r="A55" s="9">
        <v>43468.208333333336</v>
      </c>
      <c r="B55" s="5">
        <v>12.641999999999999</v>
      </c>
      <c r="C55" s="5"/>
      <c r="D55" s="5">
        <v>6</v>
      </c>
      <c r="E55" s="1">
        <v>18.7</v>
      </c>
      <c r="F55" s="1">
        <v>18.75</v>
      </c>
      <c r="G55" s="1">
        <v>18.8</v>
      </c>
      <c r="H55" s="1">
        <v>0.113</v>
      </c>
      <c r="I55" s="1">
        <v>0.14499999999999999</v>
      </c>
      <c r="J55" s="1">
        <v>0.109</v>
      </c>
      <c r="L55" s="1">
        <v>94</v>
      </c>
      <c r="M55" s="1">
        <v>0.3</v>
      </c>
      <c r="N55" s="1">
        <v>6.5</v>
      </c>
      <c r="O55" s="1">
        <v>12.6</v>
      </c>
      <c r="P55" s="1">
        <v>590</v>
      </c>
    </row>
    <row r="56" spans="1:16" x14ac:dyDescent="0.25">
      <c r="A56" s="9">
        <v>43468.25</v>
      </c>
      <c r="B56" s="5">
        <v>12.7385</v>
      </c>
      <c r="C56" s="5"/>
      <c r="D56" s="5">
        <v>6</v>
      </c>
      <c r="E56" s="1">
        <v>18.7</v>
      </c>
      <c r="F56" s="1">
        <v>18.7</v>
      </c>
      <c r="G56" s="1">
        <v>18.899999999999999</v>
      </c>
      <c r="H56" s="1">
        <v>0.125</v>
      </c>
      <c r="I56" s="1">
        <v>0.13800000000000001</v>
      </c>
      <c r="J56" s="1">
        <v>0.11799999999999999</v>
      </c>
      <c r="L56" s="1">
        <v>95</v>
      </c>
      <c r="M56" s="1">
        <v>0.3</v>
      </c>
      <c r="N56" s="1">
        <v>6.9</v>
      </c>
      <c r="O56" s="1">
        <v>12.6</v>
      </c>
      <c r="P56" s="1">
        <v>590</v>
      </c>
    </row>
    <row r="57" spans="1:16" x14ac:dyDescent="0.25">
      <c r="A57" s="9">
        <v>43468.291666666664</v>
      </c>
      <c r="B57" s="5">
        <v>12.7385</v>
      </c>
      <c r="C57" s="5"/>
      <c r="D57" s="5">
        <v>6</v>
      </c>
      <c r="E57" s="1">
        <v>18.7</v>
      </c>
      <c r="F57" s="1">
        <v>18.7</v>
      </c>
      <c r="G57" s="1">
        <v>18.899999999999999</v>
      </c>
      <c r="H57" s="1">
        <v>0.11799999999999999</v>
      </c>
      <c r="I57" s="1">
        <v>0.13800000000000001</v>
      </c>
      <c r="J57" s="1">
        <v>0.11600000000000001</v>
      </c>
      <c r="L57" s="1">
        <v>96</v>
      </c>
      <c r="M57" s="1">
        <v>0.4</v>
      </c>
      <c r="N57" s="1">
        <v>6.8</v>
      </c>
      <c r="O57" s="1">
        <v>12.6</v>
      </c>
      <c r="P57" s="1">
        <v>590</v>
      </c>
    </row>
    <row r="58" spans="1:16" x14ac:dyDescent="0.25">
      <c r="A58" s="9">
        <v>43468.333333333336</v>
      </c>
      <c r="B58" s="5">
        <v>12.7385</v>
      </c>
      <c r="C58" s="5"/>
      <c r="D58" s="5">
        <v>6</v>
      </c>
      <c r="E58" s="1">
        <v>18.600000000000001</v>
      </c>
      <c r="F58" s="1">
        <v>18.7</v>
      </c>
      <c r="G58" s="1">
        <v>18.8</v>
      </c>
      <c r="H58" s="1">
        <v>0.123</v>
      </c>
      <c r="I58" s="1">
        <v>0.14099999999999999</v>
      </c>
      <c r="J58" s="1">
        <v>0.1</v>
      </c>
      <c r="L58" s="1">
        <v>97</v>
      </c>
      <c r="M58" s="1">
        <v>0.4</v>
      </c>
      <c r="N58" s="1">
        <v>7.1</v>
      </c>
      <c r="O58" s="1">
        <v>12.6</v>
      </c>
      <c r="P58" s="1">
        <v>580</v>
      </c>
    </row>
    <row r="59" spans="1:16" x14ac:dyDescent="0.25">
      <c r="A59" s="9">
        <v>43468.375</v>
      </c>
      <c r="B59" s="5">
        <v>12.7385</v>
      </c>
      <c r="C59" s="5"/>
      <c r="D59" s="5">
        <v>6</v>
      </c>
      <c r="E59" s="1">
        <v>18.7</v>
      </c>
      <c r="F59" s="1">
        <v>18.600000000000001</v>
      </c>
      <c r="G59" s="1">
        <v>18.899999999999999</v>
      </c>
      <c r="H59" s="1">
        <v>0.114</v>
      </c>
      <c r="I59" s="1">
        <v>0.13500000000000001</v>
      </c>
      <c r="J59" s="1">
        <v>0.122</v>
      </c>
      <c r="L59" s="1">
        <v>98</v>
      </c>
      <c r="M59" s="1">
        <v>0.5</v>
      </c>
      <c r="N59" s="1">
        <v>7.4</v>
      </c>
      <c r="O59" s="1">
        <v>12.6</v>
      </c>
      <c r="P59" s="1">
        <v>580</v>
      </c>
    </row>
    <row r="60" spans="1:16" x14ac:dyDescent="0.25">
      <c r="A60" s="9">
        <v>43468.416666666664</v>
      </c>
      <c r="B60" s="5">
        <v>12.7385</v>
      </c>
      <c r="C60" s="5"/>
      <c r="D60" s="5">
        <v>6</v>
      </c>
      <c r="E60" s="1">
        <v>18.7</v>
      </c>
      <c r="F60" s="1">
        <v>18.7</v>
      </c>
      <c r="G60" s="1">
        <v>18.8</v>
      </c>
      <c r="H60" s="1">
        <v>0.11600000000000001</v>
      </c>
      <c r="I60" s="1">
        <v>0.14000000000000001</v>
      </c>
      <c r="J60" s="1">
        <v>0.108</v>
      </c>
      <c r="L60" s="1">
        <v>99</v>
      </c>
      <c r="M60" s="1">
        <v>0.5</v>
      </c>
      <c r="N60" s="1">
        <v>7.2</v>
      </c>
      <c r="O60" s="1">
        <v>12.6</v>
      </c>
      <c r="P60" s="1">
        <v>580</v>
      </c>
    </row>
    <row r="61" spans="1:16" x14ac:dyDescent="0.25">
      <c r="A61" s="9">
        <v>43468.458333333336</v>
      </c>
      <c r="B61" s="5">
        <v>12.7865</v>
      </c>
      <c r="C61" s="5"/>
      <c r="D61" s="5">
        <v>6</v>
      </c>
      <c r="E61" s="1">
        <v>18.7</v>
      </c>
      <c r="F61" s="1">
        <v>18.600000000000001</v>
      </c>
      <c r="G61" s="1">
        <v>18.8</v>
      </c>
      <c r="H61" s="1">
        <v>0.12</v>
      </c>
      <c r="I61" s="1">
        <v>0.13700000000000001</v>
      </c>
      <c r="J61" s="1">
        <v>0.105</v>
      </c>
      <c r="L61" s="1">
        <v>100</v>
      </c>
      <c r="M61" s="1">
        <v>0.7</v>
      </c>
      <c r="N61" s="1">
        <v>7.4</v>
      </c>
      <c r="O61" s="1">
        <v>12.6</v>
      </c>
      <c r="P61" s="1">
        <v>580</v>
      </c>
    </row>
    <row r="62" spans="1:16" x14ac:dyDescent="0.25">
      <c r="A62" s="9">
        <v>43468.5</v>
      </c>
      <c r="B62" s="5">
        <v>12.641999999999999</v>
      </c>
      <c r="C62" s="5"/>
      <c r="D62" s="5">
        <v>6</v>
      </c>
      <c r="E62" s="1">
        <v>18.7</v>
      </c>
      <c r="F62" s="1">
        <v>18.7</v>
      </c>
      <c r="G62" s="1">
        <v>18.8</v>
      </c>
      <c r="H62" s="1">
        <v>0.11899999999999999</v>
      </c>
      <c r="I62" s="1">
        <v>0.13700000000000001</v>
      </c>
      <c r="J62" s="1">
        <v>0.111</v>
      </c>
      <c r="L62" s="1">
        <v>101</v>
      </c>
      <c r="M62" s="1">
        <v>0.6</v>
      </c>
      <c r="N62" s="1">
        <v>6.8</v>
      </c>
      <c r="O62" s="1">
        <v>12.6</v>
      </c>
      <c r="P62" s="1">
        <v>580</v>
      </c>
    </row>
    <row r="63" spans="1:16" x14ac:dyDescent="0.25">
      <c r="A63" s="9">
        <v>43468.541666666664</v>
      </c>
      <c r="B63" s="5">
        <v>12.7385</v>
      </c>
      <c r="C63" s="5"/>
      <c r="D63" s="5">
        <v>6</v>
      </c>
      <c r="E63" s="1">
        <v>18.7</v>
      </c>
      <c r="F63" s="1">
        <v>18.7</v>
      </c>
      <c r="G63" s="1">
        <v>18.7</v>
      </c>
      <c r="H63" s="1">
        <v>0.123</v>
      </c>
      <c r="I63" s="1">
        <v>0.14099999999999999</v>
      </c>
      <c r="J63" s="1">
        <v>0.12</v>
      </c>
      <c r="L63" s="1">
        <v>102</v>
      </c>
      <c r="M63" s="1">
        <v>0.4</v>
      </c>
      <c r="N63" s="1">
        <v>6.9</v>
      </c>
      <c r="O63" s="1">
        <v>12.6</v>
      </c>
      <c r="P63" s="1">
        <v>580</v>
      </c>
    </row>
    <row r="64" spans="1:16" x14ac:dyDescent="0.25">
      <c r="A64" s="9">
        <v>43468.583333333336</v>
      </c>
      <c r="B64" s="5">
        <v>12.7385</v>
      </c>
      <c r="C64" s="5"/>
      <c r="D64" s="5">
        <v>6</v>
      </c>
      <c r="E64" s="1">
        <v>18.7</v>
      </c>
      <c r="F64" s="1">
        <v>18.7</v>
      </c>
      <c r="G64" s="1">
        <v>18.7</v>
      </c>
      <c r="H64" s="1">
        <v>0.122</v>
      </c>
      <c r="I64" s="1">
        <v>0.13900000000000001</v>
      </c>
      <c r="J64" s="1">
        <v>0.11600000000000001</v>
      </c>
      <c r="L64" s="1">
        <v>103</v>
      </c>
      <c r="M64" s="1">
        <v>0.4</v>
      </c>
      <c r="N64" s="1">
        <v>7.2</v>
      </c>
      <c r="O64" s="1">
        <v>12.6</v>
      </c>
      <c r="P64" s="1">
        <v>580</v>
      </c>
    </row>
    <row r="65" spans="1:16" x14ac:dyDescent="0.25">
      <c r="A65" s="9">
        <v>43468.625</v>
      </c>
      <c r="B65" s="5">
        <v>12.6905</v>
      </c>
      <c r="C65" s="5"/>
      <c r="D65" s="5">
        <v>6</v>
      </c>
      <c r="E65" s="1">
        <v>18.7</v>
      </c>
      <c r="F65" s="1">
        <v>18.7</v>
      </c>
      <c r="G65" s="1">
        <v>18.7</v>
      </c>
      <c r="H65" s="1">
        <v>0.128</v>
      </c>
      <c r="I65" s="1">
        <v>0.13400000000000001</v>
      </c>
      <c r="J65" s="1">
        <v>0.121</v>
      </c>
      <c r="L65" s="1">
        <v>104</v>
      </c>
      <c r="M65" s="1">
        <v>0.3</v>
      </c>
      <c r="N65" s="1">
        <v>7.4</v>
      </c>
      <c r="O65" s="1">
        <v>12.6</v>
      </c>
      <c r="P65" s="1">
        <v>580</v>
      </c>
    </row>
    <row r="66" spans="1:16" x14ac:dyDescent="0.25">
      <c r="A66" s="9">
        <v>43468.666666666664</v>
      </c>
      <c r="B66" s="5">
        <v>12.641999999999999</v>
      </c>
      <c r="C66" s="5"/>
      <c r="D66" s="5">
        <v>7</v>
      </c>
      <c r="E66" s="1">
        <v>16.399999999999999</v>
      </c>
      <c r="F66" s="1">
        <v>16.2</v>
      </c>
      <c r="G66" s="1">
        <v>16.2</v>
      </c>
      <c r="H66" s="1">
        <v>0.13</v>
      </c>
      <c r="I66" s="1">
        <v>0.16400000000000001</v>
      </c>
      <c r="J66" s="1">
        <v>0.13100000000000001</v>
      </c>
      <c r="L66" s="1">
        <v>105</v>
      </c>
      <c r="M66" s="1">
        <v>0.4</v>
      </c>
      <c r="N66" s="1">
        <v>7.4</v>
      </c>
      <c r="O66" s="1">
        <v>12.8</v>
      </c>
      <c r="P66" s="1">
        <v>580</v>
      </c>
    </row>
    <row r="67" spans="1:16" x14ac:dyDescent="0.25">
      <c r="A67" s="9">
        <v>43468.708333333336</v>
      </c>
      <c r="B67" s="5">
        <v>12.641999999999999</v>
      </c>
      <c r="C67" s="5"/>
      <c r="D67" s="5">
        <v>7</v>
      </c>
      <c r="E67" s="1">
        <v>16.399999999999999</v>
      </c>
      <c r="F67" s="1">
        <v>16.2</v>
      </c>
      <c r="G67" s="1">
        <v>16.2</v>
      </c>
      <c r="H67" s="1">
        <v>0.14000000000000001</v>
      </c>
      <c r="I67" s="1">
        <v>0.16</v>
      </c>
      <c r="J67" s="1">
        <v>0.13300000000000001</v>
      </c>
      <c r="L67" s="1">
        <v>106</v>
      </c>
      <c r="M67" s="1">
        <v>0.4</v>
      </c>
      <c r="N67" s="1">
        <v>6.9</v>
      </c>
      <c r="O67" s="1">
        <v>12.8</v>
      </c>
      <c r="P67" s="1">
        <v>590</v>
      </c>
    </row>
    <row r="68" spans="1:16" x14ac:dyDescent="0.25">
      <c r="A68" s="9">
        <v>43468.75</v>
      </c>
      <c r="B68" s="5">
        <v>13.028</v>
      </c>
      <c r="C68" s="5"/>
      <c r="D68" s="5">
        <v>7</v>
      </c>
      <c r="E68" s="1">
        <v>16.399999999999999</v>
      </c>
      <c r="F68" s="1">
        <v>16.2</v>
      </c>
      <c r="G68" s="1">
        <v>16.2</v>
      </c>
      <c r="H68" s="1">
        <v>0.13700000000000001</v>
      </c>
      <c r="I68" s="1">
        <v>0.156</v>
      </c>
      <c r="J68" s="1">
        <v>0.128</v>
      </c>
      <c r="L68" s="1">
        <v>107</v>
      </c>
      <c r="M68" s="1">
        <v>0.5</v>
      </c>
      <c r="N68" s="1">
        <v>7.2</v>
      </c>
      <c r="O68" s="1">
        <v>12.8</v>
      </c>
      <c r="P68" s="1">
        <v>580</v>
      </c>
    </row>
    <row r="69" spans="1:16" x14ac:dyDescent="0.25">
      <c r="A69" s="9">
        <v>43468.791666666664</v>
      </c>
      <c r="B69" s="5">
        <v>12.9315</v>
      </c>
      <c r="C69" s="5"/>
      <c r="D69" s="5">
        <v>7</v>
      </c>
      <c r="E69" s="1">
        <v>16.399999999999999</v>
      </c>
      <c r="F69" s="1">
        <v>16.2</v>
      </c>
      <c r="G69" s="1">
        <v>16.2</v>
      </c>
      <c r="H69" s="1">
        <v>0.14000000000000001</v>
      </c>
      <c r="I69" s="1">
        <v>0.158</v>
      </c>
      <c r="J69" s="1">
        <v>0.13</v>
      </c>
      <c r="L69" s="1">
        <v>108</v>
      </c>
      <c r="M69" s="1">
        <v>0.4</v>
      </c>
      <c r="N69" s="1">
        <v>7.1</v>
      </c>
      <c r="O69" s="1">
        <v>12.8</v>
      </c>
      <c r="P69" s="1">
        <v>580</v>
      </c>
    </row>
    <row r="70" spans="1:16" x14ac:dyDescent="0.25">
      <c r="A70" s="9">
        <v>43468.833333333336</v>
      </c>
      <c r="B70" s="5">
        <v>12.7385</v>
      </c>
      <c r="C70" s="5"/>
      <c r="D70" s="5">
        <v>7</v>
      </c>
      <c r="E70" s="1">
        <v>16.350000000000001</v>
      </c>
      <c r="F70" s="1">
        <v>16.2</v>
      </c>
      <c r="G70" s="1">
        <v>16.25</v>
      </c>
      <c r="H70" s="1">
        <v>0.13800000000000001</v>
      </c>
      <c r="I70" s="1">
        <v>0.155</v>
      </c>
      <c r="J70" s="1">
        <v>0.13</v>
      </c>
      <c r="L70" s="1">
        <v>109</v>
      </c>
      <c r="M70" s="1">
        <v>0.6</v>
      </c>
      <c r="N70" s="1">
        <v>7.3</v>
      </c>
      <c r="O70" s="1">
        <v>12.6</v>
      </c>
      <c r="P70" s="1">
        <v>580</v>
      </c>
    </row>
    <row r="71" spans="1:16" x14ac:dyDescent="0.25">
      <c r="A71" s="9">
        <v>43468.875</v>
      </c>
      <c r="B71" s="5">
        <v>12.7865</v>
      </c>
      <c r="C71" s="5"/>
      <c r="D71" s="5">
        <v>7</v>
      </c>
      <c r="E71" s="1">
        <v>16.350000000000001</v>
      </c>
      <c r="F71" s="1">
        <v>16.2</v>
      </c>
      <c r="G71" s="1">
        <v>16.25</v>
      </c>
      <c r="H71" s="1">
        <v>0.14000000000000001</v>
      </c>
      <c r="I71" s="1">
        <v>0.14699999999999999</v>
      </c>
      <c r="J71" s="1">
        <v>0.13500000000000001</v>
      </c>
      <c r="L71" s="1">
        <v>110</v>
      </c>
      <c r="M71" s="1">
        <v>0.3</v>
      </c>
      <c r="N71" s="1">
        <v>6.9</v>
      </c>
      <c r="O71" s="1">
        <v>12.8</v>
      </c>
      <c r="P71" s="1">
        <v>580</v>
      </c>
    </row>
    <row r="72" spans="1:16" x14ac:dyDescent="0.25">
      <c r="A72" s="9">
        <v>43468.916666666664</v>
      </c>
      <c r="B72" s="5">
        <v>12.7385</v>
      </c>
      <c r="C72" s="5"/>
      <c r="D72" s="5">
        <v>7</v>
      </c>
      <c r="E72" s="1">
        <v>16.350000000000001</v>
      </c>
      <c r="F72" s="1">
        <v>16.2</v>
      </c>
      <c r="G72" s="1">
        <v>16.25</v>
      </c>
      <c r="H72" s="1">
        <v>0.14000000000000001</v>
      </c>
      <c r="I72" s="1">
        <v>0.15</v>
      </c>
      <c r="J72" s="1">
        <v>0.13</v>
      </c>
      <c r="L72" s="1">
        <v>111</v>
      </c>
      <c r="M72" s="1">
        <v>0.4</v>
      </c>
      <c r="N72" s="1">
        <v>6.8</v>
      </c>
      <c r="O72" s="1">
        <v>12.8</v>
      </c>
      <c r="P72" s="1">
        <v>570</v>
      </c>
    </row>
    <row r="73" spans="1:16" x14ac:dyDescent="0.25">
      <c r="A73" s="9">
        <v>43468.958333333336</v>
      </c>
      <c r="B73" s="5">
        <v>12.7385</v>
      </c>
      <c r="C73" s="5"/>
      <c r="D73" s="5"/>
      <c r="L73" s="1">
        <v>112</v>
      </c>
      <c r="M73" s="1">
        <v>0.5</v>
      </c>
      <c r="N73" s="1">
        <v>7.2</v>
      </c>
      <c r="O73" s="1">
        <v>12.8</v>
      </c>
      <c r="P73" s="1">
        <v>580</v>
      </c>
    </row>
    <row r="74" spans="1:16" x14ac:dyDescent="0.25">
      <c r="A74" s="9">
        <v>43499</v>
      </c>
      <c r="B74" s="5">
        <v>12.7865</v>
      </c>
      <c r="C74" s="5"/>
      <c r="D74" s="5"/>
      <c r="L74" s="1">
        <v>113</v>
      </c>
      <c r="M74" s="1">
        <v>0.4</v>
      </c>
      <c r="N74" s="1">
        <v>7.1</v>
      </c>
      <c r="O74" s="1">
        <v>12.8</v>
      </c>
      <c r="P74" s="1">
        <v>580</v>
      </c>
    </row>
    <row r="75" spans="1:16" x14ac:dyDescent="0.25">
      <c r="A75" s="9">
        <v>43499.041666666664</v>
      </c>
      <c r="B75" s="5">
        <v>12.7865</v>
      </c>
      <c r="C75" s="5"/>
      <c r="D75" s="5"/>
      <c r="L75" s="1">
        <v>114</v>
      </c>
      <c r="M75" s="1">
        <v>0.3</v>
      </c>
      <c r="N75" s="1">
        <v>6.9</v>
      </c>
      <c r="O75" s="1">
        <v>12.8</v>
      </c>
      <c r="P75" s="1">
        <v>580</v>
      </c>
    </row>
    <row r="76" spans="1:16" x14ac:dyDescent="0.25">
      <c r="A76" s="9">
        <v>43499.083333333336</v>
      </c>
      <c r="B76" s="5">
        <v>12.7865</v>
      </c>
      <c r="C76" s="5"/>
      <c r="D76" s="5"/>
      <c r="L76" s="1">
        <v>115</v>
      </c>
      <c r="M76" s="1">
        <v>0.3</v>
      </c>
      <c r="N76" s="1">
        <v>7</v>
      </c>
      <c r="O76" s="1">
        <v>12.7</v>
      </c>
      <c r="P76" s="1">
        <v>580</v>
      </c>
    </row>
    <row r="77" spans="1:16" x14ac:dyDescent="0.25">
      <c r="A77" s="9">
        <v>43499.125</v>
      </c>
      <c r="B77" s="5">
        <v>12.7385</v>
      </c>
      <c r="C77" s="5"/>
      <c r="D77" s="5"/>
      <c r="L77" s="1">
        <v>116</v>
      </c>
      <c r="M77" s="1">
        <v>0.6</v>
      </c>
      <c r="N77" s="1">
        <v>7.4</v>
      </c>
      <c r="O77" s="1">
        <v>12.7</v>
      </c>
      <c r="P77" s="1">
        <v>580</v>
      </c>
    </row>
    <row r="78" spans="1:16" x14ac:dyDescent="0.25">
      <c r="A78" s="9">
        <v>43499.166666666664</v>
      </c>
      <c r="B78" s="5">
        <v>12.7385</v>
      </c>
      <c r="C78" s="5"/>
      <c r="D78" s="5"/>
      <c r="L78" s="1">
        <v>117</v>
      </c>
      <c r="M78" s="1">
        <v>0.4</v>
      </c>
      <c r="N78" s="1">
        <v>6.9</v>
      </c>
      <c r="O78" s="1">
        <v>12.7</v>
      </c>
      <c r="P78" s="1">
        <v>580</v>
      </c>
    </row>
    <row r="79" spans="1:16" x14ac:dyDescent="0.25">
      <c r="A79" s="9">
        <v>43499.208333333336</v>
      </c>
      <c r="B79" s="5">
        <v>12.7865</v>
      </c>
      <c r="C79" s="5"/>
      <c r="D79" s="5"/>
      <c r="L79" s="1">
        <v>118</v>
      </c>
      <c r="M79" s="1">
        <v>0.3</v>
      </c>
      <c r="N79" s="1">
        <v>6.5</v>
      </c>
      <c r="O79" s="1">
        <v>12.8</v>
      </c>
      <c r="P79" s="1">
        <v>580</v>
      </c>
    </row>
    <row r="80" spans="1:16" x14ac:dyDescent="0.25">
      <c r="A80" s="9">
        <v>43499.25</v>
      </c>
      <c r="B80" s="5">
        <v>12.7385</v>
      </c>
      <c r="C80" s="5"/>
      <c r="D80" s="5"/>
      <c r="L80" s="1">
        <v>119</v>
      </c>
      <c r="M80" s="1">
        <v>0.4</v>
      </c>
      <c r="N80" s="1">
        <v>7.1</v>
      </c>
      <c r="O80" s="1">
        <v>12.8</v>
      </c>
      <c r="P80" s="1">
        <v>580</v>
      </c>
    </row>
    <row r="81" spans="1:25" x14ac:dyDescent="0.25">
      <c r="A81" s="9">
        <v>43499.291666666664</v>
      </c>
      <c r="B81" s="5">
        <v>12.7385</v>
      </c>
      <c r="C81" s="5"/>
      <c r="D81" s="5"/>
      <c r="L81" s="1">
        <v>121</v>
      </c>
      <c r="M81" s="1">
        <v>0.6</v>
      </c>
      <c r="N81" s="1">
        <v>7.4</v>
      </c>
      <c r="O81" s="1">
        <v>12.8</v>
      </c>
      <c r="P81" s="1">
        <v>580</v>
      </c>
    </row>
    <row r="82" spans="1:25" x14ac:dyDescent="0.25">
      <c r="A82" s="9">
        <v>43499.333333333336</v>
      </c>
      <c r="B82" s="5">
        <v>12.6905</v>
      </c>
      <c r="C82" s="5"/>
      <c r="D82" s="5"/>
      <c r="L82" s="1">
        <v>122</v>
      </c>
      <c r="M82" s="1">
        <v>0.4</v>
      </c>
      <c r="N82" s="1">
        <v>6.8</v>
      </c>
      <c r="O82" s="1">
        <v>12.8</v>
      </c>
      <c r="P82" s="1">
        <v>580</v>
      </c>
    </row>
    <row r="83" spans="1:25" x14ac:dyDescent="0.25">
      <c r="A83" s="9">
        <v>43499.375</v>
      </c>
      <c r="B83" s="5">
        <v>12.7385</v>
      </c>
      <c r="C83" s="5"/>
      <c r="D83" s="5"/>
      <c r="L83" s="1">
        <v>123</v>
      </c>
      <c r="M83" s="1">
        <v>0.5</v>
      </c>
      <c r="N83" s="1">
        <v>7.2</v>
      </c>
      <c r="O83" s="1">
        <v>12.8</v>
      </c>
      <c r="P83" s="1">
        <v>580</v>
      </c>
    </row>
    <row r="84" spans="1:25" x14ac:dyDescent="0.25">
      <c r="A84" s="9">
        <v>43499.416666666664</v>
      </c>
      <c r="B84" s="5">
        <v>12.641999999999999</v>
      </c>
      <c r="C84" s="5"/>
      <c r="D84" s="5"/>
      <c r="L84" s="1">
        <v>125</v>
      </c>
      <c r="M84" s="1">
        <v>0.3</v>
      </c>
      <c r="N84" s="1">
        <v>7</v>
      </c>
      <c r="O84" s="1">
        <v>12.8</v>
      </c>
      <c r="P84" s="1">
        <v>580</v>
      </c>
    </row>
    <row r="85" spans="1:25" x14ac:dyDescent="0.25">
      <c r="A85" s="9">
        <v>43499.458333333336</v>
      </c>
      <c r="B85" s="5">
        <v>12.6905</v>
      </c>
      <c r="C85" s="5"/>
      <c r="D85" s="5"/>
      <c r="L85" s="1">
        <v>126</v>
      </c>
      <c r="M85" s="1">
        <v>0.6</v>
      </c>
      <c r="N85" s="1">
        <v>7.5</v>
      </c>
      <c r="O85" s="1">
        <v>12.8</v>
      </c>
      <c r="P85" s="1">
        <v>580</v>
      </c>
    </row>
    <row r="86" spans="1:25" x14ac:dyDescent="0.25">
      <c r="A86" s="9">
        <v>43499.5</v>
      </c>
      <c r="B86" s="5">
        <v>12.641999999999999</v>
      </c>
      <c r="C86" s="5"/>
      <c r="D86" s="5"/>
      <c r="L86" s="1">
        <v>127</v>
      </c>
      <c r="M86" s="1">
        <v>0.5</v>
      </c>
      <c r="N86" s="1">
        <v>7.6</v>
      </c>
      <c r="O86" s="1">
        <v>12.8</v>
      </c>
      <c r="P86" s="1">
        <v>590</v>
      </c>
    </row>
    <row r="87" spans="1:25" x14ac:dyDescent="0.25">
      <c r="A87" s="9">
        <v>43499.541666666664</v>
      </c>
      <c r="B87" s="5">
        <v>12.7385</v>
      </c>
      <c r="C87" s="5"/>
      <c r="D87" s="5"/>
      <c r="L87" s="1">
        <v>128</v>
      </c>
      <c r="M87" s="1">
        <v>0.4</v>
      </c>
      <c r="N87" s="1">
        <v>7.1</v>
      </c>
      <c r="O87" s="1">
        <v>12.8</v>
      </c>
      <c r="P87" s="1">
        <v>590</v>
      </c>
    </row>
    <row r="88" spans="1:25" x14ac:dyDescent="0.25">
      <c r="A88" s="9">
        <v>43499.583333333336</v>
      </c>
      <c r="B88" s="5">
        <v>12.69</v>
      </c>
      <c r="C88" s="5"/>
      <c r="D88" s="5"/>
      <c r="L88" s="1">
        <v>129</v>
      </c>
      <c r="M88" s="1">
        <v>0.5</v>
      </c>
      <c r="N88" s="1">
        <v>7.1</v>
      </c>
      <c r="O88" s="1">
        <v>12.8</v>
      </c>
      <c r="P88" s="1">
        <v>590</v>
      </c>
    </row>
    <row r="89" spans="1:25" x14ac:dyDescent="0.25">
      <c r="A89" s="9">
        <v>43499.625</v>
      </c>
      <c r="B89" s="5">
        <v>12.641999999999999</v>
      </c>
      <c r="C89" s="5"/>
      <c r="D89" s="5"/>
      <c r="L89" s="1">
        <v>130</v>
      </c>
      <c r="M89" s="1">
        <v>0.5</v>
      </c>
      <c r="N89" s="1">
        <v>7.4</v>
      </c>
      <c r="O89" s="1">
        <v>12.9</v>
      </c>
      <c r="P89" s="1">
        <v>590</v>
      </c>
    </row>
    <row r="90" spans="1:25" x14ac:dyDescent="0.25">
      <c r="A90" s="9">
        <v>43499.666666666664</v>
      </c>
      <c r="B90" s="5">
        <v>12.6905</v>
      </c>
      <c r="C90" s="5"/>
      <c r="D90" s="5"/>
      <c r="L90" s="1">
        <v>131</v>
      </c>
      <c r="M90" s="1">
        <v>0.3</v>
      </c>
      <c r="N90" s="1">
        <v>6.8</v>
      </c>
      <c r="O90" s="1">
        <v>12.9</v>
      </c>
      <c r="P90" s="1">
        <v>600</v>
      </c>
    </row>
    <row r="91" spans="1:25" x14ac:dyDescent="0.25">
      <c r="A91" s="9">
        <v>43499.708333333336</v>
      </c>
      <c r="B91" s="5">
        <v>12.7385</v>
      </c>
      <c r="C91" s="5"/>
      <c r="D91" s="5"/>
      <c r="L91" s="1">
        <v>132</v>
      </c>
      <c r="M91" s="1">
        <v>0.3</v>
      </c>
      <c r="N91" s="1">
        <v>6.9</v>
      </c>
      <c r="O91" s="1">
        <v>12.9</v>
      </c>
      <c r="P91" s="1">
        <v>600</v>
      </c>
    </row>
    <row r="92" spans="1:25" x14ac:dyDescent="0.25">
      <c r="A92" s="9">
        <v>43499.75</v>
      </c>
      <c r="B92" s="5">
        <v>13.076499999999999</v>
      </c>
      <c r="C92" s="5"/>
      <c r="D92" s="5"/>
      <c r="L92" s="1">
        <v>133</v>
      </c>
      <c r="M92" s="1">
        <v>0.3</v>
      </c>
      <c r="N92" s="1">
        <v>7</v>
      </c>
      <c r="O92" s="1">
        <v>12.9</v>
      </c>
      <c r="P92" s="1">
        <v>580</v>
      </c>
    </row>
    <row r="93" spans="1:25" x14ac:dyDescent="0.25">
      <c r="A93" s="9">
        <v>43499.791666666664</v>
      </c>
      <c r="B93" s="5">
        <v>12.9315</v>
      </c>
      <c r="C93" s="5"/>
      <c r="D93" s="5"/>
      <c r="L93" s="1">
        <v>134</v>
      </c>
      <c r="M93" s="1">
        <v>0.4</v>
      </c>
      <c r="N93" s="1">
        <v>7.1</v>
      </c>
      <c r="O93" s="1">
        <v>12.9</v>
      </c>
      <c r="P93" s="1">
        <v>580</v>
      </c>
    </row>
    <row r="94" spans="1:25" x14ac:dyDescent="0.25">
      <c r="A94" s="9">
        <v>43499.833333333336</v>
      </c>
      <c r="B94" s="5">
        <v>12.835000000000001</v>
      </c>
      <c r="C94" s="5"/>
      <c r="D94" s="5"/>
      <c r="L94" s="1">
        <v>135</v>
      </c>
      <c r="M94" s="1">
        <v>0.4</v>
      </c>
      <c r="N94" s="1">
        <v>7</v>
      </c>
      <c r="O94" s="1">
        <v>12.6</v>
      </c>
      <c r="P94" s="1">
        <v>580</v>
      </c>
    </row>
    <row r="95" spans="1:25" x14ac:dyDescent="0.25">
      <c r="A95" s="9">
        <v>43499.875</v>
      </c>
      <c r="B95" s="5">
        <v>12.641999999999999</v>
      </c>
      <c r="C95" s="5"/>
      <c r="D95" s="5"/>
      <c r="L95" s="1">
        <v>136</v>
      </c>
      <c r="M95" s="1">
        <v>0.3</v>
      </c>
      <c r="N95" s="1">
        <v>6.5</v>
      </c>
      <c r="O95" s="1">
        <v>12.6</v>
      </c>
      <c r="P95" s="1">
        <v>580</v>
      </c>
      <c r="Y95" s="3"/>
    </row>
    <row r="96" spans="1:25" x14ac:dyDescent="0.25">
      <c r="A96" s="9">
        <v>43499.916666666664</v>
      </c>
      <c r="B96" s="5">
        <v>12.7385</v>
      </c>
      <c r="C96" s="5"/>
      <c r="D96" s="5"/>
      <c r="L96" s="1">
        <v>137</v>
      </c>
      <c r="M96" s="1">
        <v>0.5</v>
      </c>
      <c r="N96" s="1">
        <v>7.1</v>
      </c>
      <c r="O96" s="1">
        <v>12.6</v>
      </c>
      <c r="P96" s="1">
        <v>580</v>
      </c>
    </row>
    <row r="97" spans="1:16" x14ac:dyDescent="0.25">
      <c r="A97" s="9">
        <v>43499.958333333336</v>
      </c>
      <c r="B97" s="5">
        <v>12.6905</v>
      </c>
      <c r="C97" s="5"/>
      <c r="D97" s="5"/>
      <c r="L97" s="1">
        <v>138</v>
      </c>
      <c r="M97" s="1">
        <v>0.3</v>
      </c>
      <c r="N97" s="1">
        <v>6.9</v>
      </c>
      <c r="O97" s="1">
        <v>12.6</v>
      </c>
      <c r="P97" s="1">
        <v>580</v>
      </c>
    </row>
    <row r="98" spans="1:16" x14ac:dyDescent="0.25">
      <c r="A98" s="9">
        <v>43527</v>
      </c>
      <c r="B98" s="5">
        <v>12.641999999999999</v>
      </c>
      <c r="C98" s="5"/>
      <c r="D98" s="5"/>
      <c r="L98" s="1">
        <v>139</v>
      </c>
      <c r="M98" s="1">
        <v>0.4</v>
      </c>
      <c r="N98" s="1">
        <v>7.2</v>
      </c>
      <c r="O98" s="1">
        <v>12.7</v>
      </c>
      <c r="P98" s="1">
        <v>580</v>
      </c>
    </row>
    <row r="99" spans="1:16" x14ac:dyDescent="0.25">
      <c r="A99" s="9">
        <v>43527.041666666664</v>
      </c>
      <c r="B99" s="5">
        <v>12.7385</v>
      </c>
      <c r="C99" s="5"/>
      <c r="D99" s="5"/>
      <c r="L99" s="1">
        <v>140</v>
      </c>
      <c r="M99" s="1">
        <v>0.4</v>
      </c>
      <c r="N99" s="1">
        <v>7</v>
      </c>
      <c r="O99" s="1">
        <v>12.7</v>
      </c>
      <c r="P99" s="1">
        <v>580</v>
      </c>
    </row>
    <row r="100" spans="1:16" x14ac:dyDescent="0.25">
      <c r="A100" s="9">
        <v>43527.083333333336</v>
      </c>
      <c r="B100" s="5">
        <v>12.7385</v>
      </c>
      <c r="C100" s="5"/>
      <c r="D100" s="5"/>
      <c r="L100" s="1">
        <v>141</v>
      </c>
      <c r="M100" s="1">
        <v>0.5</v>
      </c>
      <c r="N100" s="1">
        <v>7.3</v>
      </c>
      <c r="O100" s="1">
        <v>12.7</v>
      </c>
      <c r="P100" s="1">
        <v>580</v>
      </c>
    </row>
    <row r="101" spans="1:16" x14ac:dyDescent="0.25">
      <c r="A101" s="9">
        <v>43527.125</v>
      </c>
      <c r="B101" s="5">
        <v>12.6905</v>
      </c>
      <c r="C101" s="5"/>
      <c r="D101" s="5"/>
      <c r="L101" s="1">
        <v>142</v>
      </c>
      <c r="M101" s="1">
        <v>0.4</v>
      </c>
      <c r="N101" s="1">
        <v>6.9</v>
      </c>
      <c r="O101" s="1">
        <v>12.7</v>
      </c>
      <c r="P101" s="1">
        <v>580</v>
      </c>
    </row>
    <row r="102" spans="1:16" x14ac:dyDescent="0.25">
      <c r="A102" s="9">
        <v>43527.166666666664</v>
      </c>
      <c r="B102" s="5">
        <v>12.7385</v>
      </c>
      <c r="C102" s="5"/>
      <c r="D102" s="5"/>
      <c r="L102" s="1">
        <v>143</v>
      </c>
      <c r="M102" s="1">
        <v>0.4</v>
      </c>
      <c r="N102" s="1">
        <v>7.1</v>
      </c>
      <c r="O102" s="1">
        <v>12.7</v>
      </c>
      <c r="P102" s="1">
        <v>580</v>
      </c>
    </row>
    <row r="103" spans="1:16" x14ac:dyDescent="0.25">
      <c r="A103" s="9">
        <v>43527.208333333336</v>
      </c>
      <c r="B103" s="5">
        <v>12.7865</v>
      </c>
      <c r="C103" s="5"/>
      <c r="D103" s="5"/>
      <c r="L103" s="1">
        <v>144</v>
      </c>
      <c r="M103" s="1">
        <v>0.3</v>
      </c>
      <c r="N103" s="1">
        <v>6.8</v>
      </c>
      <c r="O103" s="1">
        <v>12.7</v>
      </c>
      <c r="P103" s="1">
        <v>580</v>
      </c>
    </row>
    <row r="104" spans="1:16" x14ac:dyDescent="0.25">
      <c r="A104" s="9">
        <v>43527.25</v>
      </c>
      <c r="B104" s="5">
        <v>12.641999999999999</v>
      </c>
      <c r="C104" s="5"/>
      <c r="D104" s="5"/>
      <c r="L104" s="1">
        <v>145</v>
      </c>
      <c r="M104" s="1">
        <v>0.6</v>
      </c>
      <c r="N104" s="1">
        <v>7.3</v>
      </c>
      <c r="O104" s="1">
        <v>12.7</v>
      </c>
      <c r="P104" s="1">
        <v>580</v>
      </c>
    </row>
    <row r="105" spans="1:16" x14ac:dyDescent="0.25">
      <c r="A105" s="9">
        <v>43527.291666666664</v>
      </c>
      <c r="B105" s="5">
        <v>12.7385</v>
      </c>
      <c r="C105" s="5"/>
      <c r="D105" s="5"/>
      <c r="L105" s="1">
        <v>146</v>
      </c>
      <c r="M105" s="1">
        <v>0.3</v>
      </c>
      <c r="N105" s="1">
        <v>6.9</v>
      </c>
      <c r="O105" s="1">
        <v>12.7</v>
      </c>
      <c r="P105" s="1">
        <v>580</v>
      </c>
    </row>
    <row r="106" spans="1:16" x14ac:dyDescent="0.25">
      <c r="A106" s="9">
        <v>43527.333333333336</v>
      </c>
      <c r="B106" s="5">
        <v>12.641999999999999</v>
      </c>
      <c r="C106" s="5"/>
      <c r="D106" s="5"/>
      <c r="L106" s="1">
        <v>147</v>
      </c>
      <c r="M106" s="1">
        <v>0.3</v>
      </c>
      <c r="N106" s="1">
        <v>7.1</v>
      </c>
      <c r="O106" s="1">
        <v>12.7</v>
      </c>
      <c r="P106" s="1">
        <v>600</v>
      </c>
    </row>
    <row r="107" spans="1:16" x14ac:dyDescent="0.25">
      <c r="A107" s="9">
        <v>43527.375</v>
      </c>
      <c r="B107" s="5">
        <v>12.7385</v>
      </c>
      <c r="C107" s="5"/>
      <c r="D107" s="5"/>
      <c r="L107" s="1">
        <v>148</v>
      </c>
      <c r="M107" s="1">
        <v>0.4</v>
      </c>
      <c r="N107" s="1">
        <v>7.1</v>
      </c>
      <c r="O107" s="1">
        <v>12.7</v>
      </c>
      <c r="P107" s="1">
        <v>600</v>
      </c>
    </row>
    <row r="108" spans="1:16" x14ac:dyDescent="0.25">
      <c r="A108" s="9">
        <v>43527.416666666664</v>
      </c>
      <c r="B108" s="5">
        <v>12.7865</v>
      </c>
      <c r="C108" s="5"/>
      <c r="D108" s="5"/>
      <c r="L108" s="1">
        <v>149</v>
      </c>
      <c r="M108" s="1">
        <v>0.4</v>
      </c>
      <c r="N108" s="1">
        <v>7.3</v>
      </c>
      <c r="O108" s="1">
        <v>12.7</v>
      </c>
      <c r="P108" s="1">
        <v>600</v>
      </c>
    </row>
    <row r="109" spans="1:16" x14ac:dyDescent="0.25">
      <c r="A109" s="9">
        <v>43527.458333333336</v>
      </c>
      <c r="B109" s="5">
        <v>12.7865</v>
      </c>
      <c r="C109" s="5"/>
      <c r="D109" s="5"/>
      <c r="L109" s="1">
        <v>150</v>
      </c>
      <c r="M109" s="1">
        <v>0.4</v>
      </c>
      <c r="N109" s="1">
        <v>7.2</v>
      </c>
      <c r="O109" s="1">
        <v>12.7</v>
      </c>
      <c r="P109" s="1">
        <v>590</v>
      </c>
    </row>
    <row r="110" spans="1:16" x14ac:dyDescent="0.25">
      <c r="A110" s="9">
        <v>43527.5</v>
      </c>
      <c r="B110" s="5">
        <v>12.641999999999999</v>
      </c>
      <c r="C110" s="5"/>
      <c r="D110" s="5"/>
      <c r="L110" s="1">
        <v>151</v>
      </c>
      <c r="M110" s="1">
        <v>0.5</v>
      </c>
      <c r="N110" s="1">
        <v>7.4</v>
      </c>
      <c r="O110" s="1">
        <v>12.8</v>
      </c>
      <c r="P110" s="1">
        <v>590</v>
      </c>
    </row>
    <row r="111" spans="1:16" x14ac:dyDescent="0.25">
      <c r="A111" s="9">
        <v>43527.541666666664</v>
      </c>
      <c r="B111" s="5">
        <v>12.7865</v>
      </c>
      <c r="C111" s="5"/>
      <c r="D111" s="5"/>
      <c r="L111" s="1">
        <v>152</v>
      </c>
      <c r="M111" s="1">
        <v>0.4</v>
      </c>
      <c r="N111" s="1">
        <v>7.1</v>
      </c>
      <c r="O111" s="1">
        <v>12.8</v>
      </c>
      <c r="P111" s="1">
        <v>590</v>
      </c>
    </row>
    <row r="112" spans="1:16" x14ac:dyDescent="0.25">
      <c r="A112" s="9">
        <v>43527.583333333336</v>
      </c>
      <c r="B112" s="5">
        <v>12.7385</v>
      </c>
      <c r="C112" s="5"/>
      <c r="D112" s="5"/>
      <c r="L112" s="1">
        <v>153</v>
      </c>
      <c r="M112" s="1">
        <v>0.4</v>
      </c>
      <c r="N112" s="1">
        <v>7.2</v>
      </c>
      <c r="O112" s="1">
        <v>12.8</v>
      </c>
      <c r="P112" s="1">
        <v>590</v>
      </c>
    </row>
    <row r="113" spans="1:16" x14ac:dyDescent="0.25">
      <c r="A113" s="9">
        <v>43527.625</v>
      </c>
      <c r="B113" s="5">
        <v>12.7385</v>
      </c>
      <c r="C113" s="5"/>
      <c r="D113" s="5"/>
      <c r="L113" s="1">
        <v>154</v>
      </c>
      <c r="M113" s="1">
        <v>0.4</v>
      </c>
      <c r="N113" s="1">
        <v>7.3</v>
      </c>
      <c r="O113" s="1">
        <v>12.7</v>
      </c>
      <c r="P113" s="1">
        <v>590</v>
      </c>
    </row>
    <row r="114" spans="1:16" x14ac:dyDescent="0.25">
      <c r="A114" s="9">
        <v>43527.666666666664</v>
      </c>
      <c r="B114" s="5">
        <v>12.7385</v>
      </c>
      <c r="C114" s="5"/>
      <c r="D114" s="5"/>
      <c r="L114" s="1">
        <v>155</v>
      </c>
      <c r="M114" s="1">
        <v>0.3</v>
      </c>
      <c r="N114" s="1">
        <v>6.9</v>
      </c>
      <c r="O114" s="1">
        <v>12.7</v>
      </c>
      <c r="P114" s="1">
        <v>590</v>
      </c>
    </row>
    <row r="115" spans="1:16" x14ac:dyDescent="0.25">
      <c r="A115" s="9">
        <v>43527.708333333336</v>
      </c>
      <c r="B115" s="5">
        <v>12.7385</v>
      </c>
      <c r="C115" s="5"/>
      <c r="D115" s="5"/>
      <c r="L115" s="1">
        <v>156</v>
      </c>
      <c r="M115" s="1">
        <v>0.5</v>
      </c>
      <c r="N115" s="1">
        <v>7.4</v>
      </c>
      <c r="O115" s="1">
        <v>12.6</v>
      </c>
      <c r="P115" s="1">
        <v>590</v>
      </c>
    </row>
    <row r="116" spans="1:16" x14ac:dyDescent="0.25">
      <c r="A116" s="9">
        <v>43527.75</v>
      </c>
      <c r="B116" s="5">
        <v>12.641999999999999</v>
      </c>
      <c r="C116" s="5"/>
      <c r="D116" s="5"/>
      <c r="L116" s="1">
        <v>157</v>
      </c>
      <c r="M116" s="1">
        <v>0.3</v>
      </c>
      <c r="N116" s="1">
        <v>6.9</v>
      </c>
      <c r="O116" s="1">
        <v>12.6</v>
      </c>
      <c r="P116" s="1">
        <v>580</v>
      </c>
    </row>
    <row r="117" spans="1:16" x14ac:dyDescent="0.25">
      <c r="A117" s="9">
        <v>43527.791666666664</v>
      </c>
      <c r="B117" s="5">
        <v>12.7385</v>
      </c>
      <c r="C117" s="5"/>
      <c r="D117" s="5"/>
      <c r="L117" s="1">
        <v>158</v>
      </c>
      <c r="M117" s="1">
        <v>0.3</v>
      </c>
      <c r="N117" s="1">
        <v>7</v>
      </c>
      <c r="O117" s="1">
        <v>12.6</v>
      </c>
      <c r="P117" s="1">
        <v>580</v>
      </c>
    </row>
    <row r="118" spans="1:16" x14ac:dyDescent="0.25">
      <c r="A118" s="9">
        <v>43527.833333333336</v>
      </c>
      <c r="B118" s="5">
        <v>12.7385</v>
      </c>
      <c r="C118" s="5"/>
      <c r="D118" s="5"/>
      <c r="L118" s="1">
        <v>159</v>
      </c>
      <c r="M118" s="1">
        <v>0.3</v>
      </c>
      <c r="N118" s="1">
        <v>7.1</v>
      </c>
      <c r="O118" s="1">
        <v>12.6</v>
      </c>
      <c r="P118" s="1">
        <v>580</v>
      </c>
    </row>
    <row r="119" spans="1:16" x14ac:dyDescent="0.25">
      <c r="A119" s="9">
        <v>43527.875</v>
      </c>
      <c r="B119" s="5">
        <v>12.7385</v>
      </c>
      <c r="C119" s="5"/>
      <c r="D119" s="5"/>
      <c r="L119" s="1">
        <v>160</v>
      </c>
      <c r="M119" s="1">
        <v>0.6</v>
      </c>
      <c r="N119" s="1">
        <v>7.4</v>
      </c>
      <c r="O119" s="1">
        <v>12.7</v>
      </c>
      <c r="P119" s="1">
        <v>580</v>
      </c>
    </row>
    <row r="120" spans="1:16" x14ac:dyDescent="0.25">
      <c r="A120" s="9">
        <v>43527.916666666664</v>
      </c>
      <c r="B120" s="5">
        <v>12.7385</v>
      </c>
      <c r="C120" s="5"/>
      <c r="D120" s="5"/>
      <c r="L120" s="1">
        <v>161</v>
      </c>
      <c r="M120" s="1">
        <v>0.4</v>
      </c>
      <c r="N120" s="1">
        <v>7.2</v>
      </c>
      <c r="O120" s="1">
        <v>12.7</v>
      </c>
      <c r="P120" s="1">
        <v>580</v>
      </c>
    </row>
    <row r="121" spans="1:16" x14ac:dyDescent="0.25">
      <c r="A121" s="9">
        <v>43527.958333333336</v>
      </c>
      <c r="B121" s="5">
        <v>12.7385</v>
      </c>
      <c r="C121" s="5"/>
      <c r="D121" s="5"/>
      <c r="L121" s="1">
        <v>162</v>
      </c>
      <c r="M121" s="1">
        <v>0.7</v>
      </c>
      <c r="N121" s="1">
        <v>7.5</v>
      </c>
      <c r="O121" s="1">
        <v>12.7</v>
      </c>
      <c r="P121" s="1">
        <v>580</v>
      </c>
    </row>
    <row r="122" spans="1:16" x14ac:dyDescent="0.25">
      <c r="A122" s="9">
        <v>43558</v>
      </c>
      <c r="B122" s="5">
        <v>12.641999999999999</v>
      </c>
      <c r="C122" s="5"/>
      <c r="D122" s="5"/>
      <c r="L122" s="1">
        <v>163</v>
      </c>
      <c r="M122" s="1">
        <v>0.3</v>
      </c>
      <c r="N122" s="1">
        <v>6.8</v>
      </c>
      <c r="O122" s="1">
        <v>12.5</v>
      </c>
      <c r="P122" s="1">
        <v>580</v>
      </c>
    </row>
    <row r="123" spans="1:16" x14ac:dyDescent="0.25">
      <c r="A123" s="9">
        <v>43558.041666666664</v>
      </c>
      <c r="B123" s="5">
        <v>12.7385</v>
      </c>
      <c r="C123" s="5"/>
      <c r="D123" s="5"/>
      <c r="L123" s="1">
        <v>164</v>
      </c>
      <c r="M123" s="1">
        <v>0.3</v>
      </c>
      <c r="N123" s="1">
        <v>7</v>
      </c>
      <c r="O123" s="1">
        <v>12.5</v>
      </c>
      <c r="P123" s="1">
        <v>580</v>
      </c>
    </row>
    <row r="124" spans="1:16" x14ac:dyDescent="0.25">
      <c r="A124" s="9">
        <v>43558.083333333336</v>
      </c>
      <c r="B124" s="5">
        <v>12.7385</v>
      </c>
      <c r="C124" s="5"/>
      <c r="D124" s="5"/>
      <c r="L124" s="1">
        <v>165</v>
      </c>
      <c r="M124" s="1">
        <v>0.6</v>
      </c>
      <c r="N124" s="1">
        <v>6.5</v>
      </c>
      <c r="O124" s="1">
        <v>12.5</v>
      </c>
      <c r="P124" s="1">
        <v>590</v>
      </c>
    </row>
    <row r="125" spans="1:16" x14ac:dyDescent="0.25">
      <c r="A125" s="9">
        <v>43558.125</v>
      </c>
      <c r="B125" s="5">
        <v>12.7865</v>
      </c>
      <c r="C125" s="5"/>
      <c r="D125" s="5"/>
      <c r="L125" s="1">
        <v>166</v>
      </c>
      <c r="M125" s="1">
        <v>0.3</v>
      </c>
      <c r="N125" s="1">
        <v>7.3</v>
      </c>
      <c r="O125" s="1">
        <v>12.5</v>
      </c>
      <c r="P125" s="1">
        <v>580</v>
      </c>
    </row>
    <row r="126" spans="1:16" x14ac:dyDescent="0.25">
      <c r="A126" s="9">
        <v>43558.166666666664</v>
      </c>
      <c r="B126" s="5">
        <v>12.641999999999999</v>
      </c>
      <c r="C126" s="5"/>
      <c r="D126" s="5"/>
      <c r="L126" s="1">
        <v>168</v>
      </c>
      <c r="M126" s="1">
        <v>0.4</v>
      </c>
      <c r="N126" s="1">
        <v>7.1</v>
      </c>
      <c r="O126" s="1">
        <v>12.5</v>
      </c>
      <c r="P126" s="1">
        <v>580</v>
      </c>
    </row>
    <row r="127" spans="1:16" x14ac:dyDescent="0.25">
      <c r="A127" s="9">
        <v>43558.208333333336</v>
      </c>
      <c r="B127" s="5">
        <v>12.7385</v>
      </c>
      <c r="C127" s="5"/>
      <c r="D127" s="5"/>
      <c r="L127" s="1">
        <v>169</v>
      </c>
      <c r="M127" s="1">
        <v>0.4</v>
      </c>
      <c r="N127" s="1">
        <v>7.1</v>
      </c>
      <c r="O127" s="1">
        <v>12.5</v>
      </c>
      <c r="P127" s="1">
        <v>580</v>
      </c>
    </row>
    <row r="128" spans="1:16" x14ac:dyDescent="0.25">
      <c r="A128" s="9">
        <v>43558.25</v>
      </c>
      <c r="B128" s="5">
        <v>12.7385</v>
      </c>
      <c r="C128" s="5"/>
      <c r="D128" s="5"/>
      <c r="L128" s="1">
        <v>170</v>
      </c>
      <c r="M128" s="1">
        <v>0.4</v>
      </c>
      <c r="N128" s="1">
        <v>7.4</v>
      </c>
      <c r="O128" s="1">
        <v>12.5</v>
      </c>
      <c r="P128" s="1">
        <v>580</v>
      </c>
    </row>
    <row r="129" spans="1:16" x14ac:dyDescent="0.25">
      <c r="A129" s="9">
        <v>43558.291666666664</v>
      </c>
      <c r="B129" s="5">
        <v>12.6905</v>
      </c>
      <c r="C129" s="5"/>
      <c r="D129" s="5"/>
      <c r="L129" s="1">
        <v>171</v>
      </c>
      <c r="M129" s="1">
        <v>0.6</v>
      </c>
      <c r="N129" s="1">
        <v>7.2</v>
      </c>
      <c r="O129" s="1">
        <v>12.5</v>
      </c>
      <c r="P129" s="1">
        <v>580</v>
      </c>
    </row>
    <row r="130" spans="1:16" x14ac:dyDescent="0.25">
      <c r="A130" s="9">
        <v>43558.333333333336</v>
      </c>
      <c r="B130" s="5">
        <v>12.641999999999999</v>
      </c>
      <c r="C130" s="5"/>
      <c r="D130" s="5"/>
      <c r="L130" s="1">
        <v>172</v>
      </c>
      <c r="M130" s="1">
        <v>0.5</v>
      </c>
      <c r="N130" s="1">
        <v>7.3</v>
      </c>
      <c r="O130" s="1">
        <v>12.5</v>
      </c>
      <c r="P130" s="1">
        <v>580</v>
      </c>
    </row>
    <row r="131" spans="1:16" x14ac:dyDescent="0.25">
      <c r="A131" s="9">
        <v>43558.375</v>
      </c>
      <c r="B131" s="5">
        <v>12.7385</v>
      </c>
      <c r="C131" s="5"/>
      <c r="D131" s="5"/>
      <c r="L131" s="1">
        <v>173</v>
      </c>
      <c r="M131" s="1">
        <v>0.3</v>
      </c>
      <c r="N131" s="1">
        <v>6.9</v>
      </c>
      <c r="O131" s="1">
        <v>12.5</v>
      </c>
      <c r="P131" s="1">
        <v>580</v>
      </c>
    </row>
    <row r="132" spans="1:16" x14ac:dyDescent="0.25">
      <c r="A132" s="9">
        <v>43558.416666666664</v>
      </c>
      <c r="B132" s="5">
        <v>12.7385</v>
      </c>
      <c r="C132" s="5"/>
      <c r="D132" s="5"/>
      <c r="L132" s="1">
        <v>174</v>
      </c>
      <c r="M132" s="1">
        <v>0.4</v>
      </c>
      <c r="N132" s="1">
        <v>6.8</v>
      </c>
      <c r="O132" s="1">
        <v>12.5</v>
      </c>
      <c r="P132" s="1">
        <v>580</v>
      </c>
    </row>
    <row r="133" spans="1:16" x14ac:dyDescent="0.25">
      <c r="A133" s="9">
        <v>43558.458333333336</v>
      </c>
      <c r="B133" s="5">
        <v>12.6905</v>
      </c>
      <c r="C133" s="5"/>
      <c r="D133" s="5"/>
      <c r="L133" s="1">
        <v>176</v>
      </c>
      <c r="M133" s="1">
        <v>0.4</v>
      </c>
      <c r="N133" s="1">
        <v>7.2</v>
      </c>
      <c r="O133" s="1">
        <v>12.5</v>
      </c>
      <c r="P133" s="1">
        <v>580</v>
      </c>
    </row>
    <row r="134" spans="1:16" x14ac:dyDescent="0.25">
      <c r="A134" s="9">
        <v>43558.5</v>
      </c>
      <c r="B134" s="5">
        <v>12.7385</v>
      </c>
      <c r="C134" s="5"/>
      <c r="D134" s="5"/>
      <c r="L134" s="1">
        <v>177</v>
      </c>
      <c r="M134" s="1">
        <v>0.4</v>
      </c>
      <c r="N134" s="1">
        <v>7.3</v>
      </c>
      <c r="O134" s="1">
        <v>12.5</v>
      </c>
      <c r="P134" s="1">
        <v>580</v>
      </c>
    </row>
    <row r="135" spans="1:16" x14ac:dyDescent="0.25">
      <c r="A135" s="9">
        <v>43558.541666666664</v>
      </c>
      <c r="B135" s="5">
        <v>12.641999999999999</v>
      </c>
      <c r="C135" s="5"/>
      <c r="D135" s="5"/>
      <c r="L135" s="1">
        <v>178</v>
      </c>
      <c r="M135" s="1">
        <v>0.6</v>
      </c>
      <c r="N135" s="1">
        <v>7.4</v>
      </c>
      <c r="O135" s="1">
        <v>12.5</v>
      </c>
      <c r="P135" s="1">
        <v>580</v>
      </c>
    </row>
    <row r="136" spans="1:16" x14ac:dyDescent="0.25">
      <c r="A136" s="9">
        <v>43558.583333333336</v>
      </c>
      <c r="B136" s="5">
        <v>12.641999999999999</v>
      </c>
      <c r="C136" s="5"/>
      <c r="D136" s="5"/>
      <c r="L136" s="1">
        <v>179</v>
      </c>
      <c r="M136" s="1">
        <v>0.4</v>
      </c>
      <c r="N136" s="1">
        <v>6.4</v>
      </c>
      <c r="O136" s="1">
        <v>12.4</v>
      </c>
      <c r="P136" s="1">
        <v>580</v>
      </c>
    </row>
    <row r="137" spans="1:16" x14ac:dyDescent="0.25">
      <c r="A137" s="9">
        <v>43558.625</v>
      </c>
      <c r="B137" s="5">
        <v>12.7385</v>
      </c>
      <c r="C137" s="5"/>
      <c r="D137" s="5"/>
      <c r="L137" s="1">
        <v>180</v>
      </c>
      <c r="M137" s="1">
        <v>0.4</v>
      </c>
      <c r="N137" s="1">
        <v>7.2</v>
      </c>
      <c r="O137" s="1">
        <v>12.6</v>
      </c>
      <c r="P137" s="1">
        <v>580</v>
      </c>
    </row>
    <row r="138" spans="1:16" x14ac:dyDescent="0.25">
      <c r="A138" s="9">
        <v>43558.666666666664</v>
      </c>
      <c r="B138" s="5">
        <v>12.7385</v>
      </c>
      <c r="C138" s="5"/>
      <c r="D138" s="5"/>
      <c r="L138" s="1">
        <v>181</v>
      </c>
      <c r="M138" s="1">
        <v>0.3</v>
      </c>
      <c r="N138" s="1">
        <v>6.7</v>
      </c>
      <c r="O138" s="1">
        <v>12.4</v>
      </c>
      <c r="P138" s="1">
        <v>580</v>
      </c>
    </row>
    <row r="139" spans="1:16" x14ac:dyDescent="0.25">
      <c r="A139" s="9">
        <v>43558.708333333336</v>
      </c>
      <c r="B139" s="5">
        <v>12.641999999999999</v>
      </c>
      <c r="C139" s="5"/>
      <c r="D139" s="5"/>
      <c r="L139" s="1">
        <v>182</v>
      </c>
      <c r="M139" s="1">
        <v>0.4</v>
      </c>
      <c r="N139" s="1">
        <v>6.7</v>
      </c>
      <c r="O139" s="1">
        <v>12.4</v>
      </c>
      <c r="P139" s="1">
        <v>580</v>
      </c>
    </row>
    <row r="140" spans="1:16" x14ac:dyDescent="0.25">
      <c r="A140" s="9">
        <v>43558.75</v>
      </c>
      <c r="B140" s="5">
        <v>13.124500000000001</v>
      </c>
      <c r="C140" s="5"/>
      <c r="D140" s="5"/>
      <c r="L140" s="1">
        <v>183</v>
      </c>
      <c r="M140" s="1">
        <v>0.4</v>
      </c>
      <c r="N140" s="1">
        <v>6.7</v>
      </c>
      <c r="O140" s="1">
        <v>12.4</v>
      </c>
      <c r="P140" s="1">
        <v>580</v>
      </c>
    </row>
    <row r="141" spans="1:16" x14ac:dyDescent="0.25">
      <c r="A141" s="9">
        <v>43558.791666666664</v>
      </c>
      <c r="B141" s="5">
        <v>12.9315</v>
      </c>
      <c r="C141" s="5"/>
      <c r="D141" s="5"/>
      <c r="L141" s="1">
        <v>184</v>
      </c>
      <c r="M141" s="1">
        <v>0.4</v>
      </c>
      <c r="N141" s="1">
        <v>7.4</v>
      </c>
      <c r="O141" s="1">
        <v>12.4</v>
      </c>
      <c r="P141" s="1">
        <v>580</v>
      </c>
    </row>
    <row r="142" spans="1:16" x14ac:dyDescent="0.25">
      <c r="A142" s="9">
        <v>43558.833333333336</v>
      </c>
      <c r="B142" s="5">
        <v>12.7865</v>
      </c>
      <c r="C142" s="5"/>
      <c r="D142" s="5"/>
      <c r="L142" s="1">
        <v>185</v>
      </c>
      <c r="M142" s="1">
        <v>0.4</v>
      </c>
      <c r="N142" s="1">
        <v>7.4</v>
      </c>
      <c r="O142" s="1">
        <v>12.6</v>
      </c>
      <c r="P142" s="1">
        <v>580</v>
      </c>
    </row>
    <row r="143" spans="1:16" x14ac:dyDescent="0.25">
      <c r="A143" s="9">
        <v>43558.875</v>
      </c>
      <c r="B143" s="5">
        <v>12.7865</v>
      </c>
      <c r="C143" s="5"/>
      <c r="D143" s="5"/>
      <c r="L143" s="1">
        <v>186</v>
      </c>
      <c r="M143" s="1">
        <v>0.6</v>
      </c>
      <c r="N143" s="1">
        <v>6.6</v>
      </c>
      <c r="O143" s="1">
        <v>12.6</v>
      </c>
      <c r="P143" s="1">
        <v>580</v>
      </c>
    </row>
    <row r="144" spans="1:16" x14ac:dyDescent="0.25">
      <c r="A144" s="9">
        <v>43558.916666666664</v>
      </c>
      <c r="B144" s="5">
        <v>12.7865</v>
      </c>
      <c r="C144" s="5"/>
      <c r="D144" s="5"/>
      <c r="L144" s="1">
        <v>187</v>
      </c>
      <c r="M144" s="1">
        <v>0.4</v>
      </c>
      <c r="N144" s="1">
        <v>6.7</v>
      </c>
      <c r="O144" s="1">
        <v>12.6</v>
      </c>
      <c r="P144" s="1">
        <v>590</v>
      </c>
    </row>
    <row r="145" spans="1:16" x14ac:dyDescent="0.25">
      <c r="A145" s="9">
        <v>43558.958333333336</v>
      </c>
      <c r="B145" s="5">
        <v>12.641999999999999</v>
      </c>
      <c r="C145" s="5"/>
      <c r="D145" s="5"/>
      <c r="L145" s="1">
        <v>188</v>
      </c>
      <c r="M145" s="1">
        <v>0.4</v>
      </c>
      <c r="N145" s="1">
        <v>6.4</v>
      </c>
      <c r="O145" s="1">
        <v>12.6</v>
      </c>
      <c r="P145" s="1">
        <v>590</v>
      </c>
    </row>
    <row r="146" spans="1:16" x14ac:dyDescent="0.25">
      <c r="A146" s="9">
        <v>43588</v>
      </c>
      <c r="B146" s="5">
        <v>12.641999999999999</v>
      </c>
      <c r="C146" s="5"/>
      <c r="D146" s="5"/>
      <c r="L146" s="1">
        <v>189</v>
      </c>
      <c r="M146" s="1">
        <v>0.4</v>
      </c>
      <c r="N146" s="1">
        <v>7</v>
      </c>
      <c r="O146" s="1">
        <v>12.6</v>
      </c>
      <c r="P146" s="1">
        <v>590</v>
      </c>
    </row>
    <row r="147" spans="1:16" x14ac:dyDescent="0.25">
      <c r="A147" s="9">
        <v>43588.041666666664</v>
      </c>
      <c r="B147" s="5">
        <v>12.7385</v>
      </c>
      <c r="C147" s="5"/>
      <c r="D147" s="5"/>
      <c r="L147" s="1">
        <v>190</v>
      </c>
      <c r="M147" s="1">
        <v>0.4</v>
      </c>
      <c r="N147" s="1">
        <v>7.3</v>
      </c>
      <c r="O147" s="1">
        <v>12.6</v>
      </c>
      <c r="P147" s="1">
        <v>590</v>
      </c>
    </row>
    <row r="148" spans="1:16" x14ac:dyDescent="0.25">
      <c r="A148" s="9">
        <v>43588.083333333336</v>
      </c>
      <c r="B148" s="5">
        <v>12.6905</v>
      </c>
      <c r="C148" s="5"/>
      <c r="D148" s="5"/>
      <c r="L148" s="1">
        <v>191</v>
      </c>
      <c r="M148" s="1">
        <v>0.3</v>
      </c>
      <c r="N148" s="1">
        <v>7.1</v>
      </c>
      <c r="O148" s="1">
        <v>12.6</v>
      </c>
      <c r="P148" s="1">
        <v>590</v>
      </c>
    </row>
    <row r="149" spans="1:16" x14ac:dyDescent="0.25">
      <c r="A149" s="9">
        <v>43588.125</v>
      </c>
      <c r="B149" s="5">
        <v>12.7865</v>
      </c>
      <c r="C149" s="5"/>
      <c r="D149" s="5"/>
      <c r="L149" s="1">
        <v>192</v>
      </c>
      <c r="M149" s="1">
        <v>0.5</v>
      </c>
      <c r="N149" s="1">
        <v>7.2</v>
      </c>
      <c r="O149" s="1">
        <v>12.6</v>
      </c>
      <c r="P149" s="1">
        <v>590</v>
      </c>
    </row>
    <row r="150" spans="1:16" x14ac:dyDescent="0.25">
      <c r="A150" s="9">
        <v>43588.166666666664</v>
      </c>
      <c r="B150" s="5">
        <v>12.7865</v>
      </c>
      <c r="C150" s="5"/>
      <c r="D150" s="5"/>
      <c r="L150" s="1">
        <v>193</v>
      </c>
      <c r="M150" s="1">
        <v>0.4</v>
      </c>
      <c r="N150" s="1">
        <v>6.7</v>
      </c>
      <c r="O150" s="1">
        <v>12.6</v>
      </c>
      <c r="P150" s="1">
        <v>590</v>
      </c>
    </row>
    <row r="151" spans="1:16" x14ac:dyDescent="0.25">
      <c r="A151" s="9">
        <v>43588.208333333336</v>
      </c>
      <c r="B151" s="5">
        <v>12.7865</v>
      </c>
      <c r="C151" s="5"/>
      <c r="D151" s="5"/>
      <c r="L151" s="1">
        <v>194</v>
      </c>
      <c r="M151" s="1">
        <v>0.4</v>
      </c>
      <c r="N151" s="1">
        <v>7.1</v>
      </c>
      <c r="O151" s="1">
        <v>12.6</v>
      </c>
      <c r="P151" s="1">
        <v>590</v>
      </c>
    </row>
    <row r="152" spans="1:16" x14ac:dyDescent="0.25">
      <c r="A152" s="9">
        <v>43588.25</v>
      </c>
      <c r="B152" s="5">
        <v>12.7865</v>
      </c>
      <c r="C152" s="5"/>
      <c r="D152" s="5"/>
      <c r="L152" s="1">
        <v>195</v>
      </c>
      <c r="M152" s="1">
        <v>0.4</v>
      </c>
      <c r="N152" s="1">
        <v>6.8</v>
      </c>
      <c r="O152" s="1">
        <v>12.6</v>
      </c>
      <c r="P152" s="1">
        <v>590</v>
      </c>
    </row>
    <row r="153" spans="1:16" x14ac:dyDescent="0.25">
      <c r="A153" s="9">
        <v>43588.291666666664</v>
      </c>
      <c r="B153" s="5">
        <v>12.7385</v>
      </c>
      <c r="C153" s="5"/>
      <c r="D153" s="5"/>
      <c r="L153" s="1">
        <v>196</v>
      </c>
      <c r="M153" s="1">
        <v>0.4</v>
      </c>
      <c r="N153" s="1">
        <v>7</v>
      </c>
      <c r="O153" s="1">
        <v>12.6</v>
      </c>
      <c r="P153" s="1">
        <v>590</v>
      </c>
    </row>
    <row r="154" spans="1:16" x14ac:dyDescent="0.25">
      <c r="A154" s="9">
        <v>43588.333333333336</v>
      </c>
      <c r="B154" s="5">
        <v>12.7385</v>
      </c>
      <c r="C154" s="5"/>
      <c r="D154" s="5"/>
      <c r="L154" s="1">
        <v>197</v>
      </c>
      <c r="M154" s="1">
        <v>0.4</v>
      </c>
      <c r="N154" s="1">
        <v>7</v>
      </c>
      <c r="O154" s="1">
        <v>12.6</v>
      </c>
      <c r="P154" s="1">
        <v>580</v>
      </c>
    </row>
    <row r="155" spans="1:16" x14ac:dyDescent="0.25">
      <c r="A155" s="9">
        <v>43588.375</v>
      </c>
      <c r="B155" s="5">
        <v>12.7385</v>
      </c>
      <c r="C155" s="5"/>
      <c r="D155" s="5"/>
      <c r="L155" s="1">
        <v>198</v>
      </c>
      <c r="M155" s="1">
        <v>0.6</v>
      </c>
      <c r="N155" s="1">
        <v>7.1</v>
      </c>
      <c r="O155" s="1">
        <v>12.6</v>
      </c>
      <c r="P155" s="1">
        <v>580</v>
      </c>
    </row>
    <row r="156" spans="1:16" x14ac:dyDescent="0.25">
      <c r="A156" s="9">
        <v>43588.416666666664</v>
      </c>
      <c r="B156" s="5">
        <v>12.7385</v>
      </c>
      <c r="C156" s="5"/>
      <c r="D156" s="5"/>
      <c r="L156" s="1">
        <v>199</v>
      </c>
      <c r="M156" s="1">
        <v>0.4</v>
      </c>
      <c r="N156" s="1">
        <v>7.4</v>
      </c>
      <c r="O156" s="1">
        <v>12.6</v>
      </c>
      <c r="P156" s="1">
        <v>580</v>
      </c>
    </row>
    <row r="157" spans="1:16" x14ac:dyDescent="0.25">
      <c r="A157" s="9">
        <v>43588.458333333336</v>
      </c>
      <c r="B157" s="5">
        <v>12.7385</v>
      </c>
      <c r="C157" s="5"/>
      <c r="D157" s="5"/>
      <c r="L157" s="1">
        <v>200</v>
      </c>
      <c r="M157" s="1">
        <v>0.6</v>
      </c>
      <c r="N157" s="1">
        <v>7.2</v>
      </c>
      <c r="O157" s="1">
        <v>12.6</v>
      </c>
      <c r="P157" s="1">
        <v>580</v>
      </c>
    </row>
    <row r="158" spans="1:16" x14ac:dyDescent="0.25">
      <c r="A158" s="9">
        <v>43588.5</v>
      </c>
      <c r="B158" s="5">
        <v>12.7865</v>
      </c>
      <c r="C158" s="5"/>
      <c r="D158" s="5"/>
      <c r="L158" s="1">
        <v>201</v>
      </c>
      <c r="M158" s="1">
        <v>0.6</v>
      </c>
      <c r="N158" s="1">
        <v>6.1</v>
      </c>
      <c r="O158" s="1">
        <v>12.6</v>
      </c>
      <c r="P158" s="1">
        <v>580</v>
      </c>
    </row>
    <row r="159" spans="1:16" x14ac:dyDescent="0.25">
      <c r="A159" s="9">
        <v>43588.541666666664</v>
      </c>
      <c r="B159" s="5">
        <v>12.6905</v>
      </c>
      <c r="C159" s="5"/>
      <c r="D159" s="5"/>
      <c r="L159" s="1">
        <v>202</v>
      </c>
      <c r="M159" s="1">
        <v>0.6</v>
      </c>
      <c r="N159" s="1">
        <v>7.2</v>
      </c>
      <c r="O159" s="1">
        <v>12.6</v>
      </c>
      <c r="P159" s="1">
        <v>580</v>
      </c>
    </row>
    <row r="160" spans="1:16" x14ac:dyDescent="0.25">
      <c r="A160" s="9">
        <v>43588.583333333336</v>
      </c>
      <c r="B160" s="5">
        <v>12.7865</v>
      </c>
      <c r="C160" s="5"/>
      <c r="D160" s="5"/>
      <c r="L160" s="1">
        <v>203</v>
      </c>
      <c r="M160" s="1">
        <v>0.4</v>
      </c>
      <c r="N160" s="1">
        <v>7.1</v>
      </c>
      <c r="O160" s="1">
        <v>12.6</v>
      </c>
      <c r="P160" s="1">
        <v>580</v>
      </c>
    </row>
    <row r="161" spans="1:16" x14ac:dyDescent="0.25">
      <c r="A161" s="9">
        <v>43588.625</v>
      </c>
      <c r="B161" s="5">
        <v>12.7385</v>
      </c>
      <c r="C161" s="5"/>
      <c r="D161" s="5"/>
      <c r="L161" s="1">
        <v>204</v>
      </c>
      <c r="M161" s="1">
        <v>0.4</v>
      </c>
      <c r="N161" s="1">
        <v>7</v>
      </c>
      <c r="O161" s="1">
        <v>12.6</v>
      </c>
      <c r="P161" s="1">
        <v>590</v>
      </c>
    </row>
    <row r="162" spans="1:16" x14ac:dyDescent="0.25">
      <c r="A162" s="9">
        <v>43588.666666666664</v>
      </c>
      <c r="B162" s="5">
        <v>12.641999999999999</v>
      </c>
      <c r="C162" s="5"/>
      <c r="D162" s="5"/>
      <c r="L162" s="1">
        <v>205</v>
      </c>
      <c r="M162" s="1">
        <v>0.4</v>
      </c>
      <c r="N162" s="1">
        <v>7.2</v>
      </c>
      <c r="O162" s="1">
        <v>12.7</v>
      </c>
      <c r="P162" s="1">
        <v>590</v>
      </c>
    </row>
    <row r="163" spans="1:16" x14ac:dyDescent="0.25">
      <c r="A163" s="9">
        <v>43588.708333333336</v>
      </c>
      <c r="B163" s="5">
        <v>12.641999999999999</v>
      </c>
      <c r="C163" s="5"/>
      <c r="D163" s="5"/>
      <c r="L163" s="1">
        <v>206</v>
      </c>
      <c r="M163" s="1">
        <v>0.4</v>
      </c>
      <c r="N163" s="1">
        <v>7.1</v>
      </c>
      <c r="O163" s="1">
        <v>12.7</v>
      </c>
      <c r="P163" s="1">
        <v>590</v>
      </c>
    </row>
    <row r="164" spans="1:16" x14ac:dyDescent="0.25">
      <c r="A164" s="9">
        <v>43588.75</v>
      </c>
      <c r="B164" s="5">
        <v>12.7385</v>
      </c>
      <c r="C164" s="5"/>
      <c r="D164" s="5"/>
      <c r="L164" s="1">
        <v>207</v>
      </c>
      <c r="M164" s="1">
        <v>0.5</v>
      </c>
      <c r="N164" s="1">
        <v>7.8</v>
      </c>
      <c r="O164" s="1">
        <v>12.7</v>
      </c>
      <c r="P164" s="1">
        <v>590</v>
      </c>
    </row>
    <row r="165" spans="1:16" x14ac:dyDescent="0.25">
      <c r="A165" s="9">
        <v>43588.791666666664</v>
      </c>
      <c r="B165" s="5">
        <v>12.641999999999999</v>
      </c>
      <c r="C165" s="5"/>
      <c r="D165" s="5"/>
      <c r="L165" s="1">
        <v>208</v>
      </c>
      <c r="M165" s="1">
        <v>0.4</v>
      </c>
      <c r="N165" s="1">
        <v>7.5</v>
      </c>
      <c r="O165" s="1">
        <v>12.7</v>
      </c>
      <c r="P165" s="1">
        <v>580</v>
      </c>
    </row>
    <row r="166" spans="1:16" x14ac:dyDescent="0.25">
      <c r="A166" s="9">
        <v>43588.833333333336</v>
      </c>
      <c r="B166" s="5">
        <v>12.6905</v>
      </c>
      <c r="C166" s="5"/>
      <c r="D166" s="5"/>
      <c r="L166" s="1">
        <v>209</v>
      </c>
      <c r="M166" s="1">
        <v>0.4</v>
      </c>
      <c r="N166" s="1">
        <v>6.8</v>
      </c>
      <c r="O166" s="1">
        <v>12.7</v>
      </c>
      <c r="P166" s="1">
        <v>580</v>
      </c>
    </row>
    <row r="167" spans="1:16" x14ac:dyDescent="0.25">
      <c r="A167" s="9">
        <v>43588.875</v>
      </c>
      <c r="B167" s="5">
        <v>12.6905</v>
      </c>
      <c r="C167" s="5"/>
      <c r="D167" s="5"/>
      <c r="L167" s="1">
        <v>210</v>
      </c>
      <c r="M167" s="1">
        <v>0.6</v>
      </c>
      <c r="N167" s="1">
        <v>7</v>
      </c>
      <c r="O167" s="1">
        <v>12.7</v>
      </c>
      <c r="P167" s="1">
        <v>580</v>
      </c>
    </row>
    <row r="168" spans="1:16" x14ac:dyDescent="0.25">
      <c r="A168" s="9">
        <v>43588.916666666664</v>
      </c>
      <c r="B168" s="5">
        <v>12.7385</v>
      </c>
      <c r="C168" s="5"/>
      <c r="D168" s="5"/>
      <c r="L168" s="1">
        <v>212</v>
      </c>
      <c r="M168" s="1">
        <v>0.5</v>
      </c>
      <c r="N168" s="1">
        <v>7.2</v>
      </c>
      <c r="O168" s="1">
        <v>12.8</v>
      </c>
      <c r="P168" s="1">
        <v>580</v>
      </c>
    </row>
    <row r="169" spans="1:16" x14ac:dyDescent="0.25">
      <c r="A169" s="9">
        <v>43588.958333333336</v>
      </c>
      <c r="B169" s="5">
        <v>12.641999999999999</v>
      </c>
      <c r="C169" s="5"/>
      <c r="D169" s="5"/>
      <c r="L169" s="1">
        <v>213</v>
      </c>
      <c r="M169" s="1">
        <v>0.4</v>
      </c>
      <c r="N169" s="1">
        <v>7.1</v>
      </c>
      <c r="O169" s="1">
        <v>12.8</v>
      </c>
      <c r="P169" s="1">
        <v>580</v>
      </c>
    </row>
    <row r="170" spans="1:16" x14ac:dyDescent="0.25">
      <c r="A170" s="9">
        <v>43619</v>
      </c>
      <c r="B170" s="5">
        <v>12.7385</v>
      </c>
      <c r="C170" s="5"/>
      <c r="D170" s="5"/>
      <c r="L170" s="1">
        <v>214</v>
      </c>
      <c r="M170" s="1">
        <v>0.4</v>
      </c>
      <c r="N170" s="1">
        <v>6.5</v>
      </c>
      <c r="O170" s="1">
        <v>12.8</v>
      </c>
      <c r="P170" s="1">
        <v>580</v>
      </c>
    </row>
    <row r="171" spans="1:16" x14ac:dyDescent="0.25">
      <c r="A171" s="9">
        <v>43619.041666666664</v>
      </c>
      <c r="B171" s="5">
        <v>12.7865</v>
      </c>
      <c r="C171" s="5"/>
      <c r="D171" s="5"/>
      <c r="L171" s="1">
        <v>215</v>
      </c>
      <c r="M171" s="1">
        <v>0.4</v>
      </c>
      <c r="N171" s="1">
        <v>7.4</v>
      </c>
      <c r="O171" s="1">
        <v>12.8</v>
      </c>
      <c r="P171" s="1">
        <v>580</v>
      </c>
    </row>
    <row r="172" spans="1:16" x14ac:dyDescent="0.25">
      <c r="A172" s="9">
        <v>43619.083333333336</v>
      </c>
      <c r="B172" s="5">
        <v>12.641999999999999</v>
      </c>
      <c r="C172" s="5"/>
      <c r="D172" s="5"/>
      <c r="L172" s="1">
        <v>216</v>
      </c>
      <c r="M172" s="1">
        <v>0.3</v>
      </c>
      <c r="N172" s="1">
        <v>7.4</v>
      </c>
      <c r="O172" s="1">
        <v>12.8</v>
      </c>
      <c r="P172" s="1">
        <v>580</v>
      </c>
    </row>
    <row r="173" spans="1:16" x14ac:dyDescent="0.25">
      <c r="A173" s="9">
        <v>43619.125</v>
      </c>
      <c r="B173" s="5">
        <v>12.7385</v>
      </c>
      <c r="C173" s="5"/>
      <c r="D173" s="5"/>
      <c r="L173" s="1">
        <v>217</v>
      </c>
      <c r="M173" s="1">
        <v>0.4</v>
      </c>
      <c r="N173" s="1">
        <v>6.8</v>
      </c>
      <c r="O173" s="1">
        <v>12.8</v>
      </c>
      <c r="P173" s="1">
        <v>580</v>
      </c>
    </row>
    <row r="174" spans="1:16" x14ac:dyDescent="0.25">
      <c r="A174" s="9">
        <v>43619.166666666664</v>
      </c>
      <c r="B174" s="5">
        <v>12.7385</v>
      </c>
      <c r="C174" s="5"/>
      <c r="D174" s="5"/>
      <c r="L174" s="1">
        <v>218</v>
      </c>
      <c r="M174" s="1">
        <v>0.4</v>
      </c>
      <c r="N174" s="1">
        <v>7.1</v>
      </c>
      <c r="O174" s="1">
        <v>12.5</v>
      </c>
      <c r="P174" s="1">
        <v>580</v>
      </c>
    </row>
    <row r="175" spans="1:16" x14ac:dyDescent="0.25">
      <c r="A175" s="9">
        <v>43619.208333333336</v>
      </c>
      <c r="B175" s="5">
        <v>12.7385</v>
      </c>
      <c r="C175" s="5"/>
      <c r="D175" s="5"/>
      <c r="L175" s="1">
        <v>219</v>
      </c>
      <c r="M175" s="1">
        <v>0.4</v>
      </c>
      <c r="N175" s="1">
        <v>6.9</v>
      </c>
      <c r="O175" s="1">
        <v>12.5</v>
      </c>
      <c r="P175" s="1">
        <v>580</v>
      </c>
    </row>
    <row r="176" spans="1:16" x14ac:dyDescent="0.25">
      <c r="A176" s="9">
        <v>43619.25</v>
      </c>
      <c r="B176" s="5">
        <v>12.7385</v>
      </c>
      <c r="C176" s="5"/>
      <c r="D176" s="5"/>
      <c r="L176" s="1">
        <v>220</v>
      </c>
      <c r="M176" s="1">
        <v>0.5</v>
      </c>
      <c r="N176" s="1">
        <v>7.2</v>
      </c>
      <c r="O176" s="1">
        <v>12.5</v>
      </c>
      <c r="P176" s="1">
        <v>580</v>
      </c>
    </row>
    <row r="177" spans="1:16" x14ac:dyDescent="0.25">
      <c r="A177" s="9">
        <v>43619.291666666664</v>
      </c>
      <c r="B177" s="5">
        <v>12.7385</v>
      </c>
      <c r="C177" s="5"/>
      <c r="D177" s="5"/>
      <c r="L177" s="1">
        <v>221</v>
      </c>
      <c r="M177" s="1">
        <v>0.4</v>
      </c>
      <c r="N177" s="1">
        <v>7.5</v>
      </c>
      <c r="O177" s="1">
        <v>12.5</v>
      </c>
      <c r="P177" s="1">
        <v>580</v>
      </c>
    </row>
    <row r="178" spans="1:16" x14ac:dyDescent="0.25">
      <c r="A178" s="9">
        <v>43619.333333333336</v>
      </c>
      <c r="B178" s="5">
        <v>12.593499999999999</v>
      </c>
      <c r="C178" s="5"/>
      <c r="D178" s="5"/>
      <c r="L178" s="1">
        <v>222</v>
      </c>
      <c r="M178" s="1">
        <v>0.3</v>
      </c>
      <c r="N178" s="1">
        <v>6.8</v>
      </c>
      <c r="O178" s="1">
        <v>12.5</v>
      </c>
      <c r="P178" s="1">
        <v>580</v>
      </c>
    </row>
    <row r="179" spans="1:16" x14ac:dyDescent="0.25">
      <c r="A179" s="9">
        <v>43619.375</v>
      </c>
      <c r="B179" s="5">
        <v>12.6905</v>
      </c>
      <c r="C179" s="5"/>
      <c r="D179" s="5"/>
      <c r="L179" s="1">
        <v>223</v>
      </c>
      <c r="M179" s="1">
        <v>0.4</v>
      </c>
      <c r="N179" s="1">
        <v>6.6</v>
      </c>
      <c r="O179" s="1">
        <v>12.5</v>
      </c>
      <c r="P179" s="1">
        <v>580</v>
      </c>
    </row>
    <row r="180" spans="1:16" x14ac:dyDescent="0.25">
      <c r="A180" s="9">
        <v>43619.416666666664</v>
      </c>
      <c r="B180" s="5">
        <v>12.6905</v>
      </c>
      <c r="C180" s="5"/>
      <c r="D180" s="5"/>
      <c r="L180" s="1">
        <v>224</v>
      </c>
      <c r="M180" s="1">
        <v>0.4</v>
      </c>
      <c r="N180" s="1">
        <v>7.5</v>
      </c>
      <c r="O180" s="1">
        <v>12.5</v>
      </c>
      <c r="P180" s="1">
        <v>580</v>
      </c>
    </row>
    <row r="181" spans="1:16" x14ac:dyDescent="0.25">
      <c r="A181" s="9">
        <v>43619.458333333336</v>
      </c>
      <c r="B181" s="5">
        <v>12.641999999999999</v>
      </c>
      <c r="C181" s="5"/>
      <c r="D181" s="5"/>
      <c r="L181" s="1">
        <v>225</v>
      </c>
      <c r="M181" s="1">
        <v>0.3</v>
      </c>
      <c r="N181" s="1">
        <v>6.8</v>
      </c>
      <c r="O181" s="1">
        <v>12.5</v>
      </c>
      <c r="P181" s="1">
        <v>580</v>
      </c>
    </row>
    <row r="182" spans="1:16" x14ac:dyDescent="0.25">
      <c r="A182" s="9">
        <v>43619.5</v>
      </c>
      <c r="B182" s="5">
        <v>12.7385</v>
      </c>
      <c r="C182" s="5"/>
      <c r="D182" s="5"/>
      <c r="L182" s="1">
        <v>226</v>
      </c>
      <c r="M182" s="1">
        <v>0.4</v>
      </c>
      <c r="N182" s="1">
        <v>7.1</v>
      </c>
      <c r="O182" s="1">
        <v>12.7</v>
      </c>
      <c r="P182" s="1">
        <v>580</v>
      </c>
    </row>
    <row r="183" spans="1:16" x14ac:dyDescent="0.25">
      <c r="A183" s="9">
        <v>43619.541666666664</v>
      </c>
      <c r="B183" s="5">
        <v>12.641999999999999</v>
      </c>
      <c r="C183" s="5"/>
      <c r="D183" s="5"/>
      <c r="L183" s="1">
        <v>227</v>
      </c>
      <c r="M183" s="1">
        <v>0.4</v>
      </c>
      <c r="N183" s="1">
        <v>6.6</v>
      </c>
      <c r="O183" s="1">
        <v>12.7</v>
      </c>
      <c r="P183" s="1">
        <v>570</v>
      </c>
    </row>
    <row r="184" spans="1:16" x14ac:dyDescent="0.25">
      <c r="A184" s="9">
        <v>43619.583333333336</v>
      </c>
      <c r="B184" s="5">
        <v>12.641999999999999</v>
      </c>
      <c r="C184" s="5"/>
      <c r="D184" s="5"/>
      <c r="L184" s="1">
        <v>228</v>
      </c>
      <c r="M184" s="1">
        <v>0.4</v>
      </c>
      <c r="N184" s="1">
        <v>7</v>
      </c>
      <c r="O184" s="1">
        <v>12.7</v>
      </c>
      <c r="P184" s="1">
        <v>580</v>
      </c>
    </row>
    <row r="185" spans="1:16" x14ac:dyDescent="0.25">
      <c r="A185" s="9">
        <v>43619.625</v>
      </c>
      <c r="B185" s="5">
        <v>12.7385</v>
      </c>
      <c r="C185" s="5"/>
      <c r="D185" s="5"/>
      <c r="L185" s="1">
        <v>229</v>
      </c>
      <c r="M185" s="1">
        <v>0.5</v>
      </c>
      <c r="N185" s="1">
        <v>6.6</v>
      </c>
      <c r="O185" s="1">
        <v>12.7</v>
      </c>
      <c r="P185" s="1">
        <v>580</v>
      </c>
    </row>
    <row r="186" spans="1:16" x14ac:dyDescent="0.25">
      <c r="A186" s="9">
        <v>43619.666666666664</v>
      </c>
      <c r="B186" s="5">
        <v>12.7385</v>
      </c>
      <c r="C186" s="5"/>
      <c r="D186" s="5"/>
      <c r="L186" s="1">
        <v>231</v>
      </c>
      <c r="M186" s="1">
        <v>0.4</v>
      </c>
      <c r="N186" s="1">
        <v>7.4</v>
      </c>
      <c r="O186" s="1">
        <v>12.7</v>
      </c>
      <c r="P186" s="1">
        <v>580</v>
      </c>
    </row>
    <row r="187" spans="1:16" x14ac:dyDescent="0.25">
      <c r="A187" s="9">
        <v>43619.708333333336</v>
      </c>
      <c r="B187" s="5">
        <v>12.6905</v>
      </c>
      <c r="C187" s="5"/>
      <c r="D187" s="5"/>
      <c r="L187" s="1">
        <v>232</v>
      </c>
      <c r="M187" s="1">
        <v>0.3</v>
      </c>
      <c r="N187" s="1">
        <v>6.8</v>
      </c>
      <c r="O187" s="1">
        <v>12.6</v>
      </c>
      <c r="P187" s="1">
        <v>580</v>
      </c>
    </row>
    <row r="188" spans="1:16" x14ac:dyDescent="0.25">
      <c r="A188" s="9">
        <v>43619.75</v>
      </c>
      <c r="B188" s="5">
        <v>13.124500000000001</v>
      </c>
      <c r="C188" s="5"/>
      <c r="D188" s="5"/>
      <c r="L188" s="1">
        <v>233</v>
      </c>
      <c r="M188" s="1">
        <v>0.4</v>
      </c>
      <c r="N188" s="1">
        <v>6.7</v>
      </c>
      <c r="O188" s="1">
        <v>12.6</v>
      </c>
      <c r="P188" s="1">
        <v>580</v>
      </c>
    </row>
    <row r="189" spans="1:16" x14ac:dyDescent="0.25">
      <c r="A189" s="9">
        <v>43619.791666666664</v>
      </c>
      <c r="B189" s="5">
        <v>12.9315</v>
      </c>
      <c r="C189" s="5"/>
      <c r="D189" s="5"/>
      <c r="L189" s="1">
        <v>234</v>
      </c>
      <c r="M189" s="1">
        <v>0.4</v>
      </c>
      <c r="N189" s="1">
        <v>7.2</v>
      </c>
      <c r="O189" s="1">
        <v>12.7</v>
      </c>
      <c r="P189" s="1">
        <v>580</v>
      </c>
    </row>
    <row r="190" spans="1:16" x14ac:dyDescent="0.25">
      <c r="A190" s="9">
        <v>43619.833333333336</v>
      </c>
      <c r="B190" s="5">
        <v>12.7865</v>
      </c>
      <c r="C190" s="5"/>
      <c r="D190" s="5"/>
      <c r="L190" s="1">
        <v>235</v>
      </c>
      <c r="M190" s="1">
        <v>0.4</v>
      </c>
      <c r="N190" s="1">
        <v>6.5</v>
      </c>
      <c r="O190" s="1">
        <v>12.7</v>
      </c>
      <c r="P190" s="1">
        <v>580</v>
      </c>
    </row>
    <row r="191" spans="1:16" x14ac:dyDescent="0.25">
      <c r="A191" s="9">
        <v>43619.875</v>
      </c>
      <c r="B191" s="5">
        <v>12.7865</v>
      </c>
      <c r="C191" s="5"/>
      <c r="D191" s="5"/>
      <c r="L191" s="1">
        <v>236</v>
      </c>
      <c r="M191" s="1">
        <v>0.3</v>
      </c>
      <c r="N191" s="1">
        <v>7.1</v>
      </c>
      <c r="O191" s="1">
        <v>12.7</v>
      </c>
      <c r="P191" s="1">
        <v>580</v>
      </c>
    </row>
    <row r="192" spans="1:16" x14ac:dyDescent="0.25">
      <c r="A192" s="9">
        <v>43619.916666666664</v>
      </c>
      <c r="B192" s="5">
        <v>12.7385</v>
      </c>
      <c r="C192" s="5"/>
      <c r="D192" s="5"/>
      <c r="L192" s="1">
        <v>237</v>
      </c>
      <c r="M192" s="1">
        <v>0.4</v>
      </c>
      <c r="N192" s="1">
        <v>7.1</v>
      </c>
      <c r="O192" s="1">
        <v>12.7</v>
      </c>
      <c r="P192" s="1">
        <v>580</v>
      </c>
    </row>
    <row r="193" spans="1:16" x14ac:dyDescent="0.25">
      <c r="A193" s="9">
        <v>43619.958333333336</v>
      </c>
      <c r="B193" s="5">
        <v>12.6905</v>
      </c>
      <c r="C193" s="5"/>
      <c r="D193" s="5"/>
      <c r="L193" s="1">
        <v>238</v>
      </c>
      <c r="M193" s="1">
        <v>0.3</v>
      </c>
      <c r="N193" s="1">
        <v>6.7</v>
      </c>
      <c r="O193" s="1">
        <v>12.7</v>
      </c>
      <c r="P193" s="1">
        <v>590</v>
      </c>
    </row>
    <row r="194" spans="1:16" x14ac:dyDescent="0.25">
      <c r="A194" s="9">
        <v>43649</v>
      </c>
      <c r="B194" s="5">
        <v>12.6905</v>
      </c>
      <c r="C194" s="5"/>
      <c r="D194" s="5"/>
      <c r="L194" s="1">
        <v>239</v>
      </c>
      <c r="M194" s="1">
        <v>0.3</v>
      </c>
      <c r="N194" s="1">
        <v>7.1</v>
      </c>
      <c r="O194" s="1">
        <v>12.7</v>
      </c>
      <c r="P194" s="1">
        <v>590</v>
      </c>
    </row>
    <row r="195" spans="1:16" x14ac:dyDescent="0.25">
      <c r="A195" s="9">
        <v>43649.041666666664</v>
      </c>
      <c r="B195" s="5">
        <v>12.7385</v>
      </c>
      <c r="C195" s="5"/>
      <c r="D195" s="5"/>
      <c r="L195" s="1">
        <v>240</v>
      </c>
      <c r="M195" s="1">
        <v>0.4</v>
      </c>
      <c r="N195" s="1">
        <v>7.5</v>
      </c>
      <c r="O195" s="1">
        <v>12.7</v>
      </c>
      <c r="P195" s="1">
        <v>580</v>
      </c>
    </row>
    <row r="196" spans="1:16" x14ac:dyDescent="0.25">
      <c r="A196" s="9">
        <v>43649.083333333336</v>
      </c>
      <c r="B196" s="5">
        <v>12.7385</v>
      </c>
      <c r="C196" s="5"/>
      <c r="D196" s="5"/>
      <c r="L196" s="1">
        <v>241</v>
      </c>
      <c r="M196" s="1">
        <v>0.4</v>
      </c>
      <c r="N196" s="1">
        <v>6.7</v>
      </c>
      <c r="O196" s="1">
        <v>12.8</v>
      </c>
      <c r="P196" s="1">
        <v>570</v>
      </c>
    </row>
    <row r="197" spans="1:16" x14ac:dyDescent="0.25">
      <c r="A197" s="9">
        <v>43649.125</v>
      </c>
      <c r="B197" s="5">
        <v>12.7385</v>
      </c>
      <c r="C197" s="5"/>
      <c r="D197" s="5"/>
      <c r="L197" s="1">
        <v>242</v>
      </c>
      <c r="M197" s="1">
        <v>0.4</v>
      </c>
      <c r="N197" s="1">
        <v>6.9</v>
      </c>
      <c r="O197" s="1">
        <v>12.8</v>
      </c>
      <c r="P197" s="1">
        <v>580</v>
      </c>
    </row>
    <row r="198" spans="1:16" x14ac:dyDescent="0.25">
      <c r="A198" s="9">
        <v>43649.166666666664</v>
      </c>
      <c r="B198" s="5">
        <v>12.7865</v>
      </c>
      <c r="C198" s="5"/>
      <c r="D198" s="5"/>
      <c r="L198" s="1">
        <v>243</v>
      </c>
      <c r="M198" s="1">
        <v>0.3</v>
      </c>
      <c r="N198" s="1">
        <v>6.8</v>
      </c>
      <c r="O198" s="1">
        <v>12.7</v>
      </c>
      <c r="P198" s="1">
        <v>580</v>
      </c>
    </row>
    <row r="199" spans="1:16" x14ac:dyDescent="0.25">
      <c r="A199" s="9">
        <v>43649.208333333336</v>
      </c>
      <c r="B199" s="5">
        <v>12.641999999999999</v>
      </c>
      <c r="C199" s="5"/>
      <c r="D199" s="5"/>
      <c r="L199" s="1">
        <v>244</v>
      </c>
      <c r="M199" s="1">
        <v>0.6</v>
      </c>
      <c r="N199" s="1">
        <v>7.3</v>
      </c>
      <c r="O199" s="1">
        <v>12.8</v>
      </c>
      <c r="P199" s="1">
        <v>580</v>
      </c>
    </row>
    <row r="200" spans="1:16" x14ac:dyDescent="0.25">
      <c r="A200" s="9">
        <v>43649.25</v>
      </c>
      <c r="B200" s="5">
        <v>12.7385</v>
      </c>
      <c r="C200" s="5"/>
      <c r="D200" s="5"/>
      <c r="L200" s="1">
        <v>245</v>
      </c>
      <c r="M200" s="1">
        <v>0.5</v>
      </c>
      <c r="N200" s="1">
        <v>7.2</v>
      </c>
      <c r="O200" s="1">
        <v>12.8</v>
      </c>
      <c r="P200" s="1">
        <v>580</v>
      </c>
    </row>
    <row r="201" spans="1:16" x14ac:dyDescent="0.25">
      <c r="A201" s="9">
        <v>43649.291666666664</v>
      </c>
      <c r="B201" s="5">
        <v>12.6905</v>
      </c>
      <c r="C201" s="5"/>
      <c r="D201" s="5"/>
      <c r="L201" s="1">
        <v>246</v>
      </c>
      <c r="M201" s="1">
        <v>0.5</v>
      </c>
      <c r="N201" s="1">
        <v>6.7</v>
      </c>
      <c r="O201" s="1">
        <v>12.8</v>
      </c>
      <c r="P201" s="1">
        <v>580</v>
      </c>
    </row>
    <row r="202" spans="1:16" x14ac:dyDescent="0.25">
      <c r="A202" s="9">
        <v>43649.333333333336</v>
      </c>
      <c r="B202" s="5">
        <v>12.641999999999999</v>
      </c>
      <c r="C202" s="5"/>
      <c r="D202" s="5"/>
      <c r="L202" s="1">
        <v>247</v>
      </c>
      <c r="M202" s="1">
        <v>0.5</v>
      </c>
      <c r="N202" s="1">
        <v>7.6</v>
      </c>
      <c r="O202" s="1">
        <v>12.8</v>
      </c>
      <c r="P202" s="1">
        <v>580</v>
      </c>
    </row>
    <row r="203" spans="1:16" x14ac:dyDescent="0.25">
      <c r="A203" s="9">
        <v>43649.375</v>
      </c>
      <c r="B203" s="5">
        <v>12.7385</v>
      </c>
      <c r="C203" s="5"/>
      <c r="D203" s="5"/>
      <c r="L203" s="1">
        <v>248</v>
      </c>
      <c r="M203" s="1">
        <v>0.4</v>
      </c>
      <c r="N203" s="1">
        <v>7</v>
      </c>
      <c r="O203" s="1">
        <v>12.8</v>
      </c>
      <c r="P203" s="1">
        <v>580</v>
      </c>
    </row>
    <row r="204" spans="1:16" x14ac:dyDescent="0.25">
      <c r="A204" s="9">
        <v>43649.416666666664</v>
      </c>
      <c r="B204" s="5">
        <v>12.7865</v>
      </c>
      <c r="C204" s="5"/>
      <c r="D204" s="5"/>
      <c r="L204" s="1">
        <v>249</v>
      </c>
      <c r="M204" s="1">
        <v>0.4</v>
      </c>
      <c r="N204" s="1">
        <v>7</v>
      </c>
      <c r="O204" s="1">
        <v>12.8</v>
      </c>
      <c r="P204" s="1">
        <v>580</v>
      </c>
    </row>
    <row r="205" spans="1:16" x14ac:dyDescent="0.25">
      <c r="A205" s="9">
        <v>43649.458333333336</v>
      </c>
      <c r="B205" s="5">
        <v>12.883500000000002</v>
      </c>
      <c r="C205" s="5"/>
      <c r="D205" s="5"/>
      <c r="L205" s="1">
        <v>251</v>
      </c>
      <c r="M205" s="1">
        <v>0.5</v>
      </c>
      <c r="N205" s="1">
        <v>7</v>
      </c>
      <c r="O205" s="1">
        <v>12.8</v>
      </c>
      <c r="P205" s="1">
        <v>580</v>
      </c>
    </row>
    <row r="206" spans="1:16" x14ac:dyDescent="0.25">
      <c r="A206" s="9">
        <v>43649.5</v>
      </c>
      <c r="B206" s="5">
        <v>12.6905</v>
      </c>
      <c r="C206" s="5"/>
      <c r="D206" s="5"/>
      <c r="L206" s="1">
        <v>252</v>
      </c>
      <c r="M206" s="1">
        <v>0.6</v>
      </c>
      <c r="N206" s="1">
        <v>7.6</v>
      </c>
      <c r="O206" s="1">
        <v>12.8</v>
      </c>
      <c r="P206" s="1">
        <v>580</v>
      </c>
    </row>
    <row r="207" spans="1:16" x14ac:dyDescent="0.25">
      <c r="A207" s="9">
        <v>43649.541666666664</v>
      </c>
      <c r="B207" s="5">
        <v>12.6905</v>
      </c>
      <c r="C207" s="5"/>
      <c r="D207" s="5"/>
      <c r="L207" s="1">
        <v>253</v>
      </c>
      <c r="M207" s="1">
        <v>0.5</v>
      </c>
      <c r="N207" s="1">
        <v>7</v>
      </c>
      <c r="O207" s="1">
        <v>12.8</v>
      </c>
      <c r="P207" s="1">
        <v>580</v>
      </c>
    </row>
    <row r="208" spans="1:16" x14ac:dyDescent="0.25">
      <c r="A208" s="9">
        <v>43649.583333333336</v>
      </c>
      <c r="B208" s="5">
        <v>12.6905</v>
      </c>
      <c r="C208" s="5"/>
      <c r="D208" s="5"/>
      <c r="L208" s="1">
        <v>254</v>
      </c>
      <c r="M208" s="1">
        <v>0.4</v>
      </c>
      <c r="N208" s="1">
        <v>6.5</v>
      </c>
      <c r="O208" s="1">
        <v>12.8</v>
      </c>
      <c r="P208" s="1">
        <v>580</v>
      </c>
    </row>
    <row r="209" spans="1:16" x14ac:dyDescent="0.25">
      <c r="A209" s="9">
        <v>43649.625</v>
      </c>
      <c r="B209" s="5">
        <v>12.7865</v>
      </c>
      <c r="C209" s="5"/>
      <c r="D209" s="5"/>
      <c r="L209" s="1">
        <v>255</v>
      </c>
      <c r="M209" s="1">
        <v>0.4</v>
      </c>
      <c r="N209" s="1">
        <v>6.8</v>
      </c>
      <c r="O209" s="1">
        <v>12.8</v>
      </c>
      <c r="P209" s="1">
        <v>580</v>
      </c>
    </row>
    <row r="210" spans="1:16" x14ac:dyDescent="0.25">
      <c r="A210" s="9">
        <v>43649.666666666664</v>
      </c>
      <c r="B210" s="5">
        <v>12.7385</v>
      </c>
      <c r="C210" s="5"/>
      <c r="D210" s="5"/>
      <c r="L210" s="1">
        <v>256</v>
      </c>
      <c r="M210" s="1">
        <v>0.5</v>
      </c>
      <c r="N210" s="1">
        <v>7</v>
      </c>
      <c r="O210" s="1">
        <v>12.8</v>
      </c>
      <c r="P210" s="1">
        <v>590</v>
      </c>
    </row>
    <row r="211" spans="1:16" x14ac:dyDescent="0.25">
      <c r="A211" s="9">
        <v>43649.708333333336</v>
      </c>
      <c r="B211" s="5">
        <v>12.7865</v>
      </c>
      <c r="C211" s="5"/>
      <c r="D211" s="5"/>
      <c r="L211" s="1">
        <v>257</v>
      </c>
      <c r="M211" s="1">
        <v>0.4</v>
      </c>
      <c r="N211" s="1">
        <v>7.2</v>
      </c>
      <c r="O211" s="1">
        <v>12.8</v>
      </c>
      <c r="P211" s="1">
        <v>590</v>
      </c>
    </row>
    <row r="212" spans="1:16" x14ac:dyDescent="0.25">
      <c r="A212" s="9">
        <v>43649.75</v>
      </c>
      <c r="B212" s="5">
        <v>12.593499999999999</v>
      </c>
      <c r="C212" s="5"/>
      <c r="D212" s="5"/>
      <c r="L212" s="1">
        <v>258</v>
      </c>
      <c r="M212" s="1">
        <v>0.4</v>
      </c>
      <c r="N212" s="1">
        <v>7.1</v>
      </c>
      <c r="O212" s="1">
        <v>12.8</v>
      </c>
      <c r="P212" s="1">
        <v>590</v>
      </c>
    </row>
    <row r="213" spans="1:16" x14ac:dyDescent="0.25">
      <c r="A213" s="9">
        <v>43649.791666666664</v>
      </c>
      <c r="B213" s="5">
        <v>12.641999999999999</v>
      </c>
      <c r="C213" s="5"/>
      <c r="D213" s="5"/>
      <c r="L213" s="1">
        <v>259</v>
      </c>
      <c r="M213" s="1">
        <v>0.4</v>
      </c>
      <c r="N213" s="1">
        <v>7.1</v>
      </c>
      <c r="O213" s="1">
        <v>12.8</v>
      </c>
      <c r="P213" s="1">
        <v>590</v>
      </c>
    </row>
    <row r="214" spans="1:16" x14ac:dyDescent="0.25">
      <c r="A214" s="9">
        <v>43649.833333333336</v>
      </c>
      <c r="B214" s="5">
        <v>12.641999999999999</v>
      </c>
      <c r="C214" s="5"/>
      <c r="D214" s="5"/>
      <c r="L214" s="1">
        <v>260</v>
      </c>
      <c r="M214" s="1">
        <v>0.4</v>
      </c>
      <c r="N214" s="1">
        <v>6.9</v>
      </c>
      <c r="O214" s="1">
        <v>12.8</v>
      </c>
      <c r="P214" s="1">
        <v>590</v>
      </c>
    </row>
    <row r="215" spans="1:16" x14ac:dyDescent="0.25">
      <c r="A215" s="9">
        <v>43649.875</v>
      </c>
      <c r="B215" s="5">
        <v>12.6905</v>
      </c>
      <c r="C215" s="5"/>
      <c r="D215" s="5"/>
      <c r="L215" s="1">
        <v>261</v>
      </c>
      <c r="M215" s="1">
        <v>0.3</v>
      </c>
      <c r="N215" s="1">
        <v>6.8</v>
      </c>
      <c r="O215" s="1">
        <v>12.8</v>
      </c>
      <c r="P215" s="1">
        <v>590</v>
      </c>
    </row>
    <row r="216" spans="1:16" x14ac:dyDescent="0.25">
      <c r="A216" s="9">
        <v>43649.916666666664</v>
      </c>
      <c r="B216" s="5">
        <v>12.7385</v>
      </c>
      <c r="C216" s="5"/>
      <c r="D216" s="5"/>
      <c r="L216" s="1">
        <v>262</v>
      </c>
      <c r="M216" s="1">
        <v>0.4</v>
      </c>
      <c r="N216" s="1">
        <v>7.1</v>
      </c>
      <c r="O216" s="1">
        <v>12.9</v>
      </c>
      <c r="P216" s="1">
        <v>590</v>
      </c>
    </row>
    <row r="217" spans="1:16" x14ac:dyDescent="0.25">
      <c r="A217" s="9">
        <v>43649.958333333336</v>
      </c>
      <c r="B217" s="5">
        <v>12.7385</v>
      </c>
      <c r="C217" s="5"/>
      <c r="D217" s="5"/>
      <c r="L217" s="1">
        <v>263</v>
      </c>
      <c r="M217" s="1">
        <v>0.4</v>
      </c>
      <c r="N217" s="1">
        <v>7.6</v>
      </c>
      <c r="O217" s="1">
        <v>12.9</v>
      </c>
      <c r="P217" s="1">
        <v>590</v>
      </c>
    </row>
    <row r="218" spans="1:16" x14ac:dyDescent="0.25">
      <c r="A218" s="9">
        <v>43680</v>
      </c>
      <c r="B218" s="5">
        <v>12.7385</v>
      </c>
      <c r="C218" s="5"/>
      <c r="D218" s="5"/>
      <c r="L218" s="1">
        <v>264</v>
      </c>
      <c r="M218" s="1">
        <v>0.4</v>
      </c>
      <c r="N218" s="1">
        <v>6.7</v>
      </c>
      <c r="O218" s="1">
        <v>12.7</v>
      </c>
      <c r="P218" s="1">
        <v>590</v>
      </c>
    </row>
    <row r="219" spans="1:16" x14ac:dyDescent="0.25">
      <c r="A219" s="9">
        <v>43680.041666666664</v>
      </c>
      <c r="B219" s="5">
        <v>12.641999999999999</v>
      </c>
      <c r="C219" s="5"/>
      <c r="D219" s="5"/>
      <c r="L219" s="1">
        <v>265</v>
      </c>
      <c r="M219" s="1">
        <v>0.4</v>
      </c>
      <c r="N219" s="1">
        <v>7.2</v>
      </c>
      <c r="O219" s="1">
        <v>12.7</v>
      </c>
      <c r="P219" s="1">
        <v>580</v>
      </c>
    </row>
    <row r="220" spans="1:16" x14ac:dyDescent="0.25">
      <c r="A220" s="9">
        <v>43680.083333333336</v>
      </c>
      <c r="B220" s="5">
        <v>12.641999999999999</v>
      </c>
      <c r="C220" s="5"/>
      <c r="D220" s="5"/>
      <c r="L220" s="1">
        <v>266</v>
      </c>
      <c r="M220" s="1">
        <v>0.4</v>
      </c>
      <c r="N220" s="1">
        <v>7</v>
      </c>
      <c r="O220" s="1">
        <v>12.9</v>
      </c>
      <c r="P220" s="1">
        <v>580</v>
      </c>
    </row>
    <row r="221" spans="1:16" x14ac:dyDescent="0.25">
      <c r="A221" s="9">
        <v>43680.125</v>
      </c>
      <c r="B221" s="5">
        <v>12.6905</v>
      </c>
      <c r="C221" s="5"/>
      <c r="D221" s="5"/>
      <c r="L221" s="1">
        <v>267</v>
      </c>
      <c r="M221" s="1">
        <v>0.4</v>
      </c>
      <c r="N221" s="1">
        <v>6.9</v>
      </c>
      <c r="O221" s="1">
        <v>12.9</v>
      </c>
      <c r="P221" s="1">
        <v>580</v>
      </c>
    </row>
    <row r="222" spans="1:16" x14ac:dyDescent="0.25">
      <c r="A222" s="9">
        <v>43680.166666666664</v>
      </c>
      <c r="B222" s="5">
        <v>12.7385</v>
      </c>
      <c r="C222" s="5"/>
      <c r="D222" s="5"/>
      <c r="L222" s="1">
        <v>268</v>
      </c>
      <c r="M222" s="1">
        <v>0.3</v>
      </c>
      <c r="N222" s="1">
        <v>6.8</v>
      </c>
      <c r="O222" s="1">
        <v>12.8</v>
      </c>
      <c r="P222" s="1">
        <v>580</v>
      </c>
    </row>
    <row r="223" spans="1:16" x14ac:dyDescent="0.25">
      <c r="A223" s="9">
        <v>43680.208333333336</v>
      </c>
      <c r="B223" s="5">
        <v>12.641999999999999</v>
      </c>
      <c r="C223" s="5"/>
      <c r="D223" s="5"/>
      <c r="L223" s="1">
        <v>269</v>
      </c>
      <c r="M223" s="1">
        <v>0.4</v>
      </c>
      <c r="N223" s="1">
        <v>7.2</v>
      </c>
      <c r="O223" s="1">
        <v>12.8</v>
      </c>
      <c r="P223" s="1">
        <v>580</v>
      </c>
    </row>
    <row r="224" spans="1:16" x14ac:dyDescent="0.25">
      <c r="A224" s="9">
        <v>43680.25</v>
      </c>
      <c r="B224" s="5">
        <v>12.7385</v>
      </c>
      <c r="C224" s="5"/>
      <c r="D224" s="5"/>
      <c r="L224" s="1">
        <v>270</v>
      </c>
      <c r="M224" s="1">
        <v>0.4</v>
      </c>
      <c r="N224" s="1">
        <v>7.3</v>
      </c>
      <c r="O224" s="1">
        <v>12.9</v>
      </c>
      <c r="P224" s="1">
        <v>580</v>
      </c>
    </row>
    <row r="225" spans="1:16" x14ac:dyDescent="0.25">
      <c r="A225" s="9">
        <v>43680.291666666664</v>
      </c>
      <c r="B225" s="5">
        <v>12.641999999999999</v>
      </c>
      <c r="C225" s="5"/>
      <c r="D225" s="5"/>
      <c r="L225" s="1">
        <v>271</v>
      </c>
      <c r="M225" s="1">
        <v>0.4</v>
      </c>
      <c r="N225" s="1">
        <v>7.3</v>
      </c>
      <c r="O225" s="1">
        <v>12.9</v>
      </c>
      <c r="P225" s="1">
        <v>580</v>
      </c>
    </row>
    <row r="226" spans="1:16" x14ac:dyDescent="0.25">
      <c r="A226" s="9">
        <v>43680.333333333336</v>
      </c>
      <c r="B226" s="5">
        <v>12.7385</v>
      </c>
      <c r="C226" s="5"/>
      <c r="D226" s="5"/>
      <c r="L226" s="1">
        <v>272</v>
      </c>
      <c r="M226" s="1">
        <v>0.3</v>
      </c>
      <c r="N226" s="1">
        <v>6.6</v>
      </c>
      <c r="O226" s="1">
        <v>12.9</v>
      </c>
      <c r="P226" s="1">
        <v>580</v>
      </c>
    </row>
    <row r="227" spans="1:16" x14ac:dyDescent="0.25">
      <c r="A227" s="9">
        <v>43680.375</v>
      </c>
      <c r="B227" s="5">
        <v>12.7385</v>
      </c>
      <c r="C227" s="5"/>
      <c r="D227" s="5"/>
      <c r="L227" s="1">
        <v>273</v>
      </c>
      <c r="M227" s="1">
        <v>0.4</v>
      </c>
      <c r="N227" s="1">
        <v>7.3</v>
      </c>
      <c r="O227" s="1">
        <v>12.9</v>
      </c>
      <c r="P227" s="1">
        <v>580</v>
      </c>
    </row>
    <row r="228" spans="1:16" x14ac:dyDescent="0.25">
      <c r="A228" s="9">
        <v>43680.416666666664</v>
      </c>
      <c r="B228" s="5">
        <v>12.7385</v>
      </c>
      <c r="C228" s="5"/>
      <c r="D228" s="5"/>
      <c r="L228" s="1">
        <v>274</v>
      </c>
      <c r="M228" s="1">
        <v>0.3</v>
      </c>
      <c r="N228" s="1">
        <v>6.9</v>
      </c>
      <c r="O228" s="1">
        <v>12.9</v>
      </c>
      <c r="P228" s="1">
        <v>590</v>
      </c>
    </row>
    <row r="229" spans="1:16" x14ac:dyDescent="0.25">
      <c r="A229" s="9">
        <v>43680.458333333336</v>
      </c>
      <c r="B229" s="5">
        <v>12.7385</v>
      </c>
      <c r="C229" s="5"/>
      <c r="D229" s="5"/>
      <c r="L229" s="1">
        <v>275</v>
      </c>
      <c r="M229" s="1">
        <v>0.4</v>
      </c>
      <c r="N229" s="1">
        <v>7.2</v>
      </c>
      <c r="O229" s="1">
        <v>12.9</v>
      </c>
      <c r="P229" s="1">
        <v>590</v>
      </c>
    </row>
    <row r="230" spans="1:16" x14ac:dyDescent="0.25">
      <c r="A230" s="9">
        <v>43680.5</v>
      </c>
      <c r="B230" s="5">
        <v>13.124500000000001</v>
      </c>
      <c r="C230" s="5"/>
      <c r="D230" s="5"/>
      <c r="L230" s="1">
        <v>276</v>
      </c>
      <c r="M230" s="1">
        <v>0.4</v>
      </c>
      <c r="N230" s="1">
        <v>7.3</v>
      </c>
      <c r="O230" s="1">
        <v>12.8</v>
      </c>
      <c r="P230" s="1">
        <v>590</v>
      </c>
    </row>
    <row r="231" spans="1:16" x14ac:dyDescent="0.25">
      <c r="A231" s="9">
        <v>43680.541666666664</v>
      </c>
      <c r="B231" s="5">
        <v>12.9795</v>
      </c>
      <c r="C231" s="5"/>
      <c r="D231" s="5"/>
      <c r="L231" s="1">
        <v>278</v>
      </c>
      <c r="M231" s="1">
        <v>0.4</v>
      </c>
      <c r="N231" s="1">
        <v>6.9</v>
      </c>
      <c r="O231" s="1">
        <v>12.8</v>
      </c>
      <c r="P231" s="1">
        <v>590</v>
      </c>
    </row>
    <row r="232" spans="1:16" x14ac:dyDescent="0.25">
      <c r="A232" s="9">
        <v>43680.583333333336</v>
      </c>
      <c r="B232" s="5">
        <v>12.641999999999999</v>
      </c>
      <c r="C232" s="5"/>
      <c r="D232" s="5"/>
      <c r="L232" s="1">
        <v>279</v>
      </c>
      <c r="M232" s="1">
        <v>0.4</v>
      </c>
      <c r="N232" s="1">
        <v>7.1</v>
      </c>
      <c r="O232" s="1">
        <v>12.8</v>
      </c>
      <c r="P232" s="1">
        <v>590</v>
      </c>
    </row>
    <row r="233" spans="1:16" x14ac:dyDescent="0.25">
      <c r="A233" s="9">
        <v>43680.625</v>
      </c>
      <c r="B233" s="5">
        <v>12.641999999999999</v>
      </c>
      <c r="C233" s="5"/>
      <c r="D233" s="5"/>
      <c r="L233" s="1">
        <v>280</v>
      </c>
      <c r="M233" s="1">
        <v>0.3</v>
      </c>
      <c r="N233" s="1">
        <v>6.6</v>
      </c>
      <c r="O233" s="1">
        <v>12.8</v>
      </c>
      <c r="P233" s="1">
        <v>590</v>
      </c>
    </row>
    <row r="234" spans="1:16" x14ac:dyDescent="0.25">
      <c r="A234" s="9">
        <v>43680.666666666664</v>
      </c>
      <c r="B234" s="5">
        <v>12.7385</v>
      </c>
      <c r="C234" s="5"/>
      <c r="D234" s="5"/>
      <c r="L234" s="1">
        <v>281</v>
      </c>
      <c r="M234" s="1">
        <v>0.4</v>
      </c>
      <c r="N234" s="1">
        <v>7.2</v>
      </c>
      <c r="O234" s="1">
        <v>12.8</v>
      </c>
      <c r="P234" s="1">
        <v>590</v>
      </c>
    </row>
    <row r="235" spans="1:16" x14ac:dyDescent="0.25">
      <c r="A235" s="9">
        <v>43680.708333333336</v>
      </c>
      <c r="B235" s="5">
        <v>12.7385</v>
      </c>
      <c r="C235" s="5"/>
      <c r="D235" s="5"/>
      <c r="L235" s="1">
        <v>282</v>
      </c>
      <c r="M235" s="1">
        <v>0.4</v>
      </c>
      <c r="N235" s="1">
        <v>7.3</v>
      </c>
      <c r="O235" s="1">
        <v>12.8</v>
      </c>
      <c r="P235" s="1">
        <v>580</v>
      </c>
    </row>
    <row r="236" spans="1:16" x14ac:dyDescent="0.25">
      <c r="A236" s="9">
        <v>43680.75</v>
      </c>
      <c r="B236" s="5">
        <v>12.9795</v>
      </c>
      <c r="C236" s="5"/>
      <c r="D236" s="5"/>
      <c r="L236" s="1">
        <v>283</v>
      </c>
      <c r="M236" s="1">
        <v>0.4</v>
      </c>
      <c r="N236" s="1">
        <v>6.8</v>
      </c>
      <c r="O236" s="1">
        <v>12.6</v>
      </c>
      <c r="P236" s="1">
        <v>580</v>
      </c>
    </row>
    <row r="237" spans="1:16" x14ac:dyDescent="0.25">
      <c r="A237" s="9">
        <v>43680.791666666664</v>
      </c>
      <c r="B237" s="5">
        <v>12.835000000000001</v>
      </c>
      <c r="C237" s="5"/>
      <c r="D237" s="5"/>
      <c r="L237" s="1">
        <v>284</v>
      </c>
      <c r="M237" s="1">
        <v>0.4</v>
      </c>
      <c r="N237" s="1">
        <v>7</v>
      </c>
      <c r="O237" s="1">
        <v>12.6</v>
      </c>
      <c r="P237" s="1">
        <v>580</v>
      </c>
    </row>
    <row r="238" spans="1:16" x14ac:dyDescent="0.25">
      <c r="A238" s="9">
        <v>43680.833333333336</v>
      </c>
      <c r="B238" s="5">
        <v>12.641999999999999</v>
      </c>
      <c r="C238" s="5"/>
      <c r="D238" s="5"/>
      <c r="L238" s="1">
        <v>285</v>
      </c>
      <c r="M238" s="1">
        <v>0.4</v>
      </c>
      <c r="N238" s="1">
        <v>6.9</v>
      </c>
      <c r="O238" s="1">
        <v>12.6</v>
      </c>
      <c r="P238" s="1">
        <v>580</v>
      </c>
    </row>
    <row r="239" spans="1:16" x14ac:dyDescent="0.25">
      <c r="A239" s="9">
        <v>43680.875</v>
      </c>
      <c r="B239" s="5">
        <v>12.641999999999999</v>
      </c>
      <c r="C239" s="5"/>
      <c r="D239" s="5"/>
      <c r="L239" s="1">
        <v>286</v>
      </c>
      <c r="M239" s="1">
        <v>0.4</v>
      </c>
      <c r="N239" s="1">
        <v>7.1</v>
      </c>
      <c r="O239" s="1">
        <v>12.6</v>
      </c>
      <c r="P239" s="1">
        <v>580</v>
      </c>
    </row>
    <row r="240" spans="1:16" x14ac:dyDescent="0.25">
      <c r="A240" s="9">
        <v>43680.916666666664</v>
      </c>
      <c r="B240" s="5">
        <v>12.641999999999999</v>
      </c>
      <c r="C240" s="5"/>
      <c r="D240" s="5"/>
      <c r="L240" s="1">
        <v>287</v>
      </c>
      <c r="M240" s="1">
        <v>0.4</v>
      </c>
      <c r="N240" s="1">
        <v>7.1</v>
      </c>
      <c r="O240" s="1">
        <v>12.6</v>
      </c>
      <c r="P240" s="1">
        <v>580</v>
      </c>
    </row>
    <row r="241" spans="1:16" x14ac:dyDescent="0.25">
      <c r="A241" s="9">
        <v>43680.958333333336</v>
      </c>
      <c r="B241" s="5">
        <v>12.641999999999999</v>
      </c>
      <c r="C241" s="5"/>
      <c r="D241" s="5"/>
      <c r="L241" s="1">
        <v>288</v>
      </c>
      <c r="M241" s="1">
        <v>0.3</v>
      </c>
      <c r="N241" s="1">
        <v>6.8</v>
      </c>
      <c r="O241" s="1">
        <v>12.6</v>
      </c>
      <c r="P241" s="1">
        <v>580</v>
      </c>
    </row>
    <row r="242" spans="1:16" x14ac:dyDescent="0.25">
      <c r="B242" s="5"/>
      <c r="C242" s="5"/>
      <c r="D242" s="5"/>
      <c r="L242" s="1">
        <v>289</v>
      </c>
      <c r="M242" s="1">
        <v>0.4</v>
      </c>
      <c r="N242" s="1">
        <v>6.9</v>
      </c>
      <c r="O242" s="1">
        <v>12.6</v>
      </c>
      <c r="P242" s="1">
        <v>580</v>
      </c>
    </row>
    <row r="243" spans="1:16" x14ac:dyDescent="0.25">
      <c r="B243" s="5"/>
      <c r="C243" s="5"/>
      <c r="D243" s="5"/>
      <c r="L243" s="1">
        <v>290</v>
      </c>
      <c r="M243" s="1">
        <v>0.3</v>
      </c>
      <c r="N243" s="1">
        <v>6.5</v>
      </c>
      <c r="O243" s="1">
        <v>12.6</v>
      </c>
      <c r="P243" s="1">
        <v>590</v>
      </c>
    </row>
    <row r="244" spans="1:16" x14ac:dyDescent="0.25">
      <c r="B244" s="5"/>
      <c r="C244" s="5"/>
      <c r="D244" s="5"/>
      <c r="L244" s="1">
        <v>291</v>
      </c>
      <c r="M244" s="1">
        <v>0.3</v>
      </c>
      <c r="N244" s="1">
        <v>6.6</v>
      </c>
      <c r="O244" s="1">
        <v>12.5</v>
      </c>
      <c r="P244" s="1">
        <v>580</v>
      </c>
    </row>
    <row r="245" spans="1:16" x14ac:dyDescent="0.25">
      <c r="B245" s="5"/>
      <c r="C245" s="5"/>
      <c r="D245" s="5"/>
      <c r="L245" s="1">
        <v>292</v>
      </c>
      <c r="M245" s="1">
        <v>0.4</v>
      </c>
      <c r="N245" s="1">
        <v>7.1</v>
      </c>
      <c r="O245" s="1">
        <v>12.6</v>
      </c>
      <c r="P245" s="1">
        <v>590</v>
      </c>
    </row>
    <row r="246" spans="1:16" x14ac:dyDescent="0.25">
      <c r="B246" s="5"/>
      <c r="C246" s="5"/>
      <c r="D246" s="5"/>
      <c r="L246" s="1">
        <v>293</v>
      </c>
      <c r="M246" s="1">
        <v>0.4</v>
      </c>
      <c r="N246" s="1">
        <v>7.2</v>
      </c>
      <c r="O246" s="1">
        <v>12.6</v>
      </c>
      <c r="P246" s="1">
        <v>590</v>
      </c>
    </row>
    <row r="247" spans="1:16" x14ac:dyDescent="0.25">
      <c r="B247" s="5"/>
      <c r="C247" s="5"/>
      <c r="D247" s="5"/>
      <c r="L247" s="1">
        <v>294</v>
      </c>
      <c r="M247" s="1">
        <v>0.5</v>
      </c>
      <c r="N247" s="1">
        <v>7.4</v>
      </c>
      <c r="O247" s="1">
        <v>12.5</v>
      </c>
      <c r="P247" s="1">
        <v>590</v>
      </c>
    </row>
    <row r="248" spans="1:16" x14ac:dyDescent="0.25">
      <c r="B248" s="5"/>
      <c r="C248" s="5"/>
      <c r="D248" s="5"/>
      <c r="L248" s="1">
        <v>295</v>
      </c>
      <c r="M248" s="1">
        <v>0.4</v>
      </c>
      <c r="N248" s="1">
        <v>7.1</v>
      </c>
      <c r="O248" s="1">
        <v>12.5</v>
      </c>
      <c r="P248" s="1">
        <v>590</v>
      </c>
    </row>
    <row r="249" spans="1:16" x14ac:dyDescent="0.25">
      <c r="B249" s="5"/>
      <c r="C249" s="5"/>
      <c r="D249" s="5"/>
      <c r="L249" s="1">
        <v>296</v>
      </c>
      <c r="M249" s="1">
        <v>0.4</v>
      </c>
      <c r="N249" s="1">
        <v>7.1</v>
      </c>
      <c r="O249" s="1">
        <v>12.5</v>
      </c>
      <c r="P249" s="1">
        <v>590</v>
      </c>
    </row>
    <row r="250" spans="1:16" x14ac:dyDescent="0.25">
      <c r="B250" s="5"/>
      <c r="C250" s="5"/>
      <c r="D250" s="5"/>
      <c r="L250" s="1">
        <v>297</v>
      </c>
      <c r="M250" s="1">
        <v>0.3</v>
      </c>
      <c r="N250" s="1">
        <v>6.8</v>
      </c>
      <c r="O250" s="1">
        <v>12.5</v>
      </c>
      <c r="P250" s="1">
        <v>590</v>
      </c>
    </row>
    <row r="251" spans="1:16" x14ac:dyDescent="0.25">
      <c r="B251" s="5"/>
      <c r="C251" s="5"/>
      <c r="D251" s="5"/>
      <c r="L251" s="1">
        <v>298</v>
      </c>
      <c r="M251" s="1">
        <v>0.6</v>
      </c>
      <c r="N251" s="1">
        <v>7.5</v>
      </c>
      <c r="O251" s="1">
        <v>12.5</v>
      </c>
      <c r="P251" s="1">
        <v>590</v>
      </c>
    </row>
    <row r="252" spans="1:16" x14ac:dyDescent="0.25">
      <c r="B252" s="5"/>
      <c r="C252" s="5"/>
      <c r="D252" s="5"/>
      <c r="L252" s="1">
        <v>299</v>
      </c>
      <c r="M252" s="1">
        <v>0.4</v>
      </c>
      <c r="N252" s="1">
        <v>7</v>
      </c>
      <c r="O252" s="1">
        <v>12.7</v>
      </c>
      <c r="P252" s="1">
        <v>580</v>
      </c>
    </row>
    <row r="253" spans="1:16" x14ac:dyDescent="0.25">
      <c r="B253" s="5"/>
      <c r="C253" s="5"/>
      <c r="D253" s="5"/>
      <c r="L253" s="1">
        <v>300</v>
      </c>
      <c r="M253" s="1">
        <v>0.4</v>
      </c>
      <c r="N253" s="1">
        <v>7.1</v>
      </c>
      <c r="O253" s="1">
        <v>12.7</v>
      </c>
      <c r="P253" s="1">
        <v>580</v>
      </c>
    </row>
    <row r="254" spans="1:16" x14ac:dyDescent="0.25">
      <c r="B254" s="5"/>
      <c r="C254" s="5"/>
      <c r="D254" s="5"/>
      <c r="L254" s="1">
        <v>301</v>
      </c>
      <c r="M254" s="1">
        <v>0.4</v>
      </c>
      <c r="N254" s="1">
        <v>7</v>
      </c>
      <c r="O254" s="1">
        <v>12.7</v>
      </c>
      <c r="P254" s="1">
        <v>580</v>
      </c>
    </row>
    <row r="255" spans="1:16" x14ac:dyDescent="0.25">
      <c r="B255" s="5"/>
      <c r="C255" s="5"/>
      <c r="D255" s="5"/>
      <c r="L255" s="1">
        <v>303</v>
      </c>
      <c r="M255" s="1">
        <v>0.4</v>
      </c>
      <c r="N255" s="1">
        <v>6.8</v>
      </c>
      <c r="O255" s="1">
        <v>12.7</v>
      </c>
      <c r="P255" s="1">
        <v>580</v>
      </c>
    </row>
    <row r="256" spans="1:16" x14ac:dyDescent="0.25">
      <c r="B256" s="5"/>
      <c r="C256" s="5"/>
      <c r="D256" s="5"/>
      <c r="L256" s="1">
        <v>304</v>
      </c>
      <c r="M256" s="1">
        <v>0.5</v>
      </c>
      <c r="N256" s="1">
        <v>7.1</v>
      </c>
      <c r="O256" s="1">
        <v>12.7</v>
      </c>
      <c r="P256" s="1">
        <v>570</v>
      </c>
    </row>
    <row r="257" spans="2:16" x14ac:dyDescent="0.25">
      <c r="B257" s="5"/>
      <c r="C257" s="5"/>
      <c r="D257" s="5"/>
      <c r="L257" s="1">
        <v>305</v>
      </c>
      <c r="M257" s="1">
        <v>0.5</v>
      </c>
      <c r="N257" s="1">
        <v>7.5</v>
      </c>
      <c r="O257" s="1">
        <v>12.7</v>
      </c>
      <c r="P257" s="1">
        <v>580</v>
      </c>
    </row>
    <row r="258" spans="2:16" x14ac:dyDescent="0.25">
      <c r="B258" s="5"/>
      <c r="C258" s="5"/>
      <c r="D258" s="5"/>
      <c r="L258" s="1">
        <v>306</v>
      </c>
      <c r="M258" s="1">
        <v>0.4</v>
      </c>
      <c r="N258" s="1">
        <v>7.2</v>
      </c>
      <c r="O258" s="1">
        <v>12.7</v>
      </c>
      <c r="P258" s="1">
        <v>580</v>
      </c>
    </row>
    <row r="259" spans="2:16" x14ac:dyDescent="0.25">
      <c r="B259" s="5"/>
      <c r="C259" s="5"/>
      <c r="D259" s="5"/>
      <c r="L259" s="1">
        <v>307</v>
      </c>
      <c r="M259" s="1">
        <v>0.3</v>
      </c>
      <c r="N259" s="1">
        <v>7.2</v>
      </c>
      <c r="O259" s="1">
        <v>12.7</v>
      </c>
      <c r="P259" s="1">
        <v>570</v>
      </c>
    </row>
    <row r="260" spans="2:16" x14ac:dyDescent="0.25">
      <c r="B260" s="5"/>
      <c r="C260" s="5"/>
      <c r="D260" s="5"/>
      <c r="L260" s="1">
        <v>308</v>
      </c>
      <c r="M260" s="1">
        <v>0.4</v>
      </c>
      <c r="N260" s="1">
        <v>7</v>
      </c>
      <c r="O260" s="1">
        <v>12.7</v>
      </c>
      <c r="P260" s="1">
        <v>570</v>
      </c>
    </row>
    <row r="261" spans="2:16" x14ac:dyDescent="0.25">
      <c r="B261" s="5"/>
      <c r="C261" s="5"/>
      <c r="D261" s="5"/>
      <c r="L261" s="1">
        <v>309</v>
      </c>
      <c r="M261" s="1">
        <v>0.6</v>
      </c>
      <c r="N261" s="1">
        <v>7.5</v>
      </c>
      <c r="O261" s="1">
        <v>12.7</v>
      </c>
      <c r="P261" s="1">
        <v>570</v>
      </c>
    </row>
    <row r="262" spans="2:16" x14ac:dyDescent="0.25">
      <c r="B262" s="5"/>
      <c r="C262" s="5"/>
      <c r="D262" s="5"/>
      <c r="L262" s="1">
        <v>310</v>
      </c>
      <c r="M262" s="1">
        <v>0.3</v>
      </c>
      <c r="N262" s="1">
        <v>6.8</v>
      </c>
      <c r="O262" s="1">
        <v>12.7</v>
      </c>
      <c r="P262" s="1">
        <v>580</v>
      </c>
    </row>
    <row r="263" spans="2:16" x14ac:dyDescent="0.25">
      <c r="B263" s="5"/>
      <c r="C263" s="5"/>
      <c r="D263" s="5"/>
      <c r="L263" s="1">
        <v>311</v>
      </c>
      <c r="M263" s="1">
        <v>0.4</v>
      </c>
      <c r="N263" s="1">
        <v>7.1</v>
      </c>
      <c r="O263" s="1">
        <v>12.8</v>
      </c>
      <c r="P263" s="1">
        <v>580</v>
      </c>
    </row>
    <row r="264" spans="2:16" x14ac:dyDescent="0.25">
      <c r="B264" s="5"/>
      <c r="C264" s="5"/>
      <c r="D264" s="5"/>
      <c r="L264" s="1">
        <v>312</v>
      </c>
      <c r="M264" s="1">
        <v>0.5</v>
      </c>
      <c r="N264" s="1">
        <v>7.3</v>
      </c>
      <c r="O264" s="1">
        <v>12.8</v>
      </c>
      <c r="P264" s="1">
        <v>580</v>
      </c>
    </row>
    <row r="265" spans="2:16" x14ac:dyDescent="0.25">
      <c r="B265" s="5"/>
      <c r="C265" s="5"/>
      <c r="D265" s="5"/>
    </row>
    <row r="266" spans="2:16" x14ac:dyDescent="0.25">
      <c r="B266" s="5"/>
      <c r="C266" s="5"/>
      <c r="D266" s="5"/>
    </row>
    <row r="267" spans="2:16" x14ac:dyDescent="0.25">
      <c r="B267" s="5"/>
      <c r="C267" s="5"/>
      <c r="D267" s="5"/>
    </row>
    <row r="268" spans="2:16" x14ac:dyDescent="0.25">
      <c r="B268" s="5"/>
      <c r="C268" s="5"/>
      <c r="D268" s="5"/>
    </row>
    <row r="269" spans="2:16" x14ac:dyDescent="0.25">
      <c r="B269" s="5"/>
      <c r="C269" s="5"/>
      <c r="D269" s="5"/>
    </row>
    <row r="270" spans="2:16" x14ac:dyDescent="0.25">
      <c r="B270" s="5"/>
      <c r="C270" s="5"/>
      <c r="D270" s="5"/>
    </row>
    <row r="271" spans="2:16" x14ac:dyDescent="0.25">
      <c r="B271" s="5"/>
      <c r="C271" s="5"/>
      <c r="D271" s="5"/>
    </row>
    <row r="272" spans="2:16" x14ac:dyDescent="0.25">
      <c r="B272" s="5"/>
      <c r="C272" s="5"/>
      <c r="D272" s="5"/>
    </row>
    <row r="273" spans="2:4" x14ac:dyDescent="0.25">
      <c r="B273" s="5"/>
      <c r="C273" s="5"/>
      <c r="D273" s="5"/>
    </row>
    <row r="274" spans="2:4" x14ac:dyDescent="0.25">
      <c r="B274" s="5"/>
      <c r="C274" s="5"/>
      <c r="D274" s="5"/>
    </row>
    <row r="275" spans="2:4" x14ac:dyDescent="0.25">
      <c r="B275" s="5"/>
      <c r="C275" s="5"/>
      <c r="D275" s="5"/>
    </row>
    <row r="276" spans="2:4" x14ac:dyDescent="0.25">
      <c r="B276" s="5"/>
      <c r="C276" s="5"/>
      <c r="D276" s="5"/>
    </row>
    <row r="277" spans="2:4" x14ac:dyDescent="0.25">
      <c r="B277" s="5"/>
      <c r="C277" s="5"/>
      <c r="D277" s="5"/>
    </row>
    <row r="278" spans="2:4" x14ac:dyDescent="0.25">
      <c r="B278" s="5"/>
      <c r="C278" s="5"/>
      <c r="D278" s="5"/>
    </row>
    <row r="279" spans="2:4" x14ac:dyDescent="0.25">
      <c r="B279" s="5"/>
      <c r="C279" s="5"/>
      <c r="D279" s="5"/>
    </row>
    <row r="280" spans="2:4" x14ac:dyDescent="0.25">
      <c r="B280" s="5"/>
      <c r="C280" s="5"/>
      <c r="D280" s="5"/>
    </row>
    <row r="281" spans="2:4" x14ac:dyDescent="0.25">
      <c r="B281" s="5"/>
      <c r="C281" s="5"/>
      <c r="D281" s="5"/>
    </row>
    <row r="282" spans="2:4" x14ac:dyDescent="0.25">
      <c r="B282" s="5"/>
      <c r="C282" s="5"/>
      <c r="D282" s="5"/>
    </row>
    <row r="283" spans="2:4" x14ac:dyDescent="0.25">
      <c r="B283" s="5"/>
      <c r="C283" s="5"/>
      <c r="D283" s="5"/>
    </row>
    <row r="284" spans="2:4" x14ac:dyDescent="0.25">
      <c r="B284" s="5"/>
      <c r="C284" s="5"/>
      <c r="D284" s="5"/>
    </row>
    <row r="285" spans="2:4" x14ac:dyDescent="0.25">
      <c r="B285" s="5"/>
      <c r="C285" s="5"/>
      <c r="D285" s="5"/>
    </row>
    <row r="286" spans="2:4" x14ac:dyDescent="0.25">
      <c r="B286" s="5"/>
      <c r="C286" s="5"/>
      <c r="D286" s="5"/>
    </row>
    <row r="287" spans="2:4" x14ac:dyDescent="0.25">
      <c r="B287" s="5"/>
      <c r="C287" s="5"/>
      <c r="D287" s="5"/>
    </row>
    <row r="288" spans="2:4" x14ac:dyDescent="0.25">
      <c r="B288" s="5"/>
      <c r="C288" s="5"/>
      <c r="D288" s="5"/>
    </row>
    <row r="289" spans="2:4" x14ac:dyDescent="0.25">
      <c r="B289" s="5"/>
      <c r="C289" s="5"/>
      <c r="D289" s="5"/>
    </row>
    <row r="290" spans="2:4" x14ac:dyDescent="0.25">
      <c r="B290" s="5"/>
      <c r="C290" s="5"/>
      <c r="D290" s="5"/>
    </row>
    <row r="291" spans="2:4" x14ac:dyDescent="0.25">
      <c r="B291" s="5"/>
      <c r="C291" s="5"/>
      <c r="D291" s="5"/>
    </row>
    <row r="292" spans="2:4" x14ac:dyDescent="0.25">
      <c r="B292" s="5"/>
      <c r="C292" s="5"/>
      <c r="D292" s="5"/>
    </row>
    <row r="293" spans="2:4" x14ac:dyDescent="0.25">
      <c r="B293" s="5"/>
      <c r="C293" s="5"/>
      <c r="D293" s="5"/>
    </row>
    <row r="294" spans="2:4" x14ac:dyDescent="0.25">
      <c r="B294" s="5"/>
      <c r="C294" s="5"/>
      <c r="D294" s="5"/>
    </row>
    <row r="295" spans="2:4" x14ac:dyDescent="0.25">
      <c r="B295" s="5"/>
      <c r="C295" s="5"/>
      <c r="D295" s="5"/>
    </row>
    <row r="296" spans="2:4" x14ac:dyDescent="0.25">
      <c r="B296" s="5"/>
      <c r="C296" s="5"/>
      <c r="D296" s="5"/>
    </row>
    <row r="297" spans="2:4" x14ac:dyDescent="0.25">
      <c r="B297" s="5"/>
      <c r="C297" s="5"/>
      <c r="D297" s="5"/>
    </row>
    <row r="298" spans="2:4" x14ac:dyDescent="0.25">
      <c r="B298" s="5"/>
      <c r="C298" s="5"/>
      <c r="D298" s="5"/>
    </row>
    <row r="299" spans="2:4" x14ac:dyDescent="0.25">
      <c r="B299" s="5"/>
      <c r="C299" s="5"/>
      <c r="D299" s="5"/>
    </row>
    <row r="300" spans="2:4" x14ac:dyDescent="0.25">
      <c r="B300" s="5"/>
      <c r="C300" s="5"/>
      <c r="D300" s="5"/>
    </row>
    <row r="301" spans="2:4" x14ac:dyDescent="0.25">
      <c r="B301" s="5"/>
      <c r="C301" s="5"/>
      <c r="D301" s="5"/>
    </row>
    <row r="302" spans="2:4" x14ac:dyDescent="0.25">
      <c r="B302" s="5"/>
      <c r="C302" s="5"/>
      <c r="D302" s="5"/>
    </row>
    <row r="303" spans="2:4" x14ac:dyDescent="0.25">
      <c r="B303" s="5"/>
      <c r="C303" s="5"/>
      <c r="D303" s="5"/>
    </row>
    <row r="304" spans="2:4" x14ac:dyDescent="0.25">
      <c r="B304" s="5"/>
      <c r="C304" s="5"/>
      <c r="D304" s="5"/>
    </row>
    <row r="305" spans="2:4" x14ac:dyDescent="0.25">
      <c r="B305" s="5"/>
      <c r="C305" s="5"/>
      <c r="D305" s="5"/>
    </row>
    <row r="306" spans="2:4" x14ac:dyDescent="0.25">
      <c r="B306" s="5"/>
      <c r="C306" s="5"/>
      <c r="D306" s="5"/>
    </row>
    <row r="307" spans="2:4" x14ac:dyDescent="0.25">
      <c r="B307" s="5"/>
      <c r="C307" s="5"/>
      <c r="D307" s="5"/>
    </row>
    <row r="308" spans="2:4" x14ac:dyDescent="0.25">
      <c r="B308" s="5"/>
      <c r="C308" s="5"/>
      <c r="D308" s="5"/>
    </row>
    <row r="309" spans="2:4" x14ac:dyDescent="0.25">
      <c r="B309" s="5"/>
      <c r="C309" s="5"/>
      <c r="D309" s="5"/>
    </row>
    <row r="310" spans="2:4" x14ac:dyDescent="0.25">
      <c r="B310" s="5"/>
      <c r="C310" s="5"/>
      <c r="D310" s="5"/>
    </row>
    <row r="311" spans="2:4" x14ac:dyDescent="0.25">
      <c r="B311" s="5"/>
      <c r="C311" s="5"/>
      <c r="D311" s="5"/>
    </row>
    <row r="312" spans="2:4" x14ac:dyDescent="0.25">
      <c r="B312" s="5"/>
      <c r="C312" s="5"/>
      <c r="D312" s="5"/>
    </row>
    <row r="313" spans="2:4" x14ac:dyDescent="0.25">
      <c r="B313" s="5"/>
      <c r="C313" s="5"/>
      <c r="D313" s="5"/>
    </row>
    <row r="314" spans="2:4" x14ac:dyDescent="0.25">
      <c r="B314" s="5"/>
      <c r="C314" s="5"/>
      <c r="D314" s="5"/>
    </row>
    <row r="315" spans="2:4" x14ac:dyDescent="0.25">
      <c r="B315" s="5"/>
      <c r="C315" s="5"/>
      <c r="D315" s="5"/>
    </row>
    <row r="316" spans="2:4" x14ac:dyDescent="0.25">
      <c r="B316" s="5"/>
      <c r="C316" s="5"/>
      <c r="D316" s="5"/>
    </row>
    <row r="317" spans="2:4" x14ac:dyDescent="0.25">
      <c r="B317" s="5"/>
      <c r="C317" s="5"/>
      <c r="D317" s="5"/>
    </row>
    <row r="318" spans="2:4" x14ac:dyDescent="0.25">
      <c r="B318" s="5"/>
      <c r="C318" s="5"/>
      <c r="D318" s="5"/>
    </row>
    <row r="319" spans="2:4" x14ac:dyDescent="0.25">
      <c r="B319" s="5"/>
      <c r="C319" s="5"/>
      <c r="D319" s="5"/>
    </row>
    <row r="320" spans="2:4" x14ac:dyDescent="0.25">
      <c r="B320" s="5"/>
      <c r="C320" s="5"/>
      <c r="D320" s="5"/>
    </row>
    <row r="321" spans="2:4" x14ac:dyDescent="0.25">
      <c r="B321" s="5"/>
      <c r="C321" s="5"/>
      <c r="D321" s="5"/>
    </row>
    <row r="322" spans="2:4" x14ac:dyDescent="0.25">
      <c r="B322" s="5"/>
      <c r="C322" s="5"/>
      <c r="D322" s="5"/>
    </row>
    <row r="323" spans="2:4" x14ac:dyDescent="0.25">
      <c r="B323" s="5"/>
      <c r="C323" s="5"/>
      <c r="D323" s="5"/>
    </row>
    <row r="324" spans="2:4" x14ac:dyDescent="0.25">
      <c r="B324" s="5"/>
      <c r="C324" s="5"/>
      <c r="D324" s="5"/>
    </row>
    <row r="325" spans="2:4" x14ac:dyDescent="0.25">
      <c r="B325" s="5"/>
      <c r="C325" s="5"/>
      <c r="D325" s="5"/>
    </row>
    <row r="326" spans="2:4" x14ac:dyDescent="0.25">
      <c r="B326" s="5"/>
      <c r="C326" s="5"/>
      <c r="D326" s="5"/>
    </row>
    <row r="327" spans="2:4" x14ac:dyDescent="0.25">
      <c r="B327" s="5"/>
      <c r="C327" s="5"/>
      <c r="D327" s="5"/>
    </row>
    <row r="328" spans="2:4" x14ac:dyDescent="0.25">
      <c r="B328" s="5"/>
      <c r="C328" s="5"/>
      <c r="D328" s="5"/>
    </row>
    <row r="329" spans="2:4" x14ac:dyDescent="0.25">
      <c r="B329" s="5"/>
      <c r="C329" s="5"/>
      <c r="D329" s="5"/>
    </row>
    <row r="330" spans="2:4" x14ac:dyDescent="0.25">
      <c r="B330" s="5"/>
      <c r="C330" s="5"/>
      <c r="D330" s="5"/>
    </row>
    <row r="331" spans="2:4" x14ac:dyDescent="0.25">
      <c r="B331" s="5"/>
      <c r="C331" s="5"/>
      <c r="D331" s="5"/>
    </row>
    <row r="332" spans="2:4" x14ac:dyDescent="0.25">
      <c r="B332" s="5"/>
      <c r="C332" s="5"/>
      <c r="D332" s="5"/>
    </row>
    <row r="333" spans="2:4" x14ac:dyDescent="0.25">
      <c r="B333" s="5"/>
      <c r="C333" s="5"/>
      <c r="D333" s="5"/>
    </row>
    <row r="334" spans="2:4" x14ac:dyDescent="0.25">
      <c r="B334" s="5"/>
      <c r="C334" s="5"/>
      <c r="D334" s="5"/>
    </row>
    <row r="335" spans="2:4" x14ac:dyDescent="0.25">
      <c r="B335" s="5"/>
      <c r="C335" s="5"/>
      <c r="D335" s="5"/>
    </row>
    <row r="336" spans="2:4" x14ac:dyDescent="0.25">
      <c r="B336" s="5"/>
      <c r="C336" s="5"/>
      <c r="D336" s="5"/>
    </row>
    <row r="337" spans="2:4" x14ac:dyDescent="0.25">
      <c r="B337" s="5"/>
      <c r="C337" s="5"/>
      <c r="D337" s="5"/>
    </row>
    <row r="338" spans="2:4" x14ac:dyDescent="0.25">
      <c r="B338" s="5"/>
      <c r="C338" s="5"/>
      <c r="D338" s="5"/>
    </row>
    <row r="339" spans="2:4" x14ac:dyDescent="0.25">
      <c r="B339" s="5"/>
      <c r="C339" s="5"/>
      <c r="D339" s="5"/>
    </row>
    <row r="340" spans="2:4" x14ac:dyDescent="0.25">
      <c r="B340" s="5"/>
      <c r="C340" s="5"/>
      <c r="D340" s="5"/>
    </row>
    <row r="341" spans="2:4" x14ac:dyDescent="0.25">
      <c r="B341" s="5"/>
      <c r="C341" s="5"/>
      <c r="D341" s="5"/>
    </row>
    <row r="342" spans="2:4" x14ac:dyDescent="0.25">
      <c r="B342" s="5"/>
      <c r="C342" s="5"/>
      <c r="D342" s="5"/>
    </row>
    <row r="343" spans="2:4" x14ac:dyDescent="0.25">
      <c r="B343" s="5"/>
      <c r="C343" s="5"/>
      <c r="D343" s="5"/>
    </row>
    <row r="344" spans="2:4" x14ac:dyDescent="0.25">
      <c r="B344" s="5"/>
      <c r="C344" s="5"/>
      <c r="D344" s="5"/>
    </row>
    <row r="345" spans="2:4" x14ac:dyDescent="0.25">
      <c r="B345" s="5"/>
      <c r="C345" s="5"/>
      <c r="D345" s="5"/>
    </row>
    <row r="346" spans="2:4" x14ac:dyDescent="0.25">
      <c r="B346" s="5"/>
      <c r="C346" s="5"/>
      <c r="D346" s="5"/>
    </row>
    <row r="347" spans="2:4" x14ac:dyDescent="0.25">
      <c r="B347" s="5"/>
      <c r="C347" s="5"/>
      <c r="D347" s="5"/>
    </row>
    <row r="348" spans="2:4" x14ac:dyDescent="0.25">
      <c r="B348" s="5"/>
      <c r="C348" s="5"/>
      <c r="D348" s="5"/>
    </row>
    <row r="349" spans="2:4" x14ac:dyDescent="0.25">
      <c r="B349" s="5"/>
      <c r="C349" s="5"/>
      <c r="D349" s="5"/>
    </row>
    <row r="350" spans="2:4" x14ac:dyDescent="0.25">
      <c r="B350" s="5"/>
      <c r="C350" s="5"/>
      <c r="D350" s="5"/>
    </row>
    <row r="351" spans="2:4" x14ac:dyDescent="0.25">
      <c r="B351" s="5"/>
      <c r="C351" s="5"/>
      <c r="D351" s="5"/>
    </row>
    <row r="352" spans="2:4" x14ac:dyDescent="0.25">
      <c r="B352" s="5"/>
      <c r="C352" s="5"/>
      <c r="D352" s="5"/>
    </row>
    <row r="353" spans="2:4" x14ac:dyDescent="0.25">
      <c r="B353" s="5"/>
      <c r="C353" s="5"/>
      <c r="D353" s="5"/>
    </row>
    <row r="354" spans="2:4" x14ac:dyDescent="0.25">
      <c r="B354" s="5"/>
      <c r="C354" s="5"/>
      <c r="D354" s="5"/>
    </row>
    <row r="355" spans="2:4" x14ac:dyDescent="0.25">
      <c r="B355" s="5"/>
      <c r="C355" s="5"/>
      <c r="D355" s="5"/>
    </row>
    <row r="356" spans="2:4" x14ac:dyDescent="0.25">
      <c r="B356" s="5"/>
      <c r="C356" s="5"/>
      <c r="D356" s="5"/>
    </row>
    <row r="357" spans="2:4" x14ac:dyDescent="0.25">
      <c r="B357" s="5"/>
      <c r="C357" s="5"/>
      <c r="D357" s="5"/>
    </row>
    <row r="358" spans="2:4" x14ac:dyDescent="0.25">
      <c r="B358" s="5"/>
      <c r="C358" s="5"/>
      <c r="D358" s="5"/>
    </row>
    <row r="359" spans="2:4" x14ac:dyDescent="0.25">
      <c r="B359" s="5"/>
      <c r="C359" s="5"/>
      <c r="D359" s="5"/>
    </row>
    <row r="360" spans="2:4" x14ac:dyDescent="0.25">
      <c r="B360" s="5"/>
      <c r="C360" s="5"/>
      <c r="D360" s="5"/>
    </row>
    <row r="361" spans="2:4" x14ac:dyDescent="0.25">
      <c r="B361" s="5"/>
      <c r="C361" s="5"/>
      <c r="D361" s="5"/>
    </row>
    <row r="362" spans="2:4" x14ac:dyDescent="0.25">
      <c r="B362" s="5"/>
      <c r="C362" s="5"/>
      <c r="D362" s="5"/>
    </row>
    <row r="363" spans="2:4" x14ac:dyDescent="0.25">
      <c r="B363" s="5"/>
      <c r="C363" s="5"/>
      <c r="D363" s="5"/>
    </row>
    <row r="364" spans="2:4" x14ac:dyDescent="0.25">
      <c r="B364" s="5"/>
      <c r="C364" s="5"/>
      <c r="D364" s="5"/>
    </row>
    <row r="365" spans="2:4" x14ac:dyDescent="0.25">
      <c r="B365" s="5"/>
      <c r="C365" s="5"/>
      <c r="D365" s="5"/>
    </row>
    <row r="366" spans="2:4" x14ac:dyDescent="0.25">
      <c r="B366" s="5"/>
      <c r="C366" s="5"/>
      <c r="D366" s="5"/>
    </row>
    <row r="367" spans="2:4" x14ac:dyDescent="0.25">
      <c r="B367" s="5"/>
      <c r="C367" s="5"/>
      <c r="D367" s="5"/>
    </row>
    <row r="368" spans="2:4" x14ac:dyDescent="0.25">
      <c r="B368" s="5"/>
      <c r="C368" s="5"/>
      <c r="D368" s="5"/>
    </row>
    <row r="369" spans="2:4" x14ac:dyDescent="0.25">
      <c r="B369" s="5"/>
      <c r="C369" s="5"/>
      <c r="D369" s="5"/>
    </row>
    <row r="370" spans="2:4" x14ac:dyDescent="0.25">
      <c r="B370" s="5"/>
      <c r="C370" s="5"/>
      <c r="D370" s="5"/>
    </row>
    <row r="371" spans="2:4" x14ac:dyDescent="0.25">
      <c r="B371" s="5"/>
      <c r="C371" s="5"/>
      <c r="D371" s="5"/>
    </row>
    <row r="372" spans="2:4" x14ac:dyDescent="0.25">
      <c r="B372" s="5"/>
      <c r="C372" s="5"/>
      <c r="D372" s="5"/>
    </row>
    <row r="373" spans="2:4" x14ac:dyDescent="0.25">
      <c r="B373" s="5"/>
      <c r="C373" s="5"/>
      <c r="D373" s="5"/>
    </row>
    <row r="374" spans="2:4" x14ac:dyDescent="0.25">
      <c r="B374" s="5"/>
      <c r="C374" s="5"/>
      <c r="D374" s="5"/>
    </row>
    <row r="375" spans="2:4" x14ac:dyDescent="0.25">
      <c r="B375" s="5"/>
      <c r="C375" s="5"/>
      <c r="D375" s="5"/>
    </row>
    <row r="376" spans="2:4" x14ac:dyDescent="0.25">
      <c r="B376" s="5"/>
      <c r="C376" s="5"/>
      <c r="D376" s="5"/>
    </row>
    <row r="377" spans="2:4" x14ac:dyDescent="0.25">
      <c r="B377" s="5"/>
      <c r="C377" s="5"/>
      <c r="D377" s="5"/>
    </row>
    <row r="378" spans="2:4" x14ac:dyDescent="0.25">
      <c r="B378" s="5"/>
      <c r="C378" s="5"/>
      <c r="D378" s="5"/>
    </row>
    <row r="379" spans="2:4" x14ac:dyDescent="0.25">
      <c r="B379" s="5"/>
      <c r="C379" s="5"/>
      <c r="D379" s="5"/>
    </row>
    <row r="380" spans="2:4" x14ac:dyDescent="0.25">
      <c r="B380" s="5"/>
      <c r="C380" s="5"/>
      <c r="D380" s="5"/>
    </row>
    <row r="381" spans="2:4" x14ac:dyDescent="0.25">
      <c r="B381" s="5"/>
      <c r="C381" s="5"/>
      <c r="D381" s="5"/>
    </row>
    <row r="382" spans="2:4" x14ac:dyDescent="0.25">
      <c r="B382" s="5"/>
      <c r="C382" s="5"/>
      <c r="D382" s="5"/>
    </row>
    <row r="383" spans="2:4" x14ac:dyDescent="0.25">
      <c r="B383" s="5"/>
      <c r="C383" s="5"/>
      <c r="D383" s="5"/>
    </row>
    <row r="384" spans="2:4" x14ac:dyDescent="0.25">
      <c r="B384" s="5"/>
      <c r="C384" s="5"/>
      <c r="D384" s="5"/>
    </row>
    <row r="385" spans="2:4" x14ac:dyDescent="0.25">
      <c r="B385" s="5"/>
      <c r="C385" s="5"/>
      <c r="D385" s="5"/>
    </row>
    <row r="386" spans="2:4" x14ac:dyDescent="0.25">
      <c r="B386" s="5"/>
      <c r="C386" s="5"/>
      <c r="D386" s="5"/>
    </row>
    <row r="387" spans="2:4" x14ac:dyDescent="0.25">
      <c r="B387" s="5"/>
      <c r="C387" s="5"/>
      <c r="D387" s="5"/>
    </row>
    <row r="388" spans="2:4" x14ac:dyDescent="0.25">
      <c r="B388" s="5"/>
      <c r="C388" s="5"/>
      <c r="D388" s="5"/>
    </row>
    <row r="389" spans="2:4" x14ac:dyDescent="0.25">
      <c r="B389" s="5"/>
      <c r="C389" s="5"/>
      <c r="D389" s="5"/>
    </row>
    <row r="390" spans="2:4" x14ac:dyDescent="0.25">
      <c r="B390" s="5"/>
      <c r="C390" s="5"/>
      <c r="D390" s="5"/>
    </row>
    <row r="391" spans="2:4" x14ac:dyDescent="0.25">
      <c r="B391" s="5"/>
      <c r="C391" s="5"/>
      <c r="D391" s="5"/>
    </row>
    <row r="392" spans="2:4" x14ac:dyDescent="0.25">
      <c r="B392" s="5"/>
      <c r="C392" s="5"/>
      <c r="D392" s="5"/>
    </row>
    <row r="393" spans="2:4" x14ac:dyDescent="0.25">
      <c r="B393" s="5"/>
      <c r="C393" s="5"/>
      <c r="D393" s="5"/>
    </row>
    <row r="394" spans="2:4" x14ac:dyDescent="0.25">
      <c r="B394" s="5"/>
      <c r="C394" s="5"/>
      <c r="D394" s="5"/>
    </row>
    <row r="395" spans="2:4" x14ac:dyDescent="0.25">
      <c r="B395" s="5"/>
      <c r="C395" s="5"/>
      <c r="D395" s="5"/>
    </row>
    <row r="396" spans="2:4" x14ac:dyDescent="0.25">
      <c r="B396" s="5"/>
      <c r="C396" s="5"/>
      <c r="D396" s="5"/>
    </row>
    <row r="397" spans="2:4" x14ac:dyDescent="0.25">
      <c r="B397" s="5"/>
      <c r="C397" s="5"/>
      <c r="D397" s="5"/>
    </row>
    <row r="398" spans="2:4" x14ac:dyDescent="0.25">
      <c r="B398" s="5"/>
      <c r="C398" s="5"/>
      <c r="D398" s="5"/>
    </row>
    <row r="399" spans="2:4" x14ac:dyDescent="0.25">
      <c r="B399" s="5"/>
      <c r="C399" s="5"/>
      <c r="D399" s="5"/>
    </row>
    <row r="400" spans="2:4" x14ac:dyDescent="0.25">
      <c r="B400" s="5"/>
      <c r="C400" s="5"/>
      <c r="D400" s="5"/>
    </row>
    <row r="401" spans="2:4" x14ac:dyDescent="0.25">
      <c r="B401" s="5"/>
      <c r="C401" s="5"/>
      <c r="D401" s="5"/>
    </row>
    <row r="402" spans="2:4" x14ac:dyDescent="0.25">
      <c r="B402" s="5"/>
      <c r="C402" s="5"/>
      <c r="D402" s="5"/>
    </row>
    <row r="403" spans="2:4" x14ac:dyDescent="0.25">
      <c r="B403" s="5"/>
      <c r="C403" s="5"/>
      <c r="D403" s="5"/>
    </row>
    <row r="404" spans="2:4" x14ac:dyDescent="0.25">
      <c r="B404" s="5"/>
      <c r="C404" s="5"/>
      <c r="D404" s="5"/>
    </row>
    <row r="405" spans="2:4" x14ac:dyDescent="0.25">
      <c r="B405" s="5"/>
      <c r="C405" s="5"/>
      <c r="D405" s="5"/>
    </row>
    <row r="406" spans="2:4" x14ac:dyDescent="0.25">
      <c r="B406" s="5"/>
      <c r="C406" s="5"/>
      <c r="D406" s="5"/>
    </row>
    <row r="407" spans="2:4" x14ac:dyDescent="0.25">
      <c r="B407" s="5"/>
      <c r="C407" s="5"/>
      <c r="D407" s="5"/>
    </row>
    <row r="408" spans="2:4" x14ac:dyDescent="0.25">
      <c r="B408" s="5"/>
      <c r="C408" s="5"/>
      <c r="D408" s="5"/>
    </row>
    <row r="409" spans="2:4" x14ac:dyDescent="0.25">
      <c r="B409" s="5"/>
      <c r="C409" s="5"/>
      <c r="D409" s="5"/>
    </row>
    <row r="410" spans="2:4" x14ac:dyDescent="0.25">
      <c r="B410" s="5"/>
      <c r="C410" s="5"/>
      <c r="D410" s="5"/>
    </row>
    <row r="411" spans="2:4" x14ac:dyDescent="0.25">
      <c r="B411" s="5"/>
      <c r="C411" s="5"/>
      <c r="D411" s="5"/>
    </row>
    <row r="412" spans="2:4" x14ac:dyDescent="0.25">
      <c r="B412" s="5"/>
      <c r="C412" s="5"/>
      <c r="D412" s="5"/>
    </row>
    <row r="413" spans="2:4" x14ac:dyDescent="0.25">
      <c r="B413" s="5"/>
      <c r="C413" s="5"/>
      <c r="D413" s="5"/>
    </row>
    <row r="414" spans="2:4" x14ac:dyDescent="0.25">
      <c r="B414" s="5"/>
      <c r="C414" s="5"/>
      <c r="D414" s="5"/>
    </row>
    <row r="415" spans="2:4" x14ac:dyDescent="0.25">
      <c r="B415" s="5"/>
      <c r="C415" s="5"/>
      <c r="D415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zoomScale="110" zoomScaleNormal="110" workbookViewId="0">
      <selection activeCell="B14" sqref="B14"/>
    </sheetView>
  </sheetViews>
  <sheetFormatPr defaultRowHeight="15" x14ac:dyDescent="0.25"/>
  <cols>
    <col min="1" max="1" width="13.42578125" style="1" bestFit="1" customWidth="1"/>
    <col min="2" max="2" width="21.85546875" style="1" bestFit="1" customWidth="1"/>
    <col min="3" max="9" width="9.140625" style="1"/>
    <col min="10" max="10" width="22.28515625" style="1" bestFit="1" customWidth="1"/>
    <col min="11" max="17" width="9.140625" style="1"/>
    <col min="18" max="18" width="31.5703125" style="1" bestFit="1" customWidth="1"/>
    <col min="19" max="16384" width="9.140625" style="1"/>
  </cols>
  <sheetData>
    <row r="1" spans="1:18" x14ac:dyDescent="0.25">
      <c r="B1" s="11" t="s">
        <v>80</v>
      </c>
      <c r="C1" s="12"/>
      <c r="D1" s="12"/>
      <c r="E1" s="12"/>
      <c r="F1" s="12"/>
      <c r="G1" s="12"/>
      <c r="H1" s="12"/>
      <c r="J1" s="13" t="s">
        <v>81</v>
      </c>
      <c r="K1" s="13"/>
      <c r="L1" s="14"/>
      <c r="M1" s="14"/>
      <c r="N1" s="14"/>
      <c r="O1" s="14"/>
    </row>
    <row r="2" spans="1:18" x14ac:dyDescent="0.25">
      <c r="A2" s="10" t="s">
        <v>67</v>
      </c>
      <c r="B2" s="11"/>
      <c r="C2" s="12"/>
      <c r="D2" s="12"/>
      <c r="E2" s="12"/>
      <c r="F2" s="12"/>
      <c r="G2" s="12"/>
      <c r="H2" s="12"/>
      <c r="J2" s="14"/>
      <c r="K2" s="13"/>
      <c r="L2" s="14"/>
      <c r="M2" s="14"/>
      <c r="N2" s="14"/>
      <c r="O2" s="14"/>
    </row>
    <row r="3" spans="1:18" x14ac:dyDescent="0.25">
      <c r="A3" s="10" t="s">
        <v>65</v>
      </c>
      <c r="B3" s="12"/>
      <c r="C3" s="12"/>
      <c r="D3" s="11" t="s">
        <v>71</v>
      </c>
      <c r="E3" s="12">
        <v>0</v>
      </c>
      <c r="F3" s="12">
        <v>5</v>
      </c>
      <c r="G3" s="12">
        <v>10</v>
      </c>
      <c r="H3" s="12">
        <v>15</v>
      </c>
      <c r="J3" s="14"/>
      <c r="K3" s="13" t="s">
        <v>71</v>
      </c>
      <c r="L3" s="14">
        <v>15</v>
      </c>
      <c r="M3" s="14">
        <v>20</v>
      </c>
      <c r="N3" s="14">
        <v>25</v>
      </c>
      <c r="O3" s="14">
        <v>30</v>
      </c>
      <c r="R3" s="1" t="s">
        <v>83</v>
      </c>
    </row>
    <row r="4" spans="1:18" x14ac:dyDescent="0.25">
      <c r="B4" s="12"/>
      <c r="C4" s="11" t="s">
        <v>72</v>
      </c>
      <c r="D4" s="12"/>
      <c r="E4" s="12"/>
      <c r="F4" s="12"/>
      <c r="G4" s="12"/>
      <c r="H4" s="12"/>
      <c r="J4" s="13" t="s">
        <v>72</v>
      </c>
      <c r="K4" s="14"/>
      <c r="L4" s="14"/>
      <c r="M4" s="14"/>
      <c r="N4" s="14"/>
      <c r="O4" s="14"/>
      <c r="R4" s="1" t="s">
        <v>82</v>
      </c>
    </row>
    <row r="5" spans="1:18" x14ac:dyDescent="0.25">
      <c r="B5" s="12"/>
      <c r="C5" s="12">
        <v>160</v>
      </c>
      <c r="D5" s="12"/>
      <c r="E5" s="12">
        <v>0</v>
      </c>
      <c r="F5" s="12">
        <v>0</v>
      </c>
      <c r="G5" s="12">
        <v>0</v>
      </c>
      <c r="H5" s="12">
        <v>0</v>
      </c>
      <c r="J5" s="14">
        <v>160</v>
      </c>
      <c r="K5" s="14"/>
      <c r="L5" s="14">
        <v>0</v>
      </c>
      <c r="M5" s="14">
        <v>0</v>
      </c>
      <c r="N5" s="14">
        <v>0</v>
      </c>
      <c r="O5" s="14">
        <v>0</v>
      </c>
    </row>
    <row r="6" spans="1:18" x14ac:dyDescent="0.25">
      <c r="B6" s="12"/>
      <c r="C6" s="12">
        <v>150</v>
      </c>
      <c r="D6" s="12"/>
      <c r="E6" s="12">
        <f>0.1/2.7</f>
        <v>3.7037037037037035E-2</v>
      </c>
      <c r="F6" s="12">
        <f>0.1/2.7</f>
        <v>3.7037037037037035E-2</v>
      </c>
      <c r="G6" s="12">
        <f>0.09/2.7</f>
        <v>3.3333333333333333E-2</v>
      </c>
      <c r="H6" s="12">
        <f>0.09/2.7</f>
        <v>3.3333333333333333E-2</v>
      </c>
      <c r="J6" s="14">
        <v>150</v>
      </c>
      <c r="K6" s="14"/>
      <c r="L6" s="14">
        <f>0.09/2.7</f>
        <v>3.3333333333333333E-2</v>
      </c>
      <c r="M6" s="14">
        <f>0.1/2.7</f>
        <v>3.7037037037037035E-2</v>
      </c>
      <c r="N6" s="14">
        <f>0.1/2.7</f>
        <v>3.7037037037037035E-2</v>
      </c>
      <c r="O6" s="14">
        <f>0.1/2.7</f>
        <v>3.7037037037037035E-2</v>
      </c>
    </row>
    <row r="7" spans="1:18" x14ac:dyDescent="0.25">
      <c r="B7" s="12"/>
      <c r="C7" s="12">
        <v>140</v>
      </c>
      <c r="D7" s="12"/>
      <c r="E7" s="12">
        <f>(0.2/2.7)</f>
        <v>7.407407407407407E-2</v>
      </c>
      <c r="F7" s="12">
        <f>(0.2/2.7)</f>
        <v>7.407407407407407E-2</v>
      </c>
      <c r="G7" s="12">
        <f>(0.2/2.7)</f>
        <v>7.407407407407407E-2</v>
      </c>
      <c r="H7" s="12">
        <f>(0.2/2.7)</f>
        <v>7.407407407407407E-2</v>
      </c>
      <c r="J7" s="14">
        <v>140</v>
      </c>
      <c r="K7" s="14"/>
      <c r="L7" s="14">
        <f>(0.2/2.7)</f>
        <v>7.407407407407407E-2</v>
      </c>
      <c r="M7" s="14">
        <f>(0.2/2.7)</f>
        <v>7.407407407407407E-2</v>
      </c>
      <c r="N7" s="14">
        <f>(0.2/2.7)</f>
        <v>7.407407407407407E-2</v>
      </c>
      <c r="O7" s="14">
        <f>(0.2/2.7)</f>
        <v>7.407407407407407E-2</v>
      </c>
    </row>
    <row r="8" spans="1:18" x14ac:dyDescent="0.25">
      <c r="B8" s="12"/>
      <c r="C8" s="12">
        <v>130</v>
      </c>
      <c r="D8" s="12"/>
      <c r="E8" s="12">
        <f>0.5/2.7</f>
        <v>0.18518518518518517</v>
      </c>
      <c r="F8" s="12">
        <f>0.5/2.7</f>
        <v>0.18518518518518517</v>
      </c>
      <c r="G8" s="12">
        <f>0.5/2.7</f>
        <v>0.18518518518518517</v>
      </c>
      <c r="H8" s="12">
        <f>0.5/2.7</f>
        <v>0.18518518518518517</v>
      </c>
      <c r="J8" s="14">
        <v>130</v>
      </c>
      <c r="K8" s="14"/>
      <c r="L8" s="14">
        <f>0.5/2.7</f>
        <v>0.18518518518518517</v>
      </c>
      <c r="M8" s="14">
        <f>1.2/2.7</f>
        <v>0.44444444444444442</v>
      </c>
      <c r="N8" s="14">
        <f>1.2/2.7</f>
        <v>0.44444444444444442</v>
      </c>
      <c r="O8" s="14">
        <f>1.2/2.7</f>
        <v>0.44444444444444442</v>
      </c>
    </row>
    <row r="9" spans="1:18" x14ac:dyDescent="0.25">
      <c r="B9" s="12"/>
      <c r="C9" s="12">
        <v>120</v>
      </c>
      <c r="D9" s="12"/>
      <c r="E9" s="12">
        <f>0.7/2.7</f>
        <v>0.25925925925925924</v>
      </c>
      <c r="F9" s="12">
        <f>0.7/2.7</f>
        <v>0.25925925925925924</v>
      </c>
      <c r="G9" s="12">
        <f>0.7/2.7</f>
        <v>0.25925925925925924</v>
      </c>
      <c r="H9" s="12">
        <f>0.7/2.7</f>
        <v>0.25925925925925924</v>
      </c>
      <c r="J9" s="14">
        <v>120</v>
      </c>
      <c r="K9" s="14"/>
      <c r="L9" s="14">
        <f>0.7/2.7</f>
        <v>0.25925925925925924</v>
      </c>
      <c r="M9" s="14">
        <f>2.2/2.7</f>
        <v>0.81481481481481488</v>
      </c>
      <c r="N9" s="14">
        <f>2.2/2.7</f>
        <v>0.81481481481481488</v>
      </c>
      <c r="O9" s="14">
        <f>2.2/2.7</f>
        <v>0.81481481481481488</v>
      </c>
    </row>
    <row r="10" spans="1:18" x14ac:dyDescent="0.25">
      <c r="B10" s="12"/>
      <c r="C10" s="12">
        <v>110</v>
      </c>
      <c r="D10" s="12"/>
      <c r="E10" s="12">
        <v>0.37037037036999998</v>
      </c>
      <c r="F10" s="12">
        <v>0.37037037036999998</v>
      </c>
      <c r="G10" s="12">
        <v>0.37037037036999998</v>
      </c>
      <c r="H10" s="12">
        <v>0.37037037036999998</v>
      </c>
      <c r="J10" s="14">
        <v>110</v>
      </c>
      <c r="K10" s="14"/>
      <c r="L10" s="14">
        <v>0.37037037036999998</v>
      </c>
      <c r="M10" s="14">
        <f>(2.5/2.7)</f>
        <v>0.92592592592592582</v>
      </c>
      <c r="N10" s="14">
        <f>(2.5/2.7)</f>
        <v>0.92592592592592582</v>
      </c>
      <c r="O10" s="14">
        <f>(2.5/2.7)</f>
        <v>0.92592592592592582</v>
      </c>
    </row>
    <row r="11" spans="1:18" x14ac:dyDescent="0.25">
      <c r="B11" s="12"/>
      <c r="C11" s="12">
        <v>100</v>
      </c>
      <c r="D11" s="12"/>
      <c r="E11" s="12">
        <v>0.37037037036999998</v>
      </c>
      <c r="F11" s="12">
        <v>0.37037037036999998</v>
      </c>
      <c r="G11" s="12">
        <v>0.37037037036999998</v>
      </c>
      <c r="H11" s="12">
        <v>0.37037037036999998</v>
      </c>
      <c r="J11" s="14">
        <v>100</v>
      </c>
      <c r="K11" s="14"/>
      <c r="L11" s="14">
        <v>0.37037037036999998</v>
      </c>
      <c r="M11" s="14">
        <f>(3/2.7)</f>
        <v>1.1111111111111109</v>
      </c>
      <c r="N11" s="14">
        <f>(3/2.7)</f>
        <v>1.1111111111111109</v>
      </c>
      <c r="O11" s="14">
        <f>(3/2.7)</f>
        <v>1.1111111111111109</v>
      </c>
    </row>
    <row r="12" spans="1:18" x14ac:dyDescent="0.25">
      <c r="B12" s="12"/>
      <c r="C12" s="12">
        <v>90</v>
      </c>
      <c r="D12" s="12"/>
      <c r="E12" s="12">
        <f t="shared" ref="E12:G17" si="0">1/2.7</f>
        <v>0.37037037037037035</v>
      </c>
      <c r="F12" s="12">
        <f t="shared" si="0"/>
        <v>0.37037037037037035</v>
      </c>
      <c r="G12" s="12">
        <f t="shared" si="0"/>
        <v>0.37037037037037035</v>
      </c>
      <c r="H12" s="12">
        <f>3/2.7</f>
        <v>1.1111111111111109</v>
      </c>
      <c r="J12" s="14">
        <v>90</v>
      </c>
      <c r="K12" s="14"/>
      <c r="L12" s="14">
        <f>3/2.7</f>
        <v>1.1111111111111109</v>
      </c>
      <c r="M12" s="14">
        <f>3/2.7</f>
        <v>1.1111111111111109</v>
      </c>
      <c r="N12" s="14">
        <f>3/2.7</f>
        <v>1.1111111111111109</v>
      </c>
      <c r="O12" s="14">
        <f>3/2.7</f>
        <v>1.1111111111111109</v>
      </c>
    </row>
    <row r="13" spans="1:18" x14ac:dyDescent="0.25">
      <c r="B13" s="12"/>
      <c r="C13" s="12">
        <v>80</v>
      </c>
      <c r="D13" s="12"/>
      <c r="E13" s="12">
        <f t="shared" si="0"/>
        <v>0.37037037037037035</v>
      </c>
      <c r="F13" s="12">
        <f t="shared" si="0"/>
        <v>0.37037037037037035</v>
      </c>
      <c r="G13" s="12">
        <f t="shared" si="0"/>
        <v>0.37037037037037035</v>
      </c>
      <c r="H13" s="12">
        <f>(2.5/2.7)</f>
        <v>0.92592592592592582</v>
      </c>
      <c r="J13" s="14">
        <v>80</v>
      </c>
      <c r="K13" s="14"/>
      <c r="L13" s="14">
        <f>(2.5/2.7)</f>
        <v>0.92592592592592582</v>
      </c>
      <c r="M13" s="14">
        <f>(4/2.7)</f>
        <v>1.4814814814814814</v>
      </c>
      <c r="N13" s="14">
        <f>(4/2.7)</f>
        <v>1.4814814814814814</v>
      </c>
      <c r="O13" s="14">
        <f>(4/2.7)</f>
        <v>1.4814814814814814</v>
      </c>
    </row>
    <row r="14" spans="1:18" x14ac:dyDescent="0.25">
      <c r="B14" s="12"/>
      <c r="C14" s="12">
        <v>70</v>
      </c>
      <c r="D14" s="12"/>
      <c r="E14" s="12">
        <f t="shared" si="0"/>
        <v>0.37037037037037035</v>
      </c>
      <c r="F14" s="12">
        <f t="shared" si="0"/>
        <v>0.37037037037037035</v>
      </c>
      <c r="G14" s="12">
        <f t="shared" si="0"/>
        <v>0.37037037037037035</v>
      </c>
      <c r="H14" s="12">
        <f>2/2.7</f>
        <v>0.7407407407407407</v>
      </c>
      <c r="J14" s="14">
        <v>70</v>
      </c>
      <c r="K14" s="14"/>
      <c r="L14" s="14">
        <f>2/2.7</f>
        <v>0.7407407407407407</v>
      </c>
      <c r="M14" s="14">
        <f>3/2.7</f>
        <v>1.1111111111111109</v>
      </c>
      <c r="N14" s="14">
        <f>3/2.7</f>
        <v>1.1111111111111109</v>
      </c>
      <c r="O14" s="14">
        <f>3/2.7</f>
        <v>1.1111111111111109</v>
      </c>
    </row>
    <row r="15" spans="1:18" x14ac:dyDescent="0.25">
      <c r="B15" s="12"/>
      <c r="C15" s="12">
        <v>60</v>
      </c>
      <c r="D15" s="12"/>
      <c r="E15" s="12">
        <f t="shared" si="0"/>
        <v>0.37037037037037035</v>
      </c>
      <c r="F15" s="12">
        <f t="shared" si="0"/>
        <v>0.37037037037037035</v>
      </c>
      <c r="G15" s="12">
        <f t="shared" si="0"/>
        <v>0.37037037037037035</v>
      </c>
      <c r="H15" s="12">
        <f>(1.5/2.7)</f>
        <v>0.55555555555555547</v>
      </c>
      <c r="J15" s="14">
        <v>60</v>
      </c>
      <c r="K15" s="14"/>
      <c r="L15" s="14">
        <f>(1.5/2.7)</f>
        <v>0.55555555555555547</v>
      </c>
      <c r="M15" s="14">
        <f>2/2.7</f>
        <v>0.7407407407407407</v>
      </c>
      <c r="N15" s="14">
        <f>2.5/2.7</f>
        <v>0.92592592592592582</v>
      </c>
      <c r="O15" s="14">
        <f>2.5/2.7</f>
        <v>0.92592592592592582</v>
      </c>
    </row>
    <row r="16" spans="1:18" x14ac:dyDescent="0.25">
      <c r="B16" s="12"/>
      <c r="C16" s="12">
        <v>50</v>
      </c>
      <c r="D16" s="12"/>
      <c r="E16" s="12">
        <f t="shared" si="0"/>
        <v>0.37037037037037035</v>
      </c>
      <c r="F16" s="12">
        <f t="shared" si="0"/>
        <v>0.37037037037037035</v>
      </c>
      <c r="G16" s="12">
        <f t="shared" si="0"/>
        <v>0.37037037037037035</v>
      </c>
      <c r="H16" s="12">
        <f>1/2.7</f>
        <v>0.37037037037037035</v>
      </c>
      <c r="J16" s="14">
        <v>50</v>
      </c>
      <c r="K16" s="14"/>
      <c r="L16" s="14">
        <f t="shared" ref="L16:O17" si="1">1/2.7</f>
        <v>0.37037037037037035</v>
      </c>
      <c r="M16" s="14">
        <f t="shared" si="1"/>
        <v>0.37037037037037035</v>
      </c>
      <c r="N16" s="14">
        <f t="shared" si="1"/>
        <v>0.37037037037037035</v>
      </c>
      <c r="O16" s="14">
        <f t="shared" si="1"/>
        <v>0.37037037037037035</v>
      </c>
    </row>
    <row r="17" spans="1:15" x14ac:dyDescent="0.25">
      <c r="B17" s="12"/>
      <c r="C17" s="12">
        <v>40</v>
      </c>
      <c r="D17" s="12"/>
      <c r="E17" s="12">
        <f t="shared" si="0"/>
        <v>0.37037037037037035</v>
      </c>
      <c r="F17" s="12">
        <f t="shared" si="0"/>
        <v>0.37037037037037035</v>
      </c>
      <c r="G17" s="12">
        <f t="shared" si="0"/>
        <v>0.37037037037037035</v>
      </c>
      <c r="H17" s="12">
        <f>1/2.7</f>
        <v>0.37037037037037035</v>
      </c>
      <c r="J17" s="14">
        <v>40</v>
      </c>
      <c r="K17" s="14"/>
      <c r="L17" s="14">
        <f t="shared" si="1"/>
        <v>0.37037037037037035</v>
      </c>
      <c r="M17" s="14">
        <f t="shared" si="1"/>
        <v>0.37037037037037035</v>
      </c>
      <c r="N17" s="14">
        <f t="shared" si="1"/>
        <v>0.37037037037037035</v>
      </c>
      <c r="O17" s="14">
        <f t="shared" si="1"/>
        <v>0.37037037037037035</v>
      </c>
    </row>
    <row r="18" spans="1:15" x14ac:dyDescent="0.25">
      <c r="B18" s="12"/>
      <c r="C18" s="12">
        <v>30</v>
      </c>
      <c r="D18" s="12"/>
      <c r="E18" s="12">
        <v>0</v>
      </c>
      <c r="F18" s="12">
        <v>0</v>
      </c>
      <c r="G18" s="12">
        <v>0</v>
      </c>
      <c r="H18" s="12">
        <v>0</v>
      </c>
      <c r="J18" s="14">
        <v>30</v>
      </c>
      <c r="K18" s="14"/>
      <c r="L18" s="14">
        <v>0</v>
      </c>
      <c r="M18" s="14">
        <v>0</v>
      </c>
      <c r="N18" s="14">
        <v>0</v>
      </c>
      <c r="O18" s="14">
        <v>0</v>
      </c>
    </row>
    <row r="19" spans="1:15" x14ac:dyDescent="0.25">
      <c r="B19" s="12"/>
      <c r="C19" s="12">
        <v>20</v>
      </c>
      <c r="D19" s="12"/>
      <c r="E19" s="12">
        <v>0</v>
      </c>
      <c r="F19" s="12">
        <v>0</v>
      </c>
      <c r="G19" s="12">
        <v>0</v>
      </c>
      <c r="H19" s="12">
        <v>0</v>
      </c>
      <c r="J19" s="14">
        <v>20</v>
      </c>
      <c r="K19" s="14"/>
      <c r="L19" s="14">
        <v>0</v>
      </c>
      <c r="M19" s="14">
        <v>0</v>
      </c>
      <c r="N19" s="14">
        <v>0</v>
      </c>
      <c r="O19" s="14">
        <v>0</v>
      </c>
    </row>
    <row r="20" spans="1:15" x14ac:dyDescent="0.25">
      <c r="B20" s="12"/>
      <c r="C20" s="12">
        <v>10</v>
      </c>
      <c r="D20" s="12"/>
      <c r="E20" s="12">
        <v>0</v>
      </c>
      <c r="F20" s="12">
        <v>0</v>
      </c>
      <c r="G20" s="12">
        <v>0</v>
      </c>
      <c r="H20" s="12">
        <v>0</v>
      </c>
      <c r="J20" s="14">
        <v>10</v>
      </c>
      <c r="K20" s="14"/>
      <c r="L20" s="14">
        <v>0</v>
      </c>
      <c r="M20" s="14">
        <v>0</v>
      </c>
      <c r="N20" s="14">
        <v>0</v>
      </c>
      <c r="O20" s="14">
        <v>0</v>
      </c>
    </row>
    <row r="21" spans="1:15" x14ac:dyDescent="0.25">
      <c r="B21" s="12"/>
      <c r="C21" s="12">
        <v>0</v>
      </c>
      <c r="D21" s="12"/>
      <c r="E21" s="12">
        <v>0</v>
      </c>
      <c r="F21" s="12">
        <v>0</v>
      </c>
      <c r="G21" s="12">
        <v>0</v>
      </c>
      <c r="H21" s="12">
        <v>0</v>
      </c>
      <c r="J21" s="14">
        <v>0</v>
      </c>
      <c r="K21" s="14"/>
      <c r="L21" s="14">
        <v>0</v>
      </c>
      <c r="M21" s="14">
        <v>0</v>
      </c>
      <c r="N21" s="14">
        <v>0</v>
      </c>
      <c r="O21" s="14">
        <v>0</v>
      </c>
    </row>
    <row r="22" spans="1:15" x14ac:dyDescent="0.25">
      <c r="B22" s="12"/>
      <c r="C22" s="12"/>
      <c r="D22" s="12"/>
      <c r="E22" s="12"/>
      <c r="F22" s="12"/>
      <c r="G22" s="12"/>
      <c r="H22" s="12"/>
      <c r="J22" s="14"/>
      <c r="K22" s="14"/>
      <c r="L22" s="14"/>
      <c r="M22" s="14"/>
      <c r="N22" s="14"/>
      <c r="O22" s="14"/>
    </row>
    <row r="23" spans="1:15" x14ac:dyDescent="0.25">
      <c r="B23" s="12"/>
      <c r="C23" s="12"/>
      <c r="D23" s="11" t="s">
        <v>71</v>
      </c>
      <c r="E23" s="12">
        <v>0</v>
      </c>
      <c r="F23" s="12">
        <v>5</v>
      </c>
      <c r="G23" s="12">
        <v>10</v>
      </c>
      <c r="H23" s="12">
        <v>15</v>
      </c>
      <c r="J23" s="14"/>
      <c r="K23" s="13" t="s">
        <v>71</v>
      </c>
      <c r="L23" s="14">
        <v>15</v>
      </c>
      <c r="M23" s="14">
        <v>20</v>
      </c>
      <c r="N23" s="14">
        <v>25</v>
      </c>
      <c r="O23" s="14">
        <v>30</v>
      </c>
    </row>
    <row r="24" spans="1:15" x14ac:dyDescent="0.25">
      <c r="B24" s="12"/>
      <c r="C24" s="11" t="s">
        <v>72</v>
      </c>
      <c r="D24" s="12"/>
      <c r="E24" s="12"/>
      <c r="F24" s="12"/>
      <c r="G24" s="12"/>
      <c r="H24" s="12"/>
      <c r="J24" s="13" t="s">
        <v>72</v>
      </c>
      <c r="K24" s="14"/>
      <c r="L24" s="14"/>
      <c r="M24" s="14"/>
      <c r="N24" s="14"/>
      <c r="O24" s="14"/>
    </row>
    <row r="25" spans="1:15" x14ac:dyDescent="0.25">
      <c r="A25" s="10" t="s">
        <v>66</v>
      </c>
      <c r="B25" s="12"/>
      <c r="C25" s="12">
        <v>160</v>
      </c>
      <c r="D25" s="12"/>
      <c r="E25" s="12">
        <v>0</v>
      </c>
      <c r="F25" s="12">
        <v>0</v>
      </c>
      <c r="G25" s="12">
        <v>0</v>
      </c>
      <c r="H25" s="12">
        <v>0</v>
      </c>
      <c r="J25" s="14">
        <v>160</v>
      </c>
      <c r="K25" s="14"/>
      <c r="L25" s="14">
        <v>0</v>
      </c>
      <c r="M25" s="14">
        <v>0</v>
      </c>
      <c r="N25" s="14">
        <v>0</v>
      </c>
      <c r="O25" s="14">
        <v>0</v>
      </c>
    </row>
    <row r="26" spans="1:15" x14ac:dyDescent="0.25">
      <c r="B26" s="12"/>
      <c r="C26" s="12">
        <v>150</v>
      </c>
      <c r="D26" s="12"/>
      <c r="E26" s="12">
        <f>0.2/2.7</f>
        <v>7.407407407407407E-2</v>
      </c>
      <c r="F26" s="12">
        <f>0.2/2.7</f>
        <v>7.407407407407407E-2</v>
      </c>
      <c r="G26" s="12">
        <f>0.2/2.7</f>
        <v>7.407407407407407E-2</v>
      </c>
      <c r="H26" s="12">
        <f>0.2/2.7</f>
        <v>7.407407407407407E-2</v>
      </c>
      <c r="J26" s="14">
        <v>150</v>
      </c>
      <c r="K26" s="14"/>
      <c r="L26" s="14">
        <f>0.2/2.7</f>
        <v>7.407407407407407E-2</v>
      </c>
      <c r="M26" s="14">
        <f>0.2/2.7</f>
        <v>7.407407407407407E-2</v>
      </c>
      <c r="N26" s="14">
        <f>0.2/2.7</f>
        <v>7.407407407407407E-2</v>
      </c>
      <c r="O26" s="14">
        <f>0.2/2.7</f>
        <v>7.407407407407407E-2</v>
      </c>
    </row>
    <row r="27" spans="1:15" x14ac:dyDescent="0.25">
      <c r="B27" s="12"/>
      <c r="C27" s="12">
        <v>140</v>
      </c>
      <c r="D27" s="12"/>
      <c r="E27" s="12">
        <f>0.5/2.7</f>
        <v>0.18518518518518517</v>
      </c>
      <c r="F27" s="12">
        <f>0.5/2.7</f>
        <v>0.18518518518518517</v>
      </c>
      <c r="G27" s="12">
        <f>0.5/2.7</f>
        <v>0.18518518518518517</v>
      </c>
      <c r="H27" s="12">
        <f>0.5/2.7</f>
        <v>0.18518518518518517</v>
      </c>
      <c r="J27" s="14">
        <v>140</v>
      </c>
      <c r="K27" s="14"/>
      <c r="L27" s="14">
        <f>0.5/2.7</f>
        <v>0.18518518518518517</v>
      </c>
      <c r="M27" s="14">
        <f>0.5/2.7</f>
        <v>0.18518518518518517</v>
      </c>
      <c r="N27" s="14">
        <f>0.5/2.7</f>
        <v>0.18518518518518517</v>
      </c>
      <c r="O27" s="14">
        <f>0.5/2.7</f>
        <v>0.18518518518518517</v>
      </c>
    </row>
    <row r="28" spans="1:15" x14ac:dyDescent="0.25">
      <c r="B28" s="12"/>
      <c r="C28" s="12">
        <v>130</v>
      </c>
      <c r="D28" s="12"/>
      <c r="E28" s="12">
        <f>0.7/2.7</f>
        <v>0.25925925925925924</v>
      </c>
      <c r="F28" s="12">
        <f>0.7/2.7</f>
        <v>0.25925925925925924</v>
      </c>
      <c r="G28" s="12">
        <f>0.7/2.7</f>
        <v>0.25925925925925924</v>
      </c>
      <c r="H28" s="12">
        <f>0.7/2.7</f>
        <v>0.25925925925925924</v>
      </c>
      <c r="J28" s="14">
        <v>130</v>
      </c>
      <c r="K28" s="14"/>
      <c r="L28" s="14">
        <f>0.7/2.7</f>
        <v>0.25925925925925924</v>
      </c>
      <c r="M28" s="14">
        <f>0.7/2.7</f>
        <v>0.25925925925925924</v>
      </c>
      <c r="N28" s="14">
        <f>0.7/2.7</f>
        <v>0.25925925925925924</v>
      </c>
      <c r="O28" s="14">
        <f>0.7/2.7</f>
        <v>0.25925925925925924</v>
      </c>
    </row>
    <row r="29" spans="1:15" x14ac:dyDescent="0.25">
      <c r="B29" s="12"/>
      <c r="C29" s="12">
        <v>120</v>
      </c>
      <c r="D29" s="12"/>
      <c r="E29" s="12">
        <f>0.8/2.7</f>
        <v>0.29629629629629628</v>
      </c>
      <c r="F29" s="12">
        <f>0.8/2.7</f>
        <v>0.29629629629629628</v>
      </c>
      <c r="G29" s="12">
        <f>0.8/2.7</f>
        <v>0.29629629629629628</v>
      </c>
      <c r="H29" s="12">
        <f>2/2.7</f>
        <v>0.7407407407407407</v>
      </c>
      <c r="J29" s="14">
        <v>120</v>
      </c>
      <c r="K29" s="14"/>
      <c r="L29" s="14">
        <f>2/2.7</f>
        <v>0.7407407407407407</v>
      </c>
      <c r="M29" s="14">
        <f>2/2.7</f>
        <v>0.7407407407407407</v>
      </c>
      <c r="N29" s="14">
        <f>2/2.7</f>
        <v>0.7407407407407407</v>
      </c>
      <c r="O29" s="14">
        <f>2/2.7</f>
        <v>0.7407407407407407</v>
      </c>
    </row>
    <row r="30" spans="1:15" x14ac:dyDescent="0.25">
      <c r="B30" s="12"/>
      <c r="C30" s="12">
        <v>110</v>
      </c>
      <c r="D30" s="12"/>
      <c r="E30" s="12">
        <f>1/2.7</f>
        <v>0.37037037037037035</v>
      </c>
      <c r="F30" s="12">
        <f t="shared" ref="F30:H31" si="2">1/2.7</f>
        <v>0.37037037037037035</v>
      </c>
      <c r="G30" s="12">
        <f t="shared" si="2"/>
        <v>0.37037037037037035</v>
      </c>
      <c r="H30" s="12">
        <f t="shared" si="2"/>
        <v>0.37037037037037035</v>
      </c>
      <c r="J30" s="14">
        <v>110</v>
      </c>
      <c r="K30" s="14"/>
      <c r="L30" s="14">
        <f>1/2.7</f>
        <v>0.37037037037037035</v>
      </c>
      <c r="M30" s="14">
        <f>3/2.7</f>
        <v>1.1111111111111109</v>
      </c>
      <c r="N30" s="14">
        <f>3/2.7</f>
        <v>1.1111111111111109</v>
      </c>
      <c r="O30" s="14">
        <f>3/2.7</f>
        <v>1.1111111111111109</v>
      </c>
    </row>
    <row r="31" spans="1:15" x14ac:dyDescent="0.25">
      <c r="B31" s="12"/>
      <c r="C31" s="12">
        <v>100</v>
      </c>
      <c r="D31" s="12"/>
      <c r="E31" s="12">
        <f>1/2.7</f>
        <v>0.37037037037037035</v>
      </c>
      <c r="F31" s="12">
        <f t="shared" si="2"/>
        <v>0.37037037037037035</v>
      </c>
      <c r="G31" s="12">
        <f t="shared" si="2"/>
        <v>0.37037037037037035</v>
      </c>
      <c r="H31" s="12">
        <f>3/2.7</f>
        <v>1.1111111111111109</v>
      </c>
      <c r="J31" s="14">
        <v>100</v>
      </c>
      <c r="K31" s="14"/>
      <c r="L31" s="14">
        <f>3/2.7</f>
        <v>1.1111111111111109</v>
      </c>
      <c r="M31" s="14">
        <f>3/2.7</f>
        <v>1.1111111111111109</v>
      </c>
      <c r="N31" s="14">
        <f>4/2.7</f>
        <v>1.4814814814814814</v>
      </c>
      <c r="O31" s="14">
        <f>3/2.7</f>
        <v>1.1111111111111109</v>
      </c>
    </row>
    <row r="32" spans="1:15" x14ac:dyDescent="0.25">
      <c r="B32" s="12"/>
      <c r="C32" s="12">
        <v>90</v>
      </c>
      <c r="D32" s="12"/>
      <c r="E32" s="12">
        <f>2/2.7</f>
        <v>0.7407407407407407</v>
      </c>
      <c r="F32" s="12">
        <f t="shared" ref="F32:H36" si="3">2/2.7</f>
        <v>0.7407407407407407</v>
      </c>
      <c r="G32" s="12">
        <f t="shared" si="3"/>
        <v>0.7407407407407407</v>
      </c>
      <c r="H32" s="12">
        <f>4/2.7</f>
        <v>1.4814814814814814</v>
      </c>
      <c r="J32" s="14">
        <v>90</v>
      </c>
      <c r="K32" s="14"/>
      <c r="L32" s="14">
        <f>4/2.7</f>
        <v>1.4814814814814814</v>
      </c>
      <c r="M32" s="14">
        <f>4/2.7</f>
        <v>1.4814814814814814</v>
      </c>
      <c r="N32" s="14">
        <f>4/2.7</f>
        <v>1.4814814814814814</v>
      </c>
      <c r="O32" s="14">
        <f>4/2.7</f>
        <v>1.4814814814814814</v>
      </c>
    </row>
    <row r="33" spans="1:15" x14ac:dyDescent="0.25">
      <c r="B33" s="12"/>
      <c r="C33" s="12">
        <v>80</v>
      </c>
      <c r="D33" s="12"/>
      <c r="E33" s="12">
        <f>2/2.7</f>
        <v>0.7407407407407407</v>
      </c>
      <c r="F33" s="12">
        <f t="shared" si="3"/>
        <v>0.7407407407407407</v>
      </c>
      <c r="G33" s="12">
        <f t="shared" si="3"/>
        <v>0.7407407407407407</v>
      </c>
      <c r="H33" s="12">
        <f>(4/2.7)</f>
        <v>1.4814814814814814</v>
      </c>
      <c r="J33" s="14">
        <v>80</v>
      </c>
      <c r="K33" s="14"/>
      <c r="L33" s="14">
        <f>(4/2.7)</f>
        <v>1.4814814814814814</v>
      </c>
      <c r="M33" s="14">
        <f>(6/2.7)</f>
        <v>2.2222222222222219</v>
      </c>
      <c r="N33" s="14">
        <f>(6/2.7)</f>
        <v>2.2222222222222219</v>
      </c>
      <c r="O33" s="14">
        <f>(6/2.7)</f>
        <v>2.2222222222222219</v>
      </c>
    </row>
    <row r="34" spans="1:15" x14ac:dyDescent="0.25">
      <c r="B34" s="12"/>
      <c r="C34" s="12">
        <v>70</v>
      </c>
      <c r="D34" s="12"/>
      <c r="E34" s="12">
        <f>2/2.7</f>
        <v>0.7407407407407407</v>
      </c>
      <c r="F34" s="12">
        <f t="shared" si="3"/>
        <v>0.7407407407407407</v>
      </c>
      <c r="G34" s="12">
        <f t="shared" si="3"/>
        <v>0.7407407407407407</v>
      </c>
      <c r="H34" s="12">
        <f t="shared" si="3"/>
        <v>0.7407407407407407</v>
      </c>
      <c r="J34" s="14">
        <v>70</v>
      </c>
      <c r="K34" s="14"/>
      <c r="L34" s="14">
        <f>2/2.7</f>
        <v>0.7407407407407407</v>
      </c>
      <c r="M34" s="14">
        <f>(5/2.7)</f>
        <v>1.8518518518518516</v>
      </c>
      <c r="N34" s="14">
        <f>(5/2.7)</f>
        <v>1.8518518518518516</v>
      </c>
      <c r="O34" s="14">
        <f>(5/2.7)</f>
        <v>1.8518518518518516</v>
      </c>
    </row>
    <row r="35" spans="1:15" x14ac:dyDescent="0.25">
      <c r="B35" s="12"/>
      <c r="C35" s="12">
        <v>60</v>
      </c>
      <c r="D35" s="12"/>
      <c r="E35" s="12">
        <f>2/2.7</f>
        <v>0.7407407407407407</v>
      </c>
      <c r="F35" s="12">
        <f t="shared" si="3"/>
        <v>0.7407407407407407</v>
      </c>
      <c r="G35" s="12">
        <f t="shared" si="3"/>
        <v>0.7407407407407407</v>
      </c>
      <c r="H35" s="12">
        <f t="shared" si="3"/>
        <v>0.7407407407407407</v>
      </c>
      <c r="J35" s="14">
        <v>60</v>
      </c>
      <c r="K35" s="14"/>
      <c r="L35" s="14">
        <f>2/2.7</f>
        <v>0.7407407407407407</v>
      </c>
      <c r="M35" s="14">
        <f>4/2.7</f>
        <v>1.4814814814814814</v>
      </c>
      <c r="N35" s="14">
        <f>4/2.7</f>
        <v>1.4814814814814814</v>
      </c>
      <c r="O35" s="14">
        <f>4/2.7</f>
        <v>1.4814814814814814</v>
      </c>
    </row>
    <row r="36" spans="1:15" x14ac:dyDescent="0.25">
      <c r="B36" s="12"/>
      <c r="C36" s="12">
        <v>50</v>
      </c>
      <c r="D36" s="12"/>
      <c r="E36" s="12">
        <f>2/2.7</f>
        <v>0.7407407407407407</v>
      </c>
      <c r="F36" s="12">
        <f t="shared" si="3"/>
        <v>0.7407407407407407</v>
      </c>
      <c r="G36" s="12">
        <f t="shared" si="3"/>
        <v>0.7407407407407407</v>
      </c>
      <c r="H36" s="12">
        <f t="shared" si="3"/>
        <v>0.7407407407407407</v>
      </c>
      <c r="J36" s="14">
        <v>50</v>
      </c>
      <c r="K36" s="14"/>
      <c r="L36" s="14">
        <f>2/2.7</f>
        <v>0.7407407407407407</v>
      </c>
      <c r="M36" s="14">
        <f>2/2.7</f>
        <v>0.7407407407407407</v>
      </c>
      <c r="N36" s="14">
        <f>2/2.7</f>
        <v>0.7407407407407407</v>
      </c>
      <c r="O36" s="14">
        <f>2/2.7</f>
        <v>0.7407407407407407</v>
      </c>
    </row>
    <row r="37" spans="1:15" x14ac:dyDescent="0.25">
      <c r="B37" s="12"/>
      <c r="C37" s="12">
        <v>40</v>
      </c>
      <c r="D37" s="12"/>
      <c r="E37" s="12">
        <f>(1/2.7)</f>
        <v>0.37037037037037035</v>
      </c>
      <c r="F37" s="12">
        <f>(1/2.7)</f>
        <v>0.37037037037037035</v>
      </c>
      <c r="G37" s="12">
        <f>(1/2.7)</f>
        <v>0.37037037037037035</v>
      </c>
      <c r="H37" s="12">
        <f>(1/2.7)</f>
        <v>0.37037037037037035</v>
      </c>
      <c r="J37" s="14">
        <v>40</v>
      </c>
      <c r="K37" s="14"/>
      <c r="L37" s="14">
        <f>(1/2.7)</f>
        <v>0.37037037037037035</v>
      </c>
      <c r="M37" s="14">
        <f>(1.5/2.7)</f>
        <v>0.55555555555555547</v>
      </c>
      <c r="N37" s="14">
        <f>(1.5/2.7)</f>
        <v>0.55555555555555547</v>
      </c>
      <c r="O37" s="14">
        <f>(1.5/2.7)</f>
        <v>0.55555555555555547</v>
      </c>
    </row>
    <row r="38" spans="1:15" x14ac:dyDescent="0.25">
      <c r="B38" s="12"/>
      <c r="C38" s="12">
        <v>30</v>
      </c>
      <c r="D38" s="12"/>
      <c r="E38" s="12">
        <f>(0.8/2.7)</f>
        <v>0.29629629629629628</v>
      </c>
      <c r="F38" s="12">
        <f>(0.8/2.7)</f>
        <v>0.29629629629629628</v>
      </c>
      <c r="G38" s="12">
        <f>(0.8/2.7)</f>
        <v>0.29629629629629628</v>
      </c>
      <c r="H38" s="12">
        <f>(0.8/2.7)</f>
        <v>0.29629629629629628</v>
      </c>
      <c r="J38" s="14">
        <v>30</v>
      </c>
      <c r="K38" s="14"/>
      <c r="L38" s="14">
        <f>(0.8/2.7)</f>
        <v>0.29629629629629628</v>
      </c>
      <c r="M38" s="14">
        <f>(1/2.7)</f>
        <v>0.37037037037037035</v>
      </c>
      <c r="N38" s="14">
        <f>(1/2.7)</f>
        <v>0.37037037037037035</v>
      </c>
      <c r="O38" s="14">
        <f>(1/2.7)</f>
        <v>0.37037037037037035</v>
      </c>
    </row>
    <row r="39" spans="1:15" x14ac:dyDescent="0.25">
      <c r="B39" s="12"/>
      <c r="C39" s="12">
        <v>20</v>
      </c>
      <c r="D39" s="12"/>
      <c r="E39" s="12">
        <v>0</v>
      </c>
      <c r="F39" s="12">
        <v>0</v>
      </c>
      <c r="G39" s="12">
        <v>0</v>
      </c>
      <c r="H39" s="12">
        <f>(0.5/2.7)</f>
        <v>0.18518518518518517</v>
      </c>
      <c r="J39" s="14">
        <v>20</v>
      </c>
      <c r="K39" s="14"/>
      <c r="L39" s="14">
        <f>(0.5/2.7)</f>
        <v>0.18518518518518517</v>
      </c>
      <c r="M39" s="14">
        <f>(0.5/2.7)</f>
        <v>0.18518518518518517</v>
      </c>
      <c r="N39" s="14">
        <f>(0.5/2.7)</f>
        <v>0.18518518518518517</v>
      </c>
      <c r="O39" s="14">
        <f>(0.5/2.7)</f>
        <v>0.18518518518518517</v>
      </c>
    </row>
    <row r="40" spans="1:15" x14ac:dyDescent="0.25">
      <c r="B40" s="12"/>
      <c r="C40" s="12">
        <v>10</v>
      </c>
      <c r="D40" s="12"/>
      <c r="E40" s="12">
        <v>0</v>
      </c>
      <c r="F40" s="12">
        <v>0</v>
      </c>
      <c r="G40" s="12">
        <v>0</v>
      </c>
      <c r="H40" s="12">
        <v>0</v>
      </c>
      <c r="J40" s="14">
        <v>10</v>
      </c>
      <c r="K40" s="14"/>
      <c r="L40" s="14">
        <v>0</v>
      </c>
      <c r="M40" s="14">
        <v>0</v>
      </c>
      <c r="N40" s="14">
        <v>0</v>
      </c>
      <c r="O40" s="14">
        <v>0</v>
      </c>
    </row>
    <row r="41" spans="1:15" x14ac:dyDescent="0.25">
      <c r="B41" s="12"/>
      <c r="C41" s="12">
        <v>0</v>
      </c>
      <c r="D41" s="12"/>
      <c r="E41" s="12">
        <v>0</v>
      </c>
      <c r="F41" s="12">
        <v>0</v>
      </c>
      <c r="G41" s="12">
        <v>0</v>
      </c>
      <c r="H41" s="12">
        <v>0</v>
      </c>
      <c r="J41" s="14">
        <v>0</v>
      </c>
      <c r="K41" s="14"/>
      <c r="L41" s="14">
        <v>0</v>
      </c>
      <c r="M41" s="14">
        <v>0</v>
      </c>
      <c r="N41" s="14">
        <v>0</v>
      </c>
      <c r="O41" s="14">
        <v>0</v>
      </c>
    </row>
    <row r="42" spans="1:15" x14ac:dyDescent="0.25">
      <c r="B42" s="12"/>
      <c r="C42" s="12"/>
      <c r="D42" s="12"/>
      <c r="E42" s="12"/>
      <c r="F42" s="12"/>
      <c r="G42" s="12"/>
      <c r="H42" s="12"/>
      <c r="J42" s="14"/>
      <c r="K42" s="14"/>
      <c r="L42" s="14"/>
      <c r="M42" s="14"/>
      <c r="N42" s="14"/>
      <c r="O42" s="14"/>
    </row>
    <row r="43" spans="1:15" x14ac:dyDescent="0.25">
      <c r="B43" s="12"/>
      <c r="C43" s="12"/>
      <c r="D43" s="11" t="s">
        <v>71</v>
      </c>
      <c r="E43" s="12">
        <v>0</v>
      </c>
      <c r="F43" s="12">
        <v>5</v>
      </c>
      <c r="G43" s="12">
        <v>10</v>
      </c>
      <c r="H43" s="12">
        <v>15</v>
      </c>
      <c r="J43" s="14"/>
      <c r="K43" s="13" t="s">
        <v>71</v>
      </c>
      <c r="L43" s="14">
        <v>15</v>
      </c>
      <c r="M43" s="14">
        <v>20</v>
      </c>
      <c r="N43" s="14">
        <v>25</v>
      </c>
      <c r="O43" s="14">
        <v>30</v>
      </c>
    </row>
    <row r="44" spans="1:15" x14ac:dyDescent="0.25">
      <c r="B44" s="12"/>
      <c r="C44" s="11" t="s">
        <v>72</v>
      </c>
      <c r="D44" s="11"/>
      <c r="E44" s="12"/>
      <c r="F44" s="12"/>
      <c r="G44" s="12"/>
      <c r="H44" s="12"/>
      <c r="J44" s="13" t="s">
        <v>72</v>
      </c>
      <c r="K44" s="13"/>
      <c r="L44" s="14"/>
      <c r="M44" s="14"/>
      <c r="N44" s="14"/>
      <c r="O44" s="14"/>
    </row>
    <row r="45" spans="1:15" x14ac:dyDescent="0.25">
      <c r="A45" s="10" t="s">
        <v>68</v>
      </c>
      <c r="B45" s="12"/>
      <c r="C45" s="12">
        <v>160</v>
      </c>
      <c r="D45" s="12"/>
      <c r="E45" s="12">
        <f>0.2/2.7</f>
        <v>7.407407407407407E-2</v>
      </c>
      <c r="F45" s="12">
        <f>0.2/2.7</f>
        <v>7.407407407407407E-2</v>
      </c>
      <c r="G45" s="12">
        <f>0.2/2.7</f>
        <v>7.407407407407407E-2</v>
      </c>
      <c r="H45" s="12">
        <f>0.2/2.7</f>
        <v>7.407407407407407E-2</v>
      </c>
      <c r="J45" s="14">
        <v>160</v>
      </c>
      <c r="K45" s="14"/>
      <c r="L45" s="14">
        <f>0.2/2.7</f>
        <v>7.407407407407407E-2</v>
      </c>
      <c r="M45" s="14">
        <f>0.2/2.7</f>
        <v>7.407407407407407E-2</v>
      </c>
      <c r="N45" s="14">
        <f>0.2/2.7</f>
        <v>7.407407407407407E-2</v>
      </c>
      <c r="O45" s="14">
        <f>0.2/2.7</f>
        <v>7.407407407407407E-2</v>
      </c>
    </row>
    <row r="46" spans="1:15" x14ac:dyDescent="0.25">
      <c r="B46" s="12"/>
      <c r="C46" s="12">
        <v>150</v>
      </c>
      <c r="D46" s="12"/>
      <c r="E46" s="12">
        <f>0.5/2.7</f>
        <v>0.18518518518518517</v>
      </c>
      <c r="F46" s="12">
        <f>0.4/2.7</f>
        <v>0.14814814814814814</v>
      </c>
      <c r="G46" s="12">
        <f>0.5/2.7</f>
        <v>0.18518518518518517</v>
      </c>
      <c r="H46" s="12">
        <f>0.5/2.7</f>
        <v>0.18518518518518517</v>
      </c>
      <c r="J46" s="14">
        <v>150</v>
      </c>
      <c r="K46" s="14"/>
      <c r="L46" s="14">
        <f>0.5/2.7</f>
        <v>0.18518518518518517</v>
      </c>
      <c r="M46" s="14">
        <f>0.5/2.7</f>
        <v>0.18518518518518517</v>
      </c>
      <c r="N46" s="14">
        <f>0.4/2.7</f>
        <v>0.14814814814814814</v>
      </c>
      <c r="O46" s="14">
        <f>0.4/2.7</f>
        <v>0.14814814814814814</v>
      </c>
    </row>
    <row r="47" spans="1:15" x14ac:dyDescent="0.25">
      <c r="B47" s="12"/>
      <c r="C47" s="12">
        <v>140</v>
      </c>
      <c r="D47" s="12"/>
      <c r="E47" s="12">
        <f t="shared" ref="E47:H49" si="4">1/2.7</f>
        <v>0.37037037037037035</v>
      </c>
      <c r="F47" s="12">
        <f t="shared" si="4"/>
        <v>0.37037037037037035</v>
      </c>
      <c r="G47" s="12">
        <f t="shared" si="4"/>
        <v>0.37037037037037035</v>
      </c>
      <c r="H47" s="12">
        <f t="shared" si="4"/>
        <v>0.37037037037037035</v>
      </c>
      <c r="J47" s="14">
        <v>140</v>
      </c>
      <c r="K47" s="14"/>
      <c r="L47" s="14">
        <f t="shared" ref="L47:O48" si="5">1/2.7</f>
        <v>0.37037037037037035</v>
      </c>
      <c r="M47" s="14">
        <f t="shared" si="5"/>
        <v>0.37037037037037035</v>
      </c>
      <c r="N47" s="14">
        <f t="shared" si="5"/>
        <v>0.37037037037037035</v>
      </c>
      <c r="O47" s="14">
        <f t="shared" si="5"/>
        <v>0.37037037037037035</v>
      </c>
    </row>
    <row r="48" spans="1:15" x14ac:dyDescent="0.25">
      <c r="B48" s="12"/>
      <c r="C48" s="12">
        <v>130</v>
      </c>
      <c r="D48" s="12"/>
      <c r="E48" s="12">
        <f t="shared" si="4"/>
        <v>0.37037037037037035</v>
      </c>
      <c r="F48" s="12">
        <f t="shared" si="4"/>
        <v>0.37037037037037035</v>
      </c>
      <c r="G48" s="12">
        <f t="shared" si="4"/>
        <v>0.37037037037037035</v>
      </c>
      <c r="H48" s="12">
        <f t="shared" si="4"/>
        <v>0.37037037037037035</v>
      </c>
      <c r="J48" s="14">
        <v>130</v>
      </c>
      <c r="K48" s="14"/>
      <c r="L48" s="14">
        <f t="shared" si="5"/>
        <v>0.37037037037037035</v>
      </c>
      <c r="M48" s="14">
        <f t="shared" si="5"/>
        <v>0.37037037037037035</v>
      </c>
      <c r="N48" s="14">
        <f t="shared" si="5"/>
        <v>0.37037037037037035</v>
      </c>
      <c r="O48" s="14">
        <f t="shared" si="5"/>
        <v>0.37037037037037035</v>
      </c>
    </row>
    <row r="49" spans="2:15" x14ac:dyDescent="0.25">
      <c r="B49" s="12"/>
      <c r="C49" s="12">
        <v>120</v>
      </c>
      <c r="D49" s="12"/>
      <c r="E49" s="12">
        <f t="shared" si="4"/>
        <v>0.37037037037037035</v>
      </c>
      <c r="F49" s="12">
        <f t="shared" si="4"/>
        <v>0.37037037037037035</v>
      </c>
      <c r="G49" s="12">
        <f t="shared" si="4"/>
        <v>0.37037037037037035</v>
      </c>
      <c r="H49" s="12">
        <f>(4/2.7)</f>
        <v>1.4814814814814814</v>
      </c>
      <c r="J49" s="14">
        <v>120</v>
      </c>
      <c r="K49" s="14"/>
      <c r="L49" s="14">
        <f>(4/2.7)</f>
        <v>1.4814814814814814</v>
      </c>
      <c r="M49" s="14">
        <f>(4/2.7)</f>
        <v>1.4814814814814814</v>
      </c>
      <c r="N49" s="14">
        <f>(4/2.7)</f>
        <v>1.4814814814814814</v>
      </c>
      <c r="O49" s="14">
        <f>(4/2.7)</f>
        <v>1.4814814814814814</v>
      </c>
    </row>
    <row r="50" spans="2:15" x14ac:dyDescent="0.25">
      <c r="B50" s="12"/>
      <c r="C50" s="12">
        <v>110</v>
      </c>
      <c r="D50" s="12"/>
      <c r="E50" s="12">
        <f>1/2.7</f>
        <v>0.37037037037037035</v>
      </c>
      <c r="F50" s="12">
        <f>1/2.7</f>
        <v>0.37037037037037035</v>
      </c>
      <c r="G50" s="12">
        <f>1.5/2.7</f>
        <v>0.55555555555555547</v>
      </c>
      <c r="H50" s="12">
        <f>1.5/2.7</f>
        <v>0.55555555555555547</v>
      </c>
      <c r="J50" s="14">
        <v>110</v>
      </c>
      <c r="K50" s="14"/>
      <c r="L50" s="14">
        <f>1.5/2.7</f>
        <v>0.55555555555555547</v>
      </c>
      <c r="M50" s="14">
        <f>4/2.7</f>
        <v>1.4814814814814814</v>
      </c>
      <c r="N50" s="14">
        <f>4/2.7</f>
        <v>1.4814814814814814</v>
      </c>
      <c r="O50" s="14">
        <f>4/2.7</f>
        <v>1.4814814814814814</v>
      </c>
    </row>
    <row r="51" spans="2:15" x14ac:dyDescent="0.25">
      <c r="B51" s="12"/>
      <c r="C51" s="12">
        <v>100</v>
      </c>
      <c r="D51" s="12"/>
      <c r="E51" s="12">
        <f>(2.5/2.7)</f>
        <v>0.92592592592592582</v>
      </c>
      <c r="F51" s="12">
        <f>(2.5/2.7)</f>
        <v>0.92592592592592582</v>
      </c>
      <c r="G51" s="12">
        <f>(2.5/2.7)</f>
        <v>0.92592592592592582</v>
      </c>
      <c r="H51" s="12">
        <f>(2.5/2.7)</f>
        <v>0.92592592592592582</v>
      </c>
      <c r="J51" s="14">
        <v>100</v>
      </c>
      <c r="K51" s="14"/>
      <c r="L51" s="14">
        <f>2.5/2.7</f>
        <v>0.92592592592592582</v>
      </c>
      <c r="M51" s="14">
        <f>5/2.7</f>
        <v>1.8518518518518516</v>
      </c>
      <c r="N51" s="14">
        <f>5/2.7</f>
        <v>1.8518518518518516</v>
      </c>
      <c r="O51" s="14">
        <f>5/2.7</f>
        <v>1.8518518518518516</v>
      </c>
    </row>
    <row r="52" spans="2:15" x14ac:dyDescent="0.25">
      <c r="B52" s="12"/>
      <c r="C52" s="12">
        <v>90</v>
      </c>
      <c r="D52" s="12"/>
      <c r="E52" s="12">
        <f>(3/2.7)</f>
        <v>1.1111111111111109</v>
      </c>
      <c r="F52" s="12">
        <f t="shared" ref="F52:H55" si="6">(3/2.7)</f>
        <v>1.1111111111111109</v>
      </c>
      <c r="G52" s="12">
        <f t="shared" si="6"/>
        <v>1.1111111111111109</v>
      </c>
      <c r="H52" s="12">
        <f t="shared" si="6"/>
        <v>1.1111111111111109</v>
      </c>
      <c r="J52" s="14">
        <v>90</v>
      </c>
      <c r="K52" s="14"/>
      <c r="L52" s="14">
        <f>(3/2.7)</f>
        <v>1.1111111111111109</v>
      </c>
      <c r="M52" s="14">
        <f>7/2.7</f>
        <v>2.5925925925925926</v>
      </c>
      <c r="N52" s="14">
        <f>7/2.7</f>
        <v>2.5925925925925926</v>
      </c>
      <c r="O52" s="14">
        <f>7/2.7</f>
        <v>2.5925925925925926</v>
      </c>
    </row>
    <row r="53" spans="2:15" x14ac:dyDescent="0.25">
      <c r="B53" s="12"/>
      <c r="C53" s="12">
        <v>80</v>
      </c>
      <c r="D53" s="12"/>
      <c r="E53" s="12">
        <f>(4/2.7)</f>
        <v>1.4814814814814814</v>
      </c>
      <c r="F53" s="12">
        <f t="shared" si="6"/>
        <v>1.1111111111111109</v>
      </c>
      <c r="G53" s="12">
        <f>(4/2.7)</f>
        <v>1.4814814814814814</v>
      </c>
      <c r="H53" s="12">
        <f>(7/2.7)</f>
        <v>2.5925925925925926</v>
      </c>
      <c r="J53" s="14">
        <v>80</v>
      </c>
      <c r="K53" s="14"/>
      <c r="L53" s="14">
        <f>(7/2.7)</f>
        <v>2.5925925925925926</v>
      </c>
      <c r="M53" s="14">
        <f>(10/2.7)</f>
        <v>3.7037037037037033</v>
      </c>
      <c r="N53" s="14">
        <f>(10/2.7)</f>
        <v>3.7037037037037033</v>
      </c>
      <c r="O53" s="14">
        <f>(10/2.7)</f>
        <v>3.7037037037037033</v>
      </c>
    </row>
    <row r="54" spans="2:15" x14ac:dyDescent="0.25">
      <c r="B54" s="12"/>
      <c r="C54" s="12">
        <v>70</v>
      </c>
      <c r="D54" s="12"/>
      <c r="E54" s="12">
        <f>(3/2.7)</f>
        <v>1.1111111111111109</v>
      </c>
      <c r="F54" s="12">
        <f t="shared" si="6"/>
        <v>1.1111111111111109</v>
      </c>
      <c r="G54" s="12">
        <f t="shared" si="6"/>
        <v>1.1111111111111109</v>
      </c>
      <c r="H54" s="12">
        <f>(4/2.7)</f>
        <v>1.4814814814814814</v>
      </c>
      <c r="J54" s="14">
        <v>70</v>
      </c>
      <c r="K54" s="14"/>
      <c r="L54" s="14">
        <f>(4/2.7)</f>
        <v>1.4814814814814814</v>
      </c>
      <c r="M54" s="14">
        <f>8/2.7</f>
        <v>2.9629629629629628</v>
      </c>
      <c r="N54" s="14">
        <f>8/2.7</f>
        <v>2.9629629629629628</v>
      </c>
      <c r="O54" s="14">
        <f>8/2.7</f>
        <v>2.9629629629629628</v>
      </c>
    </row>
    <row r="55" spans="2:15" x14ac:dyDescent="0.25">
      <c r="B55" s="12"/>
      <c r="C55" s="12">
        <v>60</v>
      </c>
      <c r="D55" s="12"/>
      <c r="E55" s="12">
        <f>(3/2.7)</f>
        <v>1.1111111111111109</v>
      </c>
      <c r="F55" s="12">
        <f t="shared" si="6"/>
        <v>1.1111111111111109</v>
      </c>
      <c r="G55" s="12">
        <f t="shared" si="6"/>
        <v>1.1111111111111109</v>
      </c>
      <c r="H55" s="12">
        <f t="shared" si="6"/>
        <v>1.1111111111111109</v>
      </c>
      <c r="J55" s="14">
        <v>60</v>
      </c>
      <c r="K55" s="14"/>
      <c r="L55" s="14">
        <f>(3/2.7)</f>
        <v>1.1111111111111109</v>
      </c>
      <c r="M55" s="14">
        <f>(6/2.7)</f>
        <v>2.2222222222222219</v>
      </c>
      <c r="N55" s="14">
        <f>(7/2.7)</f>
        <v>2.5925925925925926</v>
      </c>
      <c r="O55" s="14">
        <f>6/2.7</f>
        <v>2.2222222222222219</v>
      </c>
    </row>
    <row r="56" spans="2:15" x14ac:dyDescent="0.25">
      <c r="B56" s="12"/>
      <c r="C56" s="12">
        <v>50</v>
      </c>
      <c r="D56" s="12"/>
      <c r="E56" s="12">
        <f>(3/2.7)</f>
        <v>1.1111111111111109</v>
      </c>
      <c r="F56" s="12">
        <f>(3/2.7)</f>
        <v>1.1111111111111109</v>
      </c>
      <c r="G56" s="12">
        <f>(3/2.7)</f>
        <v>1.1111111111111109</v>
      </c>
      <c r="H56" s="12">
        <f>(3/2.7)</f>
        <v>1.1111111111111109</v>
      </c>
      <c r="J56" s="14">
        <v>50</v>
      </c>
      <c r="K56" s="14"/>
      <c r="L56" s="14">
        <f>(3/2.7)</f>
        <v>1.1111111111111109</v>
      </c>
      <c r="M56" s="14">
        <f>(3/2.7)</f>
        <v>1.1111111111111109</v>
      </c>
      <c r="N56" s="14">
        <f>(3/2.7)</f>
        <v>1.1111111111111109</v>
      </c>
      <c r="O56" s="14">
        <f>(3/2.7)</f>
        <v>1.1111111111111109</v>
      </c>
    </row>
    <row r="57" spans="2:15" x14ac:dyDescent="0.25">
      <c r="B57" s="12"/>
      <c r="C57" s="12">
        <v>40</v>
      </c>
      <c r="D57" s="12"/>
      <c r="E57" s="12">
        <f>(2/2.7)</f>
        <v>0.7407407407407407</v>
      </c>
      <c r="F57" s="12">
        <f>(2/2.7)</f>
        <v>0.7407407407407407</v>
      </c>
      <c r="G57" s="12">
        <f>(2/2.7)</f>
        <v>0.7407407407407407</v>
      </c>
      <c r="H57" s="12">
        <f>(2/2.7)</f>
        <v>0.7407407407407407</v>
      </c>
      <c r="J57" s="14">
        <v>40</v>
      </c>
      <c r="K57" s="14"/>
      <c r="L57" s="14">
        <f>(2/2.7)</f>
        <v>0.7407407407407407</v>
      </c>
      <c r="M57" s="14">
        <f>(2/2.7)</f>
        <v>0.7407407407407407</v>
      </c>
      <c r="N57" s="14">
        <f>(2/2.7)</f>
        <v>0.7407407407407407</v>
      </c>
      <c r="O57" s="14">
        <f>(2/2.7)</f>
        <v>0.7407407407407407</v>
      </c>
    </row>
    <row r="58" spans="2:15" x14ac:dyDescent="0.25">
      <c r="B58" s="12"/>
      <c r="C58" s="12">
        <v>30</v>
      </c>
      <c r="D58" s="12"/>
      <c r="E58" s="12">
        <f>1/2.7</f>
        <v>0.37037037037037035</v>
      </c>
      <c r="F58" s="12">
        <f>1/2.7</f>
        <v>0.37037037037037035</v>
      </c>
      <c r="G58" s="12">
        <f>1/2.7</f>
        <v>0.37037037037037035</v>
      </c>
      <c r="H58" s="12">
        <f>(1.5/2.7)</f>
        <v>0.55555555555555547</v>
      </c>
      <c r="J58" s="14">
        <v>30</v>
      </c>
      <c r="K58" s="14"/>
      <c r="L58" s="14">
        <f>(1.5/2.7)</f>
        <v>0.55555555555555547</v>
      </c>
      <c r="M58" s="14">
        <f>(1.5/2.7)</f>
        <v>0.55555555555555547</v>
      </c>
      <c r="N58" s="14">
        <f>(1.5/2.7)</f>
        <v>0.55555555555555547</v>
      </c>
      <c r="O58" s="14">
        <f>(1.5/2.7)</f>
        <v>0.55555555555555547</v>
      </c>
    </row>
    <row r="59" spans="2:15" x14ac:dyDescent="0.25">
      <c r="B59" s="12"/>
      <c r="C59" s="12">
        <v>20</v>
      </c>
      <c r="D59" s="12"/>
      <c r="E59" s="12">
        <f>(0.8/2.7)</f>
        <v>0.29629629629629628</v>
      </c>
      <c r="F59" s="12">
        <f>(0.8/2.7)</f>
        <v>0.29629629629629628</v>
      </c>
      <c r="G59" s="12">
        <f>(0.8/2.7)</f>
        <v>0.29629629629629628</v>
      </c>
      <c r="H59" s="12">
        <f>1/2.7</f>
        <v>0.37037037037037035</v>
      </c>
      <c r="J59" s="14">
        <v>20</v>
      </c>
      <c r="K59" s="14"/>
      <c r="L59" s="14">
        <f>1/2.7</f>
        <v>0.37037037037037035</v>
      </c>
      <c r="M59" s="14">
        <f>1/2.7</f>
        <v>0.37037037037037035</v>
      </c>
      <c r="N59" s="14">
        <f>1/2.7</f>
        <v>0.37037037037037035</v>
      </c>
      <c r="O59" s="14">
        <f>1/2.7</f>
        <v>0.37037037037037035</v>
      </c>
    </row>
    <row r="60" spans="2:15" x14ac:dyDescent="0.25">
      <c r="B60" s="12"/>
      <c r="C60" s="12">
        <v>10</v>
      </c>
      <c r="D60" s="12"/>
      <c r="E60" s="12">
        <v>0</v>
      </c>
      <c r="F60" s="12">
        <v>0</v>
      </c>
      <c r="G60" s="12">
        <v>0</v>
      </c>
      <c r="H60" s="12">
        <v>0</v>
      </c>
      <c r="J60" s="14">
        <v>10</v>
      </c>
      <c r="K60" s="14"/>
      <c r="L60" s="14">
        <v>0</v>
      </c>
      <c r="M60" s="14">
        <v>0</v>
      </c>
      <c r="N60" s="14">
        <v>0</v>
      </c>
      <c r="O60" s="14">
        <v>0</v>
      </c>
    </row>
    <row r="61" spans="2:15" x14ac:dyDescent="0.25">
      <c r="B61" s="12"/>
      <c r="C61" s="12">
        <v>0</v>
      </c>
      <c r="D61" s="12"/>
      <c r="E61" s="12">
        <v>0</v>
      </c>
      <c r="F61" s="12">
        <v>0</v>
      </c>
      <c r="G61" s="12">
        <v>0</v>
      </c>
      <c r="H61" s="12">
        <v>0</v>
      </c>
      <c r="J61" s="14">
        <v>0</v>
      </c>
      <c r="K61" s="14"/>
      <c r="L61" s="14">
        <v>0</v>
      </c>
      <c r="M61" s="14">
        <v>0</v>
      </c>
      <c r="N61" s="14">
        <v>0</v>
      </c>
      <c r="O61" s="14">
        <v>0</v>
      </c>
    </row>
    <row r="62" spans="2:15" x14ac:dyDescent="0.25">
      <c r="B62" s="12"/>
      <c r="C62" s="12"/>
      <c r="D62" s="12"/>
      <c r="E62" s="12"/>
      <c r="F62" s="12"/>
      <c r="G62" s="12"/>
      <c r="H62" s="12"/>
      <c r="J62" s="14"/>
      <c r="K62" s="14"/>
      <c r="L62" s="14"/>
      <c r="M62" s="14"/>
      <c r="N62" s="14"/>
      <c r="O62" s="14"/>
    </row>
    <row r="63" spans="2:15" x14ac:dyDescent="0.25">
      <c r="B63" s="12"/>
      <c r="C63" s="12"/>
      <c r="D63" s="11" t="s">
        <v>71</v>
      </c>
      <c r="E63" s="12">
        <v>0</v>
      </c>
      <c r="F63" s="12">
        <v>5</v>
      </c>
      <c r="G63" s="12">
        <v>10</v>
      </c>
      <c r="H63" s="12">
        <v>15</v>
      </c>
      <c r="J63" s="14"/>
      <c r="K63" s="13" t="s">
        <v>71</v>
      </c>
      <c r="L63" s="14">
        <v>15</v>
      </c>
      <c r="M63" s="14">
        <v>20</v>
      </c>
      <c r="N63" s="14">
        <v>25</v>
      </c>
      <c r="O63" s="14">
        <v>30</v>
      </c>
    </row>
    <row r="64" spans="2:15" x14ac:dyDescent="0.25">
      <c r="B64" s="12"/>
      <c r="C64" s="11" t="s">
        <v>72</v>
      </c>
      <c r="D64" s="12"/>
      <c r="E64" s="12"/>
      <c r="F64" s="12"/>
      <c r="G64" s="12"/>
      <c r="H64" s="12"/>
      <c r="J64" s="13" t="s">
        <v>72</v>
      </c>
      <c r="K64" s="14"/>
      <c r="L64" s="14"/>
      <c r="M64" s="14"/>
      <c r="N64" s="14"/>
      <c r="O64" s="14"/>
    </row>
    <row r="65" spans="1:15" x14ac:dyDescent="0.25">
      <c r="A65" s="10" t="s">
        <v>69</v>
      </c>
      <c r="B65" s="12"/>
      <c r="C65" s="12">
        <v>160</v>
      </c>
      <c r="D65" s="12"/>
      <c r="E65" s="12">
        <f>(0.5/2.7)</f>
        <v>0.18518518518518517</v>
      </c>
      <c r="F65" s="12">
        <f>0.5/2.7</f>
        <v>0.18518518518518517</v>
      </c>
      <c r="G65" s="12">
        <f>0.4/2.7</f>
        <v>0.14814814814814814</v>
      </c>
      <c r="H65" s="12">
        <f>0.5/2.7</f>
        <v>0.18518518518518517</v>
      </c>
      <c r="J65" s="14">
        <v>160</v>
      </c>
      <c r="K65" s="14"/>
      <c r="L65" s="14">
        <f>0.5/2.7</f>
        <v>0.18518518518518517</v>
      </c>
      <c r="M65" s="14">
        <f>0.4/2.7</f>
        <v>0.14814814814814814</v>
      </c>
      <c r="N65" s="14">
        <f>0.4/2.7</f>
        <v>0.14814814814814814</v>
      </c>
      <c r="O65" s="14">
        <f>0.5/2.7</f>
        <v>0.18518518518518517</v>
      </c>
    </row>
    <row r="66" spans="1:15" x14ac:dyDescent="0.25">
      <c r="B66" s="12"/>
      <c r="C66" s="12">
        <v>150</v>
      </c>
      <c r="D66" s="12"/>
      <c r="E66" s="12">
        <f>(0.75/2.7)</f>
        <v>0.27777777777777773</v>
      </c>
      <c r="F66" s="12">
        <f>(0.75/2.7)</f>
        <v>0.27777777777777773</v>
      </c>
      <c r="G66" s="12">
        <f>(0.75/2.7)</f>
        <v>0.27777777777777773</v>
      </c>
      <c r="H66" s="12">
        <f>(0.75/2.7)</f>
        <v>0.27777777777777773</v>
      </c>
      <c r="J66" s="14">
        <v>150</v>
      </c>
      <c r="K66" s="14"/>
      <c r="L66" s="14">
        <f>(0.75/2.7)</f>
        <v>0.27777777777777773</v>
      </c>
      <c r="M66" s="14">
        <f>(0.1/2.7)</f>
        <v>3.7037037037037035E-2</v>
      </c>
      <c r="N66" s="14">
        <f>(0.75/2.7)</f>
        <v>0.27777777777777773</v>
      </c>
      <c r="O66" s="14">
        <f>(0.75/2.7)</f>
        <v>0.27777777777777773</v>
      </c>
    </row>
    <row r="67" spans="1:15" x14ac:dyDescent="0.25">
      <c r="B67" s="12"/>
      <c r="C67" s="12">
        <v>140</v>
      </c>
      <c r="D67" s="12"/>
      <c r="E67" s="12">
        <f>(2/2.7)</f>
        <v>0.7407407407407407</v>
      </c>
      <c r="F67" s="12">
        <f>(2/2.7)</f>
        <v>0.7407407407407407</v>
      </c>
      <c r="G67" s="12">
        <f>(2/2.7)</f>
        <v>0.7407407407407407</v>
      </c>
      <c r="H67" s="12">
        <f>(2/2.7)</f>
        <v>0.7407407407407407</v>
      </c>
      <c r="J67" s="14">
        <v>140</v>
      </c>
      <c r="K67" s="14"/>
      <c r="L67" s="14">
        <f>(2/2.7)</f>
        <v>0.7407407407407407</v>
      </c>
      <c r="M67" s="14">
        <f>(2/2.7)</f>
        <v>0.7407407407407407</v>
      </c>
      <c r="N67" s="14">
        <f>(2/2.7)</f>
        <v>0.7407407407407407</v>
      </c>
      <c r="O67" s="14">
        <f>(2/2.7)</f>
        <v>0.7407407407407407</v>
      </c>
    </row>
    <row r="68" spans="1:15" x14ac:dyDescent="0.25">
      <c r="B68" s="12"/>
      <c r="C68" s="12">
        <v>130</v>
      </c>
      <c r="D68" s="12"/>
      <c r="E68" s="12">
        <f>2/2.7</f>
        <v>0.7407407407407407</v>
      </c>
      <c r="F68" s="12">
        <f t="shared" ref="F68:G70" si="7">2/2.7</f>
        <v>0.7407407407407407</v>
      </c>
      <c r="G68" s="12">
        <f t="shared" si="7"/>
        <v>0.7407407407407407</v>
      </c>
      <c r="H68" s="12">
        <f>(4/2.7)</f>
        <v>1.4814814814814814</v>
      </c>
      <c r="J68" s="14">
        <v>130</v>
      </c>
      <c r="K68" s="14"/>
      <c r="L68" s="14">
        <f>(4/2.7)</f>
        <v>1.4814814814814814</v>
      </c>
      <c r="M68" s="14">
        <f>(4/2.7)</f>
        <v>1.4814814814814814</v>
      </c>
      <c r="N68" s="14">
        <f>(4/2.7)</f>
        <v>1.4814814814814814</v>
      </c>
      <c r="O68" s="14">
        <f>(4/2.7)</f>
        <v>1.4814814814814814</v>
      </c>
    </row>
    <row r="69" spans="1:15" x14ac:dyDescent="0.25">
      <c r="B69" s="12"/>
      <c r="C69" s="12">
        <v>120</v>
      </c>
      <c r="D69" s="12"/>
      <c r="E69" s="12">
        <f>2/2.7</f>
        <v>0.7407407407407407</v>
      </c>
      <c r="F69" s="12">
        <f t="shared" si="7"/>
        <v>0.7407407407407407</v>
      </c>
      <c r="G69" s="12">
        <f t="shared" si="7"/>
        <v>0.7407407407407407</v>
      </c>
      <c r="H69" s="12">
        <f>(4/2.7)</f>
        <v>1.4814814814814814</v>
      </c>
      <c r="J69" s="14">
        <v>120</v>
      </c>
      <c r="K69" s="14"/>
      <c r="L69" s="14">
        <f>(4/2.7)</f>
        <v>1.4814814814814814</v>
      </c>
      <c r="M69" s="14">
        <f>(7/2.7)</f>
        <v>2.5925925925925926</v>
      </c>
      <c r="N69" s="14">
        <f>(8/2.7)</f>
        <v>2.9629629629629628</v>
      </c>
      <c r="O69" s="14">
        <f>(8/2.7)</f>
        <v>2.9629629629629628</v>
      </c>
    </row>
    <row r="70" spans="1:15" x14ac:dyDescent="0.25">
      <c r="B70" s="12"/>
      <c r="C70" s="12">
        <v>110</v>
      </c>
      <c r="D70" s="12"/>
      <c r="E70" s="12">
        <f>2/2.7</f>
        <v>0.7407407407407407</v>
      </c>
      <c r="F70" s="12">
        <f t="shared" si="7"/>
        <v>0.7407407407407407</v>
      </c>
      <c r="G70" s="12">
        <f t="shared" si="7"/>
        <v>0.7407407407407407</v>
      </c>
      <c r="H70" s="12">
        <f>(5/2.7)</f>
        <v>1.8518518518518516</v>
      </c>
      <c r="J70" s="14">
        <v>110</v>
      </c>
      <c r="K70" s="14"/>
      <c r="L70" s="14">
        <f>(5/2.7)</f>
        <v>1.8518518518518516</v>
      </c>
      <c r="M70" s="14">
        <f>(9/2.7)</f>
        <v>3.333333333333333</v>
      </c>
      <c r="N70" s="14">
        <f>(9/2.7)</f>
        <v>3.333333333333333</v>
      </c>
      <c r="O70" s="14">
        <f>10/2.7</f>
        <v>3.7037037037037033</v>
      </c>
    </row>
    <row r="71" spans="1:15" x14ac:dyDescent="0.25">
      <c r="B71" s="12"/>
      <c r="C71" s="12">
        <v>100</v>
      </c>
      <c r="D71" s="12"/>
      <c r="E71" s="12">
        <f>(4/2.7)</f>
        <v>1.4814814814814814</v>
      </c>
      <c r="F71" s="12">
        <f>(4/2.7)</f>
        <v>1.4814814814814814</v>
      </c>
      <c r="G71" s="12">
        <f>(4/2.7)</f>
        <v>1.4814814814814814</v>
      </c>
      <c r="H71" s="12">
        <f>(8/2.7)</f>
        <v>2.9629629629629628</v>
      </c>
      <c r="J71" s="14">
        <v>100</v>
      </c>
      <c r="K71" s="14"/>
      <c r="L71" s="14">
        <f>(8/2.7)</f>
        <v>2.9629629629629628</v>
      </c>
      <c r="M71" s="14">
        <f>(8/2.7)</f>
        <v>2.9629629629629628</v>
      </c>
      <c r="N71" s="14">
        <f>(8/2.7)</f>
        <v>2.9629629629629628</v>
      </c>
      <c r="O71" s="14">
        <f>(8/2.7)</f>
        <v>2.9629629629629628</v>
      </c>
    </row>
    <row r="72" spans="1:15" x14ac:dyDescent="0.25">
      <c r="B72" s="12"/>
      <c r="C72" s="12">
        <v>90</v>
      </c>
      <c r="D72" s="12"/>
      <c r="E72" s="12">
        <f>(5/2.7)</f>
        <v>1.8518518518518516</v>
      </c>
      <c r="F72" s="12">
        <f t="shared" ref="F72:G75" si="8">(5/2.7)</f>
        <v>1.8518518518518516</v>
      </c>
      <c r="G72" s="12">
        <f t="shared" si="8"/>
        <v>1.8518518518518516</v>
      </c>
      <c r="H72" s="12">
        <f>(12/2.7)</f>
        <v>4.4444444444444438</v>
      </c>
      <c r="J72" s="14">
        <v>90</v>
      </c>
      <c r="K72" s="14"/>
      <c r="L72" s="14">
        <f>(12/2.7)</f>
        <v>4.4444444444444438</v>
      </c>
      <c r="M72" s="14">
        <f>(11/2.7)</f>
        <v>4.0740740740740735</v>
      </c>
      <c r="N72" s="14">
        <f>(12/2.7)</f>
        <v>4.4444444444444438</v>
      </c>
      <c r="O72" s="14">
        <f>(12/2.7)</f>
        <v>4.4444444444444438</v>
      </c>
    </row>
    <row r="73" spans="1:15" x14ac:dyDescent="0.25">
      <c r="B73" s="12"/>
      <c r="C73" s="12">
        <v>80</v>
      </c>
      <c r="D73" s="12"/>
      <c r="E73" s="12">
        <f>(5/2.7)</f>
        <v>1.8518518518518516</v>
      </c>
      <c r="F73" s="12">
        <f t="shared" si="8"/>
        <v>1.8518518518518516</v>
      </c>
      <c r="G73" s="12">
        <f>(8/2.7)</f>
        <v>2.9629629629629628</v>
      </c>
      <c r="H73" s="12">
        <f>(12/2.7)</f>
        <v>4.4444444444444438</v>
      </c>
      <c r="J73" s="14">
        <v>80</v>
      </c>
      <c r="K73" s="14"/>
      <c r="L73" s="14">
        <f>(12/2.7)</f>
        <v>4.4444444444444438</v>
      </c>
      <c r="M73" s="14">
        <f>15/2.7</f>
        <v>5.5555555555555554</v>
      </c>
      <c r="N73" s="14">
        <f>15/2.7</f>
        <v>5.5555555555555554</v>
      </c>
      <c r="O73" s="14">
        <f>15/2.7</f>
        <v>5.5555555555555554</v>
      </c>
    </row>
    <row r="74" spans="1:15" x14ac:dyDescent="0.25">
      <c r="B74" s="12"/>
      <c r="C74" s="12">
        <v>70</v>
      </c>
      <c r="D74" s="12"/>
      <c r="E74" s="12">
        <f>(5/2.7)</f>
        <v>1.8518518518518516</v>
      </c>
      <c r="F74" s="12">
        <f t="shared" si="8"/>
        <v>1.8518518518518516</v>
      </c>
      <c r="G74" s="12">
        <f t="shared" si="8"/>
        <v>1.8518518518518516</v>
      </c>
      <c r="H74" s="12">
        <f>(12/2.7)</f>
        <v>4.4444444444444438</v>
      </c>
      <c r="J74" s="14">
        <v>70</v>
      </c>
      <c r="K74" s="14"/>
      <c r="L74" s="14">
        <f>(12/2.7)</f>
        <v>4.4444444444444438</v>
      </c>
      <c r="M74" s="14">
        <f>(10/2.7)</f>
        <v>3.7037037037037033</v>
      </c>
      <c r="N74" s="14">
        <f>12/2.7</f>
        <v>4.4444444444444438</v>
      </c>
      <c r="O74" s="14">
        <f>12/2.7</f>
        <v>4.4444444444444438</v>
      </c>
    </row>
    <row r="75" spans="1:15" x14ac:dyDescent="0.25">
      <c r="B75" s="12"/>
      <c r="C75" s="12">
        <v>60</v>
      </c>
      <c r="D75" s="12"/>
      <c r="E75" s="12">
        <f>(5/2.7)</f>
        <v>1.8518518518518516</v>
      </c>
      <c r="F75" s="12">
        <f t="shared" si="8"/>
        <v>1.8518518518518516</v>
      </c>
      <c r="G75" s="12">
        <f t="shared" si="8"/>
        <v>1.8518518518518516</v>
      </c>
      <c r="H75" s="12">
        <f>(10/2.7)</f>
        <v>3.7037037037037033</v>
      </c>
      <c r="J75" s="14">
        <v>60</v>
      </c>
      <c r="K75" s="14"/>
      <c r="L75" s="14">
        <f>(10/2.7)</f>
        <v>3.7037037037037033</v>
      </c>
      <c r="M75" s="14">
        <f>(10/2.7)</f>
        <v>3.7037037037037033</v>
      </c>
      <c r="N75" s="14">
        <f>(10/2.7)</f>
        <v>3.7037037037037033</v>
      </c>
      <c r="O75" s="14">
        <f>(10/2.7)</f>
        <v>3.7037037037037033</v>
      </c>
    </row>
    <row r="76" spans="1:15" x14ac:dyDescent="0.25">
      <c r="B76" s="12"/>
      <c r="C76" s="12">
        <v>50</v>
      </c>
      <c r="D76" s="12"/>
      <c r="E76" s="12">
        <f>(5/2.7)</f>
        <v>1.8518518518518516</v>
      </c>
      <c r="F76" s="12">
        <f>(5/2.7)</f>
        <v>1.8518518518518516</v>
      </c>
      <c r="G76" s="12">
        <f>(5/2.7)</f>
        <v>1.8518518518518516</v>
      </c>
      <c r="H76" s="12">
        <f>(5/2.7)</f>
        <v>1.8518518518518516</v>
      </c>
      <c r="J76" s="14">
        <v>50</v>
      </c>
      <c r="K76" s="14"/>
      <c r="L76" s="14">
        <f>(5/2.7)</f>
        <v>1.8518518518518516</v>
      </c>
      <c r="M76" s="14">
        <f>(5/2.7)</f>
        <v>1.8518518518518516</v>
      </c>
      <c r="N76" s="14">
        <f>(5/2.7)</f>
        <v>1.8518518518518516</v>
      </c>
      <c r="O76" s="14">
        <f>(5/2.7)</f>
        <v>1.8518518518518516</v>
      </c>
    </row>
    <row r="77" spans="1:15" x14ac:dyDescent="0.25">
      <c r="B77" s="12"/>
      <c r="C77" s="12">
        <v>40</v>
      </c>
      <c r="D77" s="12"/>
      <c r="E77" s="12">
        <f>(2.5/2.7)</f>
        <v>0.92592592592592582</v>
      </c>
      <c r="F77" s="12">
        <f>(2.5/2.7)</f>
        <v>0.92592592592592582</v>
      </c>
      <c r="G77" s="12">
        <f>(2.5/2.7)</f>
        <v>0.92592592592592582</v>
      </c>
      <c r="H77" s="12">
        <f>(2.5/2.7)</f>
        <v>0.92592592592592582</v>
      </c>
      <c r="J77" s="14">
        <v>40</v>
      </c>
      <c r="K77" s="14"/>
      <c r="L77" s="14">
        <f>(2.5/2.7)</f>
        <v>0.92592592592592582</v>
      </c>
      <c r="M77" s="14">
        <f>(3/2.7)</f>
        <v>1.1111111111111109</v>
      </c>
      <c r="N77" s="14">
        <f>(3/2.7)</f>
        <v>1.1111111111111109</v>
      </c>
      <c r="O77" s="14">
        <f>(3/2.7)</f>
        <v>1.1111111111111109</v>
      </c>
    </row>
    <row r="78" spans="1:15" x14ac:dyDescent="0.25">
      <c r="B78" s="12"/>
      <c r="C78" s="12">
        <v>30</v>
      </c>
      <c r="D78" s="12"/>
      <c r="E78" s="12">
        <f>(1/2.7)</f>
        <v>0.37037037037037035</v>
      </c>
      <c r="F78" s="12">
        <f>(1/2.7)</f>
        <v>0.37037037037037035</v>
      </c>
      <c r="G78" s="12">
        <f>(1/2.7)</f>
        <v>0.37037037037037035</v>
      </c>
      <c r="H78" s="12">
        <f>(2/2.7)</f>
        <v>0.7407407407407407</v>
      </c>
      <c r="J78" s="14">
        <v>30</v>
      </c>
      <c r="K78" s="14"/>
      <c r="L78" s="14">
        <f>(2/2.7)</f>
        <v>0.7407407407407407</v>
      </c>
      <c r="M78" s="14">
        <f>(2/2.7)</f>
        <v>0.7407407407407407</v>
      </c>
      <c r="N78" s="14">
        <f>(2/2.7)</f>
        <v>0.7407407407407407</v>
      </c>
      <c r="O78" s="14">
        <f>(2/2.7)</f>
        <v>0.7407407407407407</v>
      </c>
    </row>
    <row r="79" spans="1:15" x14ac:dyDescent="0.25">
      <c r="B79" s="12"/>
      <c r="C79" s="12">
        <v>20</v>
      </c>
      <c r="D79" s="12"/>
      <c r="E79" s="12">
        <f>(0.5/2.7)</f>
        <v>0.18518518518518517</v>
      </c>
      <c r="F79" s="12">
        <f>(0.5/2.7)</f>
        <v>0.18518518518518517</v>
      </c>
      <c r="G79" s="12">
        <f>(0.5/2.7)</f>
        <v>0.18518518518518517</v>
      </c>
      <c r="H79" s="12">
        <f>(0.5/2.7)</f>
        <v>0.18518518518518517</v>
      </c>
      <c r="J79" s="14">
        <v>20</v>
      </c>
      <c r="K79" s="14"/>
      <c r="L79" s="14">
        <f>(0.5/2.7)</f>
        <v>0.18518518518518517</v>
      </c>
      <c r="M79" s="14">
        <f>(0.5/2.7)</f>
        <v>0.18518518518518517</v>
      </c>
      <c r="N79" s="14">
        <f>(1/2.7)</f>
        <v>0.37037037037037035</v>
      </c>
      <c r="O79" s="14">
        <f>(1/2.7)</f>
        <v>0.37037037037037035</v>
      </c>
    </row>
    <row r="80" spans="1:15" x14ac:dyDescent="0.25">
      <c r="B80" s="12"/>
      <c r="C80" s="12">
        <v>10</v>
      </c>
      <c r="D80" s="12"/>
      <c r="E80" s="12">
        <v>0</v>
      </c>
      <c r="F80" s="12">
        <v>0</v>
      </c>
      <c r="G80" s="12">
        <v>0</v>
      </c>
      <c r="H80" s="12">
        <v>0</v>
      </c>
      <c r="J80" s="14">
        <v>10</v>
      </c>
      <c r="K80" s="14"/>
      <c r="L80" s="14">
        <v>0</v>
      </c>
      <c r="M80" s="14">
        <v>0</v>
      </c>
      <c r="N80" s="14">
        <v>0</v>
      </c>
      <c r="O80" s="14">
        <v>0</v>
      </c>
    </row>
    <row r="81" spans="1:15" x14ac:dyDescent="0.25">
      <c r="B81" s="12"/>
      <c r="C81" s="12">
        <v>0</v>
      </c>
      <c r="D81" s="12"/>
      <c r="E81" s="12">
        <v>0</v>
      </c>
      <c r="F81" s="12">
        <v>0</v>
      </c>
      <c r="G81" s="12">
        <v>0</v>
      </c>
      <c r="H81" s="12">
        <v>0</v>
      </c>
      <c r="J81" s="14">
        <v>0</v>
      </c>
      <c r="K81" s="14"/>
      <c r="L81" s="14">
        <v>0</v>
      </c>
      <c r="M81" s="14">
        <v>0</v>
      </c>
      <c r="N81" s="14">
        <v>0</v>
      </c>
      <c r="O81" s="14">
        <v>0</v>
      </c>
    </row>
    <row r="82" spans="1:15" x14ac:dyDescent="0.25">
      <c r="B82" s="12"/>
      <c r="C82" s="12"/>
      <c r="D82" s="12"/>
      <c r="E82" s="12"/>
      <c r="F82" s="12"/>
      <c r="G82" s="12"/>
      <c r="H82" s="12"/>
      <c r="J82" s="14"/>
      <c r="K82" s="14"/>
      <c r="L82" s="14"/>
      <c r="M82" s="14"/>
      <c r="N82" s="14"/>
      <c r="O82" s="14"/>
    </row>
    <row r="83" spans="1:15" x14ac:dyDescent="0.25">
      <c r="B83" s="12"/>
      <c r="C83" s="12"/>
      <c r="D83" s="11" t="s">
        <v>71</v>
      </c>
      <c r="E83" s="12">
        <v>0</v>
      </c>
      <c r="F83" s="12">
        <v>5</v>
      </c>
      <c r="G83" s="12">
        <v>10</v>
      </c>
      <c r="H83" s="12">
        <v>15</v>
      </c>
      <c r="J83" s="14"/>
      <c r="K83" s="13" t="s">
        <v>71</v>
      </c>
      <c r="L83" s="14">
        <v>15</v>
      </c>
      <c r="M83" s="14">
        <v>20</v>
      </c>
      <c r="N83" s="14">
        <v>25</v>
      </c>
      <c r="O83" s="14">
        <v>30</v>
      </c>
    </row>
    <row r="84" spans="1:15" x14ac:dyDescent="0.25">
      <c r="B84" s="12"/>
      <c r="C84" s="11" t="s">
        <v>72</v>
      </c>
      <c r="D84" s="12"/>
      <c r="E84" s="12"/>
      <c r="F84" s="12"/>
      <c r="G84" s="12"/>
      <c r="H84" s="12"/>
      <c r="J84" s="14"/>
      <c r="K84" s="14"/>
      <c r="L84" s="14"/>
      <c r="M84" s="14"/>
      <c r="N84" s="14"/>
      <c r="O84" s="14"/>
    </row>
    <row r="85" spans="1:15" x14ac:dyDescent="0.25">
      <c r="A85" s="10" t="s">
        <v>70</v>
      </c>
      <c r="B85" s="12"/>
      <c r="C85" s="12">
        <v>160</v>
      </c>
      <c r="D85" s="12"/>
      <c r="E85" s="12">
        <f>(1/2.7)</f>
        <v>0.37037037037037035</v>
      </c>
      <c r="F85" s="12">
        <f>(1.25/2.7)</f>
        <v>0.46296296296296291</v>
      </c>
      <c r="G85" s="12">
        <f>(1/2.7)</f>
        <v>0.37037037037037035</v>
      </c>
      <c r="H85" s="12">
        <f>(1/2.7)</f>
        <v>0.37037037037037035</v>
      </c>
      <c r="J85" s="14"/>
      <c r="K85" s="14"/>
      <c r="L85" s="14">
        <f>(1/2.7)</f>
        <v>0.37037037037037035</v>
      </c>
      <c r="M85" s="14">
        <f>(1/2.7)</f>
        <v>0.37037037037037035</v>
      </c>
      <c r="N85" s="14">
        <f>(1/2.7)</f>
        <v>0.37037037037037035</v>
      </c>
      <c r="O85" s="14">
        <f>1.5/2.7</f>
        <v>0.55555555555555547</v>
      </c>
    </row>
    <row r="86" spans="1:15" x14ac:dyDescent="0.25">
      <c r="B86" s="12"/>
      <c r="C86" s="12">
        <v>150</v>
      </c>
      <c r="D86" s="12"/>
      <c r="E86" s="12">
        <f>(2/2.7)</f>
        <v>0.7407407407407407</v>
      </c>
      <c r="F86" s="12">
        <f>(2.5/2.7)</f>
        <v>0.92592592592592582</v>
      </c>
      <c r="G86" s="12">
        <f>(2.5/2.7)</f>
        <v>0.92592592592592582</v>
      </c>
      <c r="H86" s="12">
        <f>(2.5/2.7)</f>
        <v>0.92592592592592582</v>
      </c>
      <c r="J86" s="14"/>
      <c r="K86" s="14"/>
      <c r="L86" s="14">
        <f>2.5/2.7</f>
        <v>0.92592592592592582</v>
      </c>
      <c r="M86" s="14">
        <f>2/2.7</f>
        <v>0.7407407407407407</v>
      </c>
      <c r="N86" s="14">
        <f>2.5/2.7</f>
        <v>0.92592592592592582</v>
      </c>
      <c r="O86" s="14">
        <f>2/2.7</f>
        <v>0.7407407407407407</v>
      </c>
    </row>
    <row r="87" spans="1:15" x14ac:dyDescent="0.25">
      <c r="B87" s="12"/>
      <c r="C87" s="12">
        <v>140</v>
      </c>
      <c r="D87" s="12"/>
      <c r="E87" s="12">
        <f>(5/2.7)</f>
        <v>1.8518518518518516</v>
      </c>
      <c r="F87" s="12">
        <f>(5/2.7)</f>
        <v>1.8518518518518516</v>
      </c>
      <c r="G87" s="12">
        <f>(4/2.7)</f>
        <v>1.4814814814814814</v>
      </c>
      <c r="H87" s="12">
        <f>(5/2.7)</f>
        <v>1.8518518518518516</v>
      </c>
      <c r="J87" s="14"/>
      <c r="K87" s="14"/>
      <c r="L87" s="14">
        <f>(5/2.7)</f>
        <v>1.8518518518518516</v>
      </c>
      <c r="M87" s="14">
        <f>(5/2.7)</f>
        <v>1.8518518518518516</v>
      </c>
      <c r="N87" s="14">
        <f>(4/2.7)</f>
        <v>1.4814814814814814</v>
      </c>
      <c r="O87" s="14">
        <f>(5/2.7)</f>
        <v>1.8518518518518516</v>
      </c>
    </row>
    <row r="88" spans="1:15" x14ac:dyDescent="0.25">
      <c r="B88" s="12"/>
      <c r="C88" s="12">
        <v>130</v>
      </c>
      <c r="D88" s="12"/>
      <c r="E88" s="12">
        <f>5/2.7</f>
        <v>1.8518518518518516</v>
      </c>
      <c r="F88" s="12">
        <f>5/2.7</f>
        <v>1.8518518518518516</v>
      </c>
      <c r="G88" s="12">
        <f>5/2.7</f>
        <v>1.8518518518518516</v>
      </c>
      <c r="H88" s="12">
        <f>(6.25/2.7)</f>
        <v>2.3148148148148149</v>
      </c>
      <c r="J88" s="14"/>
      <c r="K88" s="14"/>
      <c r="L88" s="14">
        <f>(6.25/2.7)</f>
        <v>2.3148148148148149</v>
      </c>
      <c r="M88" s="14">
        <f>7/2.7</f>
        <v>2.5925925925925926</v>
      </c>
      <c r="N88" s="14">
        <f>7/2.7</f>
        <v>2.5925925925925926</v>
      </c>
      <c r="O88" s="14">
        <f>7/2.7</f>
        <v>2.5925925925925926</v>
      </c>
    </row>
    <row r="89" spans="1:15" x14ac:dyDescent="0.25">
      <c r="B89" s="12"/>
      <c r="C89" s="12">
        <v>120</v>
      </c>
      <c r="D89" s="12"/>
      <c r="E89" s="12">
        <f>(5/2.7)</f>
        <v>1.8518518518518516</v>
      </c>
      <c r="F89" s="12">
        <f>(5/2.7)</f>
        <v>1.8518518518518516</v>
      </c>
      <c r="G89" s="12">
        <f>(5/2.7)</f>
        <v>1.8518518518518516</v>
      </c>
      <c r="H89" s="12">
        <f>(5/2.7)</f>
        <v>1.8518518518518516</v>
      </c>
      <c r="J89" s="14"/>
      <c r="K89" s="14"/>
      <c r="L89" s="14">
        <f>(5/2.7)</f>
        <v>1.8518518518518516</v>
      </c>
      <c r="M89" s="14">
        <f>(12/2.7)</f>
        <v>4.4444444444444438</v>
      </c>
      <c r="N89" s="14">
        <f>(12/2.7)</f>
        <v>4.4444444444444438</v>
      </c>
      <c r="O89" s="14">
        <f>(12/2.7)</f>
        <v>4.4444444444444438</v>
      </c>
    </row>
    <row r="90" spans="1:15" x14ac:dyDescent="0.25">
      <c r="B90" s="12"/>
      <c r="C90" s="12">
        <v>110</v>
      </c>
      <c r="D90" s="12"/>
      <c r="E90" s="12">
        <f>(4/2.7)</f>
        <v>1.4814814814814814</v>
      </c>
      <c r="F90" s="12">
        <f>(4.5/2.7)</f>
        <v>1.6666666666666665</v>
      </c>
      <c r="G90" s="12">
        <f>(5/2.7)</f>
        <v>1.8518518518518516</v>
      </c>
      <c r="H90" s="12">
        <f>(5/2.7)</f>
        <v>1.8518518518518516</v>
      </c>
      <c r="J90" s="14"/>
      <c r="K90" s="14"/>
      <c r="L90" s="14">
        <f>(5/2.7)</f>
        <v>1.8518518518518516</v>
      </c>
      <c r="M90" s="14">
        <f>(16/2.7)</f>
        <v>5.9259259259259256</v>
      </c>
      <c r="N90" s="14">
        <f>(16/2.7)</f>
        <v>5.9259259259259256</v>
      </c>
      <c r="O90" s="14">
        <f>(16/2.7)</f>
        <v>5.9259259259259256</v>
      </c>
    </row>
    <row r="91" spans="1:15" x14ac:dyDescent="0.25">
      <c r="B91" s="12"/>
      <c r="C91" s="12">
        <v>100</v>
      </c>
      <c r="D91" s="12"/>
      <c r="E91" s="12">
        <f>(8/2.7)</f>
        <v>2.9629629629629628</v>
      </c>
      <c r="F91" s="12">
        <f>(10/2.7)</f>
        <v>3.7037037037037033</v>
      </c>
      <c r="G91" s="12">
        <f>(9/2.7)</f>
        <v>3.333333333333333</v>
      </c>
      <c r="H91" s="12">
        <f>(20/2.7)</f>
        <v>7.4074074074074066</v>
      </c>
      <c r="J91" s="14"/>
      <c r="K91" s="14"/>
      <c r="L91" s="14">
        <f>(20/2.7)</f>
        <v>7.4074074074074066</v>
      </c>
      <c r="M91" s="14">
        <f>(18/2.7)</f>
        <v>6.6666666666666661</v>
      </c>
      <c r="N91" s="14">
        <f>20/2.7</f>
        <v>7.4074074074074066</v>
      </c>
      <c r="O91" s="14">
        <f>20/2.7</f>
        <v>7.4074074074074066</v>
      </c>
    </row>
    <row r="92" spans="1:15" x14ac:dyDescent="0.25">
      <c r="B92" s="12"/>
      <c r="C92" s="12">
        <v>90</v>
      </c>
      <c r="D92" s="12"/>
      <c r="E92" s="12">
        <f>(9/2.7)</f>
        <v>3.333333333333333</v>
      </c>
      <c r="F92" s="12">
        <f>(10/2.7)</f>
        <v>3.7037037037037033</v>
      </c>
      <c r="G92" s="12">
        <f>(10/2.7)</f>
        <v>3.7037037037037033</v>
      </c>
      <c r="H92" s="12">
        <f>20/2.7</f>
        <v>7.4074074074074066</v>
      </c>
      <c r="J92" s="14"/>
      <c r="K92" s="14"/>
      <c r="L92" s="14">
        <f>20/2.7</f>
        <v>7.4074074074074066</v>
      </c>
      <c r="M92" s="14">
        <f>20/2.7</f>
        <v>7.4074074074074066</v>
      </c>
      <c r="N92" s="14">
        <f>20/2.7</f>
        <v>7.4074074074074066</v>
      </c>
      <c r="O92" s="14">
        <f>20/2.7</f>
        <v>7.4074074074074066</v>
      </c>
    </row>
    <row r="93" spans="1:15" x14ac:dyDescent="0.25">
      <c r="B93" s="12"/>
      <c r="C93" s="12">
        <v>80</v>
      </c>
      <c r="D93" s="12"/>
      <c r="E93" s="12">
        <f>(10/2.7)</f>
        <v>3.7037037037037033</v>
      </c>
      <c r="F93" s="12">
        <f>(9/2.7)</f>
        <v>3.333333333333333</v>
      </c>
      <c r="G93" s="12">
        <f>(10/2.7)</f>
        <v>3.7037037037037033</v>
      </c>
      <c r="H93" s="12">
        <f>20/2.7</f>
        <v>7.4074074074074066</v>
      </c>
      <c r="J93" s="14"/>
      <c r="K93" s="14"/>
      <c r="L93" s="14">
        <f>20/2.7</f>
        <v>7.4074074074074066</v>
      </c>
      <c r="M93" s="14">
        <f>25/2.7</f>
        <v>9.2592592592592595</v>
      </c>
      <c r="N93" s="14">
        <f>25/2.7</f>
        <v>9.2592592592592595</v>
      </c>
      <c r="O93" s="14">
        <f>25/2.7</f>
        <v>9.2592592592592595</v>
      </c>
    </row>
    <row r="94" spans="1:15" x14ac:dyDescent="0.25">
      <c r="B94" s="12"/>
      <c r="C94" s="12">
        <v>70</v>
      </c>
      <c r="D94" s="12"/>
      <c r="E94" s="12">
        <f>(10/2.7)</f>
        <v>3.7037037037037033</v>
      </c>
      <c r="F94" s="12">
        <f t="shared" ref="F94:H96" si="9">(10/2.7)</f>
        <v>3.7037037037037033</v>
      </c>
      <c r="G94" s="12">
        <f t="shared" si="9"/>
        <v>3.7037037037037033</v>
      </c>
      <c r="H94" s="12">
        <f>15/2.7</f>
        <v>5.5555555555555554</v>
      </c>
      <c r="J94" s="14"/>
      <c r="K94" s="14"/>
      <c r="L94" s="14">
        <f>15/2.7</f>
        <v>5.5555555555555554</v>
      </c>
      <c r="M94" s="14">
        <f>15/2.7</f>
        <v>5.5555555555555554</v>
      </c>
      <c r="N94" s="14">
        <f>15/2.7</f>
        <v>5.5555555555555554</v>
      </c>
      <c r="O94" s="14">
        <f>15/2.7</f>
        <v>5.5555555555555554</v>
      </c>
    </row>
    <row r="95" spans="1:15" x14ac:dyDescent="0.25">
      <c r="B95" s="12"/>
      <c r="C95" s="12">
        <v>60</v>
      </c>
      <c r="D95" s="12"/>
      <c r="E95" s="12">
        <f>(10/2.7)</f>
        <v>3.7037037037037033</v>
      </c>
      <c r="F95" s="12">
        <f t="shared" si="9"/>
        <v>3.7037037037037033</v>
      </c>
      <c r="G95" s="12">
        <f t="shared" si="9"/>
        <v>3.7037037037037033</v>
      </c>
      <c r="H95" s="12">
        <f t="shared" si="9"/>
        <v>3.7037037037037033</v>
      </c>
      <c r="J95" s="14"/>
      <c r="K95" s="14"/>
      <c r="L95" s="14">
        <f>(10/2.7)</f>
        <v>3.7037037037037033</v>
      </c>
      <c r="M95" s="14">
        <f>(12/2.7)</f>
        <v>4.4444444444444438</v>
      </c>
      <c r="N95" s="14">
        <f>(12/2.7)</f>
        <v>4.4444444444444438</v>
      </c>
      <c r="O95" s="14">
        <f>(12/2.7)</f>
        <v>4.4444444444444438</v>
      </c>
    </row>
    <row r="96" spans="1:15" x14ac:dyDescent="0.25">
      <c r="B96" s="12"/>
      <c r="C96" s="12">
        <v>50</v>
      </c>
      <c r="D96" s="12"/>
      <c r="E96" s="12">
        <f>(9/2.7)</f>
        <v>3.333333333333333</v>
      </c>
      <c r="F96" s="12">
        <f>10/2.7</f>
        <v>3.7037037037037033</v>
      </c>
      <c r="G96" s="12">
        <f>9/2.7</f>
        <v>3.333333333333333</v>
      </c>
      <c r="H96" s="12">
        <f t="shared" si="9"/>
        <v>3.7037037037037033</v>
      </c>
      <c r="J96" s="14"/>
      <c r="K96" s="14"/>
      <c r="L96" s="14">
        <f>(10/2.7)</f>
        <v>3.7037037037037033</v>
      </c>
      <c r="M96" s="14">
        <f>(10/2.7)</f>
        <v>3.7037037037037033</v>
      </c>
      <c r="N96" s="14">
        <f>(10/2.7)</f>
        <v>3.7037037037037033</v>
      </c>
      <c r="O96" s="14">
        <f>(10/2.7)</f>
        <v>3.7037037037037033</v>
      </c>
    </row>
    <row r="97" spans="2:15" x14ac:dyDescent="0.25">
      <c r="B97" s="12"/>
      <c r="C97" s="12">
        <v>40</v>
      </c>
      <c r="D97" s="12"/>
      <c r="E97" s="12">
        <f>(5/2.7)</f>
        <v>1.8518518518518516</v>
      </c>
      <c r="F97" s="12">
        <f>(5/2.7)</f>
        <v>1.8518518518518516</v>
      </c>
      <c r="G97" s="12">
        <f>(5/2.7)</f>
        <v>1.8518518518518516</v>
      </c>
      <c r="H97" s="12">
        <f>(7/2.7)</f>
        <v>2.5925925925925926</v>
      </c>
      <c r="J97" s="14"/>
      <c r="K97" s="14"/>
      <c r="L97" s="14">
        <f>(7/2.7)</f>
        <v>2.5925925925925926</v>
      </c>
      <c r="M97" s="14">
        <f>(8/2.7)</f>
        <v>2.9629629629629628</v>
      </c>
      <c r="N97" s="14">
        <f>(8/2.7)</f>
        <v>2.9629629629629628</v>
      </c>
      <c r="O97" s="14">
        <f>(8/2.7)</f>
        <v>2.9629629629629628</v>
      </c>
    </row>
    <row r="98" spans="2:15" x14ac:dyDescent="0.25">
      <c r="B98" s="12"/>
      <c r="C98" s="12">
        <v>30</v>
      </c>
      <c r="D98" s="12"/>
      <c r="E98" s="12">
        <f>(2/2.7)</f>
        <v>0.7407407407407407</v>
      </c>
      <c r="F98" s="12">
        <f>(2/2.7)</f>
        <v>0.7407407407407407</v>
      </c>
      <c r="G98" s="12">
        <f>(2/2.7)</f>
        <v>0.7407407407407407</v>
      </c>
      <c r="H98" s="12">
        <f>(2/2.7)</f>
        <v>0.7407407407407407</v>
      </c>
      <c r="J98" s="14"/>
      <c r="K98" s="14"/>
      <c r="L98" s="14">
        <f>(2/2.7)</f>
        <v>0.7407407407407407</v>
      </c>
      <c r="M98" s="14">
        <f>(5/2.7)</f>
        <v>1.8518518518518516</v>
      </c>
      <c r="N98" s="14">
        <f>(5/2.7)</f>
        <v>1.8518518518518516</v>
      </c>
      <c r="O98" s="14">
        <f>(5/2.7)</f>
        <v>1.8518518518518516</v>
      </c>
    </row>
    <row r="99" spans="2:15" x14ac:dyDescent="0.25">
      <c r="B99" s="12"/>
      <c r="C99" s="12">
        <v>20</v>
      </c>
      <c r="D99" s="12"/>
      <c r="E99" s="12">
        <f>(1/2.7)</f>
        <v>0.37037037037037035</v>
      </c>
      <c r="F99" s="12">
        <f>(1/2.7)</f>
        <v>0.37037037037037035</v>
      </c>
      <c r="G99" s="12">
        <f>(1/2.7)</f>
        <v>0.37037037037037035</v>
      </c>
      <c r="H99" s="12">
        <f>(2.5/2.7)</f>
        <v>0.92592592592592582</v>
      </c>
      <c r="J99" s="14"/>
      <c r="K99" s="14"/>
      <c r="L99" s="14">
        <f>(2.5/2.7)</f>
        <v>0.92592592592592582</v>
      </c>
      <c r="M99" s="14">
        <f>(2.5/2.7)</f>
        <v>0.92592592592592582</v>
      </c>
      <c r="N99" s="14">
        <f>(2.5/2.7)</f>
        <v>0.92592592592592582</v>
      </c>
      <c r="O99" s="14">
        <f>(2.5/2.7)</f>
        <v>0.92592592592592582</v>
      </c>
    </row>
    <row r="100" spans="2:15" x14ac:dyDescent="0.25">
      <c r="B100" s="12"/>
      <c r="C100" s="12">
        <v>10</v>
      </c>
      <c r="D100" s="12"/>
      <c r="E100" s="12">
        <v>0</v>
      </c>
      <c r="F100" s="12">
        <v>0</v>
      </c>
      <c r="G100" s="12">
        <v>0</v>
      </c>
      <c r="H100" s="12">
        <v>0</v>
      </c>
      <c r="J100" s="14"/>
      <c r="K100" s="14"/>
      <c r="L100" s="14">
        <v>0</v>
      </c>
      <c r="M100" s="14">
        <v>0</v>
      </c>
      <c r="N100" s="14">
        <v>0</v>
      </c>
      <c r="O100" s="14">
        <v>0</v>
      </c>
    </row>
    <row r="101" spans="2:15" x14ac:dyDescent="0.25">
      <c r="B101" s="12"/>
      <c r="C101" s="12">
        <v>0</v>
      </c>
      <c r="D101" s="12"/>
      <c r="E101" s="12">
        <v>0</v>
      </c>
      <c r="F101" s="12">
        <v>0</v>
      </c>
      <c r="G101" s="12">
        <v>0</v>
      </c>
      <c r="H101" s="12">
        <v>0</v>
      </c>
      <c r="J101" s="14"/>
      <c r="K101" s="14"/>
      <c r="L101" s="14">
        <v>0</v>
      </c>
      <c r="M101" s="14">
        <v>0</v>
      </c>
      <c r="N101" s="14">
        <v>0</v>
      </c>
      <c r="O101" s="14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Passage</vt:lpstr>
      <vt:lpstr>Distance</vt:lpstr>
      <vt:lpstr>Avoidance</vt:lpstr>
      <vt:lpstr>EnviroVariables</vt:lpstr>
      <vt:lpstr>Electric Field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M.</dc:creator>
  <cp:lastModifiedBy>Miller M.</cp:lastModifiedBy>
  <dcterms:created xsi:type="dcterms:W3CDTF">2022-02-09T16:51:27Z</dcterms:created>
  <dcterms:modified xsi:type="dcterms:W3CDTF">2022-11-28T13:25:58Z</dcterms:modified>
</cp:coreProperties>
</file>