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amb1a13\mydocuments\0phd\@@papers in progress dec 21\final for proof reading 220118\"/>
    </mc:Choice>
  </mc:AlternateContent>
  <xr:revisionPtr revIDLastSave="0" documentId="8_{F6223D68-0D41-4249-BF7D-A65EC4355100}" xr6:coauthVersionLast="47" xr6:coauthVersionMax="47" xr10:uidLastSave="{00000000-0000-0000-0000-000000000000}"/>
  <bookViews>
    <workbookView xWindow="20805" yWindow="1170" windowWidth="17535" windowHeight="15255" xr2:uid="{2F58BB9B-7473-4CE5-A143-C2BDBE2A40F5}"/>
  </bookViews>
  <sheets>
    <sheet name="Summary" sheetId="1" r:id="rId1"/>
  </sheets>
  <externalReferences>
    <externalReference r:id="rId2"/>
    <externalReference r:id="rId3"/>
  </externalReferences>
  <definedNames>
    <definedName name="Elec_Price">[1]Constants!$C$2</definedName>
    <definedName name="Labour_cost">[1]Constants!$C$3</definedName>
    <definedName name="Maize_only__CHP">'[2]info-not needed'!#REF!</definedName>
    <definedName name="Slurry_219_maize__CHP">'[2]info-not needed'!#REF!</definedName>
    <definedName name="Slurry_219_RHI_only">'[2]info-not needed'!#REF!</definedName>
    <definedName name="Slurry_365_CHP">'[2]info-not needed'!#REF!</definedName>
    <definedName name="Slurry_365_RHI_only_rhi_on_xs">'[2]info-not needed'!#REF!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B60" i="1"/>
  <c r="E53" i="1"/>
</calcChain>
</file>

<file path=xl/sharedStrings.xml><?xml version="1.0" encoding="utf-8"?>
<sst xmlns="http://schemas.openxmlformats.org/spreadsheetml/2006/main" count="89" uniqueCount="51">
  <si>
    <t>CHP - DIGN</t>
  </si>
  <si>
    <t>IRR</t>
  </si>
  <si>
    <t>FITL</t>
  </si>
  <si>
    <t>FITM</t>
  </si>
  <si>
    <t>FITH</t>
  </si>
  <si>
    <t>16% IRR FIT level</t>
  </si>
  <si>
    <t>FIT of 10.13p Electricity 13.61 p/kwh</t>
  </si>
  <si>
    <t>Closed 01/04/19</t>
  </si>
  <si>
    <t>CAPL</t>
  </si>
  <si>
    <t>CAPM</t>
  </si>
  <si>
    <t>CAPH</t>
  </si>
  <si>
    <t>CAPX</t>
  </si>
  <si>
    <t>PBL</t>
  </si>
  <si>
    <t>PBM</t>
  </si>
  <si>
    <t>PBH</t>
  </si>
  <si>
    <t>WBA</t>
  </si>
  <si>
    <t>RHIL</t>
  </si>
  <si>
    <t>RHIH</t>
  </si>
  <si>
    <t>RHI-70%</t>
  </si>
  <si>
    <t>rhi-70%</t>
  </si>
  <si>
    <t>CHP ONLY  - NO FIT</t>
  </si>
  <si>
    <t>NO FIT</t>
  </si>
  <si>
    <t>NO FIT NO RHI 
Heating Oil 55 p kWh-1</t>
  </si>
  <si>
    <t>70% heat use</t>
  </si>
  <si>
    <t>Elec price p kWh-1</t>
  </si>
  <si>
    <t>16.76p</t>
  </si>
  <si>
    <t>23.39p</t>
  </si>
  <si>
    <t>26.1p</t>
  </si>
  <si>
    <t>10% IRR</t>
  </si>
  <si>
    <t>16% IRR</t>
  </si>
  <si>
    <t>20.57p</t>
  </si>
  <si>
    <t>32.89p</t>
  </si>
  <si>
    <t xml:space="preserve">capex chp only </t>
  </si>
  <si>
    <t>fitl</t>
  </si>
  <si>
    <t>irr with fitl and cap l is 13.57%, so capl needs to be less to get 16%, hence £787</t>
  </si>
  <si>
    <t>fitm</t>
  </si>
  <si>
    <t>fith</t>
  </si>
  <si>
    <t>irr with fith and caph is 16.13%, so 16% is going to be a bit less than the CAPH digester of 1.61M</t>
  </si>
  <si>
    <t>fit .1013, RHI .0309, IRR 16%</t>
  </si>
  <si>
    <t>what other things could be subsidised?</t>
  </si>
  <si>
    <t>Elec only discuss: £01013 to £0.1104 kWh</t>
  </si>
  <si>
    <t>RHIL and RHIH: £0.0309 and £0.08723</t>
  </si>
  <si>
    <t>Capex: £1,600,000</t>
  </si>
  <si>
    <t>Ave milk production 8100 litres/year</t>
  </si>
  <si>
    <t xml:space="preserve">Ave slurry production: 52.8 li/day – 19292.857/year (Leckford numbers magically agree 52.8 and 30.83 in summer. Total 8017 t/yr. </t>
  </si>
  <si>
    <t>Diesel @55 p/lite</t>
  </si>
  <si>
    <t>elec price grid</t>
  </si>
  <si>
    <t>fit income</t>
  </si>
  <si>
    <t>rhi income</t>
  </si>
  <si>
    <t>slurry</t>
  </si>
  <si>
    <t>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</si>
</sst>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00_-;\-* #,##0.0000_-;_-* &quot;-&quot;??_-;_-@_-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_-&quot;£&quot;* #,##0.000_-;\-&quot;£&quot;* #,##0.0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0" fontId="0" fillId="0" borderId="0" xfId="0" applyNumberFormat="1"/>
    <xf numFmtId="10" fontId="3" fillId="3" borderId="0" xfId="0" applyNumberFormat="1" applyFont="1" applyFill="1"/>
    <xf numFmtId="164" fontId="0" fillId="0" borderId="0" xfId="1" applyNumberFormat="1" applyFont="1"/>
    <xf numFmtId="10" fontId="0" fillId="2" borderId="0" xfId="0" applyNumberFormat="1" applyFill="1"/>
    <xf numFmtId="165" fontId="0" fillId="0" borderId="0" xfId="2" applyNumberFormat="1" applyFont="1"/>
    <xf numFmtId="10" fontId="2" fillId="0" borderId="0" xfId="0" applyNumberFormat="1" applyFont="1"/>
    <xf numFmtId="9" fontId="0" fillId="0" borderId="0" xfId="0" applyNumberFormat="1"/>
    <xf numFmtId="164" fontId="0" fillId="0" borderId="0" xfId="1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6" fontId="0" fillId="0" borderId="0" xfId="0" applyNumberFormat="1"/>
    <xf numFmtId="0" fontId="4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167" fontId="0" fillId="0" borderId="0" xfId="1" applyNumberFormat="1" applyFont="1"/>
    <xf numFmtId="44" fontId="0" fillId="0" borderId="0" xfId="2" applyFont="1"/>
    <xf numFmtId="44" fontId="3" fillId="0" borderId="0" xfId="0" applyNumberFormat="1" applyFont="1"/>
    <xf numFmtId="168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\Documents\James\Projects\a-Camden%20Rokiah\rokiah%20sort%20and%20models\Phase%201%20Feasibility%20Economic%20Model%20v15%20Fel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b1a13/mydocuments/0phd/@@papers%20in%20progress%20dec%2021/20171012%20Leckford%20Estate%20AD%20Model%20v8b%20with%20mod%20fe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stock Calc"/>
      <sheetName val="Summary"/>
      <sheetName val="Digester 1m3"/>
      <sheetName val="Digester 2m3"/>
      <sheetName val="Digester 6m3"/>
      <sheetName val="Digester 20m3"/>
      <sheetName val="Digester 40m3"/>
      <sheetName val="Assumpts"/>
      <sheetName val="MassEnergy"/>
      <sheetName val="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>
            <v>0.1</v>
          </cell>
        </row>
        <row r="3">
          <cell r="C3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stock data"/>
      <sheetName val="Val of Feed"/>
      <sheetName val="Economics"/>
      <sheetName val="Summary"/>
      <sheetName val="IRR"/>
      <sheetName val="digestate"/>
      <sheetName val="graphs"/>
      <sheetName val="Biomethane"/>
      <sheetName val="Slurry Calcs"/>
      <sheetName val="seasonality"/>
      <sheetName val="Summary old"/>
      <sheetName val="Freeboard"/>
      <sheetName val="Capex"/>
      <sheetName val="fit deploy"/>
      <sheetName val="for sections"/>
      <sheetName val="cows"/>
      <sheetName val="info-not nee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ED3B-A1F6-46EB-A3D5-5DD09F3DEA2D}">
  <sheetPr>
    <tabColor rgb="FFFFFF3B"/>
  </sheetPr>
  <dimension ref="A1:M60"/>
  <sheetViews>
    <sheetView tabSelected="1" topLeftCell="A28" workbookViewId="0">
      <selection activeCell="B43" sqref="B43"/>
    </sheetView>
  </sheetViews>
  <sheetFormatPr defaultRowHeight="15" x14ac:dyDescent="0.25"/>
  <cols>
    <col min="1" max="1" width="11" customWidth="1"/>
    <col min="2" max="2" width="12.5703125" bestFit="1" customWidth="1"/>
    <col min="3" max="4" width="11.5703125" bestFit="1" customWidth="1"/>
    <col min="5" max="5" width="13.28515625" bestFit="1" customWidth="1"/>
    <col min="9" max="9" width="11.42578125" customWidth="1"/>
    <col min="10" max="10" width="15.28515625" customWidth="1"/>
    <col min="11" max="11" width="14.140625" customWidth="1"/>
    <col min="12" max="12" width="10.85546875" customWidth="1"/>
  </cols>
  <sheetData>
    <row r="1" spans="1:13" x14ac:dyDescent="0.25">
      <c r="A1" t="s">
        <v>0</v>
      </c>
      <c r="B1" s="1" t="s">
        <v>1</v>
      </c>
      <c r="C1" s="1"/>
      <c r="D1" s="1"/>
    </row>
    <row r="2" spans="1:13" x14ac:dyDescent="0.25">
      <c r="B2" t="s">
        <v>2</v>
      </c>
      <c r="C2" t="s">
        <v>3</v>
      </c>
      <c r="D2" t="s">
        <v>4</v>
      </c>
      <c r="E2" t="s">
        <v>5</v>
      </c>
      <c r="F2" s="2" t="s">
        <v>6</v>
      </c>
      <c r="G2" s="2"/>
      <c r="H2" s="2"/>
      <c r="I2" s="2"/>
      <c r="M2" t="s">
        <v>7</v>
      </c>
    </row>
    <row r="3" spans="1:13" x14ac:dyDescent="0.25">
      <c r="A3" t="s">
        <v>8</v>
      </c>
      <c r="B3" s="3">
        <v>0.13569999999999999</v>
      </c>
      <c r="C3" s="4">
        <v>0.2276</v>
      </c>
      <c r="D3" s="4">
        <v>0.32550000000000001</v>
      </c>
      <c r="E3" s="5">
        <v>6.5199999999999994E-2</v>
      </c>
      <c r="F3" s="6">
        <v>0.2145</v>
      </c>
      <c r="G3" s="2" t="s">
        <v>8</v>
      </c>
      <c r="H3" s="2"/>
      <c r="I3" s="2"/>
    </row>
    <row r="4" spans="1:13" x14ac:dyDescent="0.25">
      <c r="A4" t="s">
        <v>9</v>
      </c>
      <c r="B4" s="3">
        <v>4.4499999999999998E-2</v>
      </c>
      <c r="C4" s="3">
        <v>0.12139999999999999</v>
      </c>
      <c r="D4" s="4">
        <v>0.19359999999999999</v>
      </c>
      <c r="E4" s="5">
        <v>0.14699999999999999</v>
      </c>
      <c r="F4" s="6">
        <v>0.11119999999999999</v>
      </c>
      <c r="G4" s="2" t="s">
        <v>9</v>
      </c>
      <c r="H4" s="2"/>
      <c r="I4" s="2"/>
    </row>
    <row r="5" spans="1:13" x14ac:dyDescent="0.25">
      <c r="A5" t="s">
        <v>10</v>
      </c>
      <c r="B5" s="3">
        <v>1.66E-2</v>
      </c>
      <c r="C5" s="3">
        <v>9.35E-2</v>
      </c>
      <c r="D5" s="3">
        <v>0.1613</v>
      </c>
      <c r="E5" s="5">
        <v>0.1794</v>
      </c>
      <c r="F5" s="6">
        <v>8.3599999999999994E-2</v>
      </c>
      <c r="G5" s="2" t="s">
        <v>10</v>
      </c>
      <c r="H5" s="2"/>
      <c r="I5" s="2"/>
    </row>
    <row r="6" spans="1:13" x14ac:dyDescent="0.25">
      <c r="A6" t="s">
        <v>11</v>
      </c>
      <c r="B6" s="7">
        <v>786191</v>
      </c>
      <c r="C6" s="7">
        <v>1173244</v>
      </c>
      <c r="D6" s="7">
        <v>1608248</v>
      </c>
    </row>
    <row r="7" spans="1:13" x14ac:dyDescent="0.25">
      <c r="B7" s="3"/>
      <c r="C7" s="3"/>
      <c r="D7" s="3"/>
    </row>
    <row r="8" spans="1:13" x14ac:dyDescent="0.25">
      <c r="A8" t="s">
        <v>0</v>
      </c>
      <c r="B8" s="1" t="s">
        <v>1</v>
      </c>
      <c r="C8" s="1"/>
      <c r="D8" s="1"/>
    </row>
    <row r="9" spans="1:13" x14ac:dyDescent="0.25">
      <c r="B9" t="s">
        <v>2</v>
      </c>
      <c r="C9" t="s">
        <v>3</v>
      </c>
      <c r="D9" t="s">
        <v>4</v>
      </c>
    </row>
    <row r="10" spans="1:13" x14ac:dyDescent="0.25">
      <c r="A10" t="s">
        <v>12</v>
      </c>
      <c r="B10" s="4">
        <v>0.25459999999999999</v>
      </c>
      <c r="C10" s="4">
        <v>0.39629999999999999</v>
      </c>
      <c r="D10" s="4">
        <v>0.54920000000000002</v>
      </c>
    </row>
    <row r="11" spans="1:13" x14ac:dyDescent="0.25">
      <c r="A11" t="s">
        <v>13</v>
      </c>
      <c r="B11" s="3">
        <v>0.13320000000000001</v>
      </c>
      <c r="C11" s="4">
        <v>0.23150000000000001</v>
      </c>
      <c r="D11" s="4">
        <v>0.33069999999999999</v>
      </c>
    </row>
    <row r="12" spans="1:13" x14ac:dyDescent="0.25">
      <c r="A12" t="s">
        <v>14</v>
      </c>
      <c r="B12" s="3">
        <v>6.8500000000000005E-2</v>
      </c>
      <c r="C12" s="3">
        <v>0.15329999999999999</v>
      </c>
      <c r="D12" s="4">
        <v>0.23200000000000001</v>
      </c>
    </row>
    <row r="13" spans="1:13" x14ac:dyDescent="0.25">
      <c r="A13" t="s">
        <v>15</v>
      </c>
      <c r="B13" s="3">
        <v>0.31850000000000001</v>
      </c>
      <c r="C13" s="3">
        <v>0.4879</v>
      </c>
      <c r="D13" s="3">
        <v>0.67279999999999995</v>
      </c>
    </row>
    <row r="15" spans="1:13" x14ac:dyDescent="0.25">
      <c r="B15" s="1" t="s">
        <v>2</v>
      </c>
      <c r="C15" s="1"/>
      <c r="D15" s="1" t="s">
        <v>3</v>
      </c>
      <c r="E15" s="1"/>
      <c r="F15" s="1" t="s">
        <v>4</v>
      </c>
      <c r="G15" s="1"/>
    </row>
    <row r="16" spans="1:13" x14ac:dyDescent="0.25">
      <c r="B16" t="s">
        <v>16</v>
      </c>
      <c r="C16" t="s">
        <v>17</v>
      </c>
      <c r="D16" t="s">
        <v>16</v>
      </c>
      <c r="E16" t="s">
        <v>17</v>
      </c>
      <c r="F16" t="s">
        <v>16</v>
      </c>
      <c r="G16" t="s">
        <v>17</v>
      </c>
    </row>
    <row r="17" spans="1:12" x14ac:dyDescent="0.25">
      <c r="A17" t="s">
        <v>8</v>
      </c>
      <c r="B17" s="3">
        <v>0.21829999999999999</v>
      </c>
      <c r="C17" s="3">
        <v>0.29199999999999998</v>
      </c>
      <c r="D17" s="3">
        <v>0.28610000000000002</v>
      </c>
      <c r="E17" s="3">
        <v>0.35729999999999995</v>
      </c>
      <c r="F17" s="3">
        <v>0.36270000000000002</v>
      </c>
      <c r="G17" s="3">
        <v>0.4325</v>
      </c>
    </row>
    <row r="18" spans="1:12" x14ac:dyDescent="0.25">
      <c r="A18" t="s">
        <v>9</v>
      </c>
      <c r="B18" s="8">
        <v>0.13</v>
      </c>
      <c r="C18" s="3">
        <v>0.1875</v>
      </c>
      <c r="D18" s="3">
        <v>0.183</v>
      </c>
      <c r="E18" s="3">
        <v>0.23620000000000002</v>
      </c>
      <c r="F18" s="3">
        <v>0.2402</v>
      </c>
      <c r="G18" s="3">
        <v>0.2908</v>
      </c>
    </row>
    <row r="19" spans="1:12" x14ac:dyDescent="0.25">
      <c r="A19" t="s">
        <v>10</v>
      </c>
      <c r="B19" s="8">
        <v>0.10539999999999999</v>
      </c>
      <c r="C19" s="3">
        <v>0.15970000000000001</v>
      </c>
      <c r="D19" s="8">
        <v>0.1555</v>
      </c>
      <c r="E19" s="3">
        <v>0.20480000000000001</v>
      </c>
      <c r="F19" s="3">
        <v>0.2084</v>
      </c>
      <c r="G19" s="3">
        <v>0.25469999999999998</v>
      </c>
    </row>
    <row r="22" spans="1:12" x14ac:dyDescent="0.25">
      <c r="B22" t="s">
        <v>2</v>
      </c>
      <c r="C22" t="s">
        <v>3</v>
      </c>
      <c r="D22" s="1"/>
      <c r="E22" s="1"/>
      <c r="F22" s="1" t="s">
        <v>2</v>
      </c>
      <c r="G22" s="1"/>
    </row>
    <row r="23" spans="1:12" x14ac:dyDescent="0.25">
      <c r="B23" t="s">
        <v>18</v>
      </c>
      <c r="C23" t="s">
        <v>19</v>
      </c>
      <c r="D23" s="9"/>
      <c r="F23" t="s">
        <v>18</v>
      </c>
    </row>
    <row r="24" spans="1:12" x14ac:dyDescent="0.25">
      <c r="A24" t="s">
        <v>8</v>
      </c>
      <c r="B24" s="10">
        <v>1.24E-2</v>
      </c>
      <c r="C24" s="10">
        <v>0</v>
      </c>
      <c r="D24" s="10"/>
      <c r="E24" s="3"/>
      <c r="F24" s="10">
        <v>6.54E-2</v>
      </c>
      <c r="G24" s="3"/>
    </row>
    <row r="25" spans="1:12" x14ac:dyDescent="0.25">
      <c r="A25" t="s">
        <v>9</v>
      </c>
      <c r="B25" s="10">
        <v>0.11169999999999999</v>
      </c>
      <c r="C25" s="10">
        <v>4.4999999999999998E-2</v>
      </c>
      <c r="D25" s="10"/>
      <c r="E25" s="3"/>
      <c r="F25" s="10">
        <v>3.4700000000000002E-2</v>
      </c>
      <c r="G25" s="3"/>
    </row>
    <row r="26" spans="1:12" x14ac:dyDescent="0.25">
      <c r="A26" t="s">
        <v>10</v>
      </c>
      <c r="B26" s="10">
        <v>0.15290000000000001</v>
      </c>
      <c r="C26" s="10">
        <v>8.5900000000000004E-2</v>
      </c>
      <c r="D26" s="10"/>
      <c r="E26" s="3"/>
      <c r="F26" s="10"/>
      <c r="G26" s="3"/>
    </row>
    <row r="27" spans="1:12" x14ac:dyDescent="0.25">
      <c r="B27" s="10"/>
    </row>
    <row r="29" spans="1:12" ht="27" customHeight="1" x14ac:dyDescent="0.25">
      <c r="B29" t="s">
        <v>20</v>
      </c>
      <c r="H29" s="11" t="s">
        <v>21</v>
      </c>
      <c r="I29" s="11"/>
      <c r="J29" s="12" t="s">
        <v>22</v>
      </c>
      <c r="K29" s="1"/>
      <c r="L29" t="s">
        <v>23</v>
      </c>
    </row>
    <row r="30" spans="1:12" ht="27" customHeight="1" x14ac:dyDescent="0.25">
      <c r="H30" s="11" t="s">
        <v>24</v>
      </c>
      <c r="I30" s="11"/>
      <c r="J30" s="11" t="s">
        <v>24</v>
      </c>
      <c r="K30" s="11"/>
    </row>
    <row r="31" spans="1:12" x14ac:dyDescent="0.25">
      <c r="B31" t="s">
        <v>25</v>
      </c>
      <c r="C31" t="s">
        <v>26</v>
      </c>
      <c r="D31" t="s">
        <v>27</v>
      </c>
      <c r="E31" s="9">
        <v>0.16</v>
      </c>
      <c r="H31" t="s">
        <v>28</v>
      </c>
      <c r="I31" t="s">
        <v>29</v>
      </c>
      <c r="J31" t="s">
        <v>28</v>
      </c>
      <c r="K31" t="s">
        <v>29</v>
      </c>
    </row>
    <row r="32" spans="1:12" x14ac:dyDescent="0.25">
      <c r="A32" t="s">
        <v>8</v>
      </c>
      <c r="B32" s="3">
        <v>0.1</v>
      </c>
      <c r="E32" t="s">
        <v>30</v>
      </c>
      <c r="G32" t="s">
        <v>8</v>
      </c>
      <c r="H32">
        <v>16.760000000000002</v>
      </c>
      <c r="I32">
        <v>20.57</v>
      </c>
      <c r="J32">
        <v>14.92</v>
      </c>
      <c r="K32">
        <v>19.62</v>
      </c>
    </row>
    <row r="33" spans="1:11" x14ac:dyDescent="0.25">
      <c r="A33" t="s">
        <v>9</v>
      </c>
      <c r="C33" s="9">
        <v>0.1</v>
      </c>
      <c r="E33" s="3">
        <v>0.29370000000000002</v>
      </c>
      <c r="G33" t="s">
        <v>9</v>
      </c>
      <c r="H33">
        <v>23.39</v>
      </c>
      <c r="I33">
        <v>29.37</v>
      </c>
      <c r="J33">
        <v>21.59</v>
      </c>
      <c r="K33">
        <v>28.49</v>
      </c>
    </row>
    <row r="34" spans="1:11" x14ac:dyDescent="0.25">
      <c r="A34" t="s">
        <v>10</v>
      </c>
      <c r="D34" s="9">
        <v>0.1</v>
      </c>
      <c r="E34" t="s">
        <v>31</v>
      </c>
      <c r="G34" t="s">
        <v>10</v>
      </c>
      <c r="H34">
        <v>26.1</v>
      </c>
      <c r="I34">
        <v>32.89</v>
      </c>
      <c r="J34">
        <v>24.26</v>
      </c>
      <c r="K34">
        <v>32.01</v>
      </c>
    </row>
    <row r="37" spans="1:11" x14ac:dyDescent="0.25">
      <c r="B37" t="s">
        <v>32</v>
      </c>
    </row>
    <row r="38" spans="1:11" x14ac:dyDescent="0.25">
      <c r="A38" t="s">
        <v>33</v>
      </c>
      <c r="B38">
        <v>4.65E-2</v>
      </c>
      <c r="C38" s="13">
        <v>787227.08685000916</v>
      </c>
      <c r="D38" t="s">
        <v>34</v>
      </c>
    </row>
    <row r="39" spans="1:11" x14ac:dyDescent="0.25">
      <c r="A39" t="s">
        <v>35</v>
      </c>
      <c r="B39">
        <v>0.1104</v>
      </c>
      <c r="C39" s="13">
        <v>1176848.8612873133</v>
      </c>
    </row>
    <row r="40" spans="1:11" x14ac:dyDescent="0.25">
      <c r="A40" t="s">
        <v>36</v>
      </c>
      <c r="B40">
        <v>0.18140000000000001</v>
      </c>
      <c r="C40" s="13">
        <v>1608197.3850493382</v>
      </c>
      <c r="D40" t="s">
        <v>37</v>
      </c>
    </row>
    <row r="41" spans="1:11" x14ac:dyDescent="0.25">
      <c r="C41" s="13"/>
    </row>
    <row r="42" spans="1:11" x14ac:dyDescent="0.25">
      <c r="A42" s="2"/>
      <c r="B42" s="2" t="s">
        <v>38</v>
      </c>
      <c r="C42" s="2"/>
    </row>
    <row r="43" spans="1:11" x14ac:dyDescent="0.25">
      <c r="A43" s="2" t="s">
        <v>8</v>
      </c>
      <c r="B43" s="2">
        <v>6.1499999999999999E-2</v>
      </c>
      <c r="C43" s="2"/>
    </row>
    <row r="44" spans="1:11" x14ac:dyDescent="0.25">
      <c r="A44" s="2" t="s">
        <v>9</v>
      </c>
      <c r="B44" s="2">
        <v>0.1492</v>
      </c>
      <c r="C44" s="2"/>
    </row>
    <row r="45" spans="1:11" x14ac:dyDescent="0.25">
      <c r="A45" s="2" t="s">
        <v>10</v>
      </c>
      <c r="B45" s="2">
        <v>0.184</v>
      </c>
      <c r="C45" s="2"/>
    </row>
    <row r="49" spans="1:11" x14ac:dyDescent="0.25">
      <c r="A49" s="14" t="s">
        <v>39</v>
      </c>
    </row>
    <row r="50" spans="1:11" x14ac:dyDescent="0.25">
      <c r="A50" s="15" t="s">
        <v>40</v>
      </c>
      <c r="D50">
        <v>0.1104</v>
      </c>
    </row>
    <row r="51" spans="1:11" x14ac:dyDescent="0.25">
      <c r="A51" s="15" t="s">
        <v>41</v>
      </c>
      <c r="D51">
        <v>8.7230000000000002E-2</v>
      </c>
    </row>
    <row r="52" spans="1:11" x14ac:dyDescent="0.25">
      <c r="A52" s="15" t="s">
        <v>42</v>
      </c>
      <c r="D52" s="16">
        <v>1600000</v>
      </c>
    </row>
    <row r="53" spans="1:11" x14ac:dyDescent="0.25">
      <c r="A53" s="15" t="s">
        <v>43</v>
      </c>
      <c r="C53">
        <v>8100</v>
      </c>
      <c r="D53">
        <v>550</v>
      </c>
      <c r="E53" s="17">
        <f>C53*D53</f>
        <v>4455000</v>
      </c>
    </row>
    <row r="54" spans="1:11" x14ac:dyDescent="0.25">
      <c r="A54" s="15" t="s">
        <v>44</v>
      </c>
      <c r="K54">
        <v>8017000</v>
      </c>
    </row>
    <row r="55" spans="1:11" x14ac:dyDescent="0.25">
      <c r="A55" s="15" t="s">
        <v>23</v>
      </c>
    </row>
    <row r="56" spans="1:11" x14ac:dyDescent="0.25">
      <c r="A56" s="15" t="s">
        <v>45</v>
      </c>
    </row>
    <row r="57" spans="1:11" x14ac:dyDescent="0.25">
      <c r="A57" s="15" t="s">
        <v>46</v>
      </c>
      <c r="B57">
        <v>0.1361</v>
      </c>
    </row>
    <row r="58" spans="1:11" x14ac:dyDescent="0.25">
      <c r="A58" s="15" t="s">
        <v>47</v>
      </c>
      <c r="B58" s="18">
        <v>127834.02999452055</v>
      </c>
    </row>
    <row r="59" spans="1:11" x14ac:dyDescent="0.25">
      <c r="A59" s="15" t="s">
        <v>48</v>
      </c>
      <c r="B59" s="18">
        <v>82724.429864712336</v>
      </c>
      <c r="C59" t="s">
        <v>49</v>
      </c>
      <c r="D59" t="s">
        <v>50</v>
      </c>
    </row>
    <row r="60" spans="1:11" x14ac:dyDescent="0.25">
      <c r="B60" s="19">
        <f>SUM(B58:B59)</f>
        <v>210558.45985923288</v>
      </c>
      <c r="C60" s="20">
        <f>B60/K54</f>
        <v>2.6263996489863151E-2</v>
      </c>
      <c r="D60" s="20">
        <f>B60/E53</f>
        <v>4.7263402886472031E-2</v>
      </c>
    </row>
  </sheetData>
  <mergeCells count="11">
    <mergeCell ref="H29:I29"/>
    <mergeCell ref="J29:K29"/>
    <mergeCell ref="H30:I30"/>
    <mergeCell ref="J30:K30"/>
    <mergeCell ref="B1:D1"/>
    <mergeCell ref="B8:D8"/>
    <mergeCell ref="B15:C15"/>
    <mergeCell ref="D15:E15"/>
    <mergeCell ref="F15:G15"/>
    <mergeCell ref="D22:E22"/>
    <mergeCell ref="F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Bywater A.M.</dc:creator>
  <cp:lastModifiedBy>Bywater A.M.</cp:lastModifiedBy>
  <dcterms:created xsi:type="dcterms:W3CDTF">2022-01-18T10:50:27Z</dcterms:created>
  <dcterms:modified xsi:type="dcterms:W3CDTF">2022-01-18T10:57:22Z</dcterms:modified>
</cp:coreProperties>
</file>