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rtishowell/Desktop/Copies of Updated Data Submission Files/Heat Recovery/"/>
    </mc:Choice>
  </mc:AlternateContent>
  <xr:revisionPtr revIDLastSave="0" documentId="13_ncr:1_{9639746A-5EC9-614C-B826-9E8C7195BE9A}" xr6:coauthVersionLast="47" xr6:coauthVersionMax="47" xr10:uidLastSave="{00000000-0000-0000-0000-000000000000}"/>
  <bookViews>
    <workbookView xWindow="0" yWindow="0" windowWidth="38400" windowHeight="21600" activeTab="1" xr2:uid="{00000000-000D-0000-FFFF-FFFF00000000}"/>
  </bookViews>
  <sheets>
    <sheet name="Energy Available" sheetId="13" r:id="rId1"/>
    <sheet name="Heat Re-Use" sheetId="6" r:id="rId2"/>
    <sheet name="Alt Method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3" l="1"/>
  <c r="G46" i="13"/>
  <c r="G47" i="13"/>
  <c r="E46" i="13"/>
  <c r="E47" i="13"/>
  <c r="E45" i="13"/>
  <c r="G34" i="13"/>
  <c r="G35" i="13"/>
  <c r="G36" i="13"/>
  <c r="G37" i="13"/>
  <c r="G38" i="13"/>
  <c r="G39" i="13"/>
  <c r="G40" i="13"/>
  <c r="G41" i="13"/>
  <c r="G42" i="13"/>
  <c r="G43" i="13"/>
  <c r="G44" i="13"/>
  <c r="G33" i="13"/>
  <c r="E43" i="13"/>
  <c r="E44" i="13"/>
  <c r="E42" i="13"/>
  <c r="E40" i="13"/>
  <c r="E41" i="13"/>
  <c r="E39" i="13"/>
  <c r="E37" i="13"/>
  <c r="E38" i="13"/>
  <c r="E36" i="13"/>
  <c r="E34" i="13"/>
  <c r="E35" i="13"/>
  <c r="E33" i="13"/>
  <c r="E30" i="14"/>
  <c r="E32" i="14"/>
  <c r="E31" i="14"/>
  <c r="E17" i="14"/>
  <c r="E22" i="14"/>
  <c r="E23" i="14"/>
  <c r="E24" i="14"/>
  <c r="E25" i="14"/>
  <c r="E26" i="14"/>
  <c r="E27" i="14"/>
  <c r="E28" i="14"/>
  <c r="E29" i="14"/>
  <c r="E21" i="14"/>
  <c r="E7" i="14"/>
  <c r="E8" i="14"/>
  <c r="E9" i="14"/>
  <c r="E10" i="14"/>
  <c r="E11" i="14"/>
  <c r="E12" i="14"/>
  <c r="E13" i="14"/>
  <c r="E14" i="14"/>
  <c r="E15" i="14"/>
  <c r="E6" i="14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6" i="13"/>
  <c r="E16" i="14" l="1"/>
</calcChain>
</file>

<file path=xl/sharedStrings.xml><?xml version="1.0" encoding="utf-8"?>
<sst xmlns="http://schemas.openxmlformats.org/spreadsheetml/2006/main" count="98" uniqueCount="46">
  <si>
    <t>T1he</t>
  </si>
  <si>
    <t>ER1</t>
  </si>
  <si>
    <t>ER</t>
  </si>
  <si>
    <t xml:space="preserve">% recovered of total </t>
  </si>
  <si>
    <t>TE = Thermal Efficiency</t>
  </si>
  <si>
    <t>FPHE Cooling Water Inlet Temp (degC)</t>
  </si>
  <si>
    <t>Energy Available (kJ)</t>
  </si>
  <si>
    <t>Percentage of Boiler Energy (%)</t>
  </si>
  <si>
    <t>Energy required in boiler (kJ)</t>
  </si>
  <si>
    <t>OneStageTE (%)</t>
  </si>
  <si>
    <t>TwoStageTE (%)</t>
  </si>
  <si>
    <t>TEIncrease (%)</t>
  </si>
  <si>
    <t>SecondStageTE (%)</t>
  </si>
  <si>
    <t>Energy Recovered (J)</t>
  </si>
  <si>
    <t>Inputs:</t>
  </si>
  <si>
    <t>N_i =</t>
  </si>
  <si>
    <t>x_i =</t>
  </si>
  <si>
    <t>T_b =</t>
  </si>
  <si>
    <t>T_con =</t>
  </si>
  <si>
    <t>he_r =</t>
  </si>
  <si>
    <t>Boiler temperature (degC)</t>
  </si>
  <si>
    <t>Condenser temperature (degC)</t>
  </si>
  <si>
    <t>Boiler steam dryness fraction</t>
  </si>
  <si>
    <t>Number of volume steps in iterative procedure</t>
  </si>
  <si>
    <t>Assumed heat exchanger heat recovery efficiency</t>
  </si>
  <si>
    <t>dW = PdV (isentropic)</t>
  </si>
  <si>
    <t>Ideal (isentropic)</t>
  </si>
  <si>
    <t>Difference (%)</t>
  </si>
  <si>
    <t>Pressure After Expansion (bar)</t>
  </si>
  <si>
    <t xml:space="preserve">gamma = </t>
  </si>
  <si>
    <t>Adiabatic coefficient of expansion</t>
  </si>
  <si>
    <t>Raw Data Recorded from Matlab Models ('Uniflow_Engine_Isentropic' for isentropic ideal equations, 'TwoStageEngineSimulation' for dW = PdV method)</t>
  </si>
  <si>
    <t>Single Stage CE Efficiency (%)</t>
  </si>
  <si>
    <t>AVG</t>
  </si>
  <si>
    <t>MAX</t>
  </si>
  <si>
    <t>Dryness fraction sensitivty analysis</t>
  </si>
  <si>
    <t xml:space="preserve">T_FPHE = </t>
  </si>
  <si>
    <t>FPHE cooling water inlet temperature (degC)</t>
  </si>
  <si>
    <t>xi</t>
  </si>
  <si>
    <t>% of Ea @ x = 1</t>
  </si>
  <si>
    <t xml:space="preserve">Energy available for recovery </t>
  </si>
  <si>
    <t>Use_Graphical = 1</t>
  </si>
  <si>
    <t>x_b</t>
  </si>
  <si>
    <t>Raw Data Recorded from Matlab Model ('Two_Stage_Engine_Simulation')</t>
  </si>
  <si>
    <t>Two-Stage System Efficiency</t>
  </si>
  <si>
    <t>Dryness Fraction Sensitivty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</si>
</sst>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1" fontId="0" fillId="0" borderId="0" xfId="0" applyNumberFormat="1"/>
    <xf numFmtId="2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1" fontId="0" fillId="0" borderId="0" xfId="0" applyNumberFormat="1"/>
    <xf numFmtId="0" fontId="0" fillId="0" borderId="2" xfId="0" applyBorder="1" applyAlignment="1">
      <alignment horizontal="center"/>
    </xf>
    <xf numFmtId="10" fontId="0" fillId="0" borderId="1" xfId="0" applyNumberFormat="1" applyBorder="1"/>
    <xf numFmtId="10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0" fillId="0" borderId="1" xfId="0" applyNumberFormat="1" applyBorder="1"/>
    <xf numFmtId="0" fontId="1" fillId="0" borderId="0" xfId="0" applyFont="1"/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0" fillId="0" borderId="0" xfId="0" applyBorder="1" applyAlignment="1"/>
    <xf numFmtId="164" fontId="0" fillId="0" borderId="0" xfId="0" applyNumberFormat="1" applyBorder="1"/>
    <xf numFmtId="0" fontId="3" fillId="0" borderId="0" xfId="0" applyFont="1"/>
    <xf numFmtId="0" fontId="3" fillId="0" borderId="0" xfId="0" applyFont="1" applyAlignment="1">
      <alignment vertical="top"/>
    </xf>
    <xf numFmtId="2" fontId="0" fillId="0" borderId="1" xfId="0" applyNumberFormat="1" applyBorder="1"/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D98C-255A-904D-8068-E9FB3D6D146D}">
  <dimension ref="B1:T62"/>
  <sheetViews>
    <sheetView zoomScale="80" zoomScaleNormal="80" workbookViewId="0">
      <selection activeCell="B2" sqref="B2"/>
    </sheetView>
  </sheetViews>
  <sheetFormatPr baseColWidth="10" defaultRowHeight="16" x14ac:dyDescent="0.2"/>
  <cols>
    <col min="2" max="2" width="34.5" bestFit="1" customWidth="1"/>
    <col min="4" max="4" width="18.1640625" bestFit="1" customWidth="1"/>
    <col min="5" max="7" width="27.6640625" bestFit="1" customWidth="1"/>
    <col min="9" max="9" width="18.1640625" bestFit="1" customWidth="1"/>
    <col min="10" max="10" width="26.83203125" bestFit="1" customWidth="1"/>
    <col min="12" max="12" width="19.33203125" customWidth="1"/>
    <col min="13" max="13" width="14.33203125" customWidth="1"/>
  </cols>
  <sheetData>
    <row r="1" spans="2:10" x14ac:dyDescent="0.2">
      <c r="B1" s="17" t="s">
        <v>43</v>
      </c>
    </row>
    <row r="3" spans="2:10" x14ac:dyDescent="0.2">
      <c r="B3" s="18" t="s">
        <v>40</v>
      </c>
    </row>
    <row r="4" spans="2:10" x14ac:dyDescent="0.2">
      <c r="H4" t="s">
        <v>14</v>
      </c>
    </row>
    <row r="5" spans="2:10" x14ac:dyDescent="0.2">
      <c r="B5" s="4" t="s">
        <v>5</v>
      </c>
      <c r="C5" s="4" t="s">
        <v>2</v>
      </c>
      <c r="D5" s="4" t="s">
        <v>6</v>
      </c>
      <c r="E5" s="4" t="s">
        <v>8</v>
      </c>
      <c r="F5" s="4" t="s">
        <v>7</v>
      </c>
    </row>
    <row r="6" spans="2:10" x14ac:dyDescent="0.2">
      <c r="B6" s="21">
        <v>50</v>
      </c>
      <c r="C6" s="4">
        <v>1</v>
      </c>
      <c r="D6" s="4">
        <v>1847</v>
      </c>
      <c r="E6" s="4">
        <v>2592</v>
      </c>
      <c r="F6" s="9">
        <f>(D6/E6)*100</f>
        <v>71.257716049382708</v>
      </c>
      <c r="H6" t="s">
        <v>17</v>
      </c>
      <c r="I6">
        <v>100</v>
      </c>
      <c r="J6" t="s">
        <v>20</v>
      </c>
    </row>
    <row r="7" spans="2:10" x14ac:dyDescent="0.2">
      <c r="B7" s="21"/>
      <c r="C7" s="4">
        <v>2</v>
      </c>
      <c r="D7" s="4">
        <v>1587</v>
      </c>
      <c r="E7" s="4">
        <v>2592</v>
      </c>
      <c r="F7" s="9">
        <f t="shared" ref="F7:F21" si="0">(D7/E7)*100</f>
        <v>61.226851851851848</v>
      </c>
      <c r="H7" t="s">
        <v>18</v>
      </c>
      <c r="I7">
        <v>20</v>
      </c>
      <c r="J7" t="s">
        <v>21</v>
      </c>
    </row>
    <row r="8" spans="2:10" x14ac:dyDescent="0.2">
      <c r="B8" s="21"/>
      <c r="C8" s="4">
        <v>3</v>
      </c>
      <c r="D8" s="4">
        <v>1330</v>
      </c>
      <c r="E8" s="4">
        <v>2592</v>
      </c>
      <c r="F8" s="9">
        <f t="shared" si="0"/>
        <v>51.311728395061728</v>
      </c>
      <c r="H8" t="s">
        <v>16</v>
      </c>
      <c r="I8">
        <v>1</v>
      </c>
      <c r="J8" t="s">
        <v>22</v>
      </c>
    </row>
    <row r="9" spans="2:10" x14ac:dyDescent="0.2">
      <c r="B9" s="21"/>
      <c r="C9" s="4">
        <v>4</v>
      </c>
      <c r="D9" s="4">
        <v>1165</v>
      </c>
      <c r="E9" s="4">
        <v>2592</v>
      </c>
      <c r="F9" s="9">
        <f t="shared" si="0"/>
        <v>44.945987654320987</v>
      </c>
      <c r="H9" t="s">
        <v>41</v>
      </c>
    </row>
    <row r="10" spans="2:10" x14ac:dyDescent="0.2">
      <c r="B10" s="21"/>
      <c r="C10" s="4">
        <v>5</v>
      </c>
      <c r="D10" s="4">
        <v>654</v>
      </c>
      <c r="E10" s="4">
        <v>2592</v>
      </c>
      <c r="F10" s="9">
        <f t="shared" si="0"/>
        <v>25.231481481481481</v>
      </c>
    </row>
    <row r="11" spans="2:10" x14ac:dyDescent="0.2">
      <c r="B11" s="21"/>
      <c r="C11" s="4">
        <v>6</v>
      </c>
      <c r="D11" s="4">
        <v>364</v>
      </c>
      <c r="E11" s="4">
        <v>2592</v>
      </c>
      <c r="F11" s="9">
        <f t="shared" si="0"/>
        <v>14.043209876543211</v>
      </c>
    </row>
    <row r="12" spans="2:10" x14ac:dyDescent="0.2">
      <c r="B12" s="21"/>
      <c r="C12" s="4">
        <v>7</v>
      </c>
      <c r="D12" s="4">
        <v>0</v>
      </c>
      <c r="E12" s="4">
        <v>2592</v>
      </c>
      <c r="F12" s="9">
        <f t="shared" si="0"/>
        <v>0</v>
      </c>
    </row>
    <row r="13" spans="2:10" x14ac:dyDescent="0.2">
      <c r="B13" s="22">
        <v>60</v>
      </c>
      <c r="C13" s="4">
        <v>1</v>
      </c>
      <c r="D13" s="4">
        <v>1481</v>
      </c>
      <c r="E13" s="4">
        <v>2592</v>
      </c>
      <c r="F13" s="9">
        <f t="shared" si="0"/>
        <v>57.137345679012341</v>
      </c>
    </row>
    <row r="14" spans="2:10" x14ac:dyDescent="0.2">
      <c r="B14" s="22"/>
      <c r="C14" s="4">
        <v>2</v>
      </c>
      <c r="D14" s="4">
        <v>1129</v>
      </c>
      <c r="E14" s="4">
        <v>2592</v>
      </c>
      <c r="F14" s="9">
        <f t="shared" si="0"/>
        <v>43.557098765432102</v>
      </c>
    </row>
    <row r="15" spans="2:10" x14ac:dyDescent="0.2">
      <c r="B15" s="22"/>
      <c r="C15" s="4">
        <v>3</v>
      </c>
      <c r="D15" s="4">
        <v>732</v>
      </c>
      <c r="E15" s="4">
        <v>2592</v>
      </c>
      <c r="F15" s="9">
        <f t="shared" si="0"/>
        <v>28.240740740740737</v>
      </c>
    </row>
    <row r="16" spans="2:10" x14ac:dyDescent="0.2">
      <c r="B16" s="22"/>
      <c r="C16" s="4">
        <v>4</v>
      </c>
      <c r="D16" s="4">
        <v>545</v>
      </c>
      <c r="E16" s="4">
        <v>2592</v>
      </c>
      <c r="F16" s="9">
        <f t="shared" si="0"/>
        <v>21.026234567901234</v>
      </c>
    </row>
    <row r="17" spans="2:20" x14ac:dyDescent="0.2">
      <c r="B17" s="22"/>
      <c r="C17" s="4">
        <v>5</v>
      </c>
      <c r="D17" s="4">
        <v>0</v>
      </c>
      <c r="E17" s="4">
        <v>2592</v>
      </c>
      <c r="F17" s="9">
        <f t="shared" si="0"/>
        <v>0</v>
      </c>
    </row>
    <row r="18" spans="2:20" x14ac:dyDescent="0.2">
      <c r="B18" s="22">
        <v>70</v>
      </c>
      <c r="C18" s="4">
        <v>1</v>
      </c>
      <c r="D18" s="4">
        <v>1169</v>
      </c>
      <c r="E18" s="4">
        <v>2592</v>
      </c>
      <c r="F18" s="9">
        <f t="shared" si="0"/>
        <v>45.100308641975303</v>
      </c>
    </row>
    <row r="19" spans="2:20" x14ac:dyDescent="0.2">
      <c r="B19" s="22"/>
      <c r="C19" s="4">
        <v>2</v>
      </c>
      <c r="D19" s="4">
        <v>633</v>
      </c>
      <c r="E19" s="4">
        <v>2592</v>
      </c>
      <c r="F19" s="9">
        <f t="shared" si="0"/>
        <v>24.421296296296298</v>
      </c>
    </row>
    <row r="20" spans="2:20" x14ac:dyDescent="0.2">
      <c r="B20" s="22"/>
      <c r="C20" s="4">
        <v>3</v>
      </c>
      <c r="D20" s="4">
        <v>216</v>
      </c>
      <c r="E20" s="4">
        <v>2592</v>
      </c>
      <c r="F20" s="9">
        <f t="shared" si="0"/>
        <v>8.3333333333333321</v>
      </c>
    </row>
    <row r="21" spans="2:20" x14ac:dyDescent="0.2">
      <c r="B21" s="22"/>
      <c r="C21" s="4">
        <v>4</v>
      </c>
      <c r="D21" s="4">
        <v>0</v>
      </c>
      <c r="E21" s="4">
        <v>2592</v>
      </c>
      <c r="F21" s="9">
        <f t="shared" si="0"/>
        <v>0</v>
      </c>
    </row>
    <row r="25" spans="2:20" x14ac:dyDescent="0.2">
      <c r="B25" s="18" t="s">
        <v>35</v>
      </c>
    </row>
    <row r="27" spans="2:20" x14ac:dyDescent="0.2">
      <c r="B27" t="s">
        <v>17</v>
      </c>
      <c r="C27">
        <v>100</v>
      </c>
      <c r="D27" t="s">
        <v>20</v>
      </c>
      <c r="O27" s="30"/>
    </row>
    <row r="28" spans="2:20" x14ac:dyDescent="0.2">
      <c r="B28" t="s">
        <v>18</v>
      </c>
      <c r="C28">
        <v>20</v>
      </c>
      <c r="D28" t="s">
        <v>21</v>
      </c>
    </row>
    <row r="29" spans="2:20" x14ac:dyDescent="0.2">
      <c r="B29" t="s">
        <v>36</v>
      </c>
      <c r="C29">
        <v>50</v>
      </c>
      <c r="D29" t="s">
        <v>37</v>
      </c>
    </row>
    <row r="30" spans="2:20" x14ac:dyDescent="0.2">
      <c r="B30" t="s">
        <v>41</v>
      </c>
    </row>
    <row r="31" spans="2:20" x14ac:dyDescent="0.2"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2:20" x14ac:dyDescent="0.2">
      <c r="B32" s="4" t="s">
        <v>2</v>
      </c>
      <c r="C32" s="4" t="s">
        <v>38</v>
      </c>
      <c r="D32" s="4" t="s">
        <v>6</v>
      </c>
      <c r="E32" s="4" t="s">
        <v>39</v>
      </c>
      <c r="F32" s="4" t="s">
        <v>8</v>
      </c>
      <c r="G32" s="4" t="s">
        <v>7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2:20" x14ac:dyDescent="0.2">
      <c r="B33" s="22">
        <v>1</v>
      </c>
      <c r="C33" s="4">
        <v>1</v>
      </c>
      <c r="D33" s="33">
        <v>1847</v>
      </c>
      <c r="E33" s="23">
        <f>(D33/$D$33)*100</f>
        <v>100</v>
      </c>
      <c r="F33" s="4">
        <v>2592</v>
      </c>
      <c r="G33" s="34">
        <f>(D33/F33)*100</f>
        <v>71.257716049382708</v>
      </c>
      <c r="J33" s="28"/>
      <c r="K33" s="26"/>
      <c r="L33" s="26"/>
      <c r="M33" s="27"/>
      <c r="N33" s="26"/>
      <c r="O33" s="26"/>
      <c r="P33" s="28"/>
      <c r="Q33" s="26"/>
      <c r="R33" s="27"/>
      <c r="S33" s="27"/>
      <c r="T33" s="29"/>
    </row>
    <row r="34" spans="2:20" x14ac:dyDescent="0.2">
      <c r="B34" s="22"/>
      <c r="C34" s="4">
        <v>0.95</v>
      </c>
      <c r="D34" s="33">
        <v>1734</v>
      </c>
      <c r="E34" s="23">
        <f t="shared" ref="E34:E35" si="1">(D34/$D$33)*100</f>
        <v>93.881970763400119</v>
      </c>
      <c r="F34" s="4">
        <v>2479</v>
      </c>
      <c r="G34" s="34">
        <f t="shared" ref="G34:G47" si="2">(D34/F34)*100</f>
        <v>69.947559499798302</v>
      </c>
      <c r="J34" s="28"/>
      <c r="K34" s="26"/>
      <c r="L34" s="26"/>
      <c r="M34" s="27"/>
      <c r="N34" s="26"/>
      <c r="O34" s="26"/>
      <c r="P34" s="28"/>
      <c r="Q34" s="26"/>
      <c r="R34" s="27"/>
      <c r="S34" s="27"/>
      <c r="T34" s="29"/>
    </row>
    <row r="35" spans="2:20" x14ac:dyDescent="0.2">
      <c r="B35" s="22"/>
      <c r="C35" s="4">
        <v>0.9</v>
      </c>
      <c r="D35" s="33">
        <v>1621</v>
      </c>
      <c r="E35" s="23">
        <f t="shared" si="1"/>
        <v>87.76394152680021</v>
      </c>
      <c r="F35" s="4">
        <v>2366</v>
      </c>
      <c r="G35" s="34">
        <f t="shared" si="2"/>
        <v>68.512256973795445</v>
      </c>
      <c r="J35" s="28"/>
      <c r="K35" s="26"/>
      <c r="L35" s="26"/>
      <c r="M35" s="27"/>
      <c r="N35" s="26"/>
      <c r="O35" s="26"/>
      <c r="P35" s="28"/>
      <c r="Q35" s="26"/>
      <c r="R35" s="27"/>
      <c r="S35" s="27"/>
      <c r="T35" s="29"/>
    </row>
    <row r="36" spans="2:20" x14ac:dyDescent="0.2">
      <c r="B36" s="22">
        <v>2</v>
      </c>
      <c r="C36" s="4">
        <v>1</v>
      </c>
      <c r="D36" s="33">
        <v>1587</v>
      </c>
      <c r="E36" s="23">
        <f>(D36/$D$36)*100</f>
        <v>100</v>
      </c>
      <c r="F36" s="4">
        <v>2592</v>
      </c>
      <c r="G36" s="34">
        <f t="shared" si="2"/>
        <v>61.226851851851848</v>
      </c>
      <c r="J36" s="28"/>
      <c r="K36" s="26"/>
      <c r="L36" s="26"/>
      <c r="M36" s="27"/>
      <c r="N36" s="26"/>
      <c r="O36" s="26"/>
      <c r="P36" s="28"/>
      <c r="Q36" s="26"/>
      <c r="R36" s="27"/>
      <c r="S36" s="27"/>
      <c r="T36" s="29"/>
    </row>
    <row r="37" spans="2:20" x14ac:dyDescent="0.2">
      <c r="B37" s="22"/>
      <c r="C37" s="4">
        <v>0.95</v>
      </c>
      <c r="D37" s="33">
        <v>1480</v>
      </c>
      <c r="E37" s="23">
        <f t="shared" ref="E37:E38" si="3">(D37/$D$36)*100</f>
        <v>93.257718966603647</v>
      </c>
      <c r="F37" s="4">
        <v>2479</v>
      </c>
      <c r="G37" s="34">
        <f t="shared" si="2"/>
        <v>59.701492537313428</v>
      </c>
      <c r="J37" s="28"/>
      <c r="K37" s="26"/>
      <c r="L37" s="26"/>
      <c r="M37" s="27"/>
      <c r="N37" s="26"/>
      <c r="O37" s="26"/>
      <c r="P37" s="28"/>
      <c r="Q37" s="26"/>
      <c r="R37" s="27"/>
      <c r="S37" s="27"/>
      <c r="T37" s="29"/>
    </row>
    <row r="38" spans="2:20" x14ac:dyDescent="0.2">
      <c r="B38" s="22"/>
      <c r="C38" s="4">
        <v>0.9</v>
      </c>
      <c r="D38" s="33">
        <v>1373</v>
      </c>
      <c r="E38" s="23">
        <f t="shared" si="3"/>
        <v>86.515437933207309</v>
      </c>
      <c r="F38" s="4">
        <v>2366</v>
      </c>
      <c r="G38" s="34">
        <f t="shared" si="2"/>
        <v>58.030431107354183</v>
      </c>
      <c r="J38" s="28"/>
      <c r="K38" s="26"/>
      <c r="L38" s="26"/>
      <c r="M38" s="27"/>
      <c r="N38" s="26"/>
      <c r="O38" s="26"/>
      <c r="P38" s="28"/>
      <c r="Q38" s="26"/>
      <c r="R38" s="27"/>
      <c r="S38" s="27"/>
      <c r="T38" s="29"/>
    </row>
    <row r="39" spans="2:20" x14ac:dyDescent="0.2">
      <c r="B39" s="22">
        <v>3</v>
      </c>
      <c r="C39" s="4">
        <v>1</v>
      </c>
      <c r="D39" s="33">
        <v>1330</v>
      </c>
      <c r="E39" s="23">
        <f>(D39/$D$39)*100</f>
        <v>100</v>
      </c>
      <c r="F39" s="4">
        <v>2592</v>
      </c>
      <c r="G39" s="34">
        <f t="shared" si="2"/>
        <v>51.311728395061728</v>
      </c>
      <c r="J39" s="28"/>
      <c r="K39" s="26"/>
      <c r="L39" s="26"/>
      <c r="M39" s="27"/>
      <c r="N39" s="26"/>
      <c r="O39" s="26"/>
      <c r="P39" s="28"/>
      <c r="Q39" s="26"/>
      <c r="R39" s="27"/>
      <c r="S39" s="27"/>
      <c r="T39" s="29"/>
    </row>
    <row r="40" spans="2:20" x14ac:dyDescent="0.2">
      <c r="B40" s="22"/>
      <c r="C40" s="4">
        <v>0.95</v>
      </c>
      <c r="D40" s="33">
        <v>1226</v>
      </c>
      <c r="E40" s="23">
        <f t="shared" ref="E40:E41" si="4">(D40/$D$39)*100</f>
        <v>92.180451127819552</v>
      </c>
      <c r="F40" s="4">
        <v>2479</v>
      </c>
      <c r="G40" s="34">
        <f t="shared" si="2"/>
        <v>49.45542557482856</v>
      </c>
      <c r="J40" s="28"/>
      <c r="K40" s="26"/>
      <c r="L40" s="26"/>
      <c r="M40" s="27"/>
      <c r="N40" s="26"/>
      <c r="O40" s="26"/>
      <c r="P40" s="28"/>
      <c r="Q40" s="26"/>
      <c r="R40" s="27"/>
      <c r="S40" s="27"/>
      <c r="T40" s="29"/>
    </row>
    <row r="41" spans="2:20" x14ac:dyDescent="0.2">
      <c r="B41" s="22"/>
      <c r="C41" s="4">
        <v>0.9</v>
      </c>
      <c r="D41" s="33">
        <v>1123</v>
      </c>
      <c r="E41" s="23">
        <f t="shared" si="4"/>
        <v>84.436090225563902</v>
      </c>
      <c r="F41" s="4">
        <v>2366</v>
      </c>
      <c r="G41" s="34">
        <f t="shared" si="2"/>
        <v>47.464074387151314</v>
      </c>
      <c r="J41" s="28"/>
      <c r="K41" s="26"/>
      <c r="L41" s="26"/>
      <c r="M41" s="27"/>
      <c r="N41" s="26"/>
      <c r="O41" s="26"/>
      <c r="P41" s="28"/>
      <c r="Q41" s="26"/>
      <c r="R41" s="27"/>
      <c r="S41" s="27"/>
      <c r="T41" s="29"/>
    </row>
    <row r="42" spans="2:20" x14ac:dyDescent="0.2">
      <c r="B42" s="22">
        <v>4</v>
      </c>
      <c r="C42" s="4">
        <v>1</v>
      </c>
      <c r="D42" s="33">
        <v>1165</v>
      </c>
      <c r="E42" s="23">
        <f>(D42/$D$42)*100</f>
        <v>100</v>
      </c>
      <c r="F42" s="4">
        <v>2592</v>
      </c>
      <c r="G42" s="34">
        <f t="shared" si="2"/>
        <v>44.945987654320987</v>
      </c>
      <c r="J42" s="28"/>
      <c r="K42" s="26"/>
      <c r="L42" s="26"/>
      <c r="M42" s="27"/>
      <c r="N42" s="26"/>
      <c r="O42" s="26"/>
      <c r="P42" s="28"/>
      <c r="Q42" s="26"/>
      <c r="R42" s="27"/>
      <c r="S42" s="27"/>
      <c r="T42" s="29"/>
    </row>
    <row r="43" spans="2:20" x14ac:dyDescent="0.2">
      <c r="B43" s="22"/>
      <c r="C43" s="4">
        <v>0.95</v>
      </c>
      <c r="D43" s="33">
        <v>1064</v>
      </c>
      <c r="E43" s="23">
        <f t="shared" ref="E43:E44" si="5">(D43/$D$42)*100</f>
        <v>91.330472103004297</v>
      </c>
      <c r="F43" s="4">
        <v>2479</v>
      </c>
      <c r="G43" s="34">
        <f t="shared" si="2"/>
        <v>42.920532472771278</v>
      </c>
      <c r="J43" s="28"/>
      <c r="K43" s="26"/>
      <c r="L43" s="26"/>
      <c r="M43" s="27"/>
      <c r="N43" s="26"/>
      <c r="O43" s="26"/>
      <c r="P43" s="28"/>
      <c r="Q43" s="26"/>
      <c r="R43" s="27"/>
      <c r="S43" s="27"/>
      <c r="T43" s="29"/>
    </row>
    <row r="44" spans="2:20" x14ac:dyDescent="0.2">
      <c r="B44" s="22"/>
      <c r="C44" s="4">
        <v>0.9</v>
      </c>
      <c r="D44" s="33">
        <v>962</v>
      </c>
      <c r="E44" s="23">
        <f t="shared" si="5"/>
        <v>82.575107296137347</v>
      </c>
      <c r="F44" s="4">
        <v>2366</v>
      </c>
      <c r="G44" s="34">
        <f t="shared" si="2"/>
        <v>40.659340659340657</v>
      </c>
      <c r="J44" s="28"/>
      <c r="K44" s="26"/>
      <c r="L44" s="26"/>
      <c r="M44" s="27"/>
      <c r="N44" s="26"/>
      <c r="O44" s="26"/>
      <c r="P44" s="28"/>
      <c r="Q44" s="26"/>
      <c r="R44" s="27"/>
      <c r="S44" s="27"/>
      <c r="T44" s="29"/>
    </row>
    <row r="45" spans="2:20" x14ac:dyDescent="0.2">
      <c r="B45" s="22">
        <v>5</v>
      </c>
      <c r="C45" s="4">
        <v>1</v>
      </c>
      <c r="D45" s="33">
        <v>654</v>
      </c>
      <c r="E45" s="4">
        <f>(D45/$D$45)*100</f>
        <v>100</v>
      </c>
      <c r="F45" s="4">
        <v>2592</v>
      </c>
      <c r="G45" s="34">
        <f t="shared" si="2"/>
        <v>25.231481481481481</v>
      </c>
      <c r="J45" s="28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2:20" x14ac:dyDescent="0.2">
      <c r="B46" s="22"/>
      <c r="C46" s="4">
        <v>0.95</v>
      </c>
      <c r="D46" s="33">
        <v>554</v>
      </c>
      <c r="E46" s="16">
        <f t="shared" ref="E46:E47" si="6">(D46/$D$45)*100</f>
        <v>84.709480122324152</v>
      </c>
      <c r="F46" s="4">
        <v>2479</v>
      </c>
      <c r="G46" s="34">
        <f t="shared" si="2"/>
        <v>22.347720855183542</v>
      </c>
      <c r="J46" s="28"/>
      <c r="K46" s="26"/>
      <c r="L46" s="26"/>
      <c r="M46" s="26"/>
      <c r="N46" s="26"/>
      <c r="O46" s="26"/>
      <c r="P46" s="26"/>
      <c r="Q46" s="26"/>
      <c r="R46" s="28"/>
      <c r="S46" s="28"/>
      <c r="T46" s="26"/>
    </row>
    <row r="47" spans="2:20" x14ac:dyDescent="0.2">
      <c r="B47" s="22"/>
      <c r="C47" s="4">
        <v>0.9</v>
      </c>
      <c r="D47" s="33">
        <v>454</v>
      </c>
      <c r="E47" s="16">
        <f t="shared" si="6"/>
        <v>69.418960244648318</v>
      </c>
      <c r="F47" s="4">
        <v>2366</v>
      </c>
      <c r="G47" s="34">
        <f t="shared" si="2"/>
        <v>19.18850380388842</v>
      </c>
      <c r="J47" s="28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2:20" x14ac:dyDescent="0.2">
      <c r="J48" s="26"/>
      <c r="K48" s="26"/>
      <c r="L48" s="26"/>
      <c r="M48" s="26"/>
      <c r="N48" s="26"/>
      <c r="O48" s="26"/>
      <c r="P48" s="28"/>
      <c r="Q48" s="26"/>
      <c r="R48" s="27"/>
      <c r="S48" s="27"/>
      <c r="T48" s="29"/>
    </row>
    <row r="49" spans="10:20" x14ac:dyDescent="0.2">
      <c r="J49" s="26"/>
      <c r="K49" s="26"/>
      <c r="L49" s="26"/>
      <c r="M49" s="26"/>
      <c r="N49" s="26"/>
      <c r="O49" s="26"/>
      <c r="P49" s="28"/>
      <c r="Q49" s="26"/>
      <c r="R49" s="27"/>
      <c r="S49" s="27"/>
      <c r="T49" s="29"/>
    </row>
    <row r="50" spans="10:20" x14ac:dyDescent="0.2">
      <c r="J50" s="26"/>
      <c r="K50" s="26"/>
      <c r="L50" s="26"/>
      <c r="M50" s="26"/>
      <c r="N50" s="26"/>
      <c r="O50" s="26"/>
      <c r="P50" s="28"/>
      <c r="Q50" s="26"/>
      <c r="R50" s="27"/>
      <c r="S50" s="27"/>
      <c r="T50" s="29"/>
    </row>
    <row r="51" spans="10:20" x14ac:dyDescent="0.2">
      <c r="J51" s="26"/>
      <c r="K51" s="26"/>
      <c r="L51" s="26"/>
      <c r="M51" s="26"/>
      <c r="N51" s="26"/>
      <c r="O51" s="26"/>
      <c r="P51" s="28"/>
      <c r="Q51" s="26"/>
      <c r="R51" s="27"/>
      <c r="S51" s="27"/>
      <c r="T51" s="29"/>
    </row>
    <row r="52" spans="10:20" x14ac:dyDescent="0.2">
      <c r="J52" s="26"/>
      <c r="K52" s="26"/>
      <c r="L52" s="26"/>
      <c r="M52" s="26"/>
      <c r="N52" s="26"/>
      <c r="O52" s="26"/>
      <c r="P52" s="28"/>
      <c r="Q52" s="26"/>
      <c r="R52" s="27"/>
      <c r="S52" s="27"/>
      <c r="T52" s="29"/>
    </row>
    <row r="53" spans="10:20" x14ac:dyDescent="0.2">
      <c r="J53" s="26"/>
      <c r="K53" s="26"/>
      <c r="L53" s="26"/>
      <c r="M53" s="26"/>
      <c r="N53" s="26"/>
      <c r="O53" s="26"/>
      <c r="P53" s="28"/>
      <c r="Q53" s="26"/>
      <c r="R53" s="27"/>
      <c r="S53" s="27"/>
      <c r="T53" s="29"/>
    </row>
    <row r="54" spans="10:20" x14ac:dyDescent="0.2">
      <c r="J54" s="26"/>
      <c r="K54" s="26"/>
      <c r="L54" s="26"/>
      <c r="M54" s="26"/>
      <c r="N54" s="26"/>
      <c r="O54" s="26"/>
      <c r="P54" s="28"/>
      <c r="Q54" s="26"/>
      <c r="R54" s="27"/>
      <c r="S54" s="27"/>
      <c r="T54" s="29"/>
    </row>
    <row r="55" spans="10:20" x14ac:dyDescent="0.2">
      <c r="J55" s="26"/>
      <c r="K55" s="26"/>
      <c r="L55" s="26"/>
      <c r="M55" s="26"/>
      <c r="N55" s="26"/>
      <c r="O55" s="26"/>
      <c r="P55" s="28"/>
      <c r="Q55" s="26"/>
      <c r="R55" s="27"/>
      <c r="S55" s="27"/>
      <c r="T55" s="29"/>
    </row>
    <row r="56" spans="10:20" x14ac:dyDescent="0.2">
      <c r="J56" s="26"/>
      <c r="K56" s="26"/>
      <c r="L56" s="26"/>
      <c r="M56" s="26"/>
      <c r="N56" s="26"/>
      <c r="O56" s="26"/>
      <c r="P56" s="28"/>
      <c r="Q56" s="26"/>
      <c r="R56" s="27"/>
      <c r="S56" s="27"/>
      <c r="T56" s="29"/>
    </row>
    <row r="57" spans="10:20" x14ac:dyDescent="0.2">
      <c r="J57" s="26"/>
      <c r="K57" s="26"/>
      <c r="L57" s="26"/>
      <c r="M57" s="26"/>
      <c r="N57" s="26"/>
      <c r="O57" s="26"/>
      <c r="P57" s="28"/>
      <c r="Q57" s="26"/>
      <c r="R57" s="27"/>
      <c r="S57" s="27"/>
      <c r="T57" s="29"/>
    </row>
    <row r="58" spans="10:20" x14ac:dyDescent="0.2">
      <c r="J58" s="26"/>
      <c r="K58" s="26"/>
      <c r="L58" s="26"/>
      <c r="M58" s="26"/>
      <c r="N58" s="26"/>
      <c r="O58" s="26"/>
      <c r="P58" s="28"/>
      <c r="Q58" s="26"/>
      <c r="R58" s="27"/>
      <c r="S58" s="27"/>
      <c r="T58" s="29"/>
    </row>
    <row r="59" spans="10:20" x14ac:dyDescent="0.2">
      <c r="J59" s="26"/>
      <c r="K59" s="26"/>
      <c r="L59" s="26"/>
      <c r="M59" s="26"/>
      <c r="N59" s="26"/>
      <c r="O59" s="26"/>
      <c r="P59" s="28"/>
      <c r="Q59" s="26"/>
      <c r="R59" s="27"/>
      <c r="S59" s="27"/>
      <c r="T59" s="29"/>
    </row>
    <row r="60" spans="10:20" x14ac:dyDescent="0.2">
      <c r="P60" s="25"/>
      <c r="S60" s="26"/>
      <c r="T60" s="29"/>
    </row>
    <row r="61" spans="10:20" x14ac:dyDescent="0.2">
      <c r="P61" s="24"/>
    </row>
    <row r="62" spans="10:20" x14ac:dyDescent="0.2">
      <c r="P62" s="24"/>
    </row>
  </sheetData>
  <mergeCells count="9">
    <mergeCell ref="B36:B38"/>
    <mergeCell ref="B39:B41"/>
    <mergeCell ref="B42:B44"/>
    <mergeCell ref="B45:B47"/>
    <mergeCell ref="P60:P62"/>
    <mergeCell ref="B6:B12"/>
    <mergeCell ref="B13:B17"/>
    <mergeCell ref="B18:B21"/>
    <mergeCell ref="B33:B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93"/>
  <sheetViews>
    <sheetView tabSelected="1" zoomScale="75" workbookViewId="0">
      <selection activeCell="L19" sqref="L19"/>
    </sheetView>
  </sheetViews>
  <sheetFormatPr baseColWidth="10" defaultColWidth="11" defaultRowHeight="16" x14ac:dyDescent="0.2"/>
  <cols>
    <col min="4" max="4" width="14.5" bestFit="1" customWidth="1"/>
    <col min="5" max="5" width="14.6640625" bestFit="1" customWidth="1"/>
    <col min="6" max="6" width="13.33203125" bestFit="1" customWidth="1"/>
    <col min="7" max="7" width="17.1640625" bestFit="1" customWidth="1"/>
    <col min="8" max="8" width="18.33203125" bestFit="1" customWidth="1"/>
    <col min="9" max="9" width="20.5" bestFit="1" customWidth="1"/>
  </cols>
  <sheetData>
    <row r="2" spans="2:13" x14ac:dyDescent="0.2">
      <c r="B2" s="17" t="s">
        <v>43</v>
      </c>
      <c r="I2" t="s">
        <v>4</v>
      </c>
    </row>
    <row r="3" spans="2:13" x14ac:dyDescent="0.2">
      <c r="B3" s="17"/>
    </row>
    <row r="4" spans="2:13" x14ac:dyDescent="0.2">
      <c r="B4" s="18" t="s">
        <v>44</v>
      </c>
    </row>
    <row r="6" spans="2:13" x14ac:dyDescent="0.2">
      <c r="B6" s="35" t="s">
        <v>0</v>
      </c>
      <c r="C6" s="35" t="s">
        <v>1</v>
      </c>
      <c r="D6" s="35" t="s">
        <v>9</v>
      </c>
      <c r="E6" s="35" t="s">
        <v>10</v>
      </c>
      <c r="F6" s="35" t="s">
        <v>11</v>
      </c>
      <c r="G6" s="35" t="s">
        <v>12</v>
      </c>
      <c r="H6" s="35" t="s">
        <v>13</v>
      </c>
      <c r="I6" s="35" t="s">
        <v>3</v>
      </c>
      <c r="K6" t="s">
        <v>14</v>
      </c>
    </row>
    <row r="7" spans="2:13" x14ac:dyDescent="0.2">
      <c r="B7" s="4">
        <v>50</v>
      </c>
      <c r="C7" s="4">
        <v>1</v>
      </c>
      <c r="D7" s="9">
        <v>6.3813000000000004</v>
      </c>
      <c r="E7" s="9">
        <v>11.1274</v>
      </c>
      <c r="F7" s="9">
        <v>74.375399999999999</v>
      </c>
      <c r="G7" s="32">
        <v>9.5151000000000003</v>
      </c>
      <c r="H7" s="16">
        <v>1292.4100000000001</v>
      </c>
      <c r="I7" s="9">
        <v>49.880200000000002</v>
      </c>
    </row>
    <row r="8" spans="2:13" x14ac:dyDescent="0.2">
      <c r="B8" s="4"/>
      <c r="C8" s="4">
        <v>2</v>
      </c>
      <c r="D8" s="9">
        <v>10.766</v>
      </c>
      <c r="E8" s="9">
        <v>14.8447</v>
      </c>
      <c r="F8" s="9">
        <v>37.884300000000003</v>
      </c>
      <c r="G8" s="32">
        <v>9.5151000000000003</v>
      </c>
      <c r="H8" s="16">
        <v>1110.6443999999999</v>
      </c>
      <c r="I8" s="9">
        <v>44.887500000000003</v>
      </c>
      <c r="K8" t="s">
        <v>17</v>
      </c>
      <c r="L8">
        <v>100</v>
      </c>
      <c r="M8" t="s">
        <v>20</v>
      </c>
    </row>
    <row r="9" spans="2:13" x14ac:dyDescent="0.2">
      <c r="B9" s="4"/>
      <c r="C9" s="4">
        <v>3</v>
      </c>
      <c r="D9" s="9">
        <v>13.187200000000001</v>
      </c>
      <c r="E9" s="9">
        <v>16.6051</v>
      </c>
      <c r="F9" s="9">
        <v>25.918700000000001</v>
      </c>
      <c r="G9" s="32">
        <v>9.5151000000000003</v>
      </c>
      <c r="H9" s="16">
        <v>930.73609999999996</v>
      </c>
      <c r="I9" s="9">
        <v>38.654600000000002</v>
      </c>
      <c r="K9" t="s">
        <v>18</v>
      </c>
      <c r="L9">
        <v>20</v>
      </c>
      <c r="M9" t="s">
        <v>21</v>
      </c>
    </row>
    <row r="10" spans="2:13" x14ac:dyDescent="0.2">
      <c r="B10" s="4"/>
      <c r="C10" s="4">
        <v>4</v>
      </c>
      <c r="D10" s="9">
        <v>14.8086</v>
      </c>
      <c r="E10" s="9">
        <v>17.802499999999998</v>
      </c>
      <c r="F10" s="9">
        <v>20.216999999999999</v>
      </c>
      <c r="G10" s="32">
        <v>9.5151000000000003</v>
      </c>
      <c r="H10" s="16">
        <v>815.25530000000003</v>
      </c>
      <c r="I10" s="9">
        <v>34.516100000000002</v>
      </c>
      <c r="K10" t="s">
        <v>15</v>
      </c>
      <c r="L10">
        <v>100</v>
      </c>
      <c r="M10" t="s">
        <v>23</v>
      </c>
    </row>
    <row r="11" spans="2:13" x14ac:dyDescent="0.2">
      <c r="B11" s="4"/>
      <c r="C11" s="4">
        <v>5</v>
      </c>
      <c r="D11" s="9">
        <v>15.9993</v>
      </c>
      <c r="E11" s="9">
        <v>17.679200000000002</v>
      </c>
      <c r="F11" s="9">
        <v>10.499700000000001</v>
      </c>
      <c r="G11" s="32">
        <v>9.5151000000000003</v>
      </c>
      <c r="H11" s="16">
        <v>457.44499999999999</v>
      </c>
      <c r="I11" s="9">
        <v>19.656500000000001</v>
      </c>
      <c r="K11" t="s">
        <v>16</v>
      </c>
      <c r="L11">
        <v>1</v>
      </c>
      <c r="M11" t="s">
        <v>22</v>
      </c>
    </row>
    <row r="12" spans="2:13" x14ac:dyDescent="0.2">
      <c r="B12" s="4"/>
      <c r="C12" s="4">
        <v>6</v>
      </c>
      <c r="D12" s="9">
        <v>16.9221</v>
      </c>
      <c r="E12" s="9">
        <v>17.8569</v>
      </c>
      <c r="F12" s="9">
        <v>5.5237999999999996</v>
      </c>
      <c r="G12" s="32">
        <v>9.5151000000000003</v>
      </c>
      <c r="H12" s="16">
        <v>254.5402</v>
      </c>
      <c r="I12" s="9">
        <v>11.07</v>
      </c>
      <c r="K12" t="s">
        <v>19</v>
      </c>
      <c r="L12">
        <v>0.7</v>
      </c>
      <c r="M12" t="s">
        <v>24</v>
      </c>
    </row>
    <row r="13" spans="2:13" x14ac:dyDescent="0.2">
      <c r="B13" s="4"/>
      <c r="C13" s="36">
        <v>7</v>
      </c>
      <c r="D13" s="9">
        <v>17.663</v>
      </c>
      <c r="E13" s="9">
        <v>17.663</v>
      </c>
      <c r="F13" s="9">
        <v>0</v>
      </c>
      <c r="G13" s="32">
        <v>0</v>
      </c>
      <c r="H13" s="16">
        <v>0</v>
      </c>
      <c r="I13" s="9">
        <v>0</v>
      </c>
      <c r="K13" t="s">
        <v>41</v>
      </c>
    </row>
    <row r="14" spans="2:13" x14ac:dyDescent="0.2">
      <c r="B14" s="4"/>
      <c r="C14" s="36">
        <v>8</v>
      </c>
      <c r="D14" s="9">
        <v>18.2727</v>
      </c>
      <c r="E14" s="9"/>
      <c r="F14" s="9"/>
      <c r="G14" s="32"/>
      <c r="H14" s="16"/>
      <c r="I14" s="9"/>
    </row>
    <row r="15" spans="2:13" x14ac:dyDescent="0.2">
      <c r="B15" s="4"/>
      <c r="C15" s="36">
        <v>9</v>
      </c>
      <c r="D15" s="9">
        <v>18.7835</v>
      </c>
      <c r="E15" s="9"/>
      <c r="F15" s="9"/>
      <c r="G15" s="32"/>
      <c r="H15" s="16"/>
      <c r="I15" s="9"/>
    </row>
    <row r="16" spans="2:13" x14ac:dyDescent="0.2">
      <c r="B16" s="4"/>
      <c r="C16" s="36">
        <v>10</v>
      </c>
      <c r="D16" s="9">
        <v>19.217199999999998</v>
      </c>
      <c r="E16" s="9"/>
      <c r="F16" s="9"/>
      <c r="G16" s="32"/>
      <c r="H16" s="16"/>
      <c r="I16" s="9"/>
    </row>
    <row r="17" spans="2:9" x14ac:dyDescent="0.2">
      <c r="D17" s="10"/>
      <c r="E17" s="10"/>
      <c r="F17" s="10"/>
      <c r="G17" s="8"/>
      <c r="H17" s="11"/>
      <c r="I17" s="10"/>
    </row>
    <row r="18" spans="2:9" x14ac:dyDescent="0.2">
      <c r="B18" s="4">
        <v>60</v>
      </c>
      <c r="C18" s="4">
        <v>1</v>
      </c>
      <c r="D18" s="9">
        <v>6.3813000000000004</v>
      </c>
      <c r="E18" s="9">
        <v>11.3561</v>
      </c>
      <c r="F18" s="9">
        <v>77.959199999999996</v>
      </c>
      <c r="G18" s="32">
        <v>12.436</v>
      </c>
      <c r="H18" s="16">
        <v>1036.5032000000001</v>
      </c>
      <c r="I18" s="9">
        <v>40.003500000000003</v>
      </c>
    </row>
    <row r="19" spans="2:9" x14ac:dyDescent="0.2">
      <c r="B19" s="4"/>
      <c r="C19" s="4">
        <v>2</v>
      </c>
      <c r="D19" s="9">
        <v>10.766</v>
      </c>
      <c r="E19" s="9">
        <v>14.5565</v>
      </c>
      <c r="F19" s="9">
        <v>35.207599999999999</v>
      </c>
      <c r="G19" s="32">
        <v>12.436</v>
      </c>
      <c r="H19" s="16">
        <v>789.74199999999996</v>
      </c>
      <c r="I19" s="9">
        <v>31.917999999999999</v>
      </c>
    </row>
    <row r="20" spans="2:9" x14ac:dyDescent="0.2">
      <c r="B20" s="4"/>
      <c r="C20" s="4">
        <v>3</v>
      </c>
      <c r="D20" s="9">
        <v>13.187200000000001</v>
      </c>
      <c r="E20" s="9">
        <v>15.6454</v>
      </c>
      <c r="F20" s="9">
        <v>18.640999999999998</v>
      </c>
      <c r="G20" s="32">
        <v>12.436</v>
      </c>
      <c r="H20" s="16">
        <v>512.17060000000004</v>
      </c>
      <c r="I20" s="9">
        <v>21.271100000000001</v>
      </c>
    </row>
    <row r="21" spans="2:9" x14ac:dyDescent="0.2">
      <c r="B21" s="4"/>
      <c r="C21" s="4">
        <v>4</v>
      </c>
      <c r="D21" s="9">
        <v>14.8086</v>
      </c>
      <c r="E21" s="9">
        <v>16.637499999999999</v>
      </c>
      <c r="F21" s="9">
        <v>12.3497</v>
      </c>
      <c r="G21" s="32">
        <v>12.436</v>
      </c>
      <c r="H21" s="16">
        <v>381.03579999999999</v>
      </c>
      <c r="I21" s="9">
        <v>16.132200000000001</v>
      </c>
    </row>
    <row r="22" spans="2:9" x14ac:dyDescent="0.2">
      <c r="B22" s="4"/>
      <c r="C22" s="36">
        <v>5</v>
      </c>
      <c r="D22" s="9">
        <v>15.9993</v>
      </c>
      <c r="E22" s="9">
        <v>15.9993</v>
      </c>
      <c r="F22" s="9">
        <v>0</v>
      </c>
      <c r="G22" s="32">
        <v>0</v>
      </c>
      <c r="H22" s="16">
        <v>0</v>
      </c>
      <c r="I22" s="9">
        <v>0</v>
      </c>
    </row>
    <row r="23" spans="2:9" x14ac:dyDescent="0.2">
      <c r="D23" s="10"/>
      <c r="E23" s="10"/>
      <c r="F23" s="10"/>
      <c r="G23" s="8"/>
      <c r="H23" s="11"/>
      <c r="I23" s="10"/>
    </row>
    <row r="24" spans="2:9" x14ac:dyDescent="0.2">
      <c r="B24" s="4">
        <v>70</v>
      </c>
      <c r="C24" s="4">
        <v>1</v>
      </c>
      <c r="D24" s="9">
        <v>6.3813000000000004</v>
      </c>
      <c r="E24" s="9">
        <v>11.1328</v>
      </c>
      <c r="F24" s="9">
        <v>74.4602</v>
      </c>
      <c r="G24" s="32">
        <v>15.048500000000001</v>
      </c>
      <c r="H24" s="16">
        <v>818.11080000000004</v>
      </c>
      <c r="I24" s="9">
        <v>31.5747</v>
      </c>
    </row>
    <row r="25" spans="2:9" x14ac:dyDescent="0.2">
      <c r="B25" s="4"/>
      <c r="C25" s="4">
        <v>2</v>
      </c>
      <c r="D25" s="9">
        <v>10.766</v>
      </c>
      <c r="E25" s="9">
        <v>13.335599999999999</v>
      </c>
      <c r="F25" s="9">
        <v>23.8672</v>
      </c>
      <c r="G25" s="32">
        <v>15.048500000000001</v>
      </c>
      <c r="H25" s="16">
        <v>442.41899999999998</v>
      </c>
      <c r="I25" s="9">
        <v>17.880700000000001</v>
      </c>
    </row>
    <row r="26" spans="2:9" x14ac:dyDescent="0.2">
      <c r="B26" s="4"/>
      <c r="C26" s="36">
        <v>3</v>
      </c>
      <c r="D26" s="9">
        <v>13.187200000000001</v>
      </c>
      <c r="E26" s="9">
        <v>14.063800000000001</v>
      </c>
      <c r="F26" s="9">
        <v>6.6471999999999998</v>
      </c>
      <c r="G26" s="32">
        <v>15.048500000000001</v>
      </c>
      <c r="H26" s="16">
        <v>150.92850000000001</v>
      </c>
      <c r="I26" s="9">
        <v>6.2682000000000002</v>
      </c>
    </row>
    <row r="27" spans="2:9" x14ac:dyDescent="0.2">
      <c r="B27" s="4"/>
      <c r="C27" s="4">
        <v>4</v>
      </c>
      <c r="D27" s="9">
        <v>14.8086</v>
      </c>
      <c r="E27" s="9">
        <v>14.8086</v>
      </c>
      <c r="F27" s="9">
        <v>0</v>
      </c>
      <c r="G27" s="32">
        <v>0</v>
      </c>
      <c r="H27" s="16">
        <v>0</v>
      </c>
      <c r="I27" s="9">
        <v>0</v>
      </c>
    </row>
    <row r="32" spans="2:9" x14ac:dyDescent="0.2">
      <c r="B32" s="18" t="s">
        <v>45</v>
      </c>
      <c r="G32" s="30"/>
    </row>
    <row r="34" spans="2:11" x14ac:dyDescent="0.2">
      <c r="B34" t="s">
        <v>17</v>
      </c>
      <c r="C34">
        <v>100</v>
      </c>
      <c r="D34" t="s">
        <v>20</v>
      </c>
    </row>
    <row r="35" spans="2:11" x14ac:dyDescent="0.2">
      <c r="B35" t="s">
        <v>18</v>
      </c>
      <c r="C35">
        <v>20</v>
      </c>
      <c r="D35" t="s">
        <v>21</v>
      </c>
    </row>
    <row r="36" spans="2:11" x14ac:dyDescent="0.2">
      <c r="B36" t="s">
        <v>36</v>
      </c>
      <c r="C36">
        <v>50</v>
      </c>
      <c r="D36" t="s">
        <v>37</v>
      </c>
    </row>
    <row r="37" spans="2:11" x14ac:dyDescent="0.2">
      <c r="B37" t="s">
        <v>41</v>
      </c>
    </row>
    <row r="38" spans="2:11" x14ac:dyDescent="0.2">
      <c r="F38" s="5"/>
      <c r="G38" s="31"/>
      <c r="H38" s="5"/>
      <c r="I38" s="5"/>
    </row>
    <row r="39" spans="2:11" x14ac:dyDescent="0.2">
      <c r="B39" s="4" t="s">
        <v>42</v>
      </c>
      <c r="C39" s="35" t="s">
        <v>1</v>
      </c>
      <c r="D39" s="35" t="s">
        <v>9</v>
      </c>
      <c r="E39" s="35" t="s">
        <v>10</v>
      </c>
      <c r="F39" s="10"/>
      <c r="G39" s="8"/>
      <c r="I39" s="5"/>
      <c r="J39" s="5"/>
      <c r="K39" s="5"/>
    </row>
    <row r="40" spans="2:11" x14ac:dyDescent="0.2">
      <c r="B40" s="4">
        <v>1</v>
      </c>
      <c r="C40" s="4">
        <v>1</v>
      </c>
      <c r="D40" s="9">
        <v>6.3813000000000004</v>
      </c>
      <c r="E40" s="9">
        <v>11.1274</v>
      </c>
      <c r="F40" s="10"/>
      <c r="G40" s="8"/>
      <c r="J40" s="10"/>
      <c r="K40" s="10"/>
    </row>
    <row r="41" spans="2:11" x14ac:dyDescent="0.2">
      <c r="B41" s="4"/>
      <c r="C41" s="4">
        <v>2</v>
      </c>
      <c r="D41" s="9">
        <v>10.766</v>
      </c>
      <c r="E41" s="9">
        <v>14.8447</v>
      </c>
      <c r="F41" s="10"/>
      <c r="G41" s="8"/>
      <c r="J41" s="10"/>
      <c r="K41" s="10"/>
    </row>
    <row r="42" spans="2:11" x14ac:dyDescent="0.2">
      <c r="B42" s="4"/>
      <c r="C42" s="4">
        <v>3</v>
      </c>
      <c r="D42" s="9">
        <v>13.187200000000001</v>
      </c>
      <c r="E42" s="9">
        <v>16.6051</v>
      </c>
      <c r="F42" s="10"/>
      <c r="G42" s="8"/>
      <c r="J42" s="10"/>
      <c r="K42" s="10"/>
    </row>
    <row r="43" spans="2:11" x14ac:dyDescent="0.2">
      <c r="B43" s="4"/>
      <c r="C43" s="4">
        <v>4</v>
      </c>
      <c r="D43" s="9">
        <v>14.8086</v>
      </c>
      <c r="E43" s="9">
        <v>17.802499999999998</v>
      </c>
      <c r="F43" s="10"/>
      <c r="G43" s="8"/>
      <c r="J43" s="10"/>
      <c r="K43" s="10"/>
    </row>
    <row r="44" spans="2:11" x14ac:dyDescent="0.2">
      <c r="B44" s="4"/>
      <c r="C44" s="4">
        <v>5</v>
      </c>
      <c r="D44" s="9">
        <v>15.9993</v>
      </c>
      <c r="E44" s="9">
        <v>17.679200000000002</v>
      </c>
      <c r="F44" s="10"/>
      <c r="G44" s="8"/>
      <c r="J44" s="10"/>
      <c r="K44" s="10"/>
    </row>
    <row r="45" spans="2:11" x14ac:dyDescent="0.2">
      <c r="B45" s="4"/>
      <c r="C45" s="4">
        <v>6</v>
      </c>
      <c r="D45" s="9">
        <v>16.9221</v>
      </c>
      <c r="E45" s="9">
        <v>17.8569</v>
      </c>
      <c r="F45" s="10"/>
      <c r="G45" s="8"/>
      <c r="J45" s="10"/>
      <c r="K45" s="10"/>
    </row>
    <row r="46" spans="2:11" x14ac:dyDescent="0.2">
      <c r="B46" s="4"/>
      <c r="C46" s="36">
        <v>7</v>
      </c>
      <c r="D46" s="9">
        <v>17.663</v>
      </c>
      <c r="E46" s="9">
        <v>17.663</v>
      </c>
      <c r="F46" s="10"/>
      <c r="G46" s="8"/>
      <c r="I46" s="1"/>
      <c r="J46" s="10"/>
      <c r="K46" s="10"/>
    </row>
    <row r="47" spans="2:11" x14ac:dyDescent="0.2">
      <c r="B47" s="4"/>
      <c r="C47" s="36">
        <v>8</v>
      </c>
      <c r="D47" s="9">
        <v>18.2727</v>
      </c>
      <c r="E47" s="9">
        <v>17.663</v>
      </c>
      <c r="F47" s="10"/>
      <c r="G47" s="8"/>
      <c r="I47" s="1"/>
      <c r="J47" s="10"/>
      <c r="K47" s="10"/>
    </row>
    <row r="48" spans="2:11" x14ac:dyDescent="0.2">
      <c r="B48" s="4"/>
      <c r="C48" s="36">
        <v>9</v>
      </c>
      <c r="D48" s="9">
        <v>18.7835</v>
      </c>
      <c r="E48" s="9">
        <v>17.663</v>
      </c>
      <c r="F48" s="10"/>
      <c r="G48" s="8"/>
      <c r="I48" s="1"/>
      <c r="J48" s="10"/>
      <c r="K48" s="10"/>
    </row>
    <row r="49" spans="2:11" x14ac:dyDescent="0.2">
      <c r="B49" s="4"/>
      <c r="C49" s="36">
        <v>10</v>
      </c>
      <c r="D49" s="9">
        <v>19.217199999999998</v>
      </c>
      <c r="E49" s="9">
        <v>17.663</v>
      </c>
      <c r="I49" s="1"/>
      <c r="J49" s="10"/>
      <c r="K49" s="10"/>
    </row>
    <row r="52" spans="2:11" x14ac:dyDescent="0.2">
      <c r="B52" s="4" t="s">
        <v>42</v>
      </c>
      <c r="C52" s="35" t="s">
        <v>1</v>
      </c>
      <c r="D52" s="35" t="s">
        <v>9</v>
      </c>
      <c r="E52" s="35" t="s">
        <v>10</v>
      </c>
      <c r="I52" s="5"/>
      <c r="J52" s="5"/>
      <c r="K52" s="5"/>
    </row>
    <row r="53" spans="2:11" x14ac:dyDescent="0.2">
      <c r="B53" s="4">
        <v>0.95</v>
      </c>
      <c r="C53" s="4">
        <v>1</v>
      </c>
      <c r="D53" s="9">
        <v>6.3</v>
      </c>
      <c r="E53" s="9">
        <v>11</v>
      </c>
      <c r="J53" s="10"/>
      <c r="K53" s="10"/>
    </row>
    <row r="54" spans="2:11" x14ac:dyDescent="0.2">
      <c r="B54" s="4"/>
      <c r="C54" s="4">
        <v>2</v>
      </c>
      <c r="D54" s="9">
        <v>10.7</v>
      </c>
      <c r="E54" s="9">
        <v>14.7</v>
      </c>
      <c r="J54" s="10"/>
      <c r="K54" s="10"/>
    </row>
    <row r="55" spans="2:11" x14ac:dyDescent="0.2">
      <c r="B55" s="4"/>
      <c r="C55" s="4">
        <v>3</v>
      </c>
      <c r="D55" s="9">
        <v>13.1</v>
      </c>
      <c r="E55" s="9">
        <v>16.399999999999999</v>
      </c>
      <c r="J55" s="10"/>
      <c r="K55" s="10"/>
    </row>
    <row r="56" spans="2:11" x14ac:dyDescent="0.2">
      <c r="B56" s="4"/>
      <c r="C56" s="4">
        <v>4</v>
      </c>
      <c r="D56" s="9">
        <v>14.7</v>
      </c>
      <c r="E56" s="9">
        <v>17.600000000000001</v>
      </c>
      <c r="J56" s="10"/>
      <c r="K56" s="10"/>
    </row>
    <row r="57" spans="2:11" x14ac:dyDescent="0.2">
      <c r="B57" s="4"/>
      <c r="C57" s="4">
        <v>5</v>
      </c>
      <c r="D57" s="9">
        <v>15.9</v>
      </c>
      <c r="E57" s="9">
        <v>17.399999999999999</v>
      </c>
      <c r="J57" s="10"/>
      <c r="K57" s="10"/>
    </row>
    <row r="58" spans="2:11" x14ac:dyDescent="0.2">
      <c r="B58" s="4"/>
      <c r="C58" s="4">
        <v>6</v>
      </c>
      <c r="D58" s="9">
        <v>16.8</v>
      </c>
      <c r="E58" s="9">
        <v>17.600000000000001</v>
      </c>
      <c r="J58" s="10"/>
      <c r="K58" s="10"/>
    </row>
    <row r="59" spans="2:11" x14ac:dyDescent="0.2">
      <c r="B59" s="4"/>
      <c r="C59" s="36">
        <v>7</v>
      </c>
      <c r="D59" s="9">
        <v>17.600000000000001</v>
      </c>
      <c r="E59" s="9">
        <v>17.600000000000001</v>
      </c>
      <c r="I59" s="1"/>
      <c r="J59" s="10"/>
      <c r="K59" s="10"/>
    </row>
    <row r="60" spans="2:11" x14ac:dyDescent="0.2">
      <c r="B60" s="4"/>
      <c r="C60" s="36">
        <v>8</v>
      </c>
      <c r="D60" s="9">
        <v>18.2</v>
      </c>
      <c r="E60" s="9"/>
      <c r="I60" s="1"/>
      <c r="J60" s="10"/>
      <c r="K60" s="10"/>
    </row>
    <row r="61" spans="2:11" x14ac:dyDescent="0.2">
      <c r="B61" s="4"/>
      <c r="C61" s="36">
        <v>9</v>
      </c>
      <c r="D61" s="9">
        <v>18.7</v>
      </c>
      <c r="E61" s="9"/>
      <c r="I61" s="1"/>
      <c r="J61" s="10"/>
      <c r="K61" s="10"/>
    </row>
    <row r="62" spans="2:11" x14ac:dyDescent="0.2">
      <c r="B62" s="4"/>
      <c r="C62" s="36">
        <v>10</v>
      </c>
      <c r="D62" s="9">
        <v>19.100000000000001</v>
      </c>
      <c r="E62" s="9"/>
      <c r="I62" s="1"/>
      <c r="J62" s="10"/>
      <c r="K62" s="10"/>
    </row>
    <row r="64" spans="2:11" x14ac:dyDescent="0.2">
      <c r="B64" s="4" t="s">
        <v>42</v>
      </c>
      <c r="C64" s="35" t="s">
        <v>1</v>
      </c>
      <c r="D64" s="35" t="s">
        <v>9</v>
      </c>
      <c r="E64" s="35" t="s">
        <v>10</v>
      </c>
      <c r="I64" s="5"/>
      <c r="J64" s="5"/>
      <c r="K64" s="5"/>
    </row>
    <row r="65" spans="2:11" x14ac:dyDescent="0.2">
      <c r="B65" s="4">
        <v>0.9</v>
      </c>
      <c r="C65" s="4">
        <v>1</v>
      </c>
      <c r="D65" s="9">
        <v>6.3</v>
      </c>
      <c r="E65" s="9">
        <v>10.8</v>
      </c>
      <c r="J65" s="10"/>
      <c r="K65" s="10"/>
    </row>
    <row r="66" spans="2:11" x14ac:dyDescent="0.2">
      <c r="B66" s="4"/>
      <c r="C66" s="4">
        <v>2</v>
      </c>
      <c r="D66" s="9">
        <v>10.6</v>
      </c>
      <c r="E66" s="9">
        <v>14.5</v>
      </c>
      <c r="J66" s="10"/>
      <c r="K66" s="10"/>
    </row>
    <row r="67" spans="2:11" x14ac:dyDescent="0.2">
      <c r="B67" s="4"/>
      <c r="C67" s="4">
        <v>3</v>
      </c>
      <c r="D67" s="9">
        <v>13</v>
      </c>
      <c r="E67" s="9">
        <v>16.2</v>
      </c>
      <c r="J67" s="10"/>
      <c r="K67" s="10"/>
    </row>
    <row r="68" spans="2:11" x14ac:dyDescent="0.2">
      <c r="B68" s="4"/>
      <c r="C68" s="4">
        <v>4</v>
      </c>
      <c r="D68" s="9">
        <v>14.6</v>
      </c>
      <c r="E68" s="9">
        <v>17.3</v>
      </c>
      <c r="J68" s="10"/>
      <c r="K68" s="10"/>
    </row>
    <row r="69" spans="2:11" x14ac:dyDescent="0.2">
      <c r="B69" s="4"/>
      <c r="C69" s="4">
        <v>5</v>
      </c>
      <c r="D69" s="9">
        <v>15.8</v>
      </c>
      <c r="E69" s="9">
        <v>17.100000000000001</v>
      </c>
      <c r="J69" s="10"/>
      <c r="K69" s="10"/>
    </row>
    <row r="70" spans="2:11" x14ac:dyDescent="0.2">
      <c r="B70" s="4"/>
      <c r="C70" s="4">
        <v>6</v>
      </c>
      <c r="D70" s="9">
        <v>16.7</v>
      </c>
      <c r="E70" s="9">
        <v>17.2</v>
      </c>
      <c r="J70" s="10"/>
      <c r="K70" s="10"/>
    </row>
    <row r="71" spans="2:11" x14ac:dyDescent="0.2">
      <c r="B71" s="4"/>
      <c r="C71" s="36">
        <v>7</v>
      </c>
      <c r="D71" s="9">
        <v>17.5</v>
      </c>
      <c r="E71" s="9">
        <v>17.5</v>
      </c>
      <c r="I71" s="1"/>
      <c r="J71" s="10"/>
      <c r="K71" s="10"/>
    </row>
    <row r="72" spans="2:11" x14ac:dyDescent="0.2">
      <c r="B72" s="4"/>
      <c r="C72" s="36">
        <v>8</v>
      </c>
      <c r="D72" s="9">
        <v>18.100000000000001</v>
      </c>
      <c r="E72" s="9"/>
      <c r="I72" s="1"/>
      <c r="J72" s="10"/>
      <c r="K72" s="10"/>
    </row>
    <row r="73" spans="2:11" x14ac:dyDescent="0.2">
      <c r="B73" s="4"/>
      <c r="C73" s="36">
        <v>9</v>
      </c>
      <c r="D73" s="9">
        <v>18.600000000000001</v>
      </c>
      <c r="E73" s="9"/>
      <c r="I73" s="1"/>
      <c r="J73" s="10"/>
      <c r="K73" s="10"/>
    </row>
    <row r="74" spans="2:11" x14ac:dyDescent="0.2">
      <c r="B74" s="4"/>
      <c r="C74" s="36">
        <v>10</v>
      </c>
      <c r="D74" s="9">
        <v>19</v>
      </c>
      <c r="E74" s="9"/>
      <c r="I74" s="1"/>
      <c r="J74" s="10"/>
      <c r="K74" s="10"/>
    </row>
    <row r="81" spans="3:9" x14ac:dyDescent="0.2">
      <c r="C81" s="6"/>
      <c r="D81" s="6"/>
      <c r="E81" s="6"/>
      <c r="F81" s="6"/>
      <c r="G81" s="6"/>
      <c r="H81" s="6"/>
      <c r="I81" s="6"/>
    </row>
    <row r="82" spans="3:9" x14ac:dyDescent="0.2">
      <c r="E82" s="7"/>
      <c r="F82" s="7"/>
      <c r="G82" s="8"/>
      <c r="H82" s="8"/>
    </row>
    <row r="92" spans="3:9" x14ac:dyDescent="0.2">
      <c r="C92" s="6"/>
      <c r="D92" s="6"/>
      <c r="E92" s="6"/>
      <c r="F92" s="6"/>
      <c r="G92" s="6"/>
      <c r="H92" s="6"/>
      <c r="I92" s="6"/>
    </row>
    <row r="93" spans="3:9" x14ac:dyDescent="0.2">
      <c r="G93" s="7"/>
      <c r="H93" s="7"/>
      <c r="I93" s="8"/>
    </row>
  </sheetData>
  <pageMargins left="0.7" right="0.7" top="0.75" bottom="0.75" header="0.3" footer="0.3"/>
  <pageSetup paperSize="9" scale="41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10EA-BA65-3247-84D3-1293DAED7FD2}">
  <dimension ref="B2:I32"/>
  <sheetViews>
    <sheetView workbookViewId="0">
      <selection activeCell="H15" sqref="H15"/>
    </sheetView>
  </sheetViews>
  <sheetFormatPr baseColWidth="10" defaultRowHeight="16" x14ac:dyDescent="0.2"/>
  <cols>
    <col min="3" max="3" width="19.1640625" bestFit="1" customWidth="1"/>
    <col min="4" max="4" width="15" bestFit="1" customWidth="1"/>
    <col min="5" max="5" width="13" bestFit="1" customWidth="1"/>
  </cols>
  <sheetData>
    <row r="2" spans="2:9" x14ac:dyDescent="0.2">
      <c r="B2" t="s">
        <v>31</v>
      </c>
    </row>
    <row r="4" spans="2:9" x14ac:dyDescent="0.2">
      <c r="B4" s="2" t="s">
        <v>2</v>
      </c>
      <c r="C4" s="22" t="s">
        <v>32</v>
      </c>
      <c r="D4" s="22"/>
      <c r="G4" t="s">
        <v>14</v>
      </c>
    </row>
    <row r="5" spans="2:9" x14ac:dyDescent="0.2">
      <c r="B5" s="2"/>
      <c r="C5" s="3" t="s">
        <v>25</v>
      </c>
      <c r="D5" s="12" t="s">
        <v>26</v>
      </c>
      <c r="E5" s="4" t="s">
        <v>27</v>
      </c>
    </row>
    <row r="6" spans="2:9" x14ac:dyDescent="0.2">
      <c r="B6" s="4">
        <v>1</v>
      </c>
      <c r="C6" s="4">
        <v>6.39</v>
      </c>
      <c r="D6" s="4">
        <v>6.39</v>
      </c>
      <c r="E6" s="13">
        <f>(C6-D6)/D6</f>
        <v>0</v>
      </c>
      <c r="G6" t="s">
        <v>17</v>
      </c>
      <c r="H6">
        <v>100</v>
      </c>
      <c r="I6" t="s">
        <v>20</v>
      </c>
    </row>
    <row r="7" spans="2:9" x14ac:dyDescent="0.2">
      <c r="B7" s="4">
        <v>2</v>
      </c>
      <c r="C7" s="4">
        <v>10.78</v>
      </c>
      <c r="D7" s="4">
        <v>10.65</v>
      </c>
      <c r="E7" s="13">
        <f t="shared" ref="E7:E15" si="0">(C7-D7)/D7</f>
        <v>1.2206572769952958E-2</v>
      </c>
      <c r="G7" t="s">
        <v>18</v>
      </c>
      <c r="H7">
        <v>20</v>
      </c>
      <c r="I7" t="s">
        <v>21</v>
      </c>
    </row>
    <row r="8" spans="2:9" x14ac:dyDescent="0.2">
      <c r="B8" s="4">
        <v>3</v>
      </c>
      <c r="C8" s="4">
        <v>13.2</v>
      </c>
      <c r="D8" s="4">
        <v>12.97</v>
      </c>
      <c r="E8" s="13">
        <f t="shared" si="0"/>
        <v>1.773323053199681E-2</v>
      </c>
      <c r="G8" t="s">
        <v>15</v>
      </c>
      <c r="H8">
        <v>100</v>
      </c>
      <c r="I8" t="s">
        <v>23</v>
      </c>
    </row>
    <row r="9" spans="2:9" x14ac:dyDescent="0.2">
      <c r="B9" s="4">
        <v>4</v>
      </c>
      <c r="C9" s="4">
        <v>14.83</v>
      </c>
      <c r="D9" s="4">
        <v>14.52</v>
      </c>
      <c r="E9" s="13">
        <f t="shared" si="0"/>
        <v>2.1349862258953203E-2</v>
      </c>
      <c r="G9" t="s">
        <v>16</v>
      </c>
      <c r="H9">
        <v>1</v>
      </c>
      <c r="I9" t="s">
        <v>22</v>
      </c>
    </row>
    <row r="10" spans="2:9" x14ac:dyDescent="0.2">
      <c r="B10" s="4">
        <v>5</v>
      </c>
      <c r="C10" s="4">
        <v>16.02</v>
      </c>
      <c r="D10" s="4">
        <v>15.67</v>
      </c>
      <c r="E10" s="13">
        <f t="shared" si="0"/>
        <v>2.2335673261008274E-2</v>
      </c>
      <c r="G10" t="s">
        <v>29</v>
      </c>
      <c r="H10">
        <v>1.08</v>
      </c>
      <c r="I10" t="s">
        <v>30</v>
      </c>
    </row>
    <row r="11" spans="2:9" x14ac:dyDescent="0.2">
      <c r="B11" s="4">
        <v>6</v>
      </c>
      <c r="C11" s="4">
        <v>16.95</v>
      </c>
      <c r="D11" s="4">
        <v>16.559999999999999</v>
      </c>
      <c r="E11" s="13">
        <f t="shared" si="0"/>
        <v>2.3550724637681195E-2</v>
      </c>
    </row>
    <row r="12" spans="2:9" x14ac:dyDescent="0.2">
      <c r="B12" s="4">
        <v>7</v>
      </c>
      <c r="C12" s="4">
        <v>17.690000000000001</v>
      </c>
      <c r="D12" s="4">
        <v>17.27</v>
      </c>
      <c r="E12" s="13">
        <f t="shared" si="0"/>
        <v>2.4319629415170917E-2</v>
      </c>
    </row>
    <row r="13" spans="2:9" x14ac:dyDescent="0.2">
      <c r="B13" s="4">
        <v>8</v>
      </c>
      <c r="C13" s="4">
        <v>18.3</v>
      </c>
      <c r="D13" s="4">
        <v>17.87</v>
      </c>
      <c r="E13" s="13">
        <f t="shared" si="0"/>
        <v>2.4062674874090636E-2</v>
      </c>
    </row>
    <row r="14" spans="2:9" x14ac:dyDescent="0.2">
      <c r="B14" s="4">
        <v>9</v>
      </c>
      <c r="C14" s="4">
        <v>18.809999999999999</v>
      </c>
      <c r="D14" s="4">
        <v>18.36</v>
      </c>
      <c r="E14" s="13">
        <f t="shared" si="0"/>
        <v>2.4509803921568589E-2</v>
      </c>
    </row>
    <row r="15" spans="2:9" x14ac:dyDescent="0.2">
      <c r="B15" s="4">
        <v>10</v>
      </c>
      <c r="C15" s="4">
        <v>19.25</v>
      </c>
      <c r="D15" s="4">
        <v>18.79</v>
      </c>
      <c r="E15" s="13">
        <f t="shared" si="0"/>
        <v>2.4481106971793554E-2</v>
      </c>
    </row>
    <row r="16" spans="2:9" x14ac:dyDescent="0.2">
      <c r="D16" s="15" t="s">
        <v>33</v>
      </c>
      <c r="E16" s="14">
        <f>AVERAGE(E7:E15)</f>
        <v>2.1616586515801797E-2</v>
      </c>
    </row>
    <row r="17" spans="2:5" x14ac:dyDescent="0.2">
      <c r="D17" s="15" t="s">
        <v>34</v>
      </c>
      <c r="E17" s="14">
        <f>MAX(E6:E15)</f>
        <v>2.4509803921568589E-2</v>
      </c>
    </row>
    <row r="19" spans="2:5" x14ac:dyDescent="0.2">
      <c r="B19" s="2" t="s">
        <v>2</v>
      </c>
      <c r="C19" s="19" t="s">
        <v>28</v>
      </c>
      <c r="D19" s="20"/>
    </row>
    <row r="20" spans="2:5" x14ac:dyDescent="0.2">
      <c r="B20" s="2"/>
      <c r="C20" s="3" t="s">
        <v>25</v>
      </c>
      <c r="D20" s="3" t="s">
        <v>26</v>
      </c>
      <c r="E20" s="4" t="s">
        <v>27</v>
      </c>
    </row>
    <row r="21" spans="2:5" x14ac:dyDescent="0.2">
      <c r="B21" s="4">
        <v>1</v>
      </c>
      <c r="C21" s="4">
        <v>1.01</v>
      </c>
      <c r="D21" s="4">
        <v>1.01</v>
      </c>
      <c r="E21" s="13">
        <f>(C21-D21)/D21</f>
        <v>0</v>
      </c>
    </row>
    <row r="22" spans="2:5" x14ac:dyDescent="0.2">
      <c r="B22" s="4">
        <v>2</v>
      </c>
      <c r="C22" s="4">
        <v>0.49</v>
      </c>
      <c r="D22" s="4">
        <v>0.48</v>
      </c>
      <c r="E22" s="13">
        <f t="shared" ref="E22:E30" si="1">(C22-D22)/D22</f>
        <v>2.0833333333333353E-2</v>
      </c>
    </row>
    <row r="23" spans="2:5" x14ac:dyDescent="0.2">
      <c r="B23" s="4">
        <v>3</v>
      </c>
      <c r="C23" s="4">
        <v>0.32</v>
      </c>
      <c r="D23" s="4">
        <v>0.31</v>
      </c>
      <c r="E23" s="13">
        <f t="shared" si="1"/>
        <v>3.2258064516129059E-2</v>
      </c>
    </row>
    <row r="24" spans="2:5" x14ac:dyDescent="0.2">
      <c r="B24" s="4">
        <v>4</v>
      </c>
      <c r="C24" s="4">
        <v>0.23</v>
      </c>
      <c r="D24" s="4">
        <v>0.23</v>
      </c>
      <c r="E24" s="13">
        <f t="shared" si="1"/>
        <v>0</v>
      </c>
    </row>
    <row r="25" spans="2:5" x14ac:dyDescent="0.2">
      <c r="B25" s="4">
        <v>5</v>
      </c>
      <c r="C25" s="4">
        <v>0.18</v>
      </c>
      <c r="D25" s="4">
        <v>0.18</v>
      </c>
      <c r="E25" s="13">
        <f t="shared" si="1"/>
        <v>0</v>
      </c>
    </row>
    <row r="26" spans="2:5" x14ac:dyDescent="0.2">
      <c r="B26" s="4">
        <v>6</v>
      </c>
      <c r="C26" s="4">
        <v>0.15</v>
      </c>
      <c r="D26" s="4">
        <v>0.15</v>
      </c>
      <c r="E26" s="13">
        <f t="shared" si="1"/>
        <v>0</v>
      </c>
    </row>
    <row r="27" spans="2:5" x14ac:dyDescent="0.2">
      <c r="B27" s="4">
        <v>7</v>
      </c>
      <c r="C27" s="4">
        <v>0.13</v>
      </c>
      <c r="D27" s="4">
        <v>0.12</v>
      </c>
      <c r="E27" s="13">
        <f t="shared" si="1"/>
        <v>8.3333333333333412E-2</v>
      </c>
    </row>
    <row r="28" spans="2:5" x14ac:dyDescent="0.2">
      <c r="B28" s="4">
        <v>8</v>
      </c>
      <c r="C28" s="4">
        <v>0.11</v>
      </c>
      <c r="D28" s="4">
        <v>0.11</v>
      </c>
      <c r="E28" s="13">
        <f t="shared" si="1"/>
        <v>0</v>
      </c>
    </row>
    <row r="29" spans="2:5" x14ac:dyDescent="0.2">
      <c r="B29" s="4">
        <v>9</v>
      </c>
      <c r="C29" s="4">
        <v>0.09</v>
      </c>
      <c r="D29" s="4">
        <v>0.09</v>
      </c>
      <c r="E29" s="13">
        <f t="shared" si="1"/>
        <v>0</v>
      </c>
    </row>
    <row r="30" spans="2:5" x14ac:dyDescent="0.2">
      <c r="B30" s="4">
        <v>10</v>
      </c>
      <c r="C30" s="4">
        <v>0.08</v>
      </c>
      <c r="D30" s="4">
        <v>0.08</v>
      </c>
      <c r="E30" s="13">
        <f t="shared" si="1"/>
        <v>0</v>
      </c>
    </row>
    <row r="31" spans="2:5" x14ac:dyDescent="0.2">
      <c r="D31" s="15" t="s">
        <v>33</v>
      </c>
      <c r="E31" s="14">
        <f>AVERAGE(E22:E30)</f>
        <v>1.5158303464755092E-2</v>
      </c>
    </row>
    <row r="32" spans="2:5" x14ac:dyDescent="0.2">
      <c r="D32" s="15" t="s">
        <v>34</v>
      </c>
      <c r="E32" s="14">
        <f>MAX(E21:E30)</f>
        <v>8.3333333333333412E-2</v>
      </c>
    </row>
  </sheetData>
  <mergeCells count="2">
    <mergeCell ref="C4:D4"/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Energy Available</vt:lpstr>
      <vt:lpstr>Heat Re-Use</vt:lpstr>
      <vt:lpstr>Alt Method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Howell</dc:creator>
  <cp:lastModifiedBy>Microsoft Office User</cp:lastModifiedBy>
  <cp:lastPrinted>2019-08-21T08:57:03Z</cp:lastPrinted>
  <dcterms:created xsi:type="dcterms:W3CDTF">2019-05-01T09:04:01Z</dcterms:created>
  <dcterms:modified xsi:type="dcterms:W3CDTF">2023-01-05T13:20:03Z</dcterms:modified>
</cp:coreProperties>
</file>