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bmdc1e22_soton_ac_uk/Documents/Documents/BMDC1E22/Papers/Paper 3/"/>
    </mc:Choice>
  </mc:AlternateContent>
  <xr:revisionPtr revIDLastSave="470" documentId="8_{D932A92E-D902-400F-A675-DF3A993E36CF}" xr6:coauthVersionLast="47" xr6:coauthVersionMax="47" xr10:uidLastSave="{3E7FD36A-251C-4E23-850E-F77308013EAE}"/>
  <bookViews>
    <workbookView xWindow="-120" yWindow="-120" windowWidth="29040" windowHeight="15840" activeTab="11" xr2:uid="{00000000-000D-0000-FFFF-FFFF00000000}"/>
  </bookViews>
  <sheets>
    <sheet name="Fig. 4" sheetId="3" r:id="rId1"/>
    <sheet name="Fig. 5A,B" sheetId="13" r:id="rId2"/>
    <sheet name="Fig. 5C" sheetId="14" r:id="rId3"/>
    <sheet name="Fig. 5D" sheetId="15" r:id="rId4"/>
    <sheet name="Fig. 6A" sheetId="16" r:id="rId5"/>
    <sheet name="Fig. 6B" sheetId="17" r:id="rId6"/>
    <sheet name="Fig. 7" sheetId="18" r:id="rId7"/>
    <sheet name="Fig. 8" sheetId="19" r:id="rId8"/>
    <sheet name="Fig. 9" sheetId="20" r:id="rId9"/>
    <sheet name="Fig. 11" sheetId="21" r:id="rId10"/>
    <sheet name="Fig. 12" sheetId="22" r:id="rId11"/>
    <sheet name="Fig. 13" sheetId="2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E43" i="15" l="1"/>
  <c r="BU43" i="15"/>
  <c r="BS43" i="15"/>
  <c r="B43" i="15"/>
  <c r="FY42" i="15"/>
  <c r="FW42" i="15"/>
  <c r="FU42" i="15"/>
  <c r="FO42" i="15"/>
  <c r="EY42" i="15"/>
  <c r="EO42" i="15"/>
  <c r="EI42" i="15"/>
  <c r="EA42" i="15"/>
  <c r="DM42" i="15"/>
  <c r="DK42" i="15"/>
  <c r="DE42" i="15"/>
  <c r="DA42" i="15"/>
  <c r="CG42" i="15"/>
  <c r="CE42" i="15"/>
  <c r="CC42" i="15"/>
  <c r="BU42" i="15"/>
  <c r="BS42" i="15"/>
  <c r="AY42" i="15"/>
  <c r="AG42" i="15"/>
  <c r="W42" i="15"/>
  <c r="B42" i="15"/>
  <c r="FY41" i="15"/>
  <c r="FW41" i="15"/>
  <c r="FU41" i="15"/>
  <c r="FQ41" i="15"/>
  <c r="FO41" i="15"/>
  <c r="EY41" i="15"/>
  <c r="EQ41" i="15"/>
  <c r="EO41" i="15"/>
  <c r="EI41" i="15"/>
  <c r="EG41" i="15"/>
  <c r="EC41" i="15"/>
  <c r="EA41" i="15"/>
  <c r="DM41" i="15"/>
  <c r="DK41" i="15"/>
  <c r="DE41" i="15"/>
  <c r="DA41" i="15"/>
  <c r="CI41" i="15"/>
  <c r="CG41" i="15"/>
  <c r="CE41" i="15"/>
  <c r="CC41" i="15"/>
  <c r="BU41" i="15"/>
  <c r="BS41" i="15"/>
  <c r="AY41" i="15"/>
  <c r="AU41" i="15"/>
  <c r="AK41" i="15"/>
  <c r="AG41" i="15"/>
  <c r="Y41" i="15"/>
  <c r="W41" i="15"/>
  <c r="B41" i="15"/>
  <c r="FY40" i="15"/>
  <c r="FW40" i="15"/>
  <c r="FU40" i="15"/>
  <c r="FQ40" i="15"/>
  <c r="FO40" i="15"/>
  <c r="EY40" i="15"/>
  <c r="EQ40" i="15"/>
  <c r="EO40" i="15"/>
  <c r="EI40" i="15"/>
  <c r="EG40" i="15"/>
  <c r="EC40" i="15"/>
  <c r="EA40" i="15"/>
  <c r="DI40" i="15"/>
  <c r="DE40" i="15"/>
  <c r="DA40" i="15"/>
  <c r="CI40" i="15"/>
  <c r="CA40" i="15"/>
  <c r="BU40" i="15"/>
  <c r="BS40" i="15"/>
  <c r="BG40" i="15"/>
  <c r="AY40" i="15"/>
  <c r="AU40" i="15"/>
  <c r="AS40" i="15"/>
  <c r="AM40" i="15"/>
  <c r="AK40" i="15"/>
  <c r="AG40" i="15"/>
  <c r="U40" i="15"/>
  <c r="B40" i="15"/>
  <c r="FY39" i="15"/>
  <c r="FW39" i="15"/>
  <c r="FU39" i="15"/>
  <c r="FQ39" i="15"/>
  <c r="FO39" i="15"/>
  <c r="FI39" i="15"/>
  <c r="FE39" i="15"/>
  <c r="EY39" i="15"/>
  <c r="ES39" i="15"/>
  <c r="EQ39" i="15"/>
  <c r="EO39" i="15"/>
  <c r="EI39" i="15"/>
  <c r="EG39" i="15"/>
  <c r="EC39" i="15"/>
  <c r="EA39" i="15"/>
  <c r="DW39" i="15"/>
  <c r="DU39" i="15"/>
  <c r="DI39" i="15"/>
  <c r="DE39" i="15"/>
  <c r="DA39" i="15"/>
  <c r="CM39" i="15"/>
  <c r="CI39" i="15"/>
  <c r="CA39" i="15"/>
  <c r="BU39" i="15"/>
  <c r="BS39" i="15"/>
  <c r="BM39" i="15"/>
  <c r="BG39" i="15"/>
  <c r="BE39" i="15"/>
  <c r="AY39" i="15"/>
  <c r="AU39" i="15"/>
  <c r="AS39" i="15"/>
  <c r="AM39" i="15"/>
  <c r="AK39" i="15"/>
  <c r="AG39" i="15"/>
  <c r="U39" i="15"/>
  <c r="B39" i="15"/>
  <c r="FY38" i="15"/>
  <c r="FW38" i="15"/>
  <c r="FU38" i="15"/>
  <c r="FQ38" i="15"/>
  <c r="FO38" i="15"/>
  <c r="FK38" i="15"/>
  <c r="FI38" i="15"/>
  <c r="FE38" i="15"/>
  <c r="EY38" i="15"/>
  <c r="ES38" i="15"/>
  <c r="EQ38" i="15"/>
  <c r="EO38" i="15"/>
  <c r="EI38" i="15"/>
  <c r="EG38" i="15"/>
  <c r="EC38" i="15"/>
  <c r="EA38" i="15"/>
  <c r="DY38" i="15"/>
  <c r="DW38" i="15"/>
  <c r="DU38" i="15"/>
  <c r="DI38" i="15"/>
  <c r="DE38" i="15"/>
  <c r="DA38" i="15"/>
  <c r="CY38" i="15"/>
  <c r="CM38" i="15"/>
  <c r="CI38" i="15"/>
  <c r="CA38" i="15"/>
  <c r="BU38" i="15"/>
  <c r="BS38" i="15"/>
  <c r="BO38" i="15"/>
  <c r="BM38" i="15"/>
  <c r="BG38" i="15"/>
  <c r="BE38" i="15"/>
  <c r="AY38" i="15"/>
  <c r="AU38" i="15"/>
  <c r="AS38" i="15"/>
  <c r="AM38" i="15"/>
  <c r="AK38" i="15"/>
  <c r="AG38" i="15"/>
  <c r="AE38" i="15"/>
  <c r="U38" i="15"/>
  <c r="S38" i="15"/>
  <c r="O38" i="15"/>
  <c r="B38" i="15"/>
  <c r="FY37" i="15"/>
  <c r="FW37" i="15"/>
  <c r="FU37" i="15"/>
  <c r="FQ37" i="15"/>
  <c r="FO37" i="15"/>
  <c r="FK37" i="15"/>
  <c r="FI37" i="15"/>
  <c r="FE37" i="15"/>
  <c r="EY37" i="15"/>
  <c r="ES37" i="15"/>
  <c r="EQ37" i="15"/>
  <c r="EO37" i="15"/>
  <c r="EI37" i="15"/>
  <c r="EG37" i="15"/>
  <c r="EC37" i="15"/>
  <c r="EA37" i="15"/>
  <c r="DY37" i="15"/>
  <c r="DW37" i="15"/>
  <c r="DU37" i="15"/>
  <c r="DO37" i="15"/>
  <c r="DI37" i="15"/>
  <c r="DE37" i="15"/>
  <c r="DA37" i="15"/>
  <c r="CY37" i="15"/>
  <c r="CO37" i="15"/>
  <c r="CM37" i="15"/>
  <c r="CI37" i="15"/>
  <c r="CA37" i="15"/>
  <c r="BQ37" i="15"/>
  <c r="BO37" i="15"/>
  <c r="BM37" i="15"/>
  <c r="BG37" i="15"/>
  <c r="BE37" i="15"/>
  <c r="AY37" i="15"/>
  <c r="AQ37" i="15"/>
  <c r="AM37" i="15"/>
  <c r="AK37" i="15"/>
  <c r="AG37" i="15"/>
  <c r="AE37" i="15"/>
  <c r="U37" i="15"/>
  <c r="S37" i="15"/>
  <c r="O37" i="15"/>
  <c r="B37" i="15"/>
  <c r="FY36" i="15"/>
  <c r="FW36" i="15"/>
  <c r="FU36" i="15"/>
  <c r="FM36" i="15"/>
  <c r="FK36" i="15"/>
  <c r="FI36" i="15"/>
  <c r="FE36" i="15"/>
  <c r="EY36" i="15"/>
  <c r="ES36" i="15"/>
  <c r="EQ36" i="15"/>
  <c r="EO36" i="15"/>
  <c r="EI36" i="15"/>
  <c r="EG36" i="15"/>
  <c r="EC36" i="15"/>
  <c r="EA36" i="15"/>
  <c r="DY36" i="15"/>
  <c r="DW36" i="15"/>
  <c r="DU36" i="15"/>
  <c r="DO36" i="15"/>
  <c r="DI36" i="15"/>
  <c r="DE36" i="15"/>
  <c r="DA36" i="15"/>
  <c r="CY36" i="15"/>
  <c r="CO36" i="15"/>
  <c r="CM36" i="15"/>
  <c r="BY36" i="15"/>
  <c r="BQ36" i="15"/>
  <c r="BO36" i="15"/>
  <c r="BM36" i="15"/>
  <c r="BG36" i="15"/>
  <c r="BE36" i="15"/>
  <c r="AY36" i="15"/>
  <c r="AQ36" i="15"/>
  <c r="AI36" i="15"/>
  <c r="AG36" i="15"/>
  <c r="AE36" i="15"/>
  <c r="U36" i="15"/>
  <c r="S36" i="15"/>
  <c r="O36" i="15"/>
  <c r="B36" i="15"/>
  <c r="FY35" i="15"/>
  <c r="FW35" i="15"/>
  <c r="FU35" i="15"/>
  <c r="FM35" i="15"/>
  <c r="FK35" i="15"/>
  <c r="FI35" i="15"/>
  <c r="FE35" i="15"/>
  <c r="EY35" i="15"/>
  <c r="ES35" i="15"/>
  <c r="EQ35" i="15"/>
  <c r="EO35" i="15"/>
  <c r="EI35" i="15"/>
  <c r="EG35" i="15"/>
  <c r="EC35" i="15"/>
  <c r="EA35" i="15"/>
  <c r="DY35" i="15"/>
  <c r="DW35" i="15"/>
  <c r="DU35" i="15"/>
  <c r="DG35" i="15"/>
  <c r="DE35" i="15"/>
  <c r="DA35" i="15"/>
  <c r="CY35" i="15"/>
  <c r="CO35" i="15"/>
  <c r="CM35" i="15"/>
  <c r="BY35" i="15"/>
  <c r="BQ35" i="15"/>
  <c r="BO35" i="15"/>
  <c r="BM35" i="15"/>
  <c r="BG35" i="15"/>
  <c r="BE35" i="15"/>
  <c r="AY35" i="15"/>
  <c r="AQ35" i="15"/>
  <c r="AI35" i="15"/>
  <c r="AG35" i="15"/>
  <c r="AE35" i="15"/>
  <c r="U35" i="15"/>
  <c r="S35" i="15"/>
  <c r="O35" i="15"/>
  <c r="B35" i="15"/>
  <c r="FY34" i="15"/>
  <c r="FW34" i="15"/>
  <c r="FU34" i="15"/>
  <c r="FM34" i="15"/>
  <c r="FK34" i="15"/>
  <c r="FI34" i="15"/>
  <c r="FE34" i="15"/>
  <c r="EY34" i="15"/>
  <c r="EW34" i="15"/>
  <c r="EM34" i="15"/>
  <c r="EI34" i="15"/>
  <c r="EG34" i="15"/>
  <c r="EC34" i="15"/>
  <c r="EA34" i="15"/>
  <c r="DS34" i="15"/>
  <c r="DG34" i="15"/>
  <c r="DE34" i="15"/>
  <c r="CW34" i="15"/>
  <c r="CO34" i="15"/>
  <c r="CM34" i="15"/>
  <c r="BY34" i="15"/>
  <c r="BQ34" i="15"/>
  <c r="BK34" i="15"/>
  <c r="BG34" i="15"/>
  <c r="BE34" i="15"/>
  <c r="AY34" i="15"/>
  <c r="AQ34" i="15"/>
  <c r="AI34" i="15"/>
  <c r="AG34" i="15"/>
  <c r="AE34" i="15"/>
  <c r="U34" i="15"/>
  <c r="S34" i="15"/>
  <c r="O34" i="15"/>
  <c r="B34" i="15"/>
  <c r="FY33" i="15"/>
  <c r="FW33" i="15"/>
  <c r="FU33" i="15"/>
  <c r="FM33" i="15"/>
  <c r="FG33" i="15"/>
  <c r="FE33" i="15"/>
  <c r="EY33" i="15"/>
  <c r="EW33" i="15"/>
  <c r="EM33" i="15"/>
  <c r="EI33" i="15"/>
  <c r="EG33" i="15"/>
  <c r="EC33" i="15"/>
  <c r="EA33" i="15"/>
  <c r="DS33" i="15"/>
  <c r="DG33" i="15"/>
  <c r="DE33" i="15"/>
  <c r="CW33" i="15"/>
  <c r="CO33" i="15"/>
  <c r="CM33" i="15"/>
  <c r="BY33" i="15"/>
  <c r="BQ33" i="15"/>
  <c r="BK33" i="15"/>
  <c r="BG33" i="15"/>
  <c r="BE33" i="15"/>
  <c r="AY33" i="15"/>
  <c r="AQ33" i="15"/>
  <c r="AI33" i="15"/>
  <c r="AG33" i="15"/>
  <c r="AE33" i="15"/>
  <c r="U33" i="15"/>
  <c r="S33" i="15"/>
  <c r="O33" i="15"/>
  <c r="B33" i="15"/>
  <c r="FY32" i="15"/>
  <c r="FW32" i="15"/>
  <c r="FU32" i="15"/>
  <c r="FM32" i="15"/>
  <c r="FG32" i="15"/>
  <c r="FE32" i="15"/>
  <c r="EY32" i="15"/>
  <c r="EW32" i="15"/>
  <c r="EM32" i="15"/>
  <c r="EI32" i="15"/>
  <c r="EG32" i="15"/>
  <c r="EC32" i="15"/>
  <c r="EA32" i="15"/>
  <c r="DS32" i="15"/>
  <c r="DG32" i="15"/>
  <c r="DE32" i="15"/>
  <c r="CW32" i="15"/>
  <c r="CO32" i="15"/>
  <c r="CM32" i="15"/>
  <c r="BY32" i="15"/>
  <c r="BQ32" i="15"/>
  <c r="BK32" i="15"/>
  <c r="BC32" i="15"/>
  <c r="AY32" i="15"/>
  <c r="AQ32" i="15"/>
  <c r="AI32" i="15"/>
  <c r="AG32" i="15"/>
  <c r="AE32" i="15"/>
  <c r="U32" i="15"/>
  <c r="S32" i="15"/>
  <c r="O32" i="15"/>
  <c r="B32" i="15"/>
  <c r="FY31" i="15"/>
  <c r="FW31" i="15"/>
  <c r="FU31" i="15"/>
  <c r="FM31" i="15"/>
  <c r="FG31" i="15"/>
  <c r="FE31" i="15"/>
  <c r="EY31" i="15"/>
  <c r="EW31" i="15"/>
  <c r="EM31" i="15"/>
  <c r="EI31" i="15"/>
  <c r="EG31" i="15"/>
  <c r="EC31" i="15"/>
  <c r="EA31" i="15"/>
  <c r="DS31" i="15"/>
  <c r="DG31" i="15"/>
  <c r="DE31" i="15"/>
  <c r="CW31" i="15"/>
  <c r="CO31" i="15"/>
  <c r="CM31" i="15"/>
  <c r="BY31" i="15"/>
  <c r="BI31" i="15"/>
  <c r="BC31" i="15"/>
  <c r="AY31" i="15"/>
  <c r="AQ31" i="15"/>
  <c r="AI31" i="15"/>
  <c r="AG31" i="15"/>
  <c r="AE31" i="15"/>
  <c r="U31" i="15"/>
  <c r="S31" i="15"/>
  <c r="O31" i="15"/>
  <c r="B31" i="15"/>
  <c r="FY30" i="15"/>
  <c r="FW30" i="15"/>
  <c r="FU30" i="15"/>
  <c r="FM30" i="15"/>
  <c r="FG30" i="15"/>
  <c r="FE30" i="15"/>
  <c r="EY30" i="15"/>
  <c r="EW30" i="15"/>
  <c r="EM30" i="15"/>
  <c r="EI30" i="15"/>
  <c r="EG30" i="15"/>
  <c r="EC30" i="15"/>
  <c r="EA30" i="15"/>
  <c r="DS30" i="15"/>
  <c r="DG30" i="15"/>
  <c r="DE30" i="15"/>
  <c r="CW30" i="15"/>
  <c r="CO30" i="15"/>
  <c r="CM30" i="15"/>
  <c r="BY30" i="15"/>
  <c r="BI30" i="15"/>
  <c r="BC30" i="15"/>
  <c r="AY30" i="15"/>
  <c r="AQ30" i="15"/>
  <c r="AI30" i="15"/>
  <c r="AG30" i="15"/>
  <c r="AE30" i="15"/>
  <c r="U30" i="15"/>
  <c r="S30" i="15"/>
  <c r="O30" i="15"/>
  <c r="B30" i="15"/>
  <c r="FY29" i="15"/>
  <c r="FS29" i="15"/>
  <c r="FM29" i="15"/>
  <c r="FG29" i="15"/>
  <c r="FE29" i="15"/>
  <c r="EY29" i="15"/>
  <c r="EW29" i="15"/>
  <c r="EM29" i="15"/>
  <c r="EI29" i="15"/>
  <c r="EG29" i="15"/>
  <c r="EC29" i="15"/>
  <c r="EA29" i="15"/>
  <c r="DS29" i="15"/>
  <c r="DC29" i="15"/>
  <c r="CW29" i="15"/>
  <c r="CO29" i="15"/>
  <c r="CM29" i="15"/>
  <c r="BY29" i="15"/>
  <c r="BI29" i="15"/>
  <c r="BC29" i="15"/>
  <c r="AY29" i="15"/>
  <c r="AQ29" i="15"/>
  <c r="AI29" i="15"/>
  <c r="AG29" i="15"/>
  <c r="AE29" i="15"/>
  <c r="U29" i="15"/>
  <c r="S29" i="15"/>
  <c r="O29" i="15"/>
  <c r="B29" i="15"/>
  <c r="FY28" i="15"/>
  <c r="FS28" i="15"/>
  <c r="FM28" i="15"/>
  <c r="FG28" i="15"/>
  <c r="FE28" i="15"/>
  <c r="EY28" i="15"/>
  <c r="EW28" i="15"/>
  <c r="EM28" i="15"/>
  <c r="EI28" i="15"/>
  <c r="EG28" i="15"/>
  <c r="EC28" i="15"/>
  <c r="EA28" i="15"/>
  <c r="DS28" i="15"/>
  <c r="DC28" i="15"/>
  <c r="CW28" i="15"/>
  <c r="CO28" i="15"/>
  <c r="CM28" i="15"/>
  <c r="BY28" i="15"/>
  <c r="BI28" i="15"/>
  <c r="BC28" i="15"/>
  <c r="AY28" i="15"/>
  <c r="AQ28" i="15"/>
  <c r="AI28" i="15"/>
  <c r="AG28" i="15"/>
  <c r="AE28" i="15"/>
  <c r="U28" i="15"/>
  <c r="S28" i="15"/>
  <c r="O28" i="15"/>
  <c r="B28" i="15"/>
  <c r="FY27" i="15"/>
  <c r="FS27" i="15"/>
  <c r="FM27" i="15"/>
  <c r="FG27" i="15"/>
  <c r="FE27" i="15"/>
  <c r="EY27" i="15"/>
  <c r="EW27" i="15"/>
  <c r="EM27" i="15"/>
  <c r="EI27" i="15"/>
  <c r="EG27" i="15"/>
  <c r="EC27" i="15"/>
  <c r="EA27" i="15"/>
  <c r="DS27" i="15"/>
  <c r="DC27" i="15"/>
  <c r="CW27" i="15"/>
  <c r="CO27" i="15"/>
  <c r="CM27" i="15"/>
  <c r="BY27" i="15"/>
  <c r="BA27" i="15"/>
  <c r="AY27" i="15"/>
  <c r="AQ27" i="15"/>
  <c r="AI27" i="15"/>
  <c r="AG27" i="15"/>
  <c r="AE27" i="15"/>
  <c r="U27" i="15"/>
  <c r="S27" i="15"/>
  <c r="O27" i="15"/>
  <c r="B27" i="15"/>
  <c r="FY26" i="15"/>
  <c r="FS26" i="15"/>
  <c r="FM26" i="15"/>
  <c r="FC26" i="15"/>
  <c r="EY26" i="15"/>
  <c r="EW26" i="15"/>
  <c r="EM26" i="15"/>
  <c r="EI26" i="15"/>
  <c r="EG26" i="15"/>
  <c r="EC26" i="15"/>
  <c r="EA26" i="15"/>
  <c r="DS26" i="15"/>
  <c r="DC26" i="15"/>
  <c r="CW26" i="15"/>
  <c r="CO26" i="15"/>
  <c r="CM26" i="15"/>
  <c r="BY26" i="15"/>
  <c r="BA26" i="15"/>
  <c r="AY26" i="15"/>
  <c r="AQ26" i="15"/>
  <c r="AI26" i="15"/>
  <c r="AG26" i="15"/>
  <c r="AE26" i="15"/>
  <c r="U26" i="15"/>
  <c r="S26" i="15"/>
  <c r="O26" i="15"/>
  <c r="B26" i="15"/>
  <c r="FY25" i="15"/>
  <c r="FS25" i="15"/>
  <c r="FM25" i="15"/>
  <c r="FC25" i="15"/>
  <c r="EY25" i="15"/>
  <c r="EW25" i="15"/>
  <c r="EM25" i="15"/>
  <c r="EI25" i="15"/>
  <c r="EG25" i="15"/>
  <c r="EC25" i="15"/>
  <c r="EA25" i="15"/>
  <c r="DS25" i="15"/>
  <c r="DC25" i="15"/>
  <c r="CW25" i="15"/>
  <c r="CO25" i="15"/>
  <c r="CM25" i="15"/>
  <c r="BY25" i="15"/>
  <c r="BA25" i="15"/>
  <c r="AY25" i="15"/>
  <c r="AQ25" i="15"/>
  <c r="AI25" i="15"/>
  <c r="AG25" i="15"/>
  <c r="AE25" i="15"/>
  <c r="U25" i="15"/>
  <c r="S25" i="15"/>
  <c r="O25" i="15"/>
  <c r="B25" i="15"/>
  <c r="FY24" i="15"/>
  <c r="FS24" i="15"/>
  <c r="FM24" i="15"/>
  <c r="FC24" i="15"/>
  <c r="EY24" i="15"/>
  <c r="EW24" i="15"/>
  <c r="EM24" i="15"/>
  <c r="EI24" i="15"/>
  <c r="EG24" i="15"/>
  <c r="EC24" i="15"/>
  <c r="EA24" i="15"/>
  <c r="DS24" i="15"/>
  <c r="DC24" i="15"/>
  <c r="CW24" i="15"/>
  <c r="CO24" i="15"/>
  <c r="CM24" i="15"/>
  <c r="BY24" i="15"/>
  <c r="BA24" i="15"/>
  <c r="AY24" i="15"/>
  <c r="AQ24" i="15"/>
  <c r="AI24" i="15"/>
  <c r="AG24" i="15"/>
  <c r="AE24" i="15"/>
  <c r="AA24" i="15"/>
  <c r="U24" i="15"/>
  <c r="S24" i="15"/>
  <c r="O24" i="15"/>
  <c r="B24" i="15"/>
  <c r="FY23" i="15"/>
  <c r="FS23" i="15"/>
  <c r="FM23" i="15"/>
  <c r="FC23" i="15"/>
  <c r="EU23" i="15"/>
  <c r="EM23" i="15"/>
  <c r="EI23" i="15"/>
  <c r="EG23" i="15"/>
  <c r="EC23" i="15"/>
  <c r="EA23" i="15"/>
  <c r="DS23" i="15"/>
  <c r="DC23" i="15"/>
  <c r="CW23" i="15"/>
  <c r="CO23" i="15"/>
  <c r="CM23" i="15"/>
  <c r="BY23" i="15"/>
  <c r="BA23" i="15"/>
  <c r="AY23" i="15"/>
  <c r="AQ23" i="15"/>
  <c r="AI23" i="15"/>
  <c r="AG23" i="15"/>
  <c r="AE23" i="15"/>
  <c r="Q23" i="15"/>
  <c r="O23" i="15"/>
  <c r="B23" i="15"/>
  <c r="FY22" i="15"/>
  <c r="FS22" i="15"/>
  <c r="FM22" i="15"/>
  <c r="FC22" i="15"/>
  <c r="EU22" i="15"/>
  <c r="EM22" i="15"/>
  <c r="EI22" i="15"/>
  <c r="EG22" i="15"/>
  <c r="EE22" i="15"/>
  <c r="EC22" i="15"/>
  <c r="EA22" i="15"/>
  <c r="DS22" i="15"/>
  <c r="DC22" i="15"/>
  <c r="CW22" i="15"/>
  <c r="CO22" i="15"/>
  <c r="CM22" i="15"/>
  <c r="BY22" i="15"/>
  <c r="BA22" i="15"/>
  <c r="AY22" i="15"/>
  <c r="AQ22" i="15"/>
  <c r="AI22" i="15"/>
  <c r="AG22" i="15"/>
  <c r="AE22" i="15"/>
  <c r="Q22" i="15"/>
  <c r="O22" i="15"/>
  <c r="B22" i="15"/>
  <c r="FY21" i="15"/>
  <c r="FS21" i="15"/>
  <c r="FM21" i="15"/>
  <c r="FC21" i="15"/>
  <c r="EU21" i="15"/>
  <c r="EM21" i="15"/>
  <c r="EI21" i="15"/>
  <c r="EG21" i="15"/>
  <c r="EE21" i="15"/>
  <c r="EC21" i="15"/>
  <c r="EA21" i="15"/>
  <c r="DS21" i="15"/>
  <c r="DC21" i="15"/>
  <c r="CW21" i="15"/>
  <c r="CO21" i="15"/>
  <c r="CM21" i="15"/>
  <c r="BY21" i="15"/>
  <c r="BA21" i="15"/>
  <c r="AY21" i="15"/>
  <c r="AQ21" i="15"/>
  <c r="AI21" i="15"/>
  <c r="AG21" i="15"/>
  <c r="AE21" i="15"/>
  <c r="Q21" i="15"/>
  <c r="O21" i="15"/>
  <c r="B21" i="15"/>
  <c r="FY20" i="15"/>
  <c r="FS20" i="15"/>
  <c r="FM20" i="15"/>
  <c r="FC20" i="15"/>
  <c r="EU20" i="15"/>
  <c r="EM20" i="15"/>
  <c r="EI20" i="15"/>
  <c r="EG20" i="15"/>
  <c r="EE20" i="15"/>
  <c r="EC20" i="15"/>
  <c r="EA20" i="15"/>
  <c r="DS20" i="15"/>
  <c r="CU20" i="15"/>
  <c r="CO20" i="15"/>
  <c r="CM20" i="15"/>
  <c r="BY20" i="15"/>
  <c r="BA20" i="15"/>
  <c r="AY20" i="15"/>
  <c r="AQ20" i="15"/>
  <c r="AI20" i="15"/>
  <c r="AC20" i="15"/>
  <c r="Q20" i="15"/>
  <c r="O20" i="15"/>
  <c r="B20" i="15"/>
  <c r="FY19" i="15"/>
  <c r="FS19" i="15"/>
  <c r="FM19" i="15"/>
  <c r="FC19" i="15"/>
  <c r="FA19" i="15"/>
  <c r="EU19" i="15"/>
  <c r="EM19" i="15"/>
  <c r="EI19" i="15"/>
  <c r="EG19" i="15"/>
  <c r="EE19" i="15"/>
  <c r="EC19" i="15"/>
  <c r="EA19" i="15"/>
  <c r="DS19" i="15"/>
  <c r="CU19" i="15"/>
  <c r="CK19" i="15"/>
  <c r="BY19" i="15"/>
  <c r="BA19" i="15"/>
  <c r="AY19" i="15"/>
  <c r="AQ19" i="15"/>
  <c r="AI19" i="15"/>
  <c r="AC19" i="15"/>
  <c r="Q19" i="15"/>
  <c r="O19" i="15"/>
  <c r="B19" i="15"/>
  <c r="FY18" i="15"/>
  <c r="FS18" i="15"/>
  <c r="FM18" i="15"/>
  <c r="FC18" i="15"/>
  <c r="FA18" i="15"/>
  <c r="EK18" i="15"/>
  <c r="EI18" i="15"/>
  <c r="EG18" i="15"/>
  <c r="EE18" i="15"/>
  <c r="EC18" i="15"/>
  <c r="DQ18" i="15"/>
  <c r="CU18" i="15"/>
  <c r="CK18" i="15"/>
  <c r="BY18" i="15"/>
  <c r="BA18" i="15"/>
  <c r="AY18" i="15"/>
  <c r="AQ18" i="15"/>
  <c r="AI18" i="15"/>
  <c r="AC18" i="15"/>
  <c r="M18" i="15"/>
  <c r="B18" i="15"/>
  <c r="FY17" i="15"/>
  <c r="FS17" i="15"/>
  <c r="FM17" i="15"/>
  <c r="FC17" i="15"/>
  <c r="FA17" i="15"/>
  <c r="EK17" i="15"/>
  <c r="EI17" i="15"/>
  <c r="EG17" i="15"/>
  <c r="EE17" i="15"/>
  <c r="EC17" i="15"/>
  <c r="CS17" i="15"/>
  <c r="CK17" i="15"/>
  <c r="BY17" i="15"/>
  <c r="AW17" i="15"/>
  <c r="AQ17" i="15"/>
  <c r="AI17" i="15"/>
  <c r="AC17" i="15"/>
  <c r="M17" i="15"/>
  <c r="I17" i="15"/>
  <c r="B17" i="15"/>
  <c r="FY16" i="15"/>
  <c r="FS16" i="15"/>
  <c r="FM16" i="15"/>
  <c r="FC16" i="15"/>
  <c r="FA16" i="15"/>
  <c r="CQ16" i="15"/>
  <c r="BW16" i="15"/>
  <c r="AW16" i="15"/>
  <c r="AQ16" i="15"/>
  <c r="K16" i="15"/>
  <c r="I16" i="15"/>
  <c r="B16" i="15"/>
  <c r="FY15" i="15"/>
  <c r="FS15" i="15"/>
  <c r="FM15" i="15"/>
  <c r="FC15" i="15"/>
  <c r="FA15" i="15"/>
  <c r="AO15" i="15"/>
  <c r="G15" i="15"/>
  <c r="B15" i="15"/>
  <c r="FY14" i="15"/>
  <c r="FS14" i="15"/>
  <c r="FM14" i="15"/>
  <c r="FC14" i="15"/>
  <c r="FA14" i="15"/>
  <c r="E14" i="15"/>
  <c r="CS9" i="15"/>
  <c r="CQ9" i="15"/>
  <c r="CG9" i="15"/>
  <c r="CE9" i="15"/>
  <c r="AY9" i="15"/>
  <c r="AW9" i="15"/>
  <c r="B9" i="15"/>
  <c r="DG8" i="15"/>
  <c r="DE8" i="15"/>
  <c r="CO8" i="15"/>
  <c r="CG8" i="15"/>
  <c r="CE8" i="15"/>
  <c r="CC8" i="15"/>
  <c r="AY8" i="15"/>
  <c r="AW8" i="15"/>
  <c r="B8" i="15"/>
  <c r="DK7" i="15"/>
  <c r="DI7" i="15"/>
  <c r="DC7" i="15"/>
  <c r="DA7" i="15"/>
  <c r="CW7" i="15"/>
  <c r="CO7" i="15"/>
  <c r="CG7" i="15"/>
  <c r="CE7" i="15"/>
  <c r="CC7" i="15"/>
  <c r="BI7" i="15"/>
  <c r="BG7" i="15"/>
  <c r="AU7" i="15"/>
  <c r="AM7" i="15"/>
  <c r="Y7" i="15"/>
  <c r="W7" i="15"/>
  <c r="S7" i="15"/>
  <c r="Q7" i="15"/>
  <c r="I7" i="15"/>
  <c r="G7" i="15"/>
  <c r="B7" i="15"/>
  <c r="DK6" i="15"/>
  <c r="DI6" i="15"/>
  <c r="DC6" i="15"/>
  <c r="DA6" i="15"/>
  <c r="CW6" i="15"/>
  <c r="CU6" i="15"/>
  <c r="CO6" i="15"/>
  <c r="CK6" i="15"/>
  <c r="CG6" i="15"/>
  <c r="CE6" i="15"/>
  <c r="CC6" i="15"/>
  <c r="CA6" i="15"/>
  <c r="BY6" i="15"/>
  <c r="BQ6" i="15"/>
  <c r="BO6" i="15"/>
  <c r="BM6" i="15"/>
  <c r="BI6" i="15"/>
  <c r="BG6" i="15"/>
  <c r="BC6" i="15"/>
  <c r="AU6" i="15"/>
  <c r="AS6" i="15"/>
  <c r="AO6" i="15"/>
  <c r="AM6" i="15"/>
  <c r="AG6" i="15"/>
  <c r="AE6" i="15"/>
  <c r="Y6" i="15"/>
  <c r="W6" i="15"/>
  <c r="U6" i="15"/>
  <c r="S6" i="15"/>
  <c r="Q6" i="15"/>
  <c r="O6" i="15"/>
  <c r="M6" i="15"/>
  <c r="I6" i="15"/>
  <c r="G6" i="15"/>
  <c r="E6" i="15"/>
  <c r="B6" i="15"/>
  <c r="DK5" i="15"/>
  <c r="DI5" i="15"/>
  <c r="DC5" i="15"/>
  <c r="DA5" i="15"/>
  <c r="CW5" i="15"/>
  <c r="CM5" i="15"/>
  <c r="CK5" i="15"/>
  <c r="CG5" i="15"/>
  <c r="CE5" i="15"/>
  <c r="CC5" i="15"/>
  <c r="CA5" i="15"/>
  <c r="BY5" i="15"/>
  <c r="BW5" i="15"/>
  <c r="BQ5" i="15"/>
  <c r="BO5" i="15"/>
  <c r="BM5" i="15"/>
  <c r="BE5" i="15"/>
  <c r="BC5" i="15"/>
  <c r="AU5" i="15"/>
  <c r="AS5" i="15"/>
  <c r="AO5" i="15"/>
  <c r="AM5" i="15"/>
  <c r="AG5" i="15"/>
  <c r="AE5" i="15"/>
  <c r="AC5" i="15"/>
  <c r="AA5" i="15"/>
  <c r="Y5" i="15"/>
  <c r="W5" i="15"/>
  <c r="U5" i="15"/>
  <c r="S5" i="15"/>
  <c r="Q5" i="15"/>
  <c r="O5" i="15"/>
  <c r="M5" i="15"/>
  <c r="I5" i="15"/>
  <c r="G5" i="15"/>
  <c r="E5" i="15"/>
  <c r="B5" i="15"/>
  <c r="DK4" i="15"/>
  <c r="DI4" i="15"/>
  <c r="DC4" i="15"/>
  <c r="DA4" i="15"/>
  <c r="CW4" i="15"/>
  <c r="CM4" i="15"/>
  <c r="CK4" i="15"/>
  <c r="CG4" i="15"/>
  <c r="CE4" i="15"/>
  <c r="CC4" i="15"/>
  <c r="BU4" i="15"/>
  <c r="BK4" i="15"/>
  <c r="BA4" i="15"/>
  <c r="AU4" i="15"/>
  <c r="AS4" i="15"/>
  <c r="AO4" i="15"/>
  <c r="AM4" i="15"/>
  <c r="AK4" i="15"/>
  <c r="AG4" i="15"/>
  <c r="AE4" i="15"/>
  <c r="AC4" i="15"/>
  <c r="AA4" i="15"/>
  <c r="Y4" i="15"/>
  <c r="W4" i="15"/>
  <c r="U4" i="15"/>
  <c r="S4" i="15"/>
  <c r="Q4" i="15"/>
  <c r="O4" i="15"/>
  <c r="M4" i="15"/>
  <c r="I4" i="15"/>
  <c r="G4" i="15"/>
  <c r="E4" i="15"/>
  <c r="B4" i="15"/>
  <c r="DK3" i="15"/>
  <c r="CY3" i="15"/>
  <c r="CW3" i="15"/>
  <c r="CI3" i="15"/>
  <c r="CG3" i="15"/>
  <c r="CE3" i="15"/>
  <c r="BS3" i="15"/>
  <c r="BK3" i="15"/>
  <c r="BA3" i="15"/>
  <c r="AQ3" i="15"/>
  <c r="AI3" i="15"/>
  <c r="AG3" i="15"/>
  <c r="AE3" i="15"/>
  <c r="AC3" i="15"/>
  <c r="AA3" i="15"/>
  <c r="Y3" i="15"/>
  <c r="W3" i="15"/>
  <c r="U3" i="15"/>
  <c r="S3" i="15"/>
  <c r="Q3" i="15"/>
  <c r="K3" i="15"/>
  <c r="I3" i="15"/>
  <c r="G3" i="15"/>
  <c r="E3" i="15"/>
  <c r="B3" i="15"/>
  <c r="B10" i="14"/>
  <c r="G9" i="14"/>
  <c r="B9" i="14"/>
  <c r="G8" i="14"/>
  <c r="B8" i="14"/>
  <c r="O7" i="14"/>
  <c r="M7" i="14"/>
  <c r="G7" i="14"/>
  <c r="B7" i="14"/>
  <c r="O6" i="14"/>
  <c r="M6" i="14"/>
  <c r="G6" i="14"/>
  <c r="E6" i="14"/>
  <c r="B6" i="14"/>
  <c r="Q5" i="14"/>
  <c r="O5" i="14"/>
  <c r="M5" i="14"/>
  <c r="I5" i="14"/>
  <c r="G5" i="14"/>
  <c r="E5" i="14"/>
  <c r="B5" i="14"/>
  <c r="Q4" i="14"/>
  <c r="O4" i="14"/>
  <c r="M4" i="14"/>
  <c r="K4" i="14"/>
  <c r="I4" i="14"/>
  <c r="G4" i="14"/>
  <c r="E4" i="14"/>
  <c r="B4" i="14"/>
  <c r="Q3" i="14"/>
  <c r="O3" i="14"/>
  <c r="M3" i="14"/>
  <c r="K3" i="14"/>
  <c r="I3" i="14"/>
  <c r="G3" i="14"/>
  <c r="E3" i="14"/>
  <c r="B3" i="14"/>
  <c r="CI45" i="14" l="1"/>
  <c r="CE45" i="14"/>
  <c r="CA45" i="14"/>
  <c r="BY45" i="14"/>
  <c r="BW45" i="14"/>
  <c r="BS45" i="14"/>
  <c r="BC45" i="14"/>
  <c r="BA45" i="14"/>
  <c r="AY45" i="14"/>
  <c r="AU45" i="14"/>
  <c r="AS45" i="14"/>
  <c r="AM45" i="14"/>
  <c r="AK45" i="14"/>
  <c r="AI45" i="14"/>
  <c r="AA45" i="14"/>
  <c r="W45" i="14"/>
  <c r="B45" i="14"/>
  <c r="CI44" i="14"/>
  <c r="CE44" i="14"/>
  <c r="CA44" i="14"/>
  <c r="BY44" i="14"/>
  <c r="BW44" i="14"/>
  <c r="BS44" i="14"/>
  <c r="BO44" i="14"/>
  <c r="BM44" i="14"/>
  <c r="BG44" i="14"/>
  <c r="BC44" i="14"/>
  <c r="AW44" i="14"/>
  <c r="AQ44" i="14"/>
  <c r="AM44" i="14"/>
  <c r="AG44" i="14"/>
  <c r="AA44" i="14"/>
  <c r="W44" i="14"/>
  <c r="B44" i="14"/>
  <c r="CI43" i="14"/>
  <c r="CG43" i="14"/>
  <c r="CE43" i="14"/>
  <c r="CA43" i="14"/>
  <c r="BY43" i="14"/>
  <c r="BW43" i="14"/>
  <c r="BS43" i="14"/>
  <c r="BQ43" i="14"/>
  <c r="BO43" i="14"/>
  <c r="BM43" i="14"/>
  <c r="BG43" i="14"/>
  <c r="BC43" i="14"/>
  <c r="AW43" i="14"/>
  <c r="AQ43" i="14"/>
  <c r="AM43" i="14"/>
  <c r="AG43" i="14"/>
  <c r="AA43" i="14"/>
  <c r="W43" i="14"/>
  <c r="I43" i="14"/>
  <c r="B43" i="14"/>
  <c r="CI42" i="14"/>
  <c r="CG42" i="14"/>
  <c r="CE42" i="14"/>
  <c r="CA42" i="14"/>
  <c r="BY42" i="14"/>
  <c r="BW42" i="14"/>
  <c r="BS42" i="14"/>
  <c r="BQ42" i="14"/>
  <c r="BO42" i="14"/>
  <c r="BM42" i="14"/>
  <c r="BG42" i="14"/>
  <c r="BC42" i="14"/>
  <c r="AW42" i="14"/>
  <c r="AQ42" i="14"/>
  <c r="AE42" i="14"/>
  <c r="AA42" i="14"/>
  <c r="W42" i="14"/>
  <c r="S42" i="14"/>
  <c r="I42" i="14"/>
  <c r="B42" i="14"/>
  <c r="CI41" i="14"/>
  <c r="CC41" i="14"/>
  <c r="CA41" i="14"/>
  <c r="BY41" i="14"/>
  <c r="BW41" i="14"/>
  <c r="BS41" i="14"/>
  <c r="BQ41" i="14"/>
  <c r="BO41" i="14"/>
  <c r="BM41" i="14"/>
  <c r="BG41" i="14"/>
  <c r="BC41" i="14"/>
  <c r="AW41" i="14"/>
  <c r="AQ41" i="14"/>
  <c r="AE41" i="14"/>
  <c r="AA41" i="14"/>
  <c r="W41" i="14"/>
  <c r="S41" i="14"/>
  <c r="I41" i="14"/>
  <c r="B41" i="14"/>
  <c r="CI40" i="14"/>
  <c r="CC40" i="14"/>
  <c r="CA40" i="14"/>
  <c r="BY40" i="14"/>
  <c r="BW40" i="14"/>
  <c r="BS40" i="14"/>
  <c r="BQ40" i="14"/>
  <c r="BO40" i="14"/>
  <c r="BM40" i="14"/>
  <c r="BG40" i="14"/>
  <c r="BC40" i="14"/>
  <c r="AW40" i="14"/>
  <c r="AQ40" i="14"/>
  <c r="AE40" i="14"/>
  <c r="AA40" i="14"/>
  <c r="W40" i="14"/>
  <c r="S40" i="14"/>
  <c r="I40" i="14"/>
  <c r="B40" i="14"/>
  <c r="CI39" i="14"/>
  <c r="CC39" i="14"/>
  <c r="CA39" i="14"/>
  <c r="BY39" i="14"/>
  <c r="BW39" i="14"/>
  <c r="BS39" i="14"/>
  <c r="BQ39" i="14"/>
  <c r="BO39" i="14"/>
  <c r="BM39" i="14"/>
  <c r="BG39" i="14"/>
  <c r="BC39" i="14"/>
  <c r="AW39" i="14"/>
  <c r="AQ39" i="14"/>
  <c r="AE39" i="14"/>
  <c r="AA39" i="14"/>
  <c r="Y39" i="14"/>
  <c r="W39" i="14"/>
  <c r="S39" i="14"/>
  <c r="I39" i="14"/>
  <c r="B39" i="14"/>
  <c r="CI38" i="14"/>
  <c r="CC38" i="14"/>
  <c r="CA38" i="14"/>
  <c r="BY38" i="14"/>
  <c r="BW38" i="14"/>
  <c r="BS38" i="14"/>
  <c r="BQ38" i="14"/>
  <c r="BO38" i="14"/>
  <c r="BM38" i="14"/>
  <c r="BG38" i="14"/>
  <c r="BC38" i="14"/>
  <c r="AW38" i="14"/>
  <c r="AQ38" i="14"/>
  <c r="AE38" i="14"/>
  <c r="AA38" i="14"/>
  <c r="Y38" i="14"/>
  <c r="W38" i="14"/>
  <c r="S38" i="14"/>
  <c r="I38" i="14"/>
  <c r="B38" i="14"/>
  <c r="CI37" i="14"/>
  <c r="CC37" i="14"/>
  <c r="CA37" i="14"/>
  <c r="BU37" i="14"/>
  <c r="BS37" i="14"/>
  <c r="BQ37" i="14"/>
  <c r="BO37" i="14"/>
  <c r="BM37" i="14"/>
  <c r="BG37" i="14"/>
  <c r="BC37" i="14"/>
  <c r="AW37" i="14"/>
  <c r="AQ37" i="14"/>
  <c r="AE37" i="14"/>
  <c r="AA37" i="14"/>
  <c r="Y37" i="14"/>
  <c r="W37" i="14"/>
  <c r="S37" i="14"/>
  <c r="I37" i="14"/>
  <c r="B37" i="14"/>
  <c r="CI36" i="14"/>
  <c r="CC36" i="14"/>
  <c r="CA36" i="14"/>
  <c r="BU36" i="14"/>
  <c r="BS36" i="14"/>
  <c r="BQ36" i="14"/>
  <c r="BO36" i="14"/>
  <c r="BM36" i="14"/>
  <c r="BG36" i="14"/>
  <c r="BC36" i="14"/>
  <c r="AW36" i="14"/>
  <c r="AQ36" i="14"/>
  <c r="AE36" i="14"/>
  <c r="AA36" i="14"/>
  <c r="Y36" i="14"/>
  <c r="W36" i="14"/>
  <c r="S36" i="14"/>
  <c r="I36" i="14"/>
  <c r="B36" i="14"/>
  <c r="CI35" i="14"/>
  <c r="CC35" i="14"/>
  <c r="CA35" i="14"/>
  <c r="BU35" i="14"/>
  <c r="BS35" i="14"/>
  <c r="BQ35" i="14"/>
  <c r="BO35" i="14"/>
  <c r="BM35" i="14"/>
  <c r="BG35" i="14"/>
  <c r="BC35" i="14"/>
  <c r="AW35" i="14"/>
  <c r="AQ35" i="14"/>
  <c r="AE35" i="14"/>
  <c r="AA35" i="14"/>
  <c r="Y35" i="14"/>
  <c r="W35" i="14"/>
  <c r="S35" i="14"/>
  <c r="I35" i="14"/>
  <c r="B35" i="14"/>
  <c r="CI34" i="14"/>
  <c r="CC34" i="14"/>
  <c r="CA34" i="14"/>
  <c r="BU34" i="14"/>
  <c r="BS34" i="14"/>
  <c r="BQ34" i="14"/>
  <c r="BO34" i="14"/>
  <c r="BM34" i="14"/>
  <c r="BI34" i="14"/>
  <c r="BG34" i="14"/>
  <c r="BC34" i="14"/>
  <c r="AW34" i="14"/>
  <c r="AQ34" i="14"/>
  <c r="AE34" i="14"/>
  <c r="AA34" i="14"/>
  <c r="Y34" i="14"/>
  <c r="W34" i="14"/>
  <c r="S34" i="14"/>
  <c r="I34" i="14"/>
  <c r="B34" i="14"/>
  <c r="CI33" i="14"/>
  <c r="CC33" i="14"/>
  <c r="CA33" i="14"/>
  <c r="BU33" i="14"/>
  <c r="BS33" i="14"/>
  <c r="BQ33" i="14"/>
  <c r="BO33" i="14"/>
  <c r="BM33" i="14"/>
  <c r="BI33" i="14"/>
  <c r="BG33" i="14"/>
  <c r="BC33" i="14"/>
  <c r="AW33" i="14"/>
  <c r="AQ33" i="14"/>
  <c r="AE33" i="14"/>
  <c r="AA33" i="14"/>
  <c r="Y33" i="14"/>
  <c r="W33" i="14"/>
  <c r="S33" i="14"/>
  <c r="I33" i="14"/>
  <c r="B33" i="14"/>
  <c r="CI32" i="14"/>
  <c r="CC32" i="14"/>
  <c r="CA32" i="14"/>
  <c r="BU32" i="14"/>
  <c r="BS32" i="14"/>
  <c r="BQ32" i="14"/>
  <c r="BO32" i="14"/>
  <c r="BM32" i="14"/>
  <c r="BI32" i="14"/>
  <c r="BG32" i="14"/>
  <c r="BC32" i="14"/>
  <c r="AW32" i="14"/>
  <c r="AQ32" i="14"/>
  <c r="AE32" i="14"/>
  <c r="AA32" i="14"/>
  <c r="Y32" i="14"/>
  <c r="W32" i="14"/>
  <c r="S32" i="14"/>
  <c r="I32" i="14"/>
  <c r="B32" i="14"/>
  <c r="CI31" i="14"/>
  <c r="CC31" i="14"/>
  <c r="CA31" i="14"/>
  <c r="BU31" i="14"/>
  <c r="BS31" i="14"/>
  <c r="BQ31" i="14"/>
  <c r="BO31" i="14"/>
  <c r="BM31" i="14"/>
  <c r="BI31" i="14"/>
  <c r="BG31" i="14"/>
  <c r="BC31" i="14"/>
  <c r="AW31" i="14"/>
  <c r="AQ31" i="14"/>
  <c r="AE31" i="14"/>
  <c r="AA31" i="14"/>
  <c r="Y31" i="14"/>
  <c r="W31" i="14"/>
  <c r="S31" i="14"/>
  <c r="I31" i="14"/>
  <c r="B31" i="14"/>
  <c r="CI30" i="14"/>
  <c r="CC30" i="14"/>
  <c r="CA30" i="14"/>
  <c r="BU30" i="14"/>
  <c r="BS30" i="14"/>
  <c r="BQ30" i="14"/>
  <c r="BO30" i="14"/>
  <c r="BM30" i="14"/>
  <c r="BI30" i="14"/>
  <c r="BG30" i="14"/>
  <c r="BC30" i="14"/>
  <c r="AW30" i="14"/>
  <c r="AQ30" i="14"/>
  <c r="AE30" i="14"/>
  <c r="AA30" i="14"/>
  <c r="Y30" i="14"/>
  <c r="W30" i="14"/>
  <c r="S30" i="14"/>
  <c r="O30" i="14"/>
  <c r="M30" i="14"/>
  <c r="I30" i="14"/>
  <c r="B30" i="14"/>
  <c r="CI29" i="14"/>
  <c r="CC29" i="14"/>
  <c r="CA29" i="14"/>
  <c r="BU29" i="14"/>
  <c r="BS29" i="14"/>
  <c r="BQ29" i="14"/>
  <c r="BO29" i="14"/>
  <c r="BM29" i="14"/>
  <c r="BI29" i="14"/>
  <c r="BG29" i="14"/>
  <c r="BC29" i="14"/>
  <c r="AW29" i="14"/>
  <c r="AQ29" i="14"/>
  <c r="AE29" i="14"/>
  <c r="AA29" i="14"/>
  <c r="Y29" i="14"/>
  <c r="W29" i="14"/>
  <c r="S29" i="14"/>
  <c r="O29" i="14"/>
  <c r="M29" i="14"/>
  <c r="I29" i="14"/>
  <c r="B29" i="14"/>
  <c r="CI28" i="14"/>
  <c r="CC28" i="14"/>
  <c r="CA28" i="14"/>
  <c r="BU28" i="14"/>
  <c r="BS28" i="14"/>
  <c r="BQ28" i="14"/>
  <c r="BO28" i="14"/>
  <c r="BM28" i="14"/>
  <c r="BI28" i="14"/>
  <c r="BG28" i="14"/>
  <c r="BC28" i="14"/>
  <c r="AW28" i="14"/>
  <c r="AQ28" i="14"/>
  <c r="AE28" i="14"/>
  <c r="AA28" i="14"/>
  <c r="Y28" i="14"/>
  <c r="W28" i="14"/>
  <c r="S28" i="14"/>
  <c r="O28" i="14"/>
  <c r="M28" i="14"/>
  <c r="I28" i="14"/>
  <c r="B28" i="14"/>
  <c r="CI27" i="14"/>
  <c r="CC27" i="14"/>
  <c r="CA27" i="14"/>
  <c r="BU27" i="14"/>
  <c r="BS27" i="14"/>
  <c r="BQ27" i="14"/>
  <c r="BO27" i="14"/>
  <c r="BM27" i="14"/>
  <c r="BI27" i="14"/>
  <c r="BG27" i="14"/>
  <c r="BC27" i="14"/>
  <c r="AW27" i="14"/>
  <c r="AQ27" i="14"/>
  <c r="AE27" i="14"/>
  <c r="AA27" i="14"/>
  <c r="Y27" i="14"/>
  <c r="W27" i="14"/>
  <c r="S27" i="14"/>
  <c r="O27" i="14"/>
  <c r="M27" i="14"/>
  <c r="I27" i="14"/>
  <c r="B27" i="14"/>
  <c r="CI26" i="14"/>
  <c r="CC26" i="14"/>
  <c r="CA26" i="14"/>
  <c r="BU26" i="14"/>
  <c r="BS26" i="14"/>
  <c r="BQ26" i="14"/>
  <c r="BO26" i="14"/>
  <c r="BM26" i="14"/>
  <c r="BI26" i="14"/>
  <c r="BG26" i="14"/>
  <c r="BC26" i="14"/>
  <c r="AW26" i="14"/>
  <c r="AQ26" i="14"/>
  <c r="AE26" i="14"/>
  <c r="AA26" i="14"/>
  <c r="Y26" i="14"/>
  <c r="W26" i="14"/>
  <c r="S26" i="14"/>
  <c r="O26" i="14"/>
  <c r="M26" i="14"/>
  <c r="I26" i="14"/>
  <c r="B26" i="14"/>
  <c r="CI25" i="14"/>
  <c r="CC25" i="14"/>
  <c r="CA25" i="14"/>
  <c r="BU25" i="14"/>
  <c r="BS25" i="14"/>
  <c r="BQ25" i="14"/>
  <c r="BO25" i="14"/>
  <c r="BM25" i="14"/>
  <c r="BI25" i="14"/>
  <c r="BG25" i="14"/>
  <c r="BC25" i="14"/>
  <c r="AW25" i="14"/>
  <c r="AQ25" i="14"/>
  <c r="AE25" i="14"/>
  <c r="AA25" i="14"/>
  <c r="Y25" i="14"/>
  <c r="W25" i="14"/>
  <c r="S25" i="14"/>
  <c r="O25" i="14"/>
  <c r="M25" i="14"/>
  <c r="I25" i="14"/>
  <c r="B25" i="14"/>
  <c r="CI24" i="14"/>
  <c r="CC24" i="14"/>
  <c r="CA24" i="14"/>
  <c r="BU24" i="14"/>
  <c r="BS24" i="14"/>
  <c r="BQ24" i="14"/>
  <c r="BO24" i="14"/>
  <c r="BM24" i="14"/>
  <c r="BI24" i="14"/>
  <c r="BG24" i="14"/>
  <c r="BC24" i="14"/>
  <c r="AW24" i="14"/>
  <c r="AQ24" i="14"/>
  <c r="AE24" i="14"/>
  <c r="AA24" i="14"/>
  <c r="Y24" i="14"/>
  <c r="W24" i="14"/>
  <c r="S24" i="14"/>
  <c r="O24" i="14"/>
  <c r="M24" i="14"/>
  <c r="I24" i="14"/>
  <c r="B24" i="14"/>
  <c r="CI23" i="14"/>
  <c r="CC23" i="14"/>
  <c r="CA23" i="14"/>
  <c r="BU23" i="14"/>
  <c r="BS23" i="14"/>
  <c r="BQ23" i="14"/>
  <c r="BO23" i="14"/>
  <c r="BM23" i="14"/>
  <c r="BI23" i="14"/>
  <c r="BG23" i="14"/>
  <c r="BC23" i="14"/>
  <c r="AW23" i="14"/>
  <c r="AQ23" i="14"/>
  <c r="AE23" i="14"/>
  <c r="AA23" i="14"/>
  <c r="Y23" i="14"/>
  <c r="W23" i="14"/>
  <c r="S23" i="14"/>
  <c r="O23" i="14"/>
  <c r="M23" i="14"/>
  <c r="I23" i="14"/>
  <c r="B23" i="14"/>
  <c r="CI22" i="14"/>
  <c r="CC22" i="14"/>
  <c r="CA22" i="14"/>
  <c r="BU22" i="14"/>
  <c r="BS22" i="14"/>
  <c r="BQ22" i="14"/>
  <c r="BO22" i="14"/>
  <c r="BM22" i="14"/>
  <c r="BI22" i="14"/>
  <c r="BG22" i="14"/>
  <c r="BC22" i="14"/>
  <c r="AW22" i="14"/>
  <c r="AQ22" i="14"/>
  <c r="AE22" i="14"/>
  <c r="AA22" i="14"/>
  <c r="Y22" i="14"/>
  <c r="W22" i="14"/>
  <c r="S22" i="14"/>
  <c r="K22" i="14"/>
  <c r="I22" i="14"/>
  <c r="B22" i="14"/>
  <c r="CI21" i="14"/>
  <c r="CC21" i="14"/>
  <c r="CA21" i="14"/>
  <c r="BU21" i="14"/>
  <c r="BS21" i="14"/>
  <c r="BQ21" i="14"/>
  <c r="BO21" i="14"/>
  <c r="BM21" i="14"/>
  <c r="BI21" i="14"/>
  <c r="BG21" i="14"/>
  <c r="BC21" i="14"/>
  <c r="AW21" i="14"/>
  <c r="AQ21" i="14"/>
  <c r="AE21" i="14"/>
  <c r="AA21" i="14"/>
  <c r="Y21" i="14"/>
  <c r="W21" i="14"/>
  <c r="S21" i="14"/>
  <c r="K21" i="14"/>
  <c r="I21" i="14"/>
  <c r="B21" i="14"/>
  <c r="CI20" i="14"/>
  <c r="CC20" i="14"/>
  <c r="CA20" i="14"/>
  <c r="BU20" i="14"/>
  <c r="BS20" i="14"/>
  <c r="BQ20" i="14"/>
  <c r="BO20" i="14"/>
  <c r="BM20" i="14"/>
  <c r="BI20" i="14"/>
  <c r="BG20" i="14"/>
  <c r="BC20" i="14"/>
  <c r="AW20" i="14"/>
  <c r="AQ20" i="14"/>
  <c r="AE20" i="14"/>
  <c r="AA20" i="14"/>
  <c r="Y20" i="14"/>
  <c r="W20" i="14"/>
  <c r="S20" i="14"/>
  <c r="K20" i="14"/>
  <c r="I20" i="14"/>
  <c r="B20" i="14"/>
  <c r="CI19" i="14"/>
  <c r="CC19" i="14"/>
  <c r="CA19" i="14"/>
  <c r="BU19" i="14"/>
  <c r="BS19" i="14"/>
  <c r="BQ19" i="14"/>
  <c r="BO19" i="14"/>
  <c r="BM19" i="14"/>
  <c r="BI19" i="14"/>
  <c r="BG19" i="14"/>
  <c r="BC19" i="14"/>
  <c r="AW19" i="14"/>
  <c r="AQ19" i="14"/>
  <c r="AE19" i="14"/>
  <c r="AA19" i="14"/>
  <c r="Y19" i="14"/>
  <c r="W19" i="14"/>
  <c r="S19" i="14"/>
  <c r="K19" i="14"/>
  <c r="I19" i="14"/>
  <c r="B19" i="14"/>
  <c r="CI18" i="14"/>
  <c r="CC18" i="14"/>
  <c r="CA18" i="14"/>
  <c r="BU18" i="14"/>
  <c r="BS18" i="14"/>
  <c r="BQ18" i="14"/>
  <c r="BO18" i="14"/>
  <c r="BM18" i="14"/>
  <c r="BE18" i="14"/>
  <c r="BC18" i="14"/>
  <c r="AO18" i="14"/>
  <c r="AE18" i="14"/>
  <c r="AA18" i="14"/>
  <c r="Y18" i="14"/>
  <c r="W18" i="14"/>
  <c r="S18" i="14"/>
  <c r="K18" i="14"/>
  <c r="I18" i="14"/>
  <c r="B18" i="14"/>
  <c r="CI17" i="14"/>
  <c r="CC17" i="14"/>
  <c r="CA17" i="14"/>
  <c r="BU17" i="14"/>
  <c r="BS17" i="14"/>
  <c r="BQ17" i="14"/>
  <c r="BO17" i="14"/>
  <c r="BM17" i="14"/>
  <c r="BE17" i="14"/>
  <c r="BC17" i="14"/>
  <c r="AO17" i="14"/>
  <c r="AE17" i="14"/>
  <c r="AA17" i="14"/>
  <c r="U17" i="14"/>
  <c r="S17" i="14"/>
  <c r="K17" i="14"/>
  <c r="I17" i="14"/>
  <c r="B17" i="14"/>
  <c r="CI16" i="14"/>
  <c r="CC16" i="14"/>
  <c r="CA16" i="14"/>
  <c r="BU16" i="14"/>
  <c r="BS16" i="14"/>
  <c r="BK16" i="14"/>
  <c r="BE16" i="14"/>
  <c r="AC16" i="14"/>
  <c r="AA16" i="14"/>
  <c r="Q16" i="14"/>
  <c r="G16" i="14"/>
  <c r="B16" i="14"/>
  <c r="CI15" i="14"/>
  <c r="CC15" i="14"/>
  <c r="CA15" i="14"/>
  <c r="BU15" i="14"/>
  <c r="BS15" i="14"/>
  <c r="E15" i="14"/>
  <c r="B15" i="14"/>
  <c r="CI14" i="14"/>
  <c r="CC14" i="14"/>
  <c r="CA14" i="14"/>
  <c r="BU14" i="14"/>
  <c r="BS14" i="14"/>
  <c r="E14" i="14"/>
  <c r="AO23" i="3" l="1"/>
  <c r="AN23" i="3"/>
  <c r="AP23" i="3" s="1"/>
  <c r="AL23" i="3"/>
  <c r="AQ23" i="3" s="1"/>
  <c r="AK23" i="3"/>
  <c r="AO22" i="3"/>
  <c r="AN22" i="3"/>
  <c r="AP22" i="3" s="1"/>
  <c r="AL22" i="3"/>
  <c r="AQ22" i="3" s="1"/>
  <c r="AK22" i="3"/>
  <c r="AQ21" i="3"/>
  <c r="AO21" i="3"/>
  <c r="AN21" i="3"/>
  <c r="AP21" i="3" s="1"/>
  <c r="AL21" i="3"/>
  <c r="AK21" i="3"/>
  <c r="AP20" i="3"/>
  <c r="AO20" i="3"/>
  <c r="AQ20" i="3" s="1"/>
  <c r="AN20" i="3"/>
  <c r="AL20" i="3"/>
  <c r="AK20" i="3"/>
  <c r="AO19" i="3"/>
  <c r="AN19" i="3"/>
  <c r="AP19" i="3" s="1"/>
  <c r="AL19" i="3"/>
  <c r="AQ19" i="3" s="1"/>
  <c r="AK19" i="3"/>
  <c r="AO18" i="3"/>
  <c r="AN18" i="3"/>
  <c r="AP18" i="3" s="1"/>
  <c r="AL18" i="3"/>
  <c r="AQ18" i="3" s="1"/>
  <c r="AK18" i="3"/>
  <c r="AQ17" i="3"/>
  <c r="AO17" i="3"/>
  <c r="AN17" i="3"/>
  <c r="AP17" i="3" s="1"/>
  <c r="AL17" i="3"/>
  <c r="AK17" i="3"/>
  <c r="AP16" i="3"/>
  <c r="AO16" i="3"/>
  <c r="AQ16" i="3" s="1"/>
  <c r="AN16" i="3"/>
  <c r="AL16" i="3"/>
  <c r="AK16" i="3"/>
  <c r="AO15" i="3"/>
  <c r="AN15" i="3"/>
  <c r="AP15" i="3" s="1"/>
  <c r="AL15" i="3"/>
  <c r="AQ15" i="3" s="1"/>
  <c r="AK15" i="3"/>
  <c r="AO14" i="3"/>
  <c r="AN14" i="3"/>
  <c r="AP14" i="3" s="1"/>
  <c r="AL14" i="3"/>
  <c r="AQ14" i="3" s="1"/>
  <c r="AK14" i="3"/>
  <c r="AQ13" i="3"/>
  <c r="AO13" i="3"/>
  <c r="AN13" i="3"/>
  <c r="AP13" i="3" s="1"/>
  <c r="AL13" i="3"/>
  <c r="AK13" i="3"/>
  <c r="AP12" i="3"/>
  <c r="AO12" i="3"/>
  <c r="AQ12" i="3" s="1"/>
  <c r="AN12" i="3"/>
  <c r="AL12" i="3"/>
  <c r="AK12" i="3"/>
  <c r="AO11" i="3"/>
  <c r="AN11" i="3"/>
  <c r="AP11" i="3" s="1"/>
  <c r="AL11" i="3"/>
  <c r="AQ11" i="3" s="1"/>
  <c r="AK11" i="3"/>
  <c r="AO10" i="3"/>
  <c r="AN10" i="3"/>
  <c r="AP10" i="3" s="1"/>
  <c r="AL10" i="3"/>
  <c r="AQ10" i="3" s="1"/>
  <c r="AK10" i="3"/>
  <c r="AQ9" i="3"/>
  <c r="AO9" i="3"/>
  <c r="AN9" i="3"/>
  <c r="AP9" i="3" s="1"/>
  <c r="AL9" i="3"/>
  <c r="AK9" i="3"/>
  <c r="AP8" i="3"/>
  <c r="AO8" i="3"/>
  <c r="AQ8" i="3" s="1"/>
  <c r="AN8" i="3"/>
  <c r="AL8" i="3"/>
  <c r="AK8" i="3"/>
  <c r="AO7" i="3"/>
  <c r="AN7" i="3"/>
  <c r="AP7" i="3" s="1"/>
  <c r="AL7" i="3"/>
  <c r="AQ7" i="3" s="1"/>
  <c r="AK7" i="3"/>
  <c r="AO6" i="3"/>
  <c r="AN6" i="3"/>
  <c r="AP6" i="3" s="1"/>
  <c r="AL6" i="3"/>
  <c r="AQ6" i="3" s="1"/>
  <c r="AK6" i="3"/>
  <c r="AQ5" i="3"/>
  <c r="AO5" i="3"/>
  <c r="AN5" i="3"/>
  <c r="AP5" i="3" s="1"/>
  <c r="AL5" i="3"/>
  <c r="AK5" i="3"/>
  <c r="AP4" i="3"/>
  <c r="AO4" i="3"/>
  <c r="AQ4" i="3" s="1"/>
  <c r="AN4" i="3"/>
  <c r="AL4" i="3"/>
  <c r="AK4" i="3"/>
  <c r="AO3" i="3"/>
  <c r="AN3" i="3"/>
  <c r="AP3" i="3" s="1"/>
  <c r="AL3" i="3"/>
  <c r="AQ3" i="3" s="1"/>
  <c r="AK3" i="3"/>
  <c r="O4" i="3"/>
  <c r="AD21" i="3"/>
  <c r="AF21" i="3" s="1"/>
  <c r="AD20" i="3"/>
  <c r="AF20" i="3" s="1"/>
  <c r="AD19" i="3"/>
  <c r="AD18" i="3"/>
  <c r="AD17" i="3"/>
  <c r="AD16" i="3"/>
  <c r="AF16" i="3" s="1"/>
  <c r="AD15" i="3"/>
  <c r="AD14" i="3"/>
  <c r="AD13" i="3"/>
  <c r="AD12" i="3"/>
  <c r="AD11" i="3"/>
  <c r="AF11" i="3" s="1"/>
  <c r="AD10" i="3"/>
  <c r="AD9" i="3"/>
  <c r="AD8" i="3"/>
  <c r="AD7" i="3"/>
  <c r="AF7" i="3" s="1"/>
  <c r="AD6" i="3"/>
  <c r="AF6" i="3" s="1"/>
  <c r="AD5" i="3"/>
  <c r="AD4" i="3"/>
  <c r="AF4" i="3" s="1"/>
  <c r="AC21" i="3"/>
  <c r="AE21" i="3" s="1"/>
  <c r="AC20" i="3"/>
  <c r="AE20" i="3" s="1"/>
  <c r="AC19" i="3"/>
  <c r="AE19" i="3" s="1"/>
  <c r="AC18" i="3"/>
  <c r="AC17" i="3"/>
  <c r="AC16" i="3"/>
  <c r="AC15" i="3"/>
  <c r="AC13" i="3"/>
  <c r="AC14" i="3"/>
  <c r="AC12" i="3"/>
  <c r="AE12" i="3" s="1"/>
  <c r="AC11" i="3"/>
  <c r="AE11" i="3" s="1"/>
  <c r="AC10" i="3"/>
  <c r="AC9" i="3"/>
  <c r="AC8" i="3"/>
  <c r="AC7" i="3"/>
  <c r="AC6" i="3"/>
  <c r="AC5" i="3"/>
  <c r="AC4" i="3"/>
  <c r="AE4" i="3" s="1"/>
  <c r="AC3" i="3"/>
  <c r="AD3" i="3"/>
  <c r="AF19" i="3"/>
  <c r="AF3" i="3"/>
  <c r="AA21" i="3"/>
  <c r="AA20" i="3"/>
  <c r="AA19" i="3"/>
  <c r="AA18" i="3"/>
  <c r="AA17" i="3"/>
  <c r="AA16" i="3"/>
  <c r="AA15" i="3"/>
  <c r="AF15" i="3" s="1"/>
  <c r="AA14" i="3"/>
  <c r="AF14" i="3" s="1"/>
  <c r="AA13" i="3"/>
  <c r="AA12" i="3"/>
  <c r="AA11" i="3"/>
  <c r="AA10" i="3"/>
  <c r="AA9" i="3"/>
  <c r="AA8" i="3"/>
  <c r="AA7" i="3"/>
  <c r="AA6" i="3"/>
  <c r="AA5" i="3"/>
  <c r="AA4" i="3"/>
  <c r="AE6" i="3"/>
  <c r="AA3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6" i="3"/>
  <c r="R8" i="3"/>
  <c r="R7" i="3"/>
  <c r="R5" i="3"/>
  <c r="R4" i="3"/>
  <c r="R3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4" i="3"/>
  <c r="P3" i="3"/>
  <c r="Z21" i="3"/>
  <c r="Z20" i="3"/>
  <c r="Z19" i="3"/>
  <c r="AF18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Z5" i="3"/>
  <c r="Z4" i="3"/>
  <c r="Z3" i="3"/>
  <c r="AF8" i="3" l="1"/>
  <c r="AF9" i="3"/>
  <c r="AF10" i="3"/>
  <c r="AF12" i="3"/>
  <c r="AF5" i="3"/>
  <c r="AE14" i="3"/>
  <c r="AE10" i="3"/>
  <c r="AE18" i="3"/>
  <c r="AE9" i="3"/>
  <c r="AE17" i="3"/>
  <c r="AF17" i="3"/>
  <c r="AE16" i="3"/>
  <c r="AE15" i="3"/>
  <c r="AE13" i="3"/>
  <c r="AF13" i="3"/>
  <c r="AE8" i="3"/>
  <c r="AE7" i="3"/>
  <c r="AE5" i="3"/>
  <c r="AE3" i="3"/>
  <c r="U24" i="3" l="1"/>
  <c r="T24" i="3"/>
  <c r="O24" i="3"/>
  <c r="T23" i="3"/>
  <c r="U23" i="3"/>
  <c r="O23" i="3"/>
  <c r="T22" i="3"/>
  <c r="U22" i="3"/>
  <c r="O22" i="3"/>
  <c r="U21" i="3"/>
  <c r="T21" i="3"/>
  <c r="O21" i="3"/>
  <c r="U20" i="3"/>
  <c r="T20" i="3"/>
  <c r="O20" i="3"/>
  <c r="T19" i="3"/>
  <c r="U19" i="3"/>
  <c r="O19" i="3"/>
  <c r="T18" i="3"/>
  <c r="U18" i="3"/>
  <c r="O18" i="3"/>
  <c r="T17" i="3"/>
  <c r="O17" i="3"/>
  <c r="O16" i="3"/>
  <c r="O15" i="3"/>
  <c r="U14" i="3"/>
  <c r="O14" i="3"/>
  <c r="U13" i="3"/>
  <c r="O13" i="3"/>
  <c r="O12" i="3"/>
  <c r="U11" i="3"/>
  <c r="O11" i="3"/>
  <c r="P10" i="3"/>
  <c r="O10" i="3"/>
  <c r="U9" i="3"/>
  <c r="T9" i="3"/>
  <c r="P9" i="3"/>
  <c r="O9" i="3"/>
  <c r="U8" i="3"/>
  <c r="T8" i="3"/>
  <c r="P8" i="3"/>
  <c r="O8" i="3"/>
  <c r="T7" i="3"/>
  <c r="P7" i="3"/>
  <c r="U7" i="3" s="1"/>
  <c r="O7" i="3"/>
  <c r="T6" i="3"/>
  <c r="P6" i="3"/>
  <c r="U6" i="3" s="1"/>
  <c r="O6" i="3"/>
  <c r="U5" i="3"/>
  <c r="T5" i="3"/>
  <c r="P5" i="3"/>
  <c r="O5" i="3"/>
  <c r="O3" i="3"/>
  <c r="T14" i="3" l="1"/>
  <c r="T3" i="3"/>
  <c r="U15" i="3"/>
  <c r="T13" i="3"/>
  <c r="U17" i="3"/>
  <c r="T12" i="3"/>
  <c r="U12" i="3"/>
  <c r="T10" i="3"/>
  <c r="T4" i="3"/>
  <c r="U4" i="3"/>
  <c r="T15" i="3"/>
  <c r="U3" i="3"/>
  <c r="U10" i="3"/>
  <c r="T16" i="3"/>
  <c r="U16" i="3"/>
  <c r="T11" i="3"/>
  <c r="H29" i="3"/>
  <c r="J29" i="3" s="1"/>
  <c r="G29" i="3"/>
  <c r="I29" i="3" s="1"/>
  <c r="E29" i="3"/>
  <c r="D29" i="3"/>
  <c r="H28" i="3"/>
  <c r="G28" i="3"/>
  <c r="I28" i="3" s="1"/>
  <c r="E28" i="3"/>
  <c r="J28" i="3" s="1"/>
  <c r="D28" i="3"/>
  <c r="H27" i="3"/>
  <c r="G27" i="3"/>
  <c r="I27" i="3" s="1"/>
  <c r="E27" i="3"/>
  <c r="J27" i="3" s="1"/>
  <c r="D27" i="3"/>
  <c r="H26" i="3"/>
  <c r="G26" i="3"/>
  <c r="I26" i="3" s="1"/>
  <c r="E26" i="3"/>
  <c r="J26" i="3" s="1"/>
  <c r="D26" i="3"/>
  <c r="H25" i="3"/>
  <c r="G25" i="3"/>
  <c r="I25" i="3" s="1"/>
  <c r="E25" i="3"/>
  <c r="J25" i="3" s="1"/>
  <c r="D25" i="3"/>
  <c r="J24" i="3"/>
  <c r="H24" i="3"/>
  <c r="G24" i="3"/>
  <c r="I24" i="3" s="1"/>
  <c r="E24" i="3"/>
  <c r="D24" i="3"/>
  <c r="I23" i="3"/>
  <c r="H23" i="3"/>
  <c r="J23" i="3" s="1"/>
  <c r="G23" i="3"/>
  <c r="E23" i="3"/>
  <c r="D23" i="3"/>
  <c r="H22" i="3"/>
  <c r="G22" i="3"/>
  <c r="I22" i="3" s="1"/>
  <c r="E22" i="3"/>
  <c r="J22" i="3" s="1"/>
  <c r="D22" i="3"/>
  <c r="H21" i="3"/>
  <c r="G21" i="3"/>
  <c r="I21" i="3" s="1"/>
  <c r="E21" i="3"/>
  <c r="J21" i="3" s="1"/>
  <c r="D21" i="3"/>
  <c r="J20" i="3"/>
  <c r="H20" i="3"/>
  <c r="G20" i="3"/>
  <c r="I20" i="3" s="1"/>
  <c r="E20" i="3"/>
  <c r="D20" i="3"/>
  <c r="I19" i="3"/>
  <c r="H19" i="3"/>
  <c r="J19" i="3" s="1"/>
  <c r="G19" i="3"/>
  <c r="E19" i="3"/>
  <c r="D19" i="3"/>
  <c r="H18" i="3"/>
  <c r="G18" i="3"/>
  <c r="I18" i="3" s="1"/>
  <c r="E18" i="3"/>
  <c r="J18" i="3" s="1"/>
  <c r="D18" i="3"/>
  <c r="H17" i="3"/>
  <c r="G17" i="3"/>
  <c r="I17" i="3" s="1"/>
  <c r="E17" i="3"/>
  <c r="J17" i="3" s="1"/>
  <c r="D17" i="3"/>
  <c r="J16" i="3"/>
  <c r="H16" i="3"/>
  <c r="G16" i="3"/>
  <c r="I16" i="3" s="1"/>
  <c r="E16" i="3"/>
  <c r="D16" i="3"/>
  <c r="I15" i="3"/>
  <c r="H15" i="3"/>
  <c r="J15" i="3" s="1"/>
  <c r="G15" i="3"/>
  <c r="E15" i="3"/>
  <c r="D15" i="3"/>
  <c r="H14" i="3"/>
  <c r="G14" i="3"/>
  <c r="I14" i="3" s="1"/>
  <c r="E14" i="3"/>
  <c r="J14" i="3" s="1"/>
  <c r="D14" i="3"/>
  <c r="H13" i="3"/>
  <c r="G13" i="3"/>
  <c r="I13" i="3" s="1"/>
  <c r="E13" i="3"/>
  <c r="J13" i="3" s="1"/>
  <c r="D13" i="3"/>
  <c r="J12" i="3"/>
  <c r="H12" i="3"/>
  <c r="G12" i="3"/>
  <c r="I12" i="3" s="1"/>
  <c r="E12" i="3"/>
  <c r="D12" i="3"/>
  <c r="I11" i="3"/>
  <c r="H11" i="3"/>
  <c r="J11" i="3" s="1"/>
  <c r="G11" i="3"/>
  <c r="E11" i="3"/>
  <c r="D11" i="3"/>
  <c r="H10" i="3"/>
  <c r="G10" i="3"/>
  <c r="I10" i="3" s="1"/>
  <c r="E10" i="3"/>
  <c r="J10" i="3" s="1"/>
  <c r="D10" i="3"/>
  <c r="H9" i="3"/>
  <c r="G9" i="3"/>
  <c r="I9" i="3" s="1"/>
  <c r="E9" i="3"/>
  <c r="J9" i="3" s="1"/>
  <c r="D9" i="3"/>
  <c r="J8" i="3"/>
  <c r="H8" i="3"/>
  <c r="G8" i="3"/>
  <c r="I8" i="3" s="1"/>
  <c r="E8" i="3"/>
  <c r="D8" i="3"/>
  <c r="I7" i="3"/>
  <c r="H7" i="3"/>
  <c r="J7" i="3" s="1"/>
  <c r="G7" i="3"/>
  <c r="E7" i="3"/>
  <c r="D7" i="3"/>
  <c r="H6" i="3"/>
  <c r="G6" i="3"/>
  <c r="I6" i="3" s="1"/>
  <c r="E6" i="3"/>
  <c r="J6" i="3" s="1"/>
  <c r="D6" i="3"/>
  <c r="H5" i="3"/>
  <c r="G5" i="3"/>
  <c r="I5" i="3" s="1"/>
  <c r="E5" i="3"/>
  <c r="J5" i="3" s="1"/>
  <c r="D5" i="3"/>
  <c r="J4" i="3"/>
  <c r="H4" i="3"/>
  <c r="G4" i="3"/>
  <c r="I4" i="3" s="1"/>
  <c r="E4" i="3"/>
  <c r="D4" i="3"/>
  <c r="I3" i="3"/>
  <c r="H3" i="3"/>
  <c r="J3" i="3" s="1"/>
  <c r="G3" i="3"/>
  <c r="E3" i="3"/>
  <c r="D3" i="3"/>
</calcChain>
</file>

<file path=xl/sharedStrings.xml><?xml version="1.0" encoding="utf-8"?>
<sst xmlns="http://schemas.openxmlformats.org/spreadsheetml/2006/main" count="820" uniqueCount="415">
  <si>
    <t>--</t>
  </si>
  <si>
    <t>Polished</t>
  </si>
  <si>
    <t>% Lifetime</t>
  </si>
  <si>
    <t>7</t>
  </si>
  <si>
    <t>11</t>
  </si>
  <si>
    <t>4</t>
  </si>
  <si>
    <t>18</t>
  </si>
  <si>
    <t>2</t>
  </si>
  <si>
    <t>3</t>
  </si>
  <si>
    <t>6</t>
  </si>
  <si>
    <t>15</t>
  </si>
  <si>
    <t>9</t>
  </si>
  <si>
    <t>5</t>
  </si>
  <si>
    <t>10</t>
  </si>
  <si>
    <t>Crack ID</t>
  </si>
  <si>
    <t>Min</t>
  </si>
  <si>
    <t>cycles</t>
  </si>
  <si>
    <t>Lifetime %</t>
  </si>
  <si>
    <t>Replica</t>
  </si>
  <si>
    <t>1-1</t>
  </si>
  <si>
    <t>1-2</t>
  </si>
  <si>
    <t>1-2-1</t>
  </si>
  <si>
    <t>1-2-1-1</t>
  </si>
  <si>
    <t>1-2-1-2</t>
  </si>
  <si>
    <t>1-2-2</t>
  </si>
  <si>
    <t>1-3</t>
  </si>
  <si>
    <t>1-4</t>
  </si>
  <si>
    <t>1-4-1</t>
  </si>
  <si>
    <t>1-4-2</t>
  </si>
  <si>
    <t>1-5</t>
  </si>
  <si>
    <t>1-5-1</t>
  </si>
  <si>
    <t>1-5-2</t>
  </si>
  <si>
    <t>1-6</t>
  </si>
  <si>
    <t>5-1</t>
  </si>
  <si>
    <t>5-2</t>
  </si>
  <si>
    <t>12</t>
  </si>
  <si>
    <t>13</t>
  </si>
  <si>
    <t>14</t>
  </si>
  <si>
    <t>14-1</t>
  </si>
  <si>
    <t>14-2</t>
  </si>
  <si>
    <t>16</t>
  </si>
  <si>
    <t>20</t>
  </si>
  <si>
    <t>dK Range</t>
  </si>
  <si>
    <t>Ave dK</t>
  </si>
  <si>
    <t>Ave dc/dn</t>
  </si>
  <si>
    <t>X error</t>
  </si>
  <si>
    <t>Yerr +</t>
  </si>
  <si>
    <t>Yerr-</t>
  </si>
  <si>
    <t>6-7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</si>
  <si>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</si>
  <si>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</si>
  <si>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</si>
  <si>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</si>
  <si>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</si>
  <si>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</si>
  <si>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</si>
  <si>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</si>
  <si>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</si>
  <si>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20-22</t>
  </si>
  <si>
    <t>22-24</t>
  </si>
  <si>
    <t>Cycles to failure</t>
  </si>
  <si>
    <t>Nf</t>
  </si>
  <si>
    <t>SHORT CRACK</t>
  </si>
  <si>
    <t>30-33</t>
  </si>
  <si>
    <t>36-40</t>
  </si>
  <si>
    <t>4-5</t>
  </si>
  <si>
    <t>5-6</t>
  </si>
  <si>
    <t xml:space="preserve">ΔK </t>
  </si>
  <si>
    <t>dc/dN</t>
  </si>
  <si>
    <t>ΔK Range</t>
  </si>
  <si>
    <t>Ave ΔK</t>
  </si>
  <si>
    <t>ΔK error</t>
  </si>
  <si>
    <t>dc/dN Max</t>
  </si>
  <si>
    <t>dc/dN Min</t>
  </si>
  <si>
    <t>16-17</t>
  </si>
  <si>
    <t>17-18</t>
  </si>
  <si>
    <t>18-19</t>
  </si>
  <si>
    <t>19-20</t>
  </si>
  <si>
    <t>24-26</t>
  </si>
  <si>
    <t>26-28</t>
  </si>
  <si>
    <t>28-30</t>
  </si>
  <si>
    <t>33-36</t>
  </si>
  <si>
    <t>40-45</t>
  </si>
  <si>
    <t>45-50</t>
  </si>
  <si>
    <t>50-60</t>
  </si>
  <si>
    <t>P 0.75 %</t>
  </si>
  <si>
    <t>4-6</t>
  </si>
  <si>
    <t>6-8</t>
  </si>
  <si>
    <t>20-21</t>
  </si>
  <si>
    <t>21-22</t>
  </si>
  <si>
    <t>30-37</t>
  </si>
  <si>
    <t>44-49</t>
  </si>
  <si>
    <t>SP 0.75 %</t>
  </si>
  <si>
    <t>Max</t>
  </si>
  <si>
    <t>22-23</t>
  </si>
  <si>
    <t>26-29</t>
  </si>
  <si>
    <t xml:space="preserve">P 0.75 % +OL </t>
  </si>
  <si>
    <t>8-10</t>
  </si>
  <si>
    <t>30-32</t>
  </si>
  <si>
    <t>32-35</t>
  </si>
  <si>
    <t>36-37</t>
  </si>
  <si>
    <t>SP 0.75 % +OL +LE</t>
  </si>
  <si>
    <t>No. Initiation</t>
  </si>
  <si>
    <t>No. Coalescence</t>
  </si>
  <si>
    <t>Total Cracks</t>
  </si>
  <si>
    <t>CONSTANT AMPLITUDE + LE</t>
  </si>
  <si>
    <t>WITH OLR OF 1.56 + LE</t>
  </si>
  <si>
    <t>0.3/0</t>
  </si>
  <si>
    <t>0.6/1</t>
  </si>
  <si>
    <t>0.7/1</t>
  </si>
  <si>
    <t>1/-2</t>
  </si>
  <si>
    <t>1.7/-1</t>
  </si>
  <si>
    <t>2.1/-1</t>
  </si>
  <si>
    <t>2.4/1</t>
  </si>
  <si>
    <t>3.1/2</t>
  </si>
  <si>
    <t>3.3/2</t>
  </si>
  <si>
    <t>3.5/1.5</t>
  </si>
  <si>
    <t>3.9/0.5</t>
  </si>
  <si>
    <t>4.1/0.5</t>
  </si>
  <si>
    <t>4.4/1</t>
  </si>
  <si>
    <t>4.6/1</t>
  </si>
  <si>
    <t>5.1/2</t>
  </si>
  <si>
    <t>5.7/-0.5</t>
  </si>
  <si>
    <t>6.2/-1</t>
  </si>
  <si>
    <t>6.6/0</t>
  </si>
  <si>
    <t>7/0</t>
  </si>
  <si>
    <t>7.3/-1</t>
  </si>
  <si>
    <t>0.3/4</t>
  </si>
  <si>
    <t>1/0.5</t>
  </si>
  <si>
    <t>1.2/0.5</t>
  </si>
  <si>
    <t>1.5/5</t>
  </si>
  <si>
    <t>1.8/3.5</t>
  </si>
  <si>
    <t>1.9/3.5</t>
  </si>
  <si>
    <t>2/3</t>
  </si>
  <si>
    <t>1-1-1</t>
  </si>
  <si>
    <t>1-1-2</t>
  </si>
  <si>
    <t>1-1-2-1</t>
  </si>
  <si>
    <t>1-1-2-2</t>
  </si>
  <si>
    <t>1-2-2-1</t>
  </si>
  <si>
    <t>1-2-2-2</t>
  </si>
  <si>
    <t>1-4-1-1</t>
  </si>
  <si>
    <t>1-4-1-1-1</t>
  </si>
  <si>
    <t>1-4-1-1-2</t>
  </si>
  <si>
    <t>1-4-1-2</t>
  </si>
  <si>
    <t>1-4-2-1</t>
  </si>
  <si>
    <t>1-4-2-1-1</t>
  </si>
  <si>
    <t>1-4-2-1-2</t>
  </si>
  <si>
    <t>1-4-2-2</t>
  </si>
  <si>
    <t>1-4-2-2-1</t>
  </si>
  <si>
    <t>1-4-2-2-2</t>
  </si>
  <si>
    <t>1-4-3</t>
  </si>
  <si>
    <t>3-1</t>
  </si>
  <si>
    <t>3-2</t>
  </si>
  <si>
    <t>100</t>
  </si>
  <si>
    <t>FINAL</t>
  </si>
  <si>
    <t>7970</t>
  </si>
  <si>
    <t>210</t>
  </si>
  <si>
    <t>470</t>
  </si>
  <si>
    <t>240</t>
  </si>
  <si>
    <t>340</t>
  </si>
  <si>
    <t>280</t>
  </si>
  <si>
    <t>244189</t>
  </si>
  <si>
    <t>1.8/-1</t>
  </si>
  <si>
    <t>2.7/1</t>
  </si>
  <si>
    <t>4.1/4</t>
  </si>
  <si>
    <t>4.2/-2</t>
  </si>
  <si>
    <t>4.6/-1</t>
  </si>
  <si>
    <t>4.8/0.5</t>
  </si>
  <si>
    <t>6.4/2</t>
  </si>
  <si>
    <t>85000</t>
  </si>
  <si>
    <t>1010</t>
  </si>
  <si>
    <t>160</t>
  </si>
  <si>
    <t>140</t>
  </si>
  <si>
    <t>320</t>
  </si>
  <si>
    <t>120</t>
  </si>
  <si>
    <t>x</t>
  </si>
  <si>
    <t>221983</t>
  </si>
  <si>
    <t>0.1/-1</t>
  </si>
  <si>
    <t>0.8/-1.5</t>
  </si>
  <si>
    <t>1.6/-0.5</t>
  </si>
  <si>
    <t>1.7/1.5</t>
  </si>
  <si>
    <t>1.8/2.5</t>
  </si>
  <si>
    <t>2.1/3.5</t>
  </si>
  <si>
    <t>2.3/-2</t>
  </si>
  <si>
    <t>2.6/-1</t>
  </si>
  <si>
    <t>2.6/2</t>
  </si>
  <si>
    <t>2.8/1</t>
  </si>
  <si>
    <t>3.2/2</t>
  </si>
  <si>
    <t>3.4/3</t>
  </si>
  <si>
    <t>3.5/2</t>
  </si>
  <si>
    <t>3.3/-2</t>
  </si>
  <si>
    <t>3.5/-1</t>
  </si>
  <si>
    <t>3.7/-1.5</t>
  </si>
  <si>
    <t>3.7/2.5</t>
  </si>
  <si>
    <t>3.8/3</t>
  </si>
  <si>
    <t>3.9/3</t>
  </si>
  <si>
    <t>4.2/-1.5</t>
  </si>
  <si>
    <t>4.3/-2</t>
  </si>
  <si>
    <t>4.4/-2</t>
  </si>
  <si>
    <t>4.4/4</t>
  </si>
  <si>
    <t>4.5/3.5</t>
  </si>
  <si>
    <t>4.5/4</t>
  </si>
  <si>
    <t>4.6/0.5</t>
  </si>
  <si>
    <t>4.7/0.5</t>
  </si>
  <si>
    <t>5.1/0.5</t>
  </si>
  <si>
    <t>5.4/-0.5</t>
  </si>
  <si>
    <t>5.4/4.5</t>
  </si>
  <si>
    <t>5.6/4</t>
  </si>
  <si>
    <t>6.1/3</t>
  </si>
  <si>
    <t>6.3/3</t>
  </si>
  <si>
    <t>5.7/2.5</t>
  </si>
  <si>
    <t>6.7/1.5</t>
  </si>
  <si>
    <t>6.6/0.5</t>
  </si>
  <si>
    <t>6.8/0.5</t>
  </si>
  <si>
    <t>6.9/0.5</t>
  </si>
  <si>
    <t>7/1</t>
  </si>
  <si>
    <t>7.4/1</t>
  </si>
  <si>
    <t>4-1</t>
  </si>
  <si>
    <t>4-2</t>
  </si>
  <si>
    <t>14-3</t>
  </si>
  <si>
    <t>15-1</t>
  </si>
  <si>
    <t>15-2</t>
  </si>
  <si>
    <t>15-2-1</t>
  </si>
  <si>
    <t>15-2-2</t>
  </si>
  <si>
    <t>16-1</t>
  </si>
  <si>
    <t>16-2</t>
  </si>
  <si>
    <t>16-2-1</t>
  </si>
  <si>
    <t>16-2-2</t>
  </si>
  <si>
    <t>17-1</t>
  </si>
  <si>
    <t>17-2</t>
  </si>
  <si>
    <t>17-3</t>
  </si>
  <si>
    <t>18-1</t>
  </si>
  <si>
    <t>18-1-1</t>
  </si>
  <si>
    <t>18-1-2</t>
  </si>
  <si>
    <t>18-1-3</t>
  </si>
  <si>
    <t>18-2</t>
  </si>
  <si>
    <t>21-1</t>
  </si>
  <si>
    <t>21-2</t>
  </si>
  <si>
    <t>21-2-1</t>
  </si>
  <si>
    <t>21-2-1-1</t>
  </si>
  <si>
    <t>21-2-1-2</t>
  </si>
  <si>
    <t>21-2-2</t>
  </si>
  <si>
    <t>22</t>
  </si>
  <si>
    <t>23-1</t>
  </si>
  <si>
    <t>23-2</t>
  </si>
  <si>
    <t>23-2-1</t>
  </si>
  <si>
    <t>23-2-2</t>
  </si>
  <si>
    <t>23-3</t>
  </si>
  <si>
    <t>24</t>
  </si>
  <si>
    <t>85023</t>
  </si>
  <si>
    <t>80</t>
  </si>
  <si>
    <t>170</t>
  </si>
  <si>
    <t>250</t>
  </si>
  <si>
    <t>90</t>
  </si>
  <si>
    <t>220</t>
  </si>
  <si>
    <t>70</t>
  </si>
  <si>
    <t>560</t>
  </si>
  <si>
    <t>0.3/2</t>
  </si>
  <si>
    <t>0.8/2</t>
  </si>
  <si>
    <t>1.1/2.5</t>
  </si>
  <si>
    <t>1.2/2</t>
  </si>
  <si>
    <t>1.3/2</t>
  </si>
  <si>
    <t>1.6/2</t>
  </si>
  <si>
    <t>1.8/1.5</t>
  </si>
  <si>
    <t>2/2</t>
  </si>
  <si>
    <t>2.2/1.5</t>
  </si>
  <si>
    <t>2.4/1.5</t>
  </si>
  <si>
    <t>1.6/-1.5</t>
  </si>
  <si>
    <t>1.7/-1.5</t>
  </si>
  <si>
    <t>2/-1.5</t>
  </si>
  <si>
    <t>2.2/-2</t>
  </si>
  <si>
    <t>2.5/-2</t>
  </si>
  <si>
    <t>2.6/-2</t>
  </si>
  <si>
    <t>2.8/-2</t>
  </si>
  <si>
    <t>2.9/-2</t>
  </si>
  <si>
    <t>3.3/-1</t>
  </si>
  <si>
    <t>3.7/-0.5</t>
  </si>
  <si>
    <t>3.9/0</t>
  </si>
  <si>
    <t>4.1/-1.5</t>
  </si>
  <si>
    <t>4.5/2</t>
  </si>
  <si>
    <t>4.9/0</t>
  </si>
  <si>
    <t>5.1/0</t>
  </si>
  <si>
    <t>5.2/0</t>
  </si>
  <si>
    <t>5.7/0</t>
  </si>
  <si>
    <t>5.7/0.5</t>
  </si>
  <si>
    <t>5.8/0.5</t>
  </si>
  <si>
    <t>5.9/0.5</t>
  </si>
  <si>
    <t>6.1/1</t>
  </si>
  <si>
    <t>6.2/1.5</t>
  </si>
  <si>
    <t>6.1/2</t>
  </si>
  <si>
    <t>6.5/1.5</t>
  </si>
  <si>
    <t>6.7/0</t>
  </si>
  <si>
    <t>7.1/-1.5</t>
  </si>
  <si>
    <t>7.3/-1.5</t>
  </si>
  <si>
    <t>7.4/-1.5</t>
  </si>
  <si>
    <t>7.3/0</t>
  </si>
  <si>
    <t>7.7/0</t>
  </si>
  <si>
    <t>0.6/0.5</t>
  </si>
  <si>
    <t>2.5/3</t>
  </si>
  <si>
    <t>2.7/3</t>
  </si>
  <si>
    <t>2.9/3</t>
  </si>
  <si>
    <t>3.1/0.5</t>
  </si>
  <si>
    <t>3.2/1</t>
  </si>
  <si>
    <t>6/-2.5</t>
  </si>
  <si>
    <t>6.2/-2.5</t>
  </si>
  <si>
    <t>6.2/2</t>
  </si>
  <si>
    <t>1-1-2-1-1</t>
  </si>
  <si>
    <t>1-1-2-1-2</t>
  </si>
  <si>
    <t>1-1-2-1-2-1</t>
  </si>
  <si>
    <t>1-1-2-1-2-2</t>
  </si>
  <si>
    <t>1-1-2-1-2-2-1</t>
  </si>
  <si>
    <t>1-1-2-1-2-2-2</t>
  </si>
  <si>
    <t>1-1-2-1-2-3</t>
  </si>
  <si>
    <t>1-1-2-2-1</t>
  </si>
  <si>
    <t>1-1-2-2-2</t>
  </si>
  <si>
    <t>1-1-2-3</t>
  </si>
  <si>
    <t>1-1-2-3-1</t>
  </si>
  <si>
    <t>1-1-2-3-2</t>
  </si>
  <si>
    <t>1-2-2-2-1</t>
  </si>
  <si>
    <t>1-2-2-2-1-1</t>
  </si>
  <si>
    <t>1-2-2-2-1-2</t>
  </si>
  <si>
    <t>1-2-2-2-2</t>
  </si>
  <si>
    <t>1-2-2-2-2-1</t>
  </si>
  <si>
    <t>1-2-2-2-2-1-1</t>
  </si>
  <si>
    <t>1-2-2-2-2-1-2</t>
  </si>
  <si>
    <t>1-2-2-2-2-2</t>
  </si>
  <si>
    <t>1-2-2-2-2-2-1</t>
  </si>
  <si>
    <t>1-2-2-2-2-2-2</t>
  </si>
  <si>
    <t>1-2-3</t>
  </si>
  <si>
    <t>1-2-3-1</t>
  </si>
  <si>
    <t>1-2-3-1-1</t>
  </si>
  <si>
    <t>1-2-3-1-1-1</t>
  </si>
  <si>
    <t>1-2-3-1-1-2</t>
  </si>
  <si>
    <t>1-2-3-1-1-3</t>
  </si>
  <si>
    <t>1-2-3-1-2</t>
  </si>
  <si>
    <t>1-2-3-2</t>
  </si>
  <si>
    <t>1-2-3-2-1</t>
  </si>
  <si>
    <t>1-2-3-2-2</t>
  </si>
  <si>
    <t>1-2-4</t>
  </si>
  <si>
    <t>1-2-4-1</t>
  </si>
  <si>
    <t>1-2-4-1-1</t>
  </si>
  <si>
    <t>1-2-4-1-1-1</t>
  </si>
  <si>
    <t>1-2-4-1-1-1-1</t>
  </si>
  <si>
    <t>1-2-4-1-1-1-2</t>
  </si>
  <si>
    <t>1-2-4-1-1-2</t>
  </si>
  <si>
    <t>1-2-4-1-1-2-1</t>
  </si>
  <si>
    <t>1-2-4-1-1-2-2</t>
  </si>
  <si>
    <t>1-2-4-1-1-2-2-1</t>
  </si>
  <si>
    <t>1-2-4-1-1-2-2-1-1</t>
  </si>
  <si>
    <t>1-2-4-1-1-2-2-1-2</t>
  </si>
  <si>
    <t>1-2-4-1-1-2-2-2</t>
  </si>
  <si>
    <t>1-2-4-1-2</t>
  </si>
  <si>
    <t>1-2-4-1-2-1</t>
  </si>
  <si>
    <t>1-2-4-1-2-1-1</t>
  </si>
  <si>
    <t>1-2-4-1-2-1-2</t>
  </si>
  <si>
    <t>1-2-4-1-2-1-3</t>
  </si>
  <si>
    <t>1-2-4-1-2-2</t>
  </si>
  <si>
    <t>1-2-4-2</t>
  </si>
  <si>
    <t>1-2-4-3</t>
  </si>
  <si>
    <t>1-2-4-4</t>
  </si>
  <si>
    <t>1-2-4-5</t>
  </si>
  <si>
    <t>1-2-4-6</t>
  </si>
  <si>
    <t>1-2-4-6-1</t>
  </si>
  <si>
    <t>1-2-4-6-1-1</t>
  </si>
  <si>
    <t>1-2-4-6-1-2</t>
  </si>
  <si>
    <t>1-2-4-6-1-3</t>
  </si>
  <si>
    <t>1-2-4-6-1-2-1</t>
  </si>
  <si>
    <t>1-2-4-6-1-2-2</t>
  </si>
  <si>
    <t>3-2-1</t>
  </si>
  <si>
    <t>3-2-2</t>
  </si>
  <si>
    <t>P 1.18 %</t>
  </si>
  <si>
    <t xml:space="preserve">SP 0.75 % </t>
  </si>
  <si>
    <t>Peened</t>
  </si>
  <si>
    <t>LE CA</t>
  </si>
  <si>
    <t>LE +OL</t>
  </si>
  <si>
    <t>Non-peened</t>
  </si>
  <si>
    <t>Total SP</t>
  </si>
  <si>
    <t>Elastic SP</t>
  </si>
  <si>
    <t>Plastic SP</t>
  </si>
  <si>
    <t>Total P</t>
  </si>
  <si>
    <t>Elastic P</t>
  </si>
  <si>
    <t>Plastic P</t>
  </si>
  <si>
    <t>SP</t>
  </si>
  <si>
    <t>P</t>
  </si>
  <si>
    <t>Shot Peened</t>
  </si>
  <si>
    <t>0.00365+0.501*(column I)^-0.411</t>
  </si>
  <si>
    <t>0.00365+0.539*(Column I)^-0.424</t>
  </si>
  <si>
    <t>Coffin-Manson curves</t>
  </si>
  <si>
    <t>Total Strain Range</t>
  </si>
  <si>
    <t>Lifetime</t>
  </si>
  <si>
    <t>Percentage Increase in Life</t>
  </si>
  <si>
    <t>SP Extension</t>
  </si>
  <si>
    <t>Notch Surface/Loading Conditions</t>
  </si>
  <si>
    <t>INITIATION</t>
  </si>
  <si>
    <t>REMAINING</t>
  </si>
  <si>
    <t>PLUS</t>
  </si>
  <si>
    <t>MINUS</t>
  </si>
  <si>
    <t>P + OL</t>
  </si>
  <si>
    <t>SP + OL</t>
  </si>
  <si>
    <t>Surface/Loading</t>
  </si>
  <si>
    <t>COFFIN-MANSON</t>
  </si>
  <si>
    <t>EXPERIMENTAL</t>
  </si>
  <si>
    <t>Figure 12 A</t>
  </si>
  <si>
    <t xml:space="preserve">LE </t>
  </si>
  <si>
    <t>LE</t>
  </si>
  <si>
    <t>P+OL</t>
  </si>
  <si>
    <t>SP+OL</t>
  </si>
  <si>
    <t>LE+OL</t>
  </si>
  <si>
    <t>Figure 12 B</t>
  </si>
  <si>
    <t>Experimental life</t>
  </si>
  <si>
    <t>Predicted life</t>
  </si>
  <si>
    <t>Conservative Prediction</t>
  </si>
  <si>
    <t>LE CA Con</t>
  </si>
  <si>
    <t>LE OL</t>
  </si>
  <si>
    <t>LE OL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</si>
</sst>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7" formatCode="0.0"/>
    <numFmt numFmtId="168" formatCode="0.0E+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1" fontId="0" fillId="0" borderId="0" xfId="0" applyNumberFormat="1"/>
    <xf numFmtId="0" fontId="0" fillId="0" borderId="0" xfId="0" applyBorder="1"/>
    <xf numFmtId="0" fontId="0" fillId="0" borderId="1" xfId="0" applyBorder="1"/>
    <xf numFmtId="11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/>
    <xf numFmtId="0" fontId="0" fillId="4" borderId="0" xfId="0" applyFill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5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2" fontId="2" fillId="6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49" fontId="2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2" fontId="2" fillId="7" borderId="0" xfId="0" applyNumberFormat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2" fontId="2" fillId="8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0" fillId="0" borderId="2" xfId="0" applyBorder="1"/>
  </cellXfs>
  <cellStyles count="2">
    <cellStyle name="Currency" xfId="1" builtinId="4"/>
    <cellStyle name="Normal" xfId="0" builtinId="0"/>
  </cellStyles>
  <dxfs count="2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45</xdr:row>
      <xdr:rowOff>104774</xdr:rowOff>
    </xdr:from>
    <xdr:to>
      <xdr:col>24</xdr:col>
      <xdr:colOff>238125</xdr:colOff>
      <xdr:row>61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92E2262-FF06-4014-9D65-9CF140A75B21}"/>
            </a:ext>
          </a:extLst>
        </xdr:cNvPr>
        <xdr:cNvSpPr txBox="1"/>
      </xdr:nvSpPr>
      <xdr:spPr>
        <a:xfrm>
          <a:off x="123825" y="8267699"/>
          <a:ext cx="11811000" cy="2933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Blue indicates coalescence</a:t>
          </a:r>
        </a:p>
        <a:p>
          <a:endParaRPr lang="en-GB" sz="1100"/>
        </a:p>
        <a:p>
          <a:r>
            <a:rPr lang="en-GB" sz="1100"/>
            <a:t>Green - the crack grew by more than 10 um.</a:t>
          </a:r>
        </a:p>
        <a:p>
          <a:endParaRPr lang="en-GB" sz="1100"/>
        </a:p>
        <a:p>
          <a:r>
            <a:rPr lang="en-GB" sz="1100"/>
            <a:t>Red - the crack grew by less than 10 um.</a:t>
          </a:r>
        </a:p>
        <a:p>
          <a:endParaRPr lang="en-GB" sz="1100"/>
        </a:p>
        <a:p>
          <a:r>
            <a:rPr lang="en-GB" sz="1100"/>
            <a:t>Yellow - initiation</a:t>
          </a:r>
        </a:p>
        <a:p>
          <a:endParaRPr lang="en-GB" sz="1100"/>
        </a:p>
        <a:p>
          <a:r>
            <a:rPr lang="en-GB" sz="1100"/>
            <a:t>number on right - length of crack in um </a:t>
          </a:r>
        </a:p>
        <a:p>
          <a:r>
            <a:rPr lang="en-GB" sz="1100"/>
            <a:t>Number on left - length of line to be inserted in powerpoint</a:t>
          </a:r>
        </a:p>
        <a:p>
          <a:endParaRPr lang="en-GB" sz="1100"/>
        </a:p>
        <a:p>
          <a:r>
            <a:rPr lang="en-GB" sz="1100"/>
            <a:t>Number on first line (0.9/4) indicates the position of the initiation</a:t>
          </a:r>
          <a:r>
            <a:rPr lang="en-GB" sz="1100" baseline="0"/>
            <a:t> location in mm from the left hand side of the sample edge and from the middle line (notch centre) + means above and - means below</a:t>
          </a:r>
        </a:p>
        <a:p>
          <a:endParaRPr lang="en-GB" sz="1100" baseline="0"/>
        </a:p>
        <a:p>
          <a:r>
            <a:rPr lang="en-GB" sz="1100" baseline="0"/>
            <a:t>Crack ID is the crack identification number which is explained in reference 42</a:t>
          </a:r>
        </a:p>
        <a:p>
          <a:endParaRPr lang="en-GB" sz="1100" baseline="0"/>
        </a:p>
        <a:p>
          <a:r>
            <a:rPr lang="en-GB" sz="1100" baseline="0"/>
            <a:t>Both the polished surface (before application of the lifetime extension strategy) and Shot peened surafce (after application of the lifetime extension strategy) are included. 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43</xdr:row>
      <xdr:rowOff>152400</xdr:rowOff>
    </xdr:from>
    <xdr:to>
      <xdr:col>19</xdr:col>
      <xdr:colOff>314325</xdr:colOff>
      <xdr:row>59</xdr:row>
      <xdr:rowOff>47626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C68683-A740-48D2-A93D-3136F1891A4A}"/>
            </a:ext>
          </a:extLst>
        </xdr:cNvPr>
        <xdr:cNvSpPr txBox="1"/>
      </xdr:nvSpPr>
      <xdr:spPr>
        <a:xfrm>
          <a:off x="85725" y="7962900"/>
          <a:ext cx="11811000" cy="2933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Blue indicates coalescence</a:t>
          </a:r>
        </a:p>
        <a:p>
          <a:endParaRPr lang="en-GB" sz="1100"/>
        </a:p>
        <a:p>
          <a:r>
            <a:rPr lang="en-GB" sz="1100"/>
            <a:t>Green - the crack grew by more than 10 um.</a:t>
          </a:r>
        </a:p>
        <a:p>
          <a:endParaRPr lang="en-GB" sz="1100"/>
        </a:p>
        <a:p>
          <a:r>
            <a:rPr lang="en-GB" sz="1100"/>
            <a:t>Red - the crack grew by less than 10 um.</a:t>
          </a:r>
        </a:p>
        <a:p>
          <a:endParaRPr lang="en-GB" sz="1100"/>
        </a:p>
        <a:p>
          <a:r>
            <a:rPr lang="en-GB" sz="1100"/>
            <a:t>Yellow - initiation</a:t>
          </a:r>
        </a:p>
        <a:p>
          <a:endParaRPr lang="en-GB" sz="1100"/>
        </a:p>
        <a:p>
          <a:r>
            <a:rPr lang="en-GB" sz="1100"/>
            <a:t>number on right - length of crack in um </a:t>
          </a:r>
        </a:p>
        <a:p>
          <a:r>
            <a:rPr lang="en-GB" sz="1100"/>
            <a:t>Number on left - length of line to be inserted in powerpoint</a:t>
          </a:r>
        </a:p>
        <a:p>
          <a:endParaRPr lang="en-GB" sz="1100"/>
        </a:p>
        <a:p>
          <a:r>
            <a:rPr lang="en-GB" sz="1100"/>
            <a:t>Number on first line (0.9/4) indicates the position of the initiation</a:t>
          </a:r>
          <a:r>
            <a:rPr lang="en-GB" sz="1100" baseline="0"/>
            <a:t> location in mm from the left hand side of the sample edge and from the middle line (notch centre) + means above and - means below</a:t>
          </a:r>
        </a:p>
        <a:p>
          <a:endParaRPr lang="en-GB" sz="1100" baseline="0"/>
        </a:p>
        <a:p>
          <a:r>
            <a:rPr lang="en-GB" sz="1100" baseline="0"/>
            <a:t>Crack ID is the crack identification number which is explained in reference 42</a:t>
          </a:r>
        </a:p>
        <a:p>
          <a:endParaRPr lang="en-GB" sz="1100" baseline="0"/>
        </a:p>
        <a:p>
          <a:r>
            <a:rPr lang="en-GB" sz="1100" baseline="0"/>
            <a:t>Both the polished surface (before application of the lifetime extension strategy) and Shot peened surafce (after application of the lifetime extension strategy) are included. </a:t>
          </a:r>
          <a:endParaRPr lang="en-GB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mdc1d17/mydocuments/PhD%20Documents/Library/Material%20and%20Sample%20Information/Tensile%20Testing/FNC59957-112450VCorrected%20Tensile%20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ed Tensile Data"/>
      <sheetName val="EngStressVsEngStrain Corrected"/>
      <sheetName val="TrueStressVsTrueStrainCorrected"/>
      <sheetName val="TrueStressVsTrueStrainCorre (2"/>
    </sheetNames>
    <sheetDataSet>
      <sheetData sheetId="0">
        <row r="8">
          <cell r="AD8">
            <v>1.7616880151286993E-3</v>
          </cell>
          <cell r="AE8">
            <v>673.63155052323748</v>
          </cell>
        </row>
        <row r="9">
          <cell r="AD9">
            <v>8.4031526482362014E-3</v>
          </cell>
          <cell r="AE9">
            <v>702.04747617439671</v>
          </cell>
        </row>
        <row r="10">
          <cell r="AD10">
            <v>1.6862855998703147E-2</v>
          </cell>
          <cell r="AE10">
            <v>726.62283266463021</v>
          </cell>
        </row>
        <row r="11">
          <cell r="AD11">
            <v>2.7291864105012192E-2</v>
          </cell>
          <cell r="AE11">
            <v>747.03429186985443</v>
          </cell>
        </row>
        <row r="12">
          <cell r="AD12">
            <v>3.9383235160713376E-2</v>
          </cell>
          <cell r="AE12">
            <v>763.928548231641</v>
          </cell>
        </row>
        <row r="13">
          <cell r="AD13">
            <v>5.2929110518669061E-2</v>
          </cell>
          <cell r="AE13">
            <v>777.74287392971848</v>
          </cell>
        </row>
        <row r="14">
          <cell r="AD14">
            <v>6.7665485164314518E-2</v>
          </cell>
          <cell r="AE14">
            <v>789.03405203602017</v>
          </cell>
        </row>
        <row r="15">
          <cell r="AD15">
            <v>8.3345103215991062E-2</v>
          </cell>
          <cell r="AE15">
            <v>798.32400249001932</v>
          </cell>
        </row>
        <row r="16">
          <cell r="AD16">
            <v>9.9744375982863009E-2</v>
          </cell>
          <cell r="AE16">
            <v>806.08509542523973</v>
          </cell>
        </row>
        <row r="17">
          <cell r="AD17">
            <v>0.11666862788183979</v>
          </cell>
          <cell r="AE17">
            <v>812.72896494301483</v>
          </cell>
        </row>
        <row r="18">
          <cell r="AD18">
            <v>0.13401721820263929</v>
          </cell>
          <cell r="AE18">
            <v>818.46811775314904</v>
          </cell>
        </row>
        <row r="19">
          <cell r="AD19">
            <v>0.15170188121643072</v>
          </cell>
          <cell r="AE19">
            <v>823.4890728276938</v>
          </cell>
        </row>
        <row r="20">
          <cell r="AD20">
            <v>0.16964148285664019</v>
          </cell>
          <cell r="AE20">
            <v>827.9634641203312</v>
          </cell>
        </row>
        <row r="21">
          <cell r="AD21">
            <v>0.1878094826076597</v>
          </cell>
          <cell r="AE21">
            <v>831.94710267038135</v>
          </cell>
        </row>
        <row r="22">
          <cell r="AD22">
            <v>0.20615908527878399</v>
          </cell>
          <cell r="AE22">
            <v>835.53896400382553</v>
          </cell>
        </row>
        <row r="23">
          <cell r="AD23">
            <v>0.22462478523562804</v>
          </cell>
          <cell r="AE23">
            <v>838.877986196861</v>
          </cell>
        </row>
        <row r="24">
          <cell r="AD24">
            <v>0.24319912700896226</v>
          </cell>
          <cell r="AE24">
            <v>841.97974973046462</v>
          </cell>
        </row>
        <row r="25">
          <cell r="AD25">
            <v>0.2619194940210921</v>
          </cell>
          <cell r="AE25">
            <v>844.76437431449631</v>
          </cell>
        </row>
        <row r="26">
          <cell r="AD26">
            <v>0.28072487660874357</v>
          </cell>
          <cell r="AE26">
            <v>847.36146430618135</v>
          </cell>
        </row>
        <row r="27">
          <cell r="AD27">
            <v>0.29956160390301534</v>
          </cell>
          <cell r="AE27">
            <v>849.88518413154588</v>
          </cell>
        </row>
        <row r="28">
          <cell r="AD28">
            <v>0.3184661813447992</v>
          </cell>
          <cell r="AE28">
            <v>852.25762180204492</v>
          </cell>
        </row>
        <row r="29">
          <cell r="AD29">
            <v>0.33742974530748804</v>
          </cell>
          <cell r="AE29">
            <v>854.49750748287306</v>
          </cell>
        </row>
        <row r="30">
          <cell r="AD30">
            <v>0.35643528223945981</v>
          </cell>
          <cell r="AE30">
            <v>856.64098925559779</v>
          </cell>
        </row>
        <row r="31">
          <cell r="AD31">
            <v>0.37548871659019445</v>
          </cell>
          <cell r="AE31">
            <v>858.67531120746889</v>
          </cell>
        </row>
        <row r="32">
          <cell r="AD32">
            <v>0.39454270416011822</v>
          </cell>
          <cell r="AE32">
            <v>860.70144148882468</v>
          </cell>
        </row>
        <row r="33">
          <cell r="AD33">
            <v>0.41365110117698817</v>
          </cell>
          <cell r="AE33">
            <v>862.60432930549905</v>
          </cell>
        </row>
        <row r="34">
          <cell r="AD34">
            <v>0.43279292542765324</v>
          </cell>
          <cell r="AE34">
            <v>864.4286707509217</v>
          </cell>
        </row>
        <row r="35">
          <cell r="AD35">
            <v>0.45194954480690536</v>
          </cell>
          <cell r="AE35">
            <v>866.21420761330012</v>
          </cell>
        </row>
        <row r="36">
          <cell r="AD36">
            <v>0.47113630441185833</v>
          </cell>
          <cell r="AE36">
            <v>867.9280794053426</v>
          </cell>
        </row>
        <row r="37">
          <cell r="AD37">
            <v>0.49034007254139733</v>
          </cell>
          <cell r="AE37">
            <v>869.59829918998855</v>
          </cell>
        </row>
        <row r="38">
          <cell r="AD38">
            <v>0.50956079816081989</v>
          </cell>
          <cell r="AE38">
            <v>871.22492739340305</v>
          </cell>
        </row>
        <row r="39">
          <cell r="AD39">
            <v>0.52881769782135379</v>
          </cell>
          <cell r="AE39">
            <v>872.76677022770536</v>
          </cell>
        </row>
        <row r="40">
          <cell r="AD40">
            <v>0.54806092656125738</v>
          </cell>
          <cell r="AE40">
            <v>874.33049677180622</v>
          </cell>
        </row>
        <row r="41">
          <cell r="AD41">
            <v>0.56730856400479679</v>
          </cell>
          <cell r="AE41">
            <v>875.87739407563367</v>
          </cell>
        </row>
        <row r="42">
          <cell r="AD42">
            <v>0.58656933661437616</v>
          </cell>
          <cell r="AE42">
            <v>877.38873846073159</v>
          </cell>
        </row>
        <row r="43">
          <cell r="AD43">
            <v>0.60581194533660854</v>
          </cell>
          <cell r="AE43">
            <v>878.93161070323742</v>
          </cell>
        </row>
        <row r="44">
          <cell r="AD44">
            <v>0.62514926612235611</v>
          </cell>
          <cell r="AE44">
            <v>880.26389600103289</v>
          </cell>
        </row>
        <row r="45">
          <cell r="AD45">
            <v>0.64450331372884484</v>
          </cell>
          <cell r="AE45">
            <v>881.55271791545874</v>
          </cell>
        </row>
        <row r="46">
          <cell r="AD46">
            <v>0.66378718192103103</v>
          </cell>
          <cell r="AE46">
            <v>882.98461506373985</v>
          </cell>
        </row>
        <row r="47">
          <cell r="AD47">
            <v>0.68311418883975861</v>
          </cell>
          <cell r="AE47">
            <v>884.31636954087548</v>
          </cell>
        </row>
        <row r="48">
          <cell r="AD48">
            <v>0.70247726327287652</v>
          </cell>
          <cell r="AE48">
            <v>885.56306006490399</v>
          </cell>
        </row>
        <row r="49">
          <cell r="AD49">
            <v>0.72185188787909427</v>
          </cell>
          <cell r="AE49">
            <v>886.77728969457519</v>
          </cell>
        </row>
        <row r="50">
          <cell r="AD50">
            <v>0.74121176712949</v>
          </cell>
          <cell r="AE50">
            <v>888.01556767554757</v>
          </cell>
        </row>
        <row r="51">
          <cell r="AD51">
            <v>0.76057961933919793</v>
          </cell>
          <cell r="AE51">
            <v>889.22905330746539</v>
          </cell>
        </row>
        <row r="52">
          <cell r="AD52">
            <v>0.77994414407128909</v>
          </cell>
          <cell r="AE52">
            <v>890.44203909665976</v>
          </cell>
        </row>
        <row r="53">
          <cell r="AD53">
            <v>0.79930267962320023</v>
          </cell>
          <cell r="AE53">
            <v>891.66025743127318</v>
          </cell>
        </row>
        <row r="54">
          <cell r="AD54">
            <v>0.81866221673407191</v>
          </cell>
          <cell r="AE54">
            <v>892.86866097655741</v>
          </cell>
        </row>
        <row r="55">
          <cell r="AD55">
            <v>0.83803721156329813</v>
          </cell>
          <cell r="AE55">
            <v>894.03609409966691</v>
          </cell>
        </row>
        <row r="56">
          <cell r="AD56">
            <v>0.85742276308427412</v>
          </cell>
          <cell r="AE56">
            <v>895.17307507691669</v>
          </cell>
        </row>
        <row r="57">
          <cell r="AD57">
            <v>0.87679810020153215</v>
          </cell>
          <cell r="AE57">
            <v>896.32435858008841</v>
          </cell>
        </row>
        <row r="58">
          <cell r="AD58">
            <v>0.89616744979907725</v>
          </cell>
          <cell r="AE58">
            <v>897.48084629294556</v>
          </cell>
        </row>
        <row r="59">
          <cell r="AD59">
            <v>0.91554293493058447</v>
          </cell>
          <cell r="AE59">
            <v>898.61638617804726</v>
          </cell>
        </row>
        <row r="60">
          <cell r="AD60">
            <v>0.93492800822007316</v>
          </cell>
          <cell r="AE60">
            <v>899.72350286449853</v>
          </cell>
        </row>
        <row r="61">
          <cell r="AD61">
            <v>0.95430175685380247</v>
          </cell>
          <cell r="AE61">
            <v>900.84732962312603</v>
          </cell>
        </row>
        <row r="62">
          <cell r="AD62">
            <v>0.9736828581999124</v>
          </cell>
          <cell r="AE62">
            <v>901.94753680577685</v>
          </cell>
        </row>
        <row r="63">
          <cell r="AD63">
            <v>0.99306151750987226</v>
          </cell>
          <cell r="AE63">
            <v>903.04526898251231</v>
          </cell>
        </row>
        <row r="64">
          <cell r="AD64">
            <v>1.0124445130836139</v>
          </cell>
          <cell r="AE64">
            <v>904.12587017208841</v>
          </cell>
        </row>
        <row r="65">
          <cell r="AD65">
            <v>1.0318126429148455</v>
          </cell>
          <cell r="AE65">
            <v>905.23085712540706</v>
          </cell>
        </row>
        <row r="66">
          <cell r="AD66">
            <v>1.0512273703280584</v>
          </cell>
          <cell r="AE66">
            <v>906.22726342981525</v>
          </cell>
        </row>
        <row r="67">
          <cell r="AD67">
            <v>1.070604179148255</v>
          </cell>
          <cell r="AE67">
            <v>907.29791674459682</v>
          </cell>
        </row>
        <row r="68">
          <cell r="AD68">
            <v>1.0900016322542103</v>
          </cell>
          <cell r="AE68">
            <v>908.31608620623956</v>
          </cell>
        </row>
        <row r="69">
          <cell r="AD69">
            <v>1.1093773767662758</v>
          </cell>
          <cell r="AE69">
            <v>909.37346606160622</v>
          </cell>
        </row>
        <row r="70">
          <cell r="AD70">
            <v>1.1287343888276786</v>
          </cell>
          <cell r="AE70">
            <v>910.46365502916024</v>
          </cell>
        </row>
        <row r="71">
          <cell r="AD71">
            <v>1.1481416184761977</v>
          </cell>
          <cell r="AE71">
            <v>911.43720457004531</v>
          </cell>
        </row>
        <row r="72">
          <cell r="AD72">
            <v>1.1675365873637691</v>
          </cell>
          <cell r="AE72">
            <v>912.42949216857255</v>
          </cell>
        </row>
        <row r="73">
          <cell r="AD73">
            <v>1.1869026390105442</v>
          </cell>
          <cell r="AE73">
            <v>913.47668354739631</v>
          </cell>
        </row>
        <row r="74">
          <cell r="AD74">
            <v>1.2062798961085264</v>
          </cell>
          <cell r="AE74">
            <v>914.49175429028139</v>
          </cell>
        </row>
        <row r="75">
          <cell r="AD75">
            <v>1.2256662324555976</v>
          </cell>
          <cell r="AE75">
            <v>915.4792865166396</v>
          </cell>
        </row>
        <row r="76">
          <cell r="AD76">
            <v>1.2450421819659354</v>
          </cell>
          <cell r="AE76">
            <v>916.48153743163425</v>
          </cell>
        </row>
        <row r="77">
          <cell r="AD77">
            <v>1.2644197278524834</v>
          </cell>
          <cell r="AE77">
            <v>917.47248545183379</v>
          </cell>
        </row>
        <row r="78">
          <cell r="AD78">
            <v>1.2838019713528259</v>
          </cell>
          <cell r="AE78">
            <v>918.44537795552958</v>
          </cell>
        </row>
        <row r="79">
          <cell r="AD79">
            <v>1.3031892726645378</v>
          </cell>
          <cell r="AE79">
            <v>919.39941319856393</v>
          </cell>
        </row>
        <row r="80">
          <cell r="AD80">
            <v>1.3225604048979605</v>
          </cell>
          <cell r="AE80">
            <v>920.38075570402316</v>
          </cell>
        </row>
        <row r="81">
          <cell r="AD81">
            <v>1.3419180950797238</v>
          </cell>
          <cell r="AE81">
            <v>921.38350469161401</v>
          </cell>
        </row>
        <row r="82">
          <cell r="AD82">
            <v>1.3613000569400646</v>
          </cell>
          <cell r="AE82">
            <v>922.32556937922743</v>
          </cell>
        </row>
        <row r="83">
          <cell r="AD83">
            <v>1.3806752362087862</v>
          </cell>
          <cell r="AE83">
            <v>923.27452609206307</v>
          </cell>
        </row>
        <row r="84">
          <cell r="AD84">
            <v>1.4000469473275434</v>
          </cell>
          <cell r="AE84">
            <v>924.22316315283047</v>
          </cell>
        </row>
        <row r="85">
          <cell r="AD85">
            <v>1.4193986343832268</v>
          </cell>
          <cell r="AE85">
            <v>925.20757439900854</v>
          </cell>
        </row>
        <row r="86">
          <cell r="AD86">
            <v>1.4387605422762306</v>
          </cell>
          <cell r="AE86">
            <v>926.16184581227628</v>
          </cell>
        </row>
        <row r="87">
          <cell r="AD87">
            <v>1.4581078397188545</v>
          </cell>
          <cell r="AE87">
            <v>927.1401186151212</v>
          </cell>
        </row>
        <row r="88">
          <cell r="AD88">
            <v>1.4774812638846004</v>
          </cell>
          <cell r="AE88">
            <v>928.05351395326261</v>
          </cell>
        </row>
        <row r="89">
          <cell r="AD89">
            <v>1.4968140122903599</v>
          </cell>
          <cell r="AE89">
            <v>929.04781341355613</v>
          </cell>
        </row>
        <row r="90">
          <cell r="AD90">
            <v>1.5161256947597983</v>
          </cell>
          <cell r="AE90">
            <v>930.08028218176321</v>
          </cell>
        </row>
        <row r="91">
          <cell r="AD91">
            <v>1.5355235273010361</v>
          </cell>
          <cell r="AE91">
            <v>930.91669282843418</v>
          </cell>
        </row>
        <row r="92">
          <cell r="AD92">
            <v>1.5549453438363876</v>
          </cell>
          <cell r="AE92">
            <v>931.69270920896327</v>
          </cell>
        </row>
        <row r="93">
          <cell r="AD93">
            <v>1.5743040261576575</v>
          </cell>
          <cell r="AE93">
            <v>932.59877184402626</v>
          </cell>
        </row>
        <row r="94">
          <cell r="AD94">
            <v>1.5936327689486571</v>
          </cell>
          <cell r="AE94">
            <v>933.56241799118288</v>
          </cell>
        </row>
        <row r="95">
          <cell r="AD95">
            <v>1.6129489022015098</v>
          </cell>
          <cell r="AE95">
            <v>934.54579137437838</v>
          </cell>
        </row>
        <row r="96">
          <cell r="AD96">
            <v>1.6322686685440588</v>
          </cell>
          <cell r="AE96">
            <v>935.51335729632081</v>
          </cell>
        </row>
        <row r="97">
          <cell r="AD97">
            <v>1.6516176821922417</v>
          </cell>
          <cell r="AE97">
            <v>936.40900019126241</v>
          </cell>
        </row>
        <row r="98">
          <cell r="AD98">
            <v>1.6709610053161135</v>
          </cell>
          <cell r="AE98">
            <v>937.30918900792051</v>
          </cell>
        </row>
        <row r="99">
          <cell r="AD99">
            <v>1.6903308788716112</v>
          </cell>
          <cell r="AE99">
            <v>938.14326319350232</v>
          </cell>
        </row>
        <row r="100">
          <cell r="AD100">
            <v>1.7097056184357307</v>
          </cell>
          <cell r="AE100">
            <v>938.95869678718816</v>
          </cell>
        </row>
        <row r="101">
          <cell r="AD101">
            <v>1.7290938190480343</v>
          </cell>
          <cell r="AE101">
            <v>939.7366168041824</v>
          </cell>
        </row>
        <row r="102">
          <cell r="AD102">
            <v>1.7484359853842641</v>
          </cell>
          <cell r="AE102">
            <v>940.6075421562972</v>
          </cell>
        </row>
        <row r="103">
          <cell r="AD103">
            <v>1.767792732305169</v>
          </cell>
          <cell r="AE103">
            <v>941.4385160052027</v>
          </cell>
        </row>
        <row r="104">
          <cell r="AD104">
            <v>1.7871778796046538</v>
          </cell>
          <cell r="AE104">
            <v>942.19914401927144</v>
          </cell>
        </row>
        <row r="105">
          <cell r="AD105">
            <v>1.8065253129814378</v>
          </cell>
          <cell r="AE105">
            <v>943.03460133865826</v>
          </cell>
        </row>
        <row r="106">
          <cell r="AD106">
            <v>1.8258345520654238</v>
          </cell>
          <cell r="AE106">
            <v>943.94603403534995</v>
          </cell>
        </row>
        <row r="107">
          <cell r="AD107">
            <v>1.8452245632540407</v>
          </cell>
          <cell r="AE107">
            <v>944.67195881099587</v>
          </cell>
        </row>
        <row r="108">
          <cell r="AD108">
            <v>1.8645844579670008</v>
          </cell>
          <cell r="AE108">
            <v>945.45607078266607</v>
          </cell>
        </row>
        <row r="109">
          <cell r="AD109">
            <v>1.8839016154680852</v>
          </cell>
          <cell r="AE109">
            <v>946.32621200431277</v>
          </cell>
        </row>
        <row r="110">
          <cell r="AD110">
            <v>1.9032282399676363</v>
          </cell>
          <cell r="AE110">
            <v>947.16756882915149</v>
          </cell>
        </row>
        <row r="111">
          <cell r="AD111">
            <v>1.9225747246297324</v>
          </cell>
          <cell r="AE111">
            <v>947.95722323253176</v>
          </cell>
        </row>
        <row r="112">
          <cell r="AD112">
            <v>1.9419168242799247</v>
          </cell>
          <cell r="AE112">
            <v>948.74853009966284</v>
          </cell>
        </row>
        <row r="113">
          <cell r="AD113">
            <v>1.9612374125100953</v>
          </cell>
          <cell r="AE113">
            <v>949.57923854809712</v>
          </cell>
        </row>
        <row r="114">
          <cell r="AD114">
            <v>1.9805317899627917</v>
          </cell>
          <cell r="AE114">
            <v>950.45975817898784</v>
          </cell>
        </row>
        <row r="115">
          <cell r="AD115">
            <v>1.9999063269558408</v>
          </cell>
          <cell r="AE115">
            <v>951.15554205126568</v>
          </cell>
        </row>
        <row r="116">
          <cell r="AD116">
            <v>2.0192545166766922</v>
          </cell>
          <cell r="AE116">
            <v>951.90137790424512</v>
          </cell>
        </row>
        <row r="117">
          <cell r="AD117">
            <v>2.0385688250035154</v>
          </cell>
          <cell r="AE117">
            <v>952.71395707877571</v>
          </cell>
        </row>
        <row r="118">
          <cell r="AD118">
            <v>2.0578741861739296</v>
          </cell>
          <cell r="AE118">
            <v>953.53830176923816</v>
          </cell>
        </row>
        <row r="119">
          <cell r="AD119">
            <v>2.0772044027784742</v>
          </cell>
          <cell r="AE119">
            <v>954.29975845029878</v>
          </cell>
        </row>
        <row r="120">
          <cell r="AD120">
            <v>2.0965260225276512</v>
          </cell>
          <cell r="AE120">
            <v>955.0721817645582</v>
          </cell>
        </row>
        <row r="121">
          <cell r="AD121">
            <v>2.1158386621815803</v>
          </cell>
          <cell r="AE121">
            <v>955.85643465221699</v>
          </cell>
        </row>
        <row r="122">
          <cell r="AD122">
            <v>2.1351596825965302</v>
          </cell>
          <cell r="AE122">
            <v>956.61413888651214</v>
          </cell>
        </row>
        <row r="123">
          <cell r="AD123">
            <v>2.1544849169993885</v>
          </cell>
          <cell r="AE123">
            <v>957.35448519672923</v>
          </cell>
        </row>
        <row r="124">
          <cell r="AD124">
            <v>2.1737998507044813</v>
          </cell>
          <cell r="AE124">
            <v>958.10958162085126</v>
          </cell>
        </row>
        <row r="125">
          <cell r="AD125">
            <v>2.1931128784083871</v>
          </cell>
          <cell r="AE125">
            <v>958.86086110206384</v>
          </cell>
        </row>
        <row r="126">
          <cell r="AD126">
            <v>2.2124146243828013</v>
          </cell>
          <cell r="AE126">
            <v>959.62908951189377</v>
          </cell>
        </row>
        <row r="127">
          <cell r="AD127">
            <v>2.2317208448768935</v>
          </cell>
          <cell r="AE127">
            <v>960.37937563790831</v>
          </cell>
        </row>
        <row r="128">
          <cell r="AD128">
            <v>2.2510149531231574</v>
          </cell>
          <cell r="AE128">
            <v>961.14846997502457</v>
          </cell>
        </row>
        <row r="129">
          <cell r="AD129">
            <v>2.2703347457259113</v>
          </cell>
          <cell r="AE129">
            <v>961.85257984041277</v>
          </cell>
        </row>
        <row r="130">
          <cell r="AD130">
            <v>2.2896369371812222</v>
          </cell>
          <cell r="AE130">
            <v>962.58765943193919</v>
          </cell>
        </row>
        <row r="131">
          <cell r="AD131">
            <v>2.3089456652955018</v>
          </cell>
          <cell r="AE131">
            <v>963.30017837465164</v>
          </cell>
        </row>
        <row r="132">
          <cell r="AD132">
            <v>2.3282474580624646</v>
          </cell>
          <cell r="AE132">
            <v>964.02002357257197</v>
          </cell>
        </row>
        <row r="133">
          <cell r="AD133">
            <v>2.3475392293026829</v>
          </cell>
          <cell r="AE133">
            <v>964.75406101348426</v>
          </cell>
        </row>
        <row r="134">
          <cell r="AD134">
            <v>2.3668325468165436</v>
          </cell>
          <cell r="AE134">
            <v>965.47660770946675</v>
          </cell>
        </row>
        <row r="135">
          <cell r="AD135">
            <v>2.3861193689675062</v>
          </cell>
          <cell r="AE135">
            <v>966.20552784315305</v>
          </cell>
        </row>
        <row r="136">
          <cell r="AD136">
            <v>2.4054186853332613</v>
          </cell>
          <cell r="AE136">
            <v>966.89860622434526</v>
          </cell>
        </row>
        <row r="137">
          <cell r="AD137">
            <v>2.4247228772984597</v>
          </cell>
          <cell r="AE137">
            <v>967.57275159050323</v>
          </cell>
        </row>
        <row r="138">
          <cell r="AD138">
            <v>2.4439980319907608</v>
          </cell>
          <cell r="AE138">
            <v>968.30341259085992</v>
          </cell>
        </row>
        <row r="139">
          <cell r="AD139">
            <v>2.4632982806266632</v>
          </cell>
          <cell r="AE139">
            <v>968.97015084276745</v>
          </cell>
        </row>
        <row r="140">
          <cell r="AD140">
            <v>2.4825861304016228</v>
          </cell>
          <cell r="AE140">
            <v>969.65639391138029</v>
          </cell>
        </row>
        <row r="141">
          <cell r="AD141">
            <v>2.5018591280532867</v>
          </cell>
          <cell r="AE141">
            <v>970.3676331233487</v>
          </cell>
        </row>
        <row r="142">
          <cell r="AD142">
            <v>2.5211480274244353</v>
          </cell>
          <cell r="AE142">
            <v>971.03535666326775</v>
          </cell>
        </row>
        <row r="143">
          <cell r="AD143">
            <v>2.540465845020651</v>
          </cell>
          <cell r="AE143">
            <v>971.63049467621784</v>
          </cell>
        </row>
        <row r="144">
          <cell r="AD144">
            <v>2.5597817799139877</v>
          </cell>
          <cell r="AE144">
            <v>972.22166776690381</v>
          </cell>
        </row>
        <row r="145">
          <cell r="AD145">
            <v>2.5790958554715107</v>
          </cell>
          <cell r="AE145">
            <v>972.80882221978777</v>
          </cell>
        </row>
        <row r="146">
          <cell r="AD146">
            <v>2.5984080729983656</v>
          </cell>
          <cell r="AE146">
            <v>973.39195348732892</v>
          </cell>
        </row>
        <row r="147">
          <cell r="AD147">
            <v>2.6177182121209039</v>
          </cell>
          <cell r="AE147">
            <v>973.97155205108925</v>
          </cell>
        </row>
        <row r="148">
          <cell r="AD148">
            <v>2.637026176486001</v>
          </cell>
          <cell r="AE148">
            <v>974.54783209728112</v>
          </cell>
        </row>
        <row r="149">
          <cell r="AD149">
            <v>2.656332447009647</v>
          </cell>
          <cell r="AE149">
            <v>975.11971804410393</v>
          </cell>
        </row>
        <row r="150">
          <cell r="AD150">
            <v>2.6756367201650382</v>
          </cell>
          <cell r="AE150">
            <v>975.68788642784477</v>
          </cell>
        </row>
        <row r="151">
          <cell r="AD151">
            <v>2.6949387821549244</v>
          </cell>
          <cell r="AE151">
            <v>976.25281414972596</v>
          </cell>
        </row>
        <row r="152">
          <cell r="AD152">
            <v>2.7142416194265375</v>
          </cell>
          <cell r="AE152">
            <v>976.80781852107839</v>
          </cell>
        </row>
        <row r="153">
          <cell r="AD153">
            <v>2.7335761034678754</v>
          </cell>
          <cell r="AE153">
            <v>977.28379146695602</v>
          </cell>
        </row>
        <row r="154">
          <cell r="AD154">
            <v>2.7529144729913511</v>
          </cell>
          <cell r="AE154">
            <v>977.74280638471112</v>
          </cell>
        </row>
        <row r="155">
          <cell r="AD155">
            <v>2.7722483671025184</v>
          </cell>
          <cell r="AE155">
            <v>978.20357536181757</v>
          </cell>
        </row>
        <row r="156">
          <cell r="AD156">
            <v>2.7915675151008923</v>
          </cell>
          <cell r="AE156">
            <v>978.68911915811395</v>
          </cell>
        </row>
        <row r="157">
          <cell r="AD157">
            <v>2.8108700082558169</v>
          </cell>
          <cell r="AE157">
            <v>979.20374856997785</v>
          </cell>
        </row>
        <row r="158">
          <cell r="AD158">
            <v>2.8301677381297314</v>
          </cell>
          <cell r="AE158">
            <v>979.72083203191278</v>
          </cell>
        </row>
        <row r="159">
          <cell r="AD159">
            <v>2.8494636719185746</v>
          </cell>
          <cell r="AE159">
            <v>980.23371856643928</v>
          </cell>
        </row>
        <row r="160">
          <cell r="AD160">
            <v>2.8687578290557374</v>
          </cell>
          <cell r="AE160">
            <v>980.74236276841987</v>
          </cell>
        </row>
        <row r="161">
          <cell r="AD161">
            <v>2.8880473967699012</v>
          </cell>
          <cell r="AE161">
            <v>981.25307812858375</v>
          </cell>
        </row>
        <row r="162">
          <cell r="AD162">
            <v>2.9073315115977532</v>
          </cell>
          <cell r="AE162">
            <v>981.76780955547054</v>
          </cell>
        </row>
        <row r="163">
          <cell r="AD163">
            <v>2.9266114305200714</v>
          </cell>
          <cell r="AE163">
            <v>982.28374038584468</v>
          </cell>
        </row>
        <row r="164">
          <cell r="AD164">
            <v>2.9458847028520037</v>
          </cell>
          <cell r="AE164">
            <v>982.80638382561597</v>
          </cell>
        </row>
        <row r="165">
          <cell r="AD165">
            <v>2.9651500813154232</v>
          </cell>
          <cell r="AE165">
            <v>983.33855548531278</v>
          </cell>
        </row>
        <row r="166">
          <cell r="AD166">
            <v>2.9844153191495781</v>
          </cell>
          <cell r="AE166">
            <v>983.8628279939694</v>
          </cell>
        </row>
        <row r="167">
          <cell r="AD167">
            <v>3.0036799052789576</v>
          </cell>
          <cell r="AE167">
            <v>984.38034541418085</v>
          </cell>
        </row>
        <row r="168">
          <cell r="AD168">
            <v>3.022939477816899</v>
          </cell>
          <cell r="AE168">
            <v>984.9009229502069</v>
          </cell>
        </row>
        <row r="169">
          <cell r="AD169">
            <v>3.0421965448679669</v>
          </cell>
          <cell r="AE169">
            <v>985.41891851824903</v>
          </cell>
        </row>
        <row r="170">
          <cell r="AD170">
            <v>3.0614477596459131</v>
          </cell>
          <cell r="AE170">
            <v>985.94187266575432</v>
          </cell>
        </row>
        <row r="171">
          <cell r="AD171">
            <v>3.0806901320051603</v>
          </cell>
          <cell r="AE171">
            <v>986.47653373601111</v>
          </cell>
        </row>
        <row r="172">
          <cell r="AD172">
            <v>3.0999264409499956</v>
          </cell>
          <cell r="AE172">
            <v>987.01665228062086</v>
          </cell>
        </row>
        <row r="173">
          <cell r="AD173">
            <v>3.1191655110878709</v>
          </cell>
          <cell r="AE173">
            <v>987.54233241204577</v>
          </cell>
        </row>
        <row r="174">
          <cell r="AD174">
            <v>3.1384097999147604</v>
          </cell>
          <cell r="AE174">
            <v>988.04801509346987</v>
          </cell>
        </row>
        <row r="175">
          <cell r="AD175">
            <v>3.157652295851479</v>
          </cell>
          <cell r="AE175">
            <v>988.54950815545669</v>
          </cell>
        </row>
        <row r="176">
          <cell r="AD176">
            <v>3.1768951065288382</v>
          </cell>
          <cell r="AE176">
            <v>989.04205024596513</v>
          </cell>
        </row>
        <row r="177">
          <cell r="AD177">
            <v>3.1961265545486728</v>
          </cell>
          <cell r="AE177">
            <v>989.5520148938931</v>
          </cell>
        </row>
        <row r="178">
          <cell r="AD178">
            <v>3.2153459851027364</v>
          </cell>
          <cell r="AE178">
            <v>990.0809051855598</v>
          </cell>
        </row>
        <row r="179">
          <cell r="AD179">
            <v>3.234562850436181</v>
          </cell>
          <cell r="AE179">
            <v>990.60737572666119</v>
          </cell>
        </row>
        <row r="180">
          <cell r="AD180">
            <v>3.2537793700480071</v>
          </cell>
          <cell r="AE180">
            <v>991.12640684355017</v>
          </cell>
        </row>
        <row r="181">
          <cell r="AD181">
            <v>3.2729991531020617</v>
          </cell>
          <cell r="AE181">
            <v>991.62982685869031</v>
          </cell>
        </row>
        <row r="182">
          <cell r="AD182">
            <v>3.2922168091145654</v>
          </cell>
          <cell r="AE182">
            <v>992.12982209146605</v>
          </cell>
        </row>
        <row r="183">
          <cell r="AD183">
            <v>3.3114368449095357</v>
          </cell>
          <cell r="AE183">
            <v>992.61618660436523</v>
          </cell>
        </row>
        <row r="184">
          <cell r="AD184">
            <v>3.3306454262181546</v>
          </cell>
          <cell r="AE184">
            <v>993.12024551278148</v>
          </cell>
        </row>
        <row r="185">
          <cell r="AD185">
            <v>3.3498431014425298</v>
          </cell>
          <cell r="AE185">
            <v>993.64077958927135</v>
          </cell>
        </row>
        <row r="186">
          <cell r="AD186">
            <v>3.3690392776561202</v>
          </cell>
          <cell r="AE186">
            <v>994.15648535263983</v>
          </cell>
        </row>
        <row r="187">
          <cell r="AD187">
            <v>3.3882369972093151</v>
          </cell>
          <cell r="AE187">
            <v>994.66046072229483</v>
          </cell>
        </row>
        <row r="188">
          <cell r="AD188">
            <v>3.4074371215824977</v>
          </cell>
          <cell r="AE188">
            <v>995.1507407779817</v>
          </cell>
        </row>
        <row r="189">
          <cell r="AD189">
            <v>3.4266343291668666</v>
          </cell>
          <cell r="AE189">
            <v>995.63939064913586</v>
          </cell>
        </row>
        <row r="190">
          <cell r="AD190">
            <v>3.4458296850303203</v>
          </cell>
          <cell r="AE190">
            <v>996.12399334177178</v>
          </cell>
        </row>
        <row r="191">
          <cell r="AD191">
            <v>3.465017992373908</v>
          </cell>
          <cell r="AE191">
            <v>996.61635092618769</v>
          </cell>
        </row>
        <row r="192">
          <cell r="AD192">
            <v>3.484198711129193</v>
          </cell>
          <cell r="AE192">
            <v>997.11770257033209</v>
          </cell>
        </row>
        <row r="193">
          <cell r="AD193">
            <v>3.503376905432491</v>
          </cell>
          <cell r="AE193">
            <v>997.61655054062339</v>
          </cell>
        </row>
        <row r="194">
          <cell r="AD194">
            <v>3.5225577232977043</v>
          </cell>
          <cell r="AE194">
            <v>998.10118869224198</v>
          </cell>
        </row>
        <row r="195">
          <cell r="AD195">
            <v>3.541746707064882</v>
          </cell>
          <cell r="AE195">
            <v>998.55899587393219</v>
          </cell>
        </row>
        <row r="196">
          <cell r="AD196">
            <v>3.560932129553001</v>
          </cell>
          <cell r="AE196">
            <v>999.01663177472119</v>
          </cell>
        </row>
        <row r="197">
          <cell r="AD197">
            <v>3.5801146135475261</v>
          </cell>
          <cell r="AE197">
            <v>999.47268147874252</v>
          </cell>
        </row>
        <row r="198">
          <cell r="AD198">
            <v>3.5992846998360459</v>
          </cell>
          <cell r="AE198">
            <v>999.94868910351295</v>
          </cell>
        </row>
        <row r="199">
          <cell r="AD199">
            <v>3.6184456456079332</v>
          </cell>
          <cell r="AE199">
            <v>1000.4372598065712</v>
          </cell>
        </row>
        <row r="200">
          <cell r="AD200">
            <v>3.6376076541155067</v>
          </cell>
          <cell r="AE200">
            <v>1000.9151559387918</v>
          </cell>
        </row>
        <row r="201">
          <cell r="AD201">
            <v>3.6567704250710382</v>
          </cell>
          <cell r="AE201">
            <v>1001.3830529659598</v>
          </cell>
        </row>
        <row r="202">
          <cell r="AD202">
            <v>3.6759365744768457</v>
          </cell>
          <cell r="AE202">
            <v>1001.8349755080928</v>
          </cell>
        </row>
        <row r="203">
          <cell r="AD203">
            <v>3.6950963300203399</v>
          </cell>
          <cell r="AE203">
            <v>1002.293206914647</v>
          </cell>
        </row>
        <row r="204">
          <cell r="AD204">
            <v>3.714254225215857</v>
          </cell>
          <cell r="AE204">
            <v>1002.7474089172616</v>
          </cell>
        </row>
        <row r="205">
          <cell r="AD205">
            <v>3.7334083690530546</v>
          </cell>
          <cell r="AE205">
            <v>1003.2018982264383</v>
          </cell>
        </row>
        <row r="206">
          <cell r="AD206">
            <v>3.7525557395939839</v>
          </cell>
          <cell r="AE206">
            <v>1003.6635817175107</v>
          </cell>
        </row>
        <row r="207">
          <cell r="AD207">
            <v>3.7716995390442034</v>
          </cell>
          <cell r="AE207">
            <v>1004.1251526924476</v>
          </cell>
        </row>
        <row r="208">
          <cell r="AD208">
            <v>3.790846486812733</v>
          </cell>
          <cell r="AE208">
            <v>1004.5712522252877</v>
          </cell>
        </row>
        <row r="209">
          <cell r="AD209">
            <v>3.8099939669505374</v>
          </cell>
          <cell r="AE209">
            <v>1005.0078484828862</v>
          </cell>
        </row>
        <row r="210">
          <cell r="AD210">
            <v>3.8291358795737995</v>
          </cell>
          <cell r="AE210">
            <v>1005.4488898601012</v>
          </cell>
        </row>
        <row r="211">
          <cell r="AD211">
            <v>3.8482753872053697</v>
          </cell>
          <cell r="AE211">
            <v>1005.8871461082425</v>
          </cell>
        </row>
        <row r="212">
          <cell r="AD212">
            <v>3.8674086480942642</v>
          </cell>
          <cell r="AE212">
            <v>1006.3314135914896</v>
          </cell>
        </row>
        <row r="213">
          <cell r="AD213">
            <v>3.8865339941459389</v>
          </cell>
          <cell r="AE213">
            <v>1006.7855232185033</v>
          </cell>
        </row>
        <row r="214">
          <cell r="AD214">
            <v>3.905658352168031</v>
          </cell>
          <cell r="AE214">
            <v>1007.233616920642</v>
          </cell>
        </row>
        <row r="215">
          <cell r="AD215">
            <v>3.9247859301477908</v>
          </cell>
          <cell r="AE215">
            <v>1007.6660447748473</v>
          </cell>
        </row>
        <row r="216">
          <cell r="AD216">
            <v>3.9439200342492362</v>
          </cell>
          <cell r="AE216">
            <v>1008.0752101578577</v>
          </cell>
        </row>
        <row r="217">
          <cell r="AD217">
            <v>3.9630518928461873</v>
          </cell>
          <cell r="AE217">
            <v>1008.4812123425713</v>
          </cell>
        </row>
        <row r="218">
          <cell r="AD218">
            <v>3.9821792349070586</v>
          </cell>
          <cell r="AE218">
            <v>1008.8892627557136</v>
          </cell>
        </row>
        <row r="219">
          <cell r="AD219">
            <v>4.0012957597057222</v>
          </cell>
          <cell r="AE219">
            <v>1009.3138323526795</v>
          </cell>
        </row>
        <row r="220">
          <cell r="AD220">
            <v>4.0204022856093378</v>
          </cell>
          <cell r="AE220">
            <v>1009.7530636455034</v>
          </cell>
        </row>
        <row r="221">
          <cell r="AD221">
            <v>4.0395093510729057</v>
          </cell>
          <cell r="AE221">
            <v>1010.1827634041729</v>
          </cell>
        </row>
        <row r="222">
          <cell r="AD222">
            <v>4.0586147865773805</v>
          </cell>
          <cell r="AE222">
            <v>1010.6079103859028</v>
          </cell>
        </row>
        <row r="223">
          <cell r="AD223">
            <v>4.0777240959516146</v>
          </cell>
          <cell r="AE223">
            <v>1011.0158472018841</v>
          </cell>
        </row>
        <row r="224">
          <cell r="AD224">
            <v>4.0968333479286887</v>
          </cell>
          <cell r="AE224">
            <v>1011.4156000637882</v>
          </cell>
        </row>
        <row r="225">
          <cell r="AD225">
            <v>4.1159417889508969</v>
          </cell>
          <cell r="AE225">
            <v>1011.8088967259387</v>
          </cell>
        </row>
        <row r="226">
          <cell r="AD226">
            <v>4.1350383474384866</v>
          </cell>
          <cell r="AE226">
            <v>1012.2212196308014</v>
          </cell>
        </row>
        <row r="227">
          <cell r="AD227">
            <v>4.1541265760423531</v>
          </cell>
          <cell r="AE227">
            <v>1012.6444123997676</v>
          </cell>
        </row>
        <row r="228">
          <cell r="AD228">
            <v>4.1732148677797181</v>
          </cell>
          <cell r="AE228">
            <v>1013.059155150768</v>
          </cell>
        </row>
        <row r="229">
          <cell r="AD229">
            <v>4.1923048440113364</v>
          </cell>
          <cell r="AE229">
            <v>1013.4617046630434</v>
          </cell>
        </row>
        <row r="230">
          <cell r="AD230">
            <v>4.2113954691056499</v>
          </cell>
          <cell r="AE230">
            <v>1013.8544377396324</v>
          </cell>
        </row>
        <row r="231">
          <cell r="AD231">
            <v>4.2304831046368108</v>
          </cell>
          <cell r="AE231">
            <v>1014.2457378972002</v>
          </cell>
        </row>
        <row r="232">
          <cell r="AD232">
            <v>4.2495695863210754</v>
          </cell>
          <cell r="AE232">
            <v>1014.6313711138718</v>
          </cell>
        </row>
        <row r="233">
          <cell r="AD233">
            <v>4.268648048205999</v>
          </cell>
          <cell r="AE233">
            <v>1015.0271817103862</v>
          </cell>
        </row>
        <row r="234">
          <cell r="AD234">
            <v>4.2877225243005457</v>
          </cell>
          <cell r="AE234">
            <v>1015.4238697891823</v>
          </cell>
        </row>
        <row r="235">
          <cell r="AD235">
            <v>4.3067937479302483</v>
          </cell>
          <cell r="AE235">
            <v>1015.8197455511064</v>
          </cell>
        </row>
        <row r="236">
          <cell r="AD236">
            <v>4.3258640415769083</v>
          </cell>
          <cell r="AE236">
            <v>1016.209444395579</v>
          </cell>
        </row>
        <row r="237">
          <cell r="AD237">
            <v>4.3449413706619993</v>
          </cell>
          <cell r="AE237">
            <v>1016.574548863829</v>
          </cell>
        </row>
        <row r="238">
          <cell r="AD238">
            <v>4.3640175368946217</v>
          </cell>
          <cell r="AE238">
            <v>1016.9339929901632</v>
          </cell>
        </row>
        <row r="239">
          <cell r="AD239">
            <v>4.3830934931366432</v>
          </cell>
          <cell r="AE239">
            <v>1017.2855690411775</v>
          </cell>
        </row>
        <row r="240">
          <cell r="AD240">
            <v>4.402158140989183</v>
          </cell>
          <cell r="AE240">
            <v>1017.6549564728073</v>
          </cell>
        </row>
        <row r="241">
          <cell r="AD241">
            <v>4.4212097736989584</v>
          </cell>
          <cell r="AE241">
            <v>1018.0461302882567</v>
          </cell>
        </row>
        <row r="242">
          <cell r="AD242">
            <v>4.4402615667662628</v>
          </cell>
          <cell r="AE242">
            <v>1018.428602871919</v>
          </cell>
        </row>
        <row r="243">
          <cell r="AD243">
            <v>4.459312883561803</v>
          </cell>
          <cell r="AE243">
            <v>1018.803842447768</v>
          </cell>
        </row>
        <row r="244">
          <cell r="AD244">
            <v>4.4783693938731863</v>
          </cell>
          <cell r="AE244">
            <v>1019.1587021190778</v>
          </cell>
        </row>
        <row r="245">
          <cell r="AD245">
            <v>4.4974226983333292</v>
          </cell>
          <cell r="AE245">
            <v>1019.5126376612757</v>
          </cell>
        </row>
        <row r="246">
          <cell r="AD246">
            <v>4.5164764863024676</v>
          </cell>
          <cell r="AE246">
            <v>1019.8570932338039</v>
          </cell>
        </row>
        <row r="247">
          <cell r="AD247">
            <v>4.5355234207799811</v>
          </cell>
          <cell r="AE247">
            <v>1020.2090866978245</v>
          </cell>
        </row>
        <row r="248">
          <cell r="AD248">
            <v>4.5545642134508633</v>
          </cell>
          <cell r="AE248">
            <v>1020.5669777103976</v>
          </cell>
        </row>
        <row r="249">
          <cell r="AD249">
            <v>4.5735996815200526</v>
          </cell>
          <cell r="AE249">
            <v>1020.9288783725947</v>
          </cell>
        </row>
        <row r="250">
          <cell r="AD250">
            <v>4.5926332348460814</v>
          </cell>
          <cell r="AE250">
            <v>1021.2868747600882</v>
          </cell>
        </row>
        <row r="251">
          <cell r="AD251">
            <v>4.6116711529830736</v>
          </cell>
          <cell r="AE251">
            <v>1021.6263716038634</v>
          </cell>
        </row>
        <row r="252">
          <cell r="AD252">
            <v>4.6307056390457113</v>
          </cell>
          <cell r="AE252">
            <v>1021.9654780977767</v>
          </cell>
        </row>
        <row r="253">
          <cell r="AD253">
            <v>4.6497402304047757</v>
          </cell>
          <cell r="AE253">
            <v>1022.2959696873139</v>
          </cell>
        </row>
        <row r="254">
          <cell r="AD254">
            <v>4.6687697164357829</v>
          </cell>
          <cell r="AE254">
            <v>1022.6299632200623</v>
          </cell>
        </row>
        <row r="255">
          <cell r="AD255">
            <v>4.6877906049970139</v>
          </cell>
          <cell r="AE255">
            <v>1022.9755940813135</v>
          </cell>
        </row>
        <row r="256">
          <cell r="AD256">
            <v>4.7068002316820587</v>
          </cell>
          <cell r="AE256">
            <v>1023.3390826693618</v>
          </cell>
        </row>
        <row r="257">
          <cell r="AD257">
            <v>4.7258152854831152</v>
          </cell>
          <cell r="AE257">
            <v>1023.6815779814855</v>
          </cell>
        </row>
        <row r="258">
          <cell r="AD258">
            <v>4.7448352826424074</v>
          </cell>
          <cell r="AE258">
            <v>1024.0041864750156</v>
          </cell>
        </row>
        <row r="259">
          <cell r="AD259">
            <v>4.7638569788731795</v>
          </cell>
          <cell r="AE259">
            <v>1024.3144514386925</v>
          </cell>
        </row>
        <row r="260">
          <cell r="AD260">
            <v>4.7828789867250876</v>
          </cell>
          <cell r="AE260">
            <v>1024.6155974941955</v>
          </cell>
        </row>
        <row r="261">
          <cell r="AD261">
            <v>4.8018926762903753</v>
          </cell>
          <cell r="AE261">
            <v>1024.9277500643468</v>
          </cell>
        </row>
        <row r="262">
          <cell r="AD262">
            <v>4.8208977104929147</v>
          </cell>
          <cell r="AE262">
            <v>1025.251711520905</v>
          </cell>
        </row>
        <row r="263">
          <cell r="AD263">
            <v>4.8398919262476303</v>
          </cell>
          <cell r="AE263">
            <v>1025.5925485589933</v>
          </cell>
        </row>
        <row r="264">
          <cell r="AD264">
            <v>4.8588858564289215</v>
          </cell>
          <cell r="AE264">
            <v>1025.9256834639989</v>
          </cell>
        </row>
        <row r="265">
          <cell r="AD265">
            <v>4.8778811056006894</v>
          </cell>
          <cell r="AE265">
            <v>1026.2473616341081</v>
          </cell>
        </row>
        <row r="266">
          <cell r="AD266">
            <v>4.8968798012410613</v>
          </cell>
          <cell r="AE266">
            <v>1026.5526005517363</v>
          </cell>
        </row>
        <row r="267">
          <cell r="AD267">
            <v>4.9158830712881718</v>
          </cell>
          <cell r="AE267">
            <v>1026.8387472823645</v>
          </cell>
        </row>
        <row r="268">
          <cell r="AD268">
            <v>4.9348788502632139</v>
          </cell>
          <cell r="AE268">
            <v>1027.1340056272795</v>
          </cell>
        </row>
        <row r="269">
          <cell r="AD269">
            <v>4.9538641533516738</v>
          </cell>
          <cell r="AE269">
            <v>1027.4453735654411</v>
          </cell>
        </row>
        <row r="270">
          <cell r="AD270">
            <v>4.9728375614699711</v>
          </cell>
          <cell r="AE270">
            <v>1027.7761944953204</v>
          </cell>
        </row>
        <row r="271">
          <cell r="AD271">
            <v>4.9918116337722145</v>
          </cell>
          <cell r="AE271">
            <v>1028.0970831173711</v>
          </cell>
        </row>
        <row r="272">
          <cell r="AD272">
            <v>5.0107869701664498</v>
          </cell>
          <cell r="AE272">
            <v>1028.4066258961982</v>
          </cell>
        </row>
        <row r="273">
          <cell r="AD273">
            <v>5.0297662156782419</v>
          </cell>
          <cell r="AE273">
            <v>1028.6986143449783</v>
          </cell>
        </row>
        <row r="274">
          <cell r="AD274">
            <v>5.0487473375611644</v>
          </cell>
          <cell r="AE274">
            <v>1028.9777972796071</v>
          </cell>
        </row>
        <row r="275">
          <cell r="AD275">
            <v>5.0677256184605817</v>
          </cell>
          <cell r="AE275">
            <v>1029.2552269990504</v>
          </cell>
        </row>
        <row r="276">
          <cell r="AD276">
            <v>5.0866907052569674</v>
          </cell>
          <cell r="AE276">
            <v>1029.5551952513938</v>
          </cell>
        </row>
        <row r="277">
          <cell r="AD277">
            <v>5.1056504115105694</v>
          </cell>
          <cell r="AE277">
            <v>1029.859391647379</v>
          </cell>
        </row>
        <row r="278">
          <cell r="AD278">
            <v>5.1246064343387312</v>
          </cell>
          <cell r="AE278">
            <v>1030.1638393407391</v>
          </cell>
        </row>
        <row r="279">
          <cell r="AD279">
            <v>5.1435618096333027</v>
          </cell>
          <cell r="AE279">
            <v>1030.4614108385845</v>
          </cell>
        </row>
        <row r="280">
          <cell r="AD280">
            <v>5.1625269018583291</v>
          </cell>
          <cell r="AE280">
            <v>1030.7277474250291</v>
          </cell>
        </row>
        <row r="281">
          <cell r="AD281">
            <v>5.1814934995454758</v>
          </cell>
          <cell r="AE281">
            <v>1030.9821190957566</v>
          </cell>
        </row>
        <row r="282">
          <cell r="AD282">
            <v>5.2004586179695922</v>
          </cell>
          <cell r="AE282">
            <v>1031.231534148822</v>
          </cell>
        </row>
        <row r="283">
          <cell r="AD283">
            <v>5.2194103813534234</v>
          </cell>
          <cell r="AE283">
            <v>1031.5039271436438</v>
          </cell>
        </row>
        <row r="284">
          <cell r="AD284">
            <v>5.2383542863865049</v>
          </cell>
          <cell r="AE284">
            <v>1031.7863918551757</v>
          </cell>
        </row>
        <row r="285">
          <cell r="AD285">
            <v>5.2572907417388217</v>
          </cell>
          <cell r="AE285">
            <v>1032.0779807895367</v>
          </cell>
        </row>
        <row r="286">
          <cell r="AD286">
            <v>5.2762261975185725</v>
          </cell>
          <cell r="AE286">
            <v>1032.3635167669104</v>
          </cell>
        </row>
        <row r="287">
          <cell r="AD287">
            <v>5.2951666303860581</v>
          </cell>
          <cell r="AE287">
            <v>1032.6289150718503</v>
          </cell>
        </row>
        <row r="288">
          <cell r="AD288">
            <v>5.3141117268445575</v>
          </cell>
          <cell r="AE288">
            <v>1032.8748948882587</v>
          </cell>
        </row>
        <row r="289">
          <cell r="AD289">
            <v>5.3330537717802446</v>
          </cell>
          <cell r="AE289">
            <v>1033.1196279052465</v>
          </cell>
        </row>
        <row r="290">
          <cell r="AD290">
            <v>5.3519898288071133</v>
          </cell>
          <cell r="AE290">
            <v>1033.3700418676133</v>
          </cell>
        </row>
        <row r="291">
          <cell r="AD291">
            <v>5.3709200147150318</v>
          </cell>
          <cell r="AE291">
            <v>1033.6258708306539</v>
          </cell>
        </row>
        <row r="292">
          <cell r="AD292">
            <v>5.3898412392325987</v>
          </cell>
          <cell r="AE292">
            <v>1033.8944185685707</v>
          </cell>
        </row>
        <row r="293">
          <cell r="AD293">
            <v>5.4087601478820373</v>
          </cell>
          <cell r="AE293">
            <v>1034.1600102793598</v>
          </cell>
        </row>
        <row r="294">
          <cell r="AD294">
            <v>5.427679444813724</v>
          </cell>
          <cell r="AE294">
            <v>1034.4162579232222</v>
          </cell>
        </row>
        <row r="295">
          <cell r="AD295">
            <v>5.4466032028670082</v>
          </cell>
          <cell r="AE295">
            <v>1034.6535294120749</v>
          </cell>
        </row>
        <row r="296">
          <cell r="AD296">
            <v>5.4655253732073534</v>
          </cell>
          <cell r="AE296">
            <v>1034.8861060194083</v>
          </cell>
        </row>
        <row r="297">
          <cell r="AD297">
            <v>5.4844431377893468</v>
          </cell>
          <cell r="AE297">
            <v>1035.1206500622266</v>
          </cell>
        </row>
        <row r="298">
          <cell r="AD298">
            <v>5.5033565392772639</v>
          </cell>
          <cell r="AE298">
            <v>1035.3570660219816</v>
          </cell>
        </row>
        <row r="299">
          <cell r="AD299">
            <v>5.5222597032606684</v>
          </cell>
          <cell r="AE299">
            <v>1035.6092622112319</v>
          </cell>
        </row>
        <row r="300">
          <cell r="AD300">
            <v>5.5411552925168319</v>
          </cell>
          <cell r="AE300">
            <v>1035.8709552933553</v>
          </cell>
        </row>
        <row r="301">
          <cell r="AD301">
            <v>5.5600538025602804</v>
          </cell>
          <cell r="AE301">
            <v>1036.1173006376732</v>
          </cell>
        </row>
        <row r="302">
          <cell r="AD302">
            <v>5.5789597362672376</v>
          </cell>
          <cell r="AE302">
            <v>1036.3376149776516</v>
          </cell>
        </row>
        <row r="303">
          <cell r="AD303">
            <v>5.5978701551396339</v>
          </cell>
          <cell r="AE303">
            <v>1036.5388370858968</v>
          </cell>
        </row>
        <row r="304">
          <cell r="AD304">
            <v>5.6167768343933719</v>
          </cell>
          <cell r="AE304">
            <v>1036.7404509527487</v>
          </cell>
        </row>
        <row r="305">
          <cell r="AD305">
            <v>5.6356761308188048</v>
          </cell>
          <cell r="AE305">
            <v>1036.9511021777112</v>
          </cell>
        </row>
        <row r="306">
          <cell r="AD306">
            <v>5.6545667890254521</v>
          </cell>
          <cell r="AE306">
            <v>1037.1737831899613</v>
          </cell>
        </row>
        <row r="307">
          <cell r="AD307">
            <v>5.6734466607110168</v>
          </cell>
          <cell r="AE307">
            <v>1037.4136105654557</v>
          </cell>
        </row>
        <row r="308">
          <cell r="AD308">
            <v>5.6923243857163675</v>
          </cell>
          <cell r="AE308">
            <v>1037.6500893756111</v>
          </cell>
        </row>
        <row r="309">
          <cell r="AD309">
            <v>5.7112036606437995</v>
          </cell>
          <cell r="AE309">
            <v>1037.8744371758712</v>
          </cell>
        </row>
        <row r="310">
          <cell r="AD310">
            <v>5.7300842282671649</v>
          </cell>
          <cell r="AE310">
            <v>1038.0872547381853</v>
          </cell>
        </row>
        <row r="311">
          <cell r="AD311">
            <v>5.7489703972060076</v>
          </cell>
          <cell r="AE311">
            <v>1038.2782887197939</v>
          </cell>
        </row>
        <row r="312">
          <cell r="AD312">
            <v>5.7678590257305222</v>
          </cell>
          <cell r="AE312">
            <v>1038.4549897786542</v>
          </cell>
        </row>
        <row r="313">
          <cell r="AD313">
            <v>5.7867313626199186</v>
          </cell>
          <cell r="AE313">
            <v>1038.6619584621021</v>
          </cell>
        </row>
        <row r="314">
          <cell r="AD314">
            <v>5.8055949422243645</v>
          </cell>
          <cell r="AE314">
            <v>1038.881299454381</v>
          </cell>
        </row>
        <row r="315">
          <cell r="AD315">
            <v>5.8244509640526667</v>
          </cell>
          <cell r="AE315">
            <v>1039.1101738641273</v>
          </cell>
        </row>
        <row r="316">
          <cell r="AD316">
            <v>5.8433094745036813</v>
          </cell>
          <cell r="AE316">
            <v>1039.3246658986029</v>
          </cell>
        </row>
        <row r="317">
          <cell r="AD317">
            <v>5.8621724927480878</v>
          </cell>
          <cell r="AE317">
            <v>1039.5199511754756</v>
          </cell>
        </row>
        <row r="318">
          <cell r="AD318">
            <v>5.8810375003010762</v>
          </cell>
          <cell r="AE318">
            <v>1039.702014545951</v>
          </cell>
        </row>
        <row r="319">
          <cell r="AD319">
            <v>5.8999033998329251</v>
          </cell>
          <cell r="AE319">
            <v>1039.8734609858034</v>
          </cell>
        </row>
        <row r="320">
          <cell r="AD320">
            <v>5.9187636904497039</v>
          </cell>
          <cell r="AE320">
            <v>1040.0497896717497</v>
          </cell>
        </row>
        <row r="321">
          <cell r="AD321">
            <v>5.9376149155578668</v>
          </cell>
          <cell r="AE321">
            <v>1040.2392581751744</v>
          </cell>
        </row>
        <row r="322">
          <cell r="AD322">
            <v>5.9564572405374934</v>
          </cell>
          <cell r="AE322">
            <v>1040.4414897213601</v>
          </cell>
        </row>
        <row r="323">
          <cell r="AD323">
            <v>5.9752948852734988</v>
          </cell>
          <cell r="AE323">
            <v>1040.6464239617701</v>
          </cell>
        </row>
        <row r="324">
          <cell r="AD324">
            <v>5.9941376920148155</v>
          </cell>
          <cell r="AE324">
            <v>1040.8305529951995</v>
          </cell>
        </row>
        <row r="325">
          <cell r="AD325">
            <v>6.0129871413771294</v>
          </cell>
          <cell r="AE325">
            <v>1040.9903178699963</v>
          </cell>
        </row>
        <row r="326">
          <cell r="AD326">
            <v>6.0318383863348011</v>
          </cell>
          <cell r="AE326">
            <v>1041.1372830573339</v>
          </cell>
        </row>
        <row r="327">
          <cell r="AD327">
            <v>6.0506901571404033</v>
          </cell>
          <cell r="AE327">
            <v>1041.274474316499</v>
          </cell>
        </row>
        <row r="328">
          <cell r="AD328">
            <v>6.0695318889692595</v>
          </cell>
          <cell r="AE328">
            <v>1041.427162285348</v>
          </cell>
        </row>
        <row r="329">
          <cell r="AD329">
            <v>6.0883633023327448</v>
          </cell>
          <cell r="AE329">
            <v>1041.5960366500437</v>
          </cell>
        </row>
        <row r="330">
          <cell r="AD330">
            <v>6.1071861048013156</v>
          </cell>
          <cell r="AE330">
            <v>1041.7770301025027</v>
          </cell>
        </row>
        <row r="331">
          <cell r="AD331">
            <v>6.1260047616590834</v>
          </cell>
          <cell r="AE331">
            <v>1041.9594633842353</v>
          </cell>
        </row>
        <row r="332">
          <cell r="AD332">
            <v>6.1448276278658307</v>
          </cell>
          <cell r="AE332">
            <v>1042.1233203665743</v>
          </cell>
        </row>
        <row r="333">
          <cell r="AD333">
            <v>6.1636579817898784</v>
          </cell>
          <cell r="AE333">
            <v>1042.2607244317687</v>
          </cell>
        </row>
        <row r="334">
          <cell r="AD334">
            <v>6.1824875992499324</v>
          </cell>
          <cell r="AE334">
            <v>1042.3913713622683</v>
          </cell>
        </row>
        <row r="335">
          <cell r="AD335">
            <v>6.2013135287653984</v>
          </cell>
          <cell r="AE335">
            <v>1042.5223373633073</v>
          </cell>
        </row>
        <row r="336">
          <cell r="AD336">
            <v>6.2201339844246757</v>
          </cell>
          <cell r="AE336">
            <v>1042.6579120280271</v>
          </cell>
        </row>
        <row r="337">
          <cell r="AD337">
            <v>6.2389471182011196</v>
          </cell>
          <cell r="AE337">
            <v>1042.8025405130265</v>
          </cell>
        </row>
        <row r="338">
          <cell r="AD338">
            <v>6.2577533325634507</v>
          </cell>
          <cell r="AE338">
            <v>1042.955269627271</v>
          </cell>
        </row>
        <row r="339">
          <cell r="AD339">
            <v>6.2765589935353541</v>
          </cell>
          <cell r="AE339">
            <v>1043.100816701417</v>
          </cell>
        </row>
        <row r="340">
          <cell r="AD340">
            <v>6.2953681086523492</v>
          </cell>
          <cell r="AE340">
            <v>1043.2295447519286</v>
          </cell>
        </row>
        <row r="341">
          <cell r="AD341">
            <v>6.3141802062152861</v>
          </cell>
          <cell r="AE341">
            <v>1043.3425722245615</v>
          </cell>
        </row>
        <row r="342">
          <cell r="AD342">
            <v>6.3329943844442083</v>
          </cell>
          <cell r="AE342">
            <v>1043.4420537346496</v>
          </cell>
        </row>
        <row r="343">
          <cell r="AD343">
            <v>6.3518027014920984</v>
          </cell>
          <cell r="AE343">
            <v>1043.5470870026813</v>
          </cell>
        </row>
        <row r="344">
          <cell r="AD344">
            <v>6.3706072329172345</v>
          </cell>
          <cell r="AE344">
            <v>1043.6526854237909</v>
          </cell>
        </row>
        <row r="345">
          <cell r="AD345">
            <v>6.3893980224311555</v>
          </cell>
          <cell r="AE345">
            <v>1043.7828277289461</v>
          </cell>
        </row>
        <row r="346">
          <cell r="AD346">
            <v>6.4081840248272597</v>
          </cell>
          <cell r="AE346">
            <v>1043.9159734282262</v>
          </cell>
        </row>
        <row r="347">
          <cell r="AD347">
            <v>6.4269696714986111</v>
          </cell>
          <cell r="AE347">
            <v>1044.0414502783403</v>
          </cell>
        </row>
        <row r="348">
          <cell r="AD348">
            <v>6.4457652421908342</v>
          </cell>
          <cell r="AE348">
            <v>1044.1344713028154</v>
          </cell>
        </row>
        <row r="349">
          <cell r="AD349">
            <v>6.4645661766737694</v>
          </cell>
          <cell r="AE349">
            <v>1044.2060007995556</v>
          </cell>
        </row>
        <row r="350">
          <cell r="AD350">
            <v>6.4833676606461399</v>
          </cell>
          <cell r="AE350">
            <v>1044.2676324838028</v>
          </cell>
        </row>
        <row r="351">
          <cell r="AD351">
            <v>6.5021634303450426</v>
          </cell>
          <cell r="AE351">
            <v>1044.3344756432607</v>
          </cell>
        </row>
        <row r="352">
          <cell r="AD352">
            <v>6.520950529107342</v>
          </cell>
          <cell r="AE352">
            <v>1044.4136777702713</v>
          </cell>
        </row>
        <row r="353">
          <cell r="AD353">
            <v>6.5397254672843923</v>
          </cell>
          <cell r="AE353">
            <v>1044.5136843399696</v>
          </cell>
        </row>
        <row r="354">
          <cell r="AD354">
            <v>6.5584979846230977</v>
          </cell>
          <cell r="AE354">
            <v>1044.6109893539976</v>
          </cell>
        </row>
        <row r="355">
          <cell r="AD355">
            <v>6.5772687500209353</v>
          </cell>
          <cell r="AE355">
            <v>1044.7039762604211</v>
          </cell>
        </row>
        <row r="356">
          <cell r="AD356">
            <v>6.5960456529762315</v>
          </cell>
          <cell r="AE356">
            <v>1044.7735670310324</v>
          </cell>
        </row>
        <row r="357">
          <cell r="AD357">
            <v>6.614828158044225</v>
          </cell>
          <cell r="AE357">
            <v>1044.821033804486</v>
          </cell>
        </row>
        <row r="358">
          <cell r="AD358">
            <v>6.6336132204964997</v>
          </cell>
          <cell r="AE358">
            <v>1044.8537225127459</v>
          </cell>
        </row>
        <row r="359">
          <cell r="AD359">
            <v>6.6523889150655542</v>
          </cell>
          <cell r="AE359">
            <v>1044.9004869327825</v>
          </cell>
        </row>
        <row r="360">
          <cell r="AD360">
            <v>6.671157147113334</v>
          </cell>
          <cell r="AE360">
            <v>1044.9567321665193</v>
          </cell>
        </row>
        <row r="361">
          <cell r="AD361">
            <v>6.6899160994510165</v>
          </cell>
          <cell r="AE361">
            <v>1045.0268742175415</v>
          </cell>
        </row>
        <row r="362">
          <cell r="AD362">
            <v>6.70866960546633</v>
          </cell>
          <cell r="AE362">
            <v>1045.1016421647562</v>
          </cell>
        </row>
        <row r="363">
          <cell r="AD363">
            <v>6.7274234433524551</v>
          </cell>
          <cell r="AE363">
            <v>1045.1670364350252</v>
          </cell>
        </row>
        <row r="364">
          <cell r="AD364">
            <v>6.7461877151865064</v>
          </cell>
          <cell r="AE364">
            <v>1045.1985502537643</v>
          </cell>
        </row>
        <row r="365">
          <cell r="AD365">
            <v>6.7649569090620281</v>
          </cell>
          <cell r="AE365">
            <v>1045.2095213288003</v>
          </cell>
        </row>
        <row r="366">
          <cell r="AD366">
            <v>6.7837274204898756</v>
          </cell>
          <cell r="AE366">
            <v>1045.208678024555</v>
          </cell>
        </row>
        <row r="367">
          <cell r="AD367">
            <v>6.8024878932640949</v>
          </cell>
          <cell r="AE367">
            <v>1045.2235822993061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688"/>
  <sheetViews>
    <sheetView showGridLines="0" workbookViewId="0">
      <selection activeCell="O8" sqref="O8"/>
    </sheetView>
  </sheetViews>
  <sheetFormatPr defaultRowHeight="15" x14ac:dyDescent="0.25"/>
  <cols>
    <col min="1" max="1" width="12" style="12" bestFit="1" customWidth="1"/>
    <col min="2" max="2" width="7.5703125" style="16" bestFit="1" customWidth="1"/>
    <col min="3" max="3" width="9.140625" style="12"/>
    <col min="4" max="4" width="7.140625" style="12" bestFit="1" customWidth="1"/>
    <col min="5" max="5" width="10" style="12" bestFit="1" customWidth="1"/>
    <col min="6" max="6" width="8.140625" style="12" bestFit="1" customWidth="1"/>
    <col min="7" max="7" width="10.5703125" style="12" bestFit="1" customWidth="1"/>
    <col min="8" max="8" width="10.28515625" style="12" bestFit="1" customWidth="1"/>
    <col min="9" max="10" width="8.28515625" style="12" bestFit="1" customWidth="1"/>
    <col min="11" max="11" width="9.140625" style="15"/>
    <col min="12" max="13" width="12" style="12" bestFit="1" customWidth="1"/>
    <col min="14" max="14" width="9.140625" style="12"/>
    <col min="15" max="15" width="7.140625" style="12" bestFit="1" customWidth="1"/>
    <col min="16" max="16" width="10" style="18" bestFit="1" customWidth="1"/>
    <col min="17" max="17" width="8.140625" style="12" bestFit="1" customWidth="1"/>
    <col min="18" max="18" width="10.5703125" style="18" bestFit="1" customWidth="1"/>
    <col min="19" max="19" width="10.28515625" style="18" bestFit="1" customWidth="1"/>
    <col min="20" max="20" width="9.28515625" style="12" bestFit="1" customWidth="1"/>
    <col min="21" max="21" width="8.28515625" style="12" bestFit="1" customWidth="1"/>
    <col min="22" max="22" width="9.140625" style="15"/>
    <col min="23" max="32" width="9.140625" style="2"/>
    <col min="33" max="33" width="9.140625" style="15"/>
    <col min="34" max="38" width="9.140625" style="2"/>
    <col min="39" max="39" width="8.5703125" style="2" bestFit="1" customWidth="1"/>
    <col min="40" max="40" width="10.28515625" style="2" bestFit="1" customWidth="1"/>
    <col min="41" max="41" width="8.28515625" style="2" bestFit="1" customWidth="1"/>
    <col min="42" max="43" width="10.28515625" style="2" bestFit="1" customWidth="1"/>
    <col min="44" max="16384" width="9.140625" style="2"/>
  </cols>
  <sheetData>
    <row r="1" spans="1:44" x14ac:dyDescent="0.25">
      <c r="A1" s="13" t="s">
        <v>85</v>
      </c>
      <c r="B1" s="13"/>
      <c r="C1" s="13"/>
      <c r="D1" s="13"/>
      <c r="E1" s="13"/>
      <c r="F1" s="13"/>
      <c r="G1" s="13"/>
      <c r="H1" s="13"/>
      <c r="I1" s="13"/>
      <c r="J1" s="13"/>
      <c r="L1" s="13" t="s">
        <v>92</v>
      </c>
      <c r="M1" s="13"/>
      <c r="N1" s="13"/>
      <c r="O1" s="13"/>
      <c r="P1" s="13"/>
      <c r="Q1" s="13"/>
      <c r="R1" s="13"/>
      <c r="S1" s="13"/>
      <c r="T1" s="13"/>
      <c r="U1" s="13"/>
      <c r="W1" s="13" t="s">
        <v>96</v>
      </c>
      <c r="X1" s="13"/>
      <c r="Y1" s="13"/>
      <c r="Z1" s="13"/>
      <c r="AA1" s="13"/>
      <c r="AB1" s="13"/>
      <c r="AC1" s="13"/>
      <c r="AD1" s="13"/>
      <c r="AE1" s="13"/>
      <c r="AF1" s="13"/>
      <c r="AH1" s="13" t="s">
        <v>101</v>
      </c>
      <c r="AI1" s="13"/>
      <c r="AJ1" s="13"/>
      <c r="AK1" s="13"/>
      <c r="AL1" s="13"/>
      <c r="AM1" s="13"/>
      <c r="AN1" s="13"/>
      <c r="AO1" s="13"/>
      <c r="AP1" s="13"/>
      <c r="AQ1" s="13"/>
      <c r="AR1"/>
    </row>
    <row r="2" spans="1:44" x14ac:dyDescent="0.25">
      <c r="A2" s="12" t="s">
        <v>67</v>
      </c>
      <c r="B2" s="16" t="s">
        <v>68</v>
      </c>
      <c r="C2" s="1" t="s">
        <v>69</v>
      </c>
      <c r="D2" s="17" t="s">
        <v>70</v>
      </c>
      <c r="E2" s="18" t="s">
        <v>44</v>
      </c>
      <c r="F2" s="12" t="s">
        <v>71</v>
      </c>
      <c r="G2" s="18" t="s">
        <v>72</v>
      </c>
      <c r="H2" s="18" t="s">
        <v>73</v>
      </c>
      <c r="I2" s="12" t="s">
        <v>46</v>
      </c>
      <c r="J2" s="12" t="s">
        <v>47</v>
      </c>
      <c r="L2" s="12" t="s">
        <v>67</v>
      </c>
      <c r="M2" s="16" t="s">
        <v>68</v>
      </c>
      <c r="N2" s="1" t="s">
        <v>69</v>
      </c>
      <c r="O2" s="17" t="s">
        <v>70</v>
      </c>
      <c r="P2" s="18" t="s">
        <v>44</v>
      </c>
      <c r="Q2" s="12" t="s">
        <v>71</v>
      </c>
      <c r="R2" s="18" t="s">
        <v>72</v>
      </c>
      <c r="S2" s="18" t="s">
        <v>73</v>
      </c>
      <c r="T2" s="18" t="s">
        <v>46</v>
      </c>
      <c r="U2" s="18" t="s">
        <v>47</v>
      </c>
      <c r="W2" s="12" t="s">
        <v>67</v>
      </c>
      <c r="X2" s="16" t="s">
        <v>68</v>
      </c>
      <c r="Y2" s="1" t="s">
        <v>42</v>
      </c>
      <c r="Z2" s="17" t="s">
        <v>43</v>
      </c>
      <c r="AA2" s="18" t="s">
        <v>44</v>
      </c>
      <c r="AB2" s="12" t="s">
        <v>45</v>
      </c>
      <c r="AC2" s="18" t="s">
        <v>93</v>
      </c>
      <c r="AD2" s="18" t="s">
        <v>15</v>
      </c>
      <c r="AE2" s="12" t="s">
        <v>46</v>
      </c>
      <c r="AF2" s="12" t="s">
        <v>47</v>
      </c>
      <c r="AH2" s="12" t="s">
        <v>67</v>
      </c>
      <c r="AI2" s="16" t="s">
        <v>68</v>
      </c>
      <c r="AJ2" s="1" t="s">
        <v>42</v>
      </c>
      <c r="AK2" s="17" t="s">
        <v>43</v>
      </c>
      <c r="AL2" s="18" t="s">
        <v>44</v>
      </c>
      <c r="AM2" s="12" t="s">
        <v>45</v>
      </c>
      <c r="AN2" s="18" t="s">
        <v>93</v>
      </c>
      <c r="AO2" s="18" t="s">
        <v>15</v>
      </c>
      <c r="AP2" s="12" t="s">
        <v>46</v>
      </c>
      <c r="AQ2" s="12" t="s">
        <v>47</v>
      </c>
    </row>
    <row r="3" spans="1:44" x14ac:dyDescent="0.25">
      <c r="A3" s="12">
        <v>4.704819644265581</v>
      </c>
      <c r="B3" s="16">
        <v>6.0000000000000002E-6</v>
      </c>
      <c r="C3" s="1" t="s">
        <v>65</v>
      </c>
      <c r="D3" s="17">
        <f>AVERAGE(A3:A7)</f>
        <v>4.704819644265581</v>
      </c>
      <c r="E3" s="18">
        <f>AVERAGE($B3:$B7)</f>
        <v>2.3999999999999999E-6</v>
      </c>
      <c r="F3" s="12">
        <v>0.5</v>
      </c>
      <c r="G3" s="18">
        <f>MAX($B3:$B7)</f>
        <v>6.0000000000000002E-6</v>
      </c>
      <c r="H3" s="18">
        <f>MIN($B3:$B7)</f>
        <v>0</v>
      </c>
      <c r="I3" s="18">
        <f>SUM(G3-E3)</f>
        <v>3.6000000000000003E-6</v>
      </c>
      <c r="J3" s="18">
        <f>SUM(E3-H3)*0.99</f>
        <v>2.3759999999999998E-6</v>
      </c>
      <c r="L3" s="12">
        <v>4.6374730032911371</v>
      </c>
      <c r="M3" s="12">
        <v>3.9999999999999998E-6</v>
      </c>
      <c r="N3" s="1" t="s">
        <v>86</v>
      </c>
      <c r="O3" s="17">
        <f>AVERAGE(L3:L9)</f>
        <v>5.5264561604255453</v>
      </c>
      <c r="P3" s="18">
        <f>AVERAGE($M3:$M7)</f>
        <v>1.7999999999999997E-6</v>
      </c>
      <c r="Q3" s="12">
        <v>1</v>
      </c>
      <c r="R3" s="18">
        <f>MAX($M3:$M7)</f>
        <v>3.9999999999999998E-6</v>
      </c>
      <c r="S3" s="18">
        <f>MIN($M3:$M7)</f>
        <v>9.9999999999999995E-7</v>
      </c>
      <c r="T3" s="7">
        <f t="shared" ref="T3:T24" si="0">SUM(R3-P3)</f>
        <v>2.2000000000000001E-6</v>
      </c>
      <c r="U3" s="18">
        <f>SUM(P3-S3)</f>
        <v>7.9999999999999975E-7</v>
      </c>
      <c r="W3">
        <v>4.1311389438779687</v>
      </c>
      <c r="X3">
        <v>5.3216650898770104E-6</v>
      </c>
      <c r="Y3" s="1" t="s">
        <v>65</v>
      </c>
      <c r="Z3" s="17">
        <f>AVERAGE(W3:W8)</f>
        <v>4.5161559043993122</v>
      </c>
      <c r="AA3" s="18">
        <f>AVERAGE($X3:$X8)</f>
        <v>3.344016175142003E-6</v>
      </c>
      <c r="AB3" s="12">
        <v>0.5</v>
      </c>
      <c r="AC3" s="18">
        <f>MAX($X3:$X8)</f>
        <v>8.027292795504716E-6</v>
      </c>
      <c r="AD3" s="18">
        <f>MIN($X3:$X8)</f>
        <v>1.0034115994380895E-6</v>
      </c>
      <c r="AE3" s="7">
        <f>SUM(AC3-AA3)</f>
        <v>4.6832766203627131E-6</v>
      </c>
      <c r="AF3" s="18">
        <f>SUM(AA3-AD3)</f>
        <v>2.3406045757039135E-6</v>
      </c>
      <c r="AH3" s="17">
        <v>4.6376571803008018</v>
      </c>
      <c r="AI3" s="18">
        <v>0</v>
      </c>
      <c r="AJ3" s="1" t="s">
        <v>86</v>
      </c>
      <c r="AK3" s="17">
        <f>AVERAGE(AH3:AH21)</f>
        <v>4.9651902982689045</v>
      </c>
      <c r="AL3" s="18">
        <f>AVERAGE(AI3:AI21)</f>
        <v>1.1098429443726349E-6</v>
      </c>
      <c r="AM3" s="12">
        <v>1</v>
      </c>
      <c r="AN3" s="18">
        <f>MAX(AI3:AI21)</f>
        <v>3.0120481927710846E-6</v>
      </c>
      <c r="AO3" s="18">
        <f>MIN(AI3:AI21)</f>
        <v>0</v>
      </c>
      <c r="AP3" s="7">
        <f>SUM(AN3-AL3)</f>
        <v>1.9022052483984498E-6</v>
      </c>
      <c r="AQ3" s="18">
        <f t="shared" ref="AQ3:AQ17" si="1">SUM(AL3-AO3)*0.99</f>
        <v>1.0987445149289085E-6</v>
      </c>
    </row>
    <row r="4" spans="1:44" x14ac:dyDescent="0.25">
      <c r="A4" s="12">
        <v>4.704819644265581</v>
      </c>
      <c r="B4" s="16">
        <v>6.0000000000000002E-6</v>
      </c>
      <c r="C4" s="1" t="s">
        <v>66</v>
      </c>
      <c r="D4" s="17">
        <f>AVERAGE(A8:A22)</f>
        <v>5.8790256546748587</v>
      </c>
      <c r="E4" s="18">
        <f>AVERAGE($B8:$B22)</f>
        <v>1.8333333333333335E-6</v>
      </c>
      <c r="F4" s="12">
        <v>0.5</v>
      </c>
      <c r="G4" s="18">
        <f>MAX($B8:$B22)</f>
        <v>1.0000000000000001E-5</v>
      </c>
      <c r="H4" s="18">
        <f>MIN($B8:$B22)</f>
        <v>0</v>
      </c>
      <c r="I4" s="18">
        <f t="shared" ref="I4:I23" si="2">SUM(G4-E4)</f>
        <v>8.1666666666666675E-6</v>
      </c>
      <c r="J4" s="18">
        <f t="shared" ref="J4:J24" si="3">SUM(E4-H4)*0.99</f>
        <v>1.8150000000000002E-6</v>
      </c>
      <c r="L4" s="12">
        <v>5.6746200199479473</v>
      </c>
      <c r="M4" s="12">
        <v>9.9999999999999995E-7</v>
      </c>
      <c r="N4" s="1" t="s">
        <v>87</v>
      </c>
      <c r="O4" s="17">
        <f>AVERAGE(L10:L18)</f>
        <v>7.2276739811520265</v>
      </c>
      <c r="P4" s="18">
        <f>AVERAGE($M8:$M16)</f>
        <v>2.6759259259259264E-6</v>
      </c>
      <c r="Q4" s="12">
        <v>1</v>
      </c>
      <c r="R4" s="18">
        <f>MAX($M8:$M16)</f>
        <v>6.9999999999999999E-6</v>
      </c>
      <c r="S4" s="18">
        <f>MIN($M8:$M16)</f>
        <v>9.9999999999999995E-7</v>
      </c>
      <c r="T4" s="7">
        <f t="shared" si="0"/>
        <v>4.3240740740740735E-6</v>
      </c>
      <c r="U4" s="18">
        <f t="shared" ref="U4:U5" si="4">SUM(P4-S4)</f>
        <v>1.6759259259259265E-6</v>
      </c>
      <c r="W4">
        <v>4.4611668876242119</v>
      </c>
      <c r="X4">
        <v>1.2542644992976119E-6</v>
      </c>
      <c r="Y4" s="1" t="s">
        <v>66</v>
      </c>
      <c r="Z4" s="17">
        <f>AVERAGE(W9:W27)</f>
        <v>5.6888758007597486</v>
      </c>
      <c r="AA4" s="18">
        <f>AVERAGE($X9:$X27)</f>
        <v>2.3575174138859438E-6</v>
      </c>
      <c r="AB4" s="12">
        <v>0.5</v>
      </c>
      <c r="AC4" s="18">
        <f>MAX($X9:$X27)</f>
        <v>8.027292795504716E-6</v>
      </c>
      <c r="AD4" s="18">
        <f>MIN($X9:$X27)</f>
        <v>0</v>
      </c>
      <c r="AE4" s="7">
        <f t="shared" ref="AE4:AE21" si="5">SUM(AC4-AA4)</f>
        <v>5.6697753816187727E-6</v>
      </c>
      <c r="AF4" s="18">
        <f t="shared" ref="AF4:AF19" si="6">SUM(AA4-AD4)*0.99</f>
        <v>2.3339422397470841E-6</v>
      </c>
      <c r="AH4" s="17">
        <v>4.6376571803008018</v>
      </c>
      <c r="AI4" s="18">
        <v>0</v>
      </c>
      <c r="AJ4" s="1" t="s">
        <v>87</v>
      </c>
      <c r="AK4" s="17">
        <f>AVERAGE(AH22:AH50)</f>
        <v>7.0753046170771956</v>
      </c>
      <c r="AL4" s="18">
        <f>AVERAGE(AI22:AI50)</f>
        <v>1.2991654358848151E-6</v>
      </c>
      <c r="AM4" s="12">
        <v>1</v>
      </c>
      <c r="AN4" s="18">
        <f>MAX(AI22:AI50)</f>
        <v>4.5167118337850042E-6</v>
      </c>
      <c r="AO4" s="18">
        <f>MIN(AI22:AI50)</f>
        <v>0</v>
      </c>
      <c r="AP4" s="7">
        <f t="shared" ref="AP4:AP23" si="7">SUM(AN4-AL4)</f>
        <v>3.2175463979001891E-6</v>
      </c>
      <c r="AQ4" s="18">
        <f t="shared" si="1"/>
        <v>1.2861737815259669E-6</v>
      </c>
    </row>
    <row r="5" spans="1:44" x14ac:dyDescent="0.25">
      <c r="A5" s="12">
        <v>4.704819644265581</v>
      </c>
      <c r="B5" s="16">
        <v>0</v>
      </c>
      <c r="C5" s="1" t="s">
        <v>48</v>
      </c>
      <c r="D5" s="17">
        <f>AVERAGE(A23:A27)</f>
        <v>6.5163488538526027</v>
      </c>
      <c r="E5" s="18">
        <f>AVERAGE($B23:$B27)</f>
        <v>5.1000000000000003E-6</v>
      </c>
      <c r="F5" s="12">
        <v>0.5</v>
      </c>
      <c r="G5" s="18">
        <f>MAX($B23:$B27)</f>
        <v>1.2500000000000001E-5</v>
      </c>
      <c r="H5" s="18">
        <f>MIN($B23:$B27)</f>
        <v>9.9999999999999995E-7</v>
      </c>
      <c r="I5" s="18">
        <f t="shared" si="2"/>
        <v>7.4000000000000003E-6</v>
      </c>
      <c r="J5" s="18">
        <f>SUM(E5-H5)</f>
        <v>4.1000000000000006E-6</v>
      </c>
      <c r="L5" s="12">
        <v>5.6746200199479473</v>
      </c>
      <c r="M5" s="12">
        <v>9.9999999999999995E-7</v>
      </c>
      <c r="N5" s="1" t="s">
        <v>50</v>
      </c>
      <c r="O5" s="17">
        <f>AVERAGE(L19:L25)</f>
        <v>8.2751888123158288</v>
      </c>
      <c r="P5" s="18">
        <f>AVERAGE($M17:$M23)</f>
        <v>2.9047619047619049E-6</v>
      </c>
      <c r="Q5" s="12">
        <v>0.5</v>
      </c>
      <c r="R5" s="18">
        <f>MAX($M17:$M23)</f>
        <v>6.9999999999999999E-6</v>
      </c>
      <c r="S5" s="18">
        <f>MIN($M17:$M23)</f>
        <v>3.333333333333333E-7</v>
      </c>
      <c r="T5" s="7">
        <f t="shared" si="0"/>
        <v>4.095238095238095E-6</v>
      </c>
      <c r="U5" s="18">
        <f t="shared" si="4"/>
        <v>2.5714285714285716E-6</v>
      </c>
      <c r="W5">
        <v>4.4611668876242119</v>
      </c>
      <c r="X5">
        <v>3.1839021905247075E-6</v>
      </c>
      <c r="Y5" s="1" t="s">
        <v>48</v>
      </c>
      <c r="Z5" s="17">
        <f>AVERAGE(W28:W54)</f>
        <v>6.4882312726607658</v>
      </c>
      <c r="AA5" s="18">
        <f>AVERAGE($X28:$X54)</f>
        <v>1.8113237661327182E-6</v>
      </c>
      <c r="AB5" s="12">
        <v>0.5</v>
      </c>
      <c r="AC5" s="18">
        <f>MAX($X28:$X54)</f>
        <v>5.0476498142464868E-6</v>
      </c>
      <c r="AD5" s="18">
        <f>MIN($X28:$X54)</f>
        <v>0</v>
      </c>
      <c r="AE5" s="7">
        <f t="shared" si="5"/>
        <v>3.2363260481137687E-6</v>
      </c>
      <c r="AF5" s="18">
        <f t="shared" si="6"/>
        <v>1.7932105284713909E-6</v>
      </c>
      <c r="AH5" s="17">
        <v>4.6376571803008018</v>
      </c>
      <c r="AI5" s="18">
        <v>0</v>
      </c>
      <c r="AJ5" s="1" t="s">
        <v>97</v>
      </c>
      <c r="AK5" s="17">
        <f>AVERAGE(AH51:AH113)</f>
        <v>8.7168234572189185</v>
      </c>
      <c r="AL5" s="18">
        <f>AVERAGE(AI51:AI113)</f>
        <v>1.2117518994604148E-6</v>
      </c>
      <c r="AM5" s="12">
        <v>1</v>
      </c>
      <c r="AN5" s="18">
        <f>MAX(AI51:AI113)</f>
        <v>5.0170579971904475E-6</v>
      </c>
      <c r="AO5" s="18">
        <f>MIN(AI51:AI113)</f>
        <v>0</v>
      </c>
      <c r="AP5" s="7">
        <f t="shared" si="7"/>
        <v>3.8053060977300325E-6</v>
      </c>
      <c r="AQ5" s="18">
        <f t="shared" si="1"/>
        <v>1.1996343804658106E-6</v>
      </c>
    </row>
    <row r="6" spans="1:44" x14ac:dyDescent="0.25">
      <c r="A6" s="12">
        <v>4.704819644265581</v>
      </c>
      <c r="B6" s="16">
        <v>0</v>
      </c>
      <c r="C6" s="1" t="s">
        <v>49</v>
      </c>
      <c r="D6" s="17">
        <f>AVERAGE(A28:A42)</f>
        <v>7.3369555936634523</v>
      </c>
      <c r="E6" s="18">
        <f>AVERAGE($B28:$B42)</f>
        <v>4.5680026720106884E-6</v>
      </c>
      <c r="F6" s="12">
        <v>0.5</v>
      </c>
      <c r="G6" s="18">
        <f>MAX($B28:$B42)</f>
        <v>1.002004008016032E-5</v>
      </c>
      <c r="H6" s="18">
        <f>MIN($B28:$B42)</f>
        <v>0</v>
      </c>
      <c r="I6" s="18">
        <f t="shared" si="2"/>
        <v>5.4520374081496316E-6</v>
      </c>
      <c r="J6" s="18">
        <f t="shared" si="3"/>
        <v>4.5223226452905812E-6</v>
      </c>
      <c r="L6" s="12">
        <v>5.6746200199479473</v>
      </c>
      <c r="M6" s="12">
        <v>1.5E-6</v>
      </c>
      <c r="N6" s="1" t="s">
        <v>51</v>
      </c>
      <c r="O6" s="17">
        <f>AVERAGE(L26:L37)</f>
        <v>9.500920152868769</v>
      </c>
      <c r="P6" s="18">
        <f>AVERAGE($M24:$M35)</f>
        <v>1.5694444444444446E-6</v>
      </c>
      <c r="Q6" s="12">
        <v>0.5</v>
      </c>
      <c r="R6" s="18">
        <f>MAX($M24:$M35)</f>
        <v>5.4999999999999999E-6</v>
      </c>
      <c r="S6" s="18">
        <f>MIN($M24:$M35)</f>
        <v>0</v>
      </c>
      <c r="T6" s="7">
        <f t="shared" si="0"/>
        <v>3.9305555555555553E-6</v>
      </c>
      <c r="U6" s="18">
        <f t="shared" ref="U6:U20" si="8">SUM(P6-S6)*0.99</f>
        <v>1.5537500000000002E-6</v>
      </c>
      <c r="W6" s="20">
        <v>4.6376571803008018</v>
      </c>
      <c r="X6" s="20">
        <v>1.0034115994380895E-6</v>
      </c>
      <c r="Y6" s="1" t="s">
        <v>49</v>
      </c>
      <c r="Z6" s="17">
        <f>AVERAGE(W55:W83)</f>
        <v>7.4623337841383854</v>
      </c>
      <c r="AA6" s="18">
        <f>AVERAGE($X55:$X83)</f>
        <v>1.6644319034917946E-6</v>
      </c>
      <c r="AB6" s="12">
        <v>0.5</v>
      </c>
      <c r="AC6" s="18">
        <f>MAX($X55:$X83)</f>
        <v>5.412633723892002E-6</v>
      </c>
      <c r="AD6" s="18">
        <f>MIN($X55:$X83)</f>
        <v>0</v>
      </c>
      <c r="AE6" s="7">
        <f t="shared" si="5"/>
        <v>3.7482018204002072E-6</v>
      </c>
      <c r="AF6" s="18">
        <f t="shared" si="6"/>
        <v>1.6477875844568766E-6</v>
      </c>
      <c r="AH6" s="17">
        <v>4.6376571803008018</v>
      </c>
      <c r="AI6" s="18">
        <v>0</v>
      </c>
      <c r="AJ6" s="1" t="s">
        <v>52</v>
      </c>
      <c r="AK6" s="17">
        <f>AVERAGE(AH114:AH148)</f>
        <v>10.381105121143715</v>
      </c>
      <c r="AL6" s="18">
        <f>AVERAGE(AI114:AI148)</f>
        <v>1.9772718260051654E-6</v>
      </c>
      <c r="AM6" s="12">
        <v>0.5</v>
      </c>
      <c r="AN6" s="18">
        <f>MAX(AI114:AI148)</f>
        <v>8.032128514056224E-6</v>
      </c>
      <c r="AO6" s="18">
        <f>MIN(AI114:AI148)</f>
        <v>0</v>
      </c>
      <c r="AP6" s="7">
        <f t="shared" si="7"/>
        <v>6.0548566880510581E-6</v>
      </c>
      <c r="AQ6" s="18">
        <f t="shared" si="1"/>
        <v>1.9574991077451139E-6</v>
      </c>
    </row>
    <row r="7" spans="1:44" x14ac:dyDescent="0.25">
      <c r="A7" s="12">
        <v>4.704819644265581</v>
      </c>
      <c r="B7" s="16">
        <v>0</v>
      </c>
      <c r="C7" s="1" t="s">
        <v>50</v>
      </c>
      <c r="D7" s="17">
        <f>AVERAGE(A43:A75)</f>
        <v>8.4110770189347601</v>
      </c>
      <c r="E7" s="18">
        <f>AVERAGE($B43:$B75)</f>
        <v>4.5829344575090826E-6</v>
      </c>
      <c r="F7" s="12">
        <v>0.5</v>
      </c>
      <c r="G7" s="18">
        <f>MAX($B43:$B75)</f>
        <v>1.4999999999999999E-5</v>
      </c>
      <c r="H7" s="18">
        <f>MIN($B43:$B75)</f>
        <v>0</v>
      </c>
      <c r="I7" s="18">
        <f t="shared" si="2"/>
        <v>1.0417065542490916E-5</v>
      </c>
      <c r="J7" s="18">
        <f t="shared" si="3"/>
        <v>4.5371051129339919E-6</v>
      </c>
      <c r="L7" s="12">
        <v>5.6746200199479473</v>
      </c>
      <c r="M7" s="12">
        <v>1.5E-6</v>
      </c>
      <c r="N7" s="1" t="s">
        <v>52</v>
      </c>
      <c r="O7" s="17">
        <f>AVERAGE(L38:L52)</f>
        <v>10.427651355905448</v>
      </c>
      <c r="P7" s="18">
        <f>AVERAGE($M36:$M50)</f>
        <v>2.0166666666666667E-6</v>
      </c>
      <c r="Q7" s="12">
        <v>0.5</v>
      </c>
      <c r="R7" s="18">
        <f>MAX($M36:$M50)</f>
        <v>5.0000000000000004E-6</v>
      </c>
      <c r="S7" s="18">
        <f>MIN($M36:$M50)</f>
        <v>0</v>
      </c>
      <c r="T7" s="7">
        <f t="shared" si="0"/>
        <v>2.9833333333333337E-6</v>
      </c>
      <c r="U7" s="18">
        <f t="shared" si="8"/>
        <v>1.9964999999999999E-6</v>
      </c>
      <c r="W7" s="20">
        <v>4.6376571803008018</v>
      </c>
      <c r="X7" s="20">
        <v>8.027292795504716E-6</v>
      </c>
      <c r="Y7" s="1" t="s">
        <v>50</v>
      </c>
      <c r="Z7" s="17">
        <f>AVERAGE(W84:W119)</f>
        <v>8.5180375213152821</v>
      </c>
      <c r="AA7" s="18">
        <f>AVERAGE($X84:$X119)</f>
        <v>2.3739152088548167E-6</v>
      </c>
      <c r="AB7" s="12">
        <v>0.5</v>
      </c>
      <c r="AC7" s="18">
        <f>MAX($X84:$X119)</f>
        <v>1.1957321559970567E-5</v>
      </c>
      <c r="AD7" s="18">
        <f>MIN($X84:$X119)</f>
        <v>0</v>
      </c>
      <c r="AE7" s="7">
        <f t="shared" si="5"/>
        <v>9.5834063511157499E-6</v>
      </c>
      <c r="AF7" s="18">
        <f t="shared" si="6"/>
        <v>2.3501760567662687E-6</v>
      </c>
      <c r="AH7" s="17">
        <v>4.6376571803008018</v>
      </c>
      <c r="AI7" s="18">
        <v>0</v>
      </c>
      <c r="AJ7" s="1" t="s">
        <v>53</v>
      </c>
      <c r="AK7" s="17">
        <f>AVERAGE(AH149:AH170)</f>
        <v>11.58649983981911</v>
      </c>
      <c r="AL7" s="18">
        <f>AVERAGE(AI149:AI170)</f>
        <v>3.7070387766763019E-6</v>
      </c>
      <c r="AM7" s="12">
        <v>0.5</v>
      </c>
      <c r="AN7" s="18">
        <f>MAX(AI149:AI170)</f>
        <v>4.1431885979449789E-5</v>
      </c>
      <c r="AO7" s="18">
        <f>MIN(AI149:AI170)</f>
        <v>0</v>
      </c>
      <c r="AP7" s="7">
        <f t="shared" si="7"/>
        <v>3.7724847202773484E-5</v>
      </c>
      <c r="AQ7" s="18">
        <f t="shared" si="1"/>
        <v>3.669968388909539E-6</v>
      </c>
    </row>
    <row r="8" spans="1:44" x14ac:dyDescent="0.25">
      <c r="A8" s="11">
        <v>5.6748453871997917</v>
      </c>
      <c r="B8" s="19">
        <v>3.0000000000000001E-6</v>
      </c>
      <c r="C8" s="1" t="s">
        <v>51</v>
      </c>
      <c r="D8" s="17">
        <f>AVERAGE(A76:A116)</f>
        <v>9.4366960737096619</v>
      </c>
      <c r="E8" s="18">
        <f>AVERAGE($B76:$B116)</f>
        <v>3.6113224217706835E-6</v>
      </c>
      <c r="F8" s="12">
        <v>0.5</v>
      </c>
      <c r="G8" s="18">
        <f>MAX($B76:$B116)</f>
        <v>2.5000000000000001E-5</v>
      </c>
      <c r="H8" s="18">
        <f>MIN($B76:$B116)</f>
        <v>0</v>
      </c>
      <c r="I8" s="18">
        <f t="shared" si="2"/>
        <v>2.1388677578229316E-5</v>
      </c>
      <c r="J8" s="18">
        <f t="shared" si="3"/>
        <v>3.5752091975529765E-6</v>
      </c>
      <c r="L8" s="12">
        <v>5.6746200199479473</v>
      </c>
      <c r="M8" s="12">
        <v>1.9999999999999999E-6</v>
      </c>
      <c r="N8" s="1" t="s">
        <v>53</v>
      </c>
      <c r="O8" s="17">
        <f>AVERAGE(L53:L73)</f>
        <v>11.558796426881063</v>
      </c>
      <c r="P8" s="18">
        <f>AVERAGE($M51:$M71)</f>
        <v>1.8174603174603176E-6</v>
      </c>
      <c r="Q8" s="12">
        <v>0.5</v>
      </c>
      <c r="R8" s="18">
        <f>MAX($M51:$M71)</f>
        <v>4.4999999999999993E-6</v>
      </c>
      <c r="S8" s="18">
        <f>MIN($M51:$M71)</f>
        <v>0</v>
      </c>
      <c r="T8" s="7">
        <f t="shared" si="0"/>
        <v>2.6825396825396819E-6</v>
      </c>
      <c r="U8" s="18">
        <f t="shared" si="8"/>
        <v>1.7992857142857145E-6</v>
      </c>
      <c r="W8">
        <v>4.7681483466678749</v>
      </c>
      <c r="X8">
        <v>1.2735608762098828E-6</v>
      </c>
      <c r="Y8" s="1" t="s">
        <v>51</v>
      </c>
      <c r="Z8" s="17">
        <f>AVERAGE(W120:W151)</f>
        <v>9.5437479268095604</v>
      </c>
      <c r="AA8" s="18">
        <f>AVERAGE($X120:$X151)</f>
        <v>2.189575217277737E-6</v>
      </c>
      <c r="AB8" s="12">
        <v>0.5</v>
      </c>
      <c r="AC8" s="18">
        <f>MAX($X120:$X151)</f>
        <v>5.5187637969094931E-6</v>
      </c>
      <c r="AD8" s="18">
        <f>MIN($X120:$X151)</f>
        <v>0</v>
      </c>
      <c r="AE8" s="7">
        <f t="shared" si="5"/>
        <v>3.3291885796317561E-6</v>
      </c>
      <c r="AF8" s="18">
        <f t="shared" si="6"/>
        <v>2.1676794651049596E-6</v>
      </c>
      <c r="AH8" s="17">
        <v>4.6376571803008018</v>
      </c>
      <c r="AI8" s="18">
        <v>8.278145695364238E-7</v>
      </c>
      <c r="AJ8" s="1" t="s">
        <v>54</v>
      </c>
      <c r="AK8" s="17">
        <f>AVERAGE(AH171:AH206)</f>
        <v>12.60688701024303</v>
      </c>
      <c r="AL8" s="18">
        <f>AVERAGE(AI171:AI206)</f>
        <v>1.7763025542318577E-6</v>
      </c>
      <c r="AM8" s="12">
        <v>0.5</v>
      </c>
      <c r="AN8" s="18">
        <f>MAX(AI171:AI206)</f>
        <v>7.4503311258278144E-6</v>
      </c>
      <c r="AO8" s="18">
        <f>MIN(AI171:AI206)</f>
        <v>0</v>
      </c>
      <c r="AP8" s="7">
        <f t="shared" si="7"/>
        <v>5.6740285715959569E-6</v>
      </c>
      <c r="AQ8" s="18">
        <f t="shared" si="1"/>
        <v>1.758539528689539E-6</v>
      </c>
    </row>
    <row r="9" spans="1:44" x14ac:dyDescent="0.25">
      <c r="A9" s="11">
        <v>5.6748453871997917</v>
      </c>
      <c r="B9" s="19">
        <v>9.9999999999999995E-7</v>
      </c>
      <c r="C9" s="1" t="s">
        <v>52</v>
      </c>
      <c r="D9" s="17">
        <f>AVERAGE(A117:A150)</f>
        <v>10.402200622867323</v>
      </c>
      <c r="E9" s="18">
        <f>AVERAGE($B117:$B150)</f>
        <v>4.8999789535770572E-6</v>
      </c>
      <c r="F9" s="12">
        <v>0.5</v>
      </c>
      <c r="G9" s="18">
        <f>MAX($B117:$B150)</f>
        <v>1.4999999999999999E-5</v>
      </c>
      <c r="H9" s="18">
        <f>MIN($B117:$B150)</f>
        <v>0</v>
      </c>
      <c r="I9" s="18">
        <f t="shared" si="2"/>
        <v>1.0100021046422941E-5</v>
      </c>
      <c r="J9" s="18">
        <f t="shared" si="3"/>
        <v>4.850979164041287E-6</v>
      </c>
      <c r="L9" s="12">
        <v>5.6746200199479473</v>
      </c>
      <c r="M9" s="12">
        <v>1.9999999999999999E-6</v>
      </c>
      <c r="N9" s="1" t="s">
        <v>54</v>
      </c>
      <c r="O9" s="17">
        <f>AVERAGE(L74:L108)</f>
        <v>12.735822921433755</v>
      </c>
      <c r="P9" s="18">
        <f>AVERAGE($M72:$M106)</f>
        <v>1.4676190476190478E-6</v>
      </c>
      <c r="Q9" s="12">
        <v>0.5</v>
      </c>
      <c r="R9" s="18">
        <f>MAX($M72:$M106)</f>
        <v>9.5000000000000005E-6</v>
      </c>
      <c r="S9" s="18">
        <f>MIN($M72:$M106)</f>
        <v>0</v>
      </c>
      <c r="T9" s="7">
        <f t="shared" si="0"/>
        <v>8.0323809523809521E-6</v>
      </c>
      <c r="U9" s="18">
        <f t="shared" si="8"/>
        <v>1.4529428571428572E-6</v>
      </c>
      <c r="W9">
        <v>5.3286294568300328</v>
      </c>
      <c r="X9">
        <v>1.773888363292337E-6</v>
      </c>
      <c r="Y9" s="1" t="s">
        <v>52</v>
      </c>
      <c r="Z9" s="17">
        <f>AVERAGE(W152:W186)</f>
        <v>10.461213371129686</v>
      </c>
      <c r="AA9" s="18">
        <f>AVERAGE($X152:$X186)</f>
        <v>2.6962918952717416E-6</v>
      </c>
      <c r="AB9" s="12">
        <v>0.5</v>
      </c>
      <c r="AC9" s="18">
        <f>MAX($X152:$X186)</f>
        <v>9.8700967906265919E-6</v>
      </c>
      <c r="AD9" s="18">
        <f>MIN($X152:$X186)</f>
        <v>0</v>
      </c>
      <c r="AE9" s="7">
        <f t="shared" si="5"/>
        <v>7.1738048953548504E-6</v>
      </c>
      <c r="AF9" s="18">
        <f t="shared" si="6"/>
        <v>2.669328976319024E-6</v>
      </c>
      <c r="AH9" s="17">
        <v>4.6376571803008018</v>
      </c>
      <c r="AI9" s="18">
        <v>1.0034115994380895E-6</v>
      </c>
      <c r="AJ9" s="1" t="s">
        <v>55</v>
      </c>
      <c r="AK9" s="17">
        <f>AVERAGE(AH207:AH228)</f>
        <v>13.58215639658509</v>
      </c>
      <c r="AL9" s="18">
        <f>AVERAGE(AI207:AI228)</f>
        <v>1.000534240946634E-6</v>
      </c>
      <c r="AM9" s="12">
        <v>0.5</v>
      </c>
      <c r="AN9" s="18">
        <f>MAX(AI207:AI228)</f>
        <v>5.0185687042055602E-6</v>
      </c>
      <c r="AO9" s="18">
        <f>MIN(AI207:AI228)</f>
        <v>0</v>
      </c>
      <c r="AP9" s="7">
        <f t="shared" si="7"/>
        <v>4.0180344632589266E-6</v>
      </c>
      <c r="AQ9" s="18">
        <f t="shared" si="1"/>
        <v>9.9052889853716764E-7</v>
      </c>
    </row>
    <row r="10" spans="1:44" x14ac:dyDescent="0.25">
      <c r="A10" s="12">
        <v>5.7570213463522482</v>
      </c>
      <c r="B10" s="16">
        <v>9.9999999999999995E-7</v>
      </c>
      <c r="C10" s="1" t="s">
        <v>53</v>
      </c>
      <c r="D10" s="17">
        <f>AVERAGE(A151:A196)</f>
        <v>11.635731551046188</v>
      </c>
      <c r="E10" s="18">
        <f>AVERAGE($B151:$B196)</f>
        <v>5.977885691373062E-6</v>
      </c>
      <c r="F10" s="12">
        <v>0.5</v>
      </c>
      <c r="G10" s="18">
        <f>MAX($B151:$B196)</f>
        <v>1.7999999999999997E-5</v>
      </c>
      <c r="H10" s="18">
        <f>MIN($B151:$B196)</f>
        <v>0</v>
      </c>
      <c r="I10" s="18">
        <f t="shared" si="2"/>
        <v>1.2022114308626935E-5</v>
      </c>
      <c r="J10" s="18">
        <f t="shared" si="3"/>
        <v>5.9181068344593309E-6</v>
      </c>
      <c r="L10" s="12">
        <v>6.5466185811045357</v>
      </c>
      <c r="M10" s="12">
        <v>6.9999999999999999E-6</v>
      </c>
      <c r="N10" s="1" t="s">
        <v>55</v>
      </c>
      <c r="O10" s="17">
        <f>AVERAGE(L109:L114)</f>
        <v>13.405473823978809</v>
      </c>
      <c r="P10" s="18">
        <f>AVERAGE($M107:$X112)</f>
        <v>2.8839762356235203</v>
      </c>
      <c r="Q10" s="12">
        <v>0.5</v>
      </c>
      <c r="R10" s="18">
        <f>MAX($M107:$M112)</f>
        <v>3.0000000000000001E-6</v>
      </c>
      <c r="S10" s="18">
        <f>MIN($M107:$M112)</f>
        <v>0</v>
      </c>
      <c r="T10" s="7">
        <f>SUM(R10-P10)</f>
        <v>-2.8839732356235204</v>
      </c>
      <c r="U10" s="18">
        <f t="shared" si="8"/>
        <v>2.8551364732672853</v>
      </c>
      <c r="W10">
        <v>5.3286294568300328</v>
      </c>
      <c r="X10">
        <v>2.228731533367295E-6</v>
      </c>
      <c r="Y10" s="1" t="s">
        <v>53</v>
      </c>
      <c r="Z10" s="17">
        <f>AVERAGE(W187:W218)</f>
        <v>11.55632864055001</v>
      </c>
      <c r="AA10" s="18">
        <f>AVERAGE($X187:$X218)</f>
        <v>3.4213406878604098E-6</v>
      </c>
      <c r="AB10" s="12">
        <v>0.5</v>
      </c>
      <c r="AC10" s="18">
        <f>MAX($X187:$X218)</f>
        <v>1.4964340295466123E-5</v>
      </c>
      <c r="AD10" s="18">
        <f>MIN($X187:$X218)</f>
        <v>0</v>
      </c>
      <c r="AE10" s="7">
        <f t="shared" si="5"/>
        <v>1.1542999607605713E-5</v>
      </c>
      <c r="AF10" s="18">
        <f t="shared" si="6"/>
        <v>3.3871272809818056E-6</v>
      </c>
      <c r="AH10" s="17">
        <v>4.6376571803008018</v>
      </c>
      <c r="AI10" s="18">
        <v>1.0034115994380895E-6</v>
      </c>
      <c r="AJ10" s="1" t="s">
        <v>56</v>
      </c>
      <c r="AK10" s="17">
        <f>AVERAGE(AH229:AH306)</f>
        <v>14.396858878904395</v>
      </c>
      <c r="AL10" s="18">
        <f>AVERAGE(AI229:AI306)</f>
        <v>1.4772576692372341E-6</v>
      </c>
      <c r="AM10" s="12">
        <v>0.5</v>
      </c>
      <c r="AN10" s="18">
        <f>MAX(AI229:AI306)</f>
        <v>1.3245033112582781E-5</v>
      </c>
      <c r="AO10" s="18">
        <f>MIN(AI229:AI306)</f>
        <v>0</v>
      </c>
      <c r="AP10" s="7">
        <f t="shared" si="7"/>
        <v>1.1767775443345546E-5</v>
      </c>
      <c r="AQ10" s="18">
        <f t="shared" si="1"/>
        <v>1.4624850925448617E-6</v>
      </c>
    </row>
    <row r="11" spans="1:44" x14ac:dyDescent="0.25">
      <c r="A11" s="12">
        <v>5.7570213463522482</v>
      </c>
      <c r="B11" s="16">
        <v>0</v>
      </c>
      <c r="C11" s="1" t="s">
        <v>54</v>
      </c>
      <c r="D11" s="17">
        <f>AVERAGE(A197:A217)</f>
        <v>12.645866637460367</v>
      </c>
      <c r="E11" s="18">
        <f>AVERAGE($B197:$B217)</f>
        <v>7.1605050716664571E-6</v>
      </c>
      <c r="F11" s="12">
        <v>0.5</v>
      </c>
      <c r="G11" s="18">
        <f>MAX($B197:$B217)</f>
        <v>3.2500000000000004E-5</v>
      </c>
      <c r="H11" s="18">
        <f>MIN($B197:$B217)</f>
        <v>0</v>
      </c>
      <c r="I11" s="18">
        <f t="shared" si="2"/>
        <v>2.5339494928333548E-5</v>
      </c>
      <c r="J11" s="18">
        <f t="shared" si="3"/>
        <v>7.0889000209497921E-6</v>
      </c>
      <c r="L11" s="12">
        <v>7.3128059061579638</v>
      </c>
      <c r="M11" s="12">
        <v>9.9999999999999995E-7</v>
      </c>
      <c r="N11" s="12" t="s">
        <v>56</v>
      </c>
      <c r="O11" s="17">
        <f>AVERAGE(L115:L152)</f>
        <v>14.468915288407294</v>
      </c>
      <c r="P11" s="18">
        <f>AVERAGE($M113:$M150)</f>
        <v>2.2280701754385956E-6</v>
      </c>
      <c r="Q11" s="12">
        <v>0.5</v>
      </c>
      <c r="R11" s="18">
        <f>MAX($M113:$M150)</f>
        <v>7.4999999999999993E-6</v>
      </c>
      <c r="S11" s="18">
        <f>MIN($M113:$M150)</f>
        <v>0</v>
      </c>
      <c r="T11" s="7">
        <f t="shared" si="0"/>
        <v>5.2719298245614042E-6</v>
      </c>
      <c r="U11" s="18">
        <f t="shared" si="8"/>
        <v>2.2057894736842094E-6</v>
      </c>
      <c r="W11" s="20">
        <v>5.6748453871997917</v>
      </c>
      <c r="X11" s="20">
        <v>1.5051173991571343E-6</v>
      </c>
      <c r="Y11" s="1" t="s">
        <v>54</v>
      </c>
      <c r="Z11" s="17">
        <f>AVERAGE(W219:W241)</f>
        <v>12.535982244738864</v>
      </c>
      <c r="AA11" s="18">
        <f>AVERAGE($X219:$X241)</f>
        <v>3.7163180365444525E-6</v>
      </c>
      <c r="AB11" s="12">
        <v>0.5</v>
      </c>
      <c r="AC11" s="18">
        <f>MAX($X219:$X241)</f>
        <v>1.2417218543046358E-5</v>
      </c>
      <c r="AD11" s="18">
        <f>MIN($X219:$X241)</f>
        <v>0</v>
      </c>
      <c r="AE11" s="7">
        <f t="shared" si="5"/>
        <v>8.7009005065019042E-6</v>
      </c>
      <c r="AF11" s="18">
        <f t="shared" si="6"/>
        <v>3.6791548561790081E-6</v>
      </c>
      <c r="AH11" s="17">
        <v>4.6376571803008018</v>
      </c>
      <c r="AI11" s="18">
        <v>1.5051173991571343E-6</v>
      </c>
      <c r="AJ11" s="12" t="s">
        <v>57</v>
      </c>
      <c r="AK11" s="17">
        <f>AVERAGE(AH307:AH347)</f>
        <v>15.296670251999693</v>
      </c>
      <c r="AL11" s="18">
        <f>AVERAGE(AI307:AI347)</f>
        <v>1.3335753121492074E-6</v>
      </c>
      <c r="AM11" s="12">
        <v>0.5</v>
      </c>
      <c r="AN11" s="18">
        <f>MAX(AI307:AI347)</f>
        <v>7.5255869957856721E-6</v>
      </c>
      <c r="AO11" s="18">
        <f>MIN(AI307:AI347)</f>
        <v>0</v>
      </c>
      <c r="AP11" s="7">
        <f t="shared" si="7"/>
        <v>6.1920116836364643E-6</v>
      </c>
      <c r="AQ11" s="18">
        <f t="shared" si="1"/>
        <v>1.3202395590277155E-6</v>
      </c>
    </row>
    <row r="12" spans="1:44" x14ac:dyDescent="0.25">
      <c r="A12" s="12">
        <v>5.7570213463522482</v>
      </c>
      <c r="B12" s="16">
        <v>0</v>
      </c>
      <c r="C12" s="1" t="s">
        <v>55</v>
      </c>
      <c r="D12" s="17">
        <f>AVERAGE(A218:A248)</f>
        <v>13.539941781803499</v>
      </c>
      <c r="E12" s="18">
        <f>AVERAGE($B218:$B248)</f>
        <v>7.1498699559563293E-6</v>
      </c>
      <c r="F12" s="12">
        <v>0.5</v>
      </c>
      <c r="G12" s="18">
        <f>MAX($B218:$B248)</f>
        <v>2.0000000000000002E-5</v>
      </c>
      <c r="H12" s="18">
        <f>MIN($B218:$B248)</f>
        <v>0</v>
      </c>
      <c r="I12" s="18">
        <f t="shared" si="2"/>
        <v>1.2850130044043673E-5</v>
      </c>
      <c r="J12" s="18">
        <f t="shared" si="3"/>
        <v>7.0783712563967661E-6</v>
      </c>
      <c r="L12" s="12">
        <v>7.3128059061579638</v>
      </c>
      <c r="M12" s="12">
        <v>9.9999999999999995E-7</v>
      </c>
      <c r="N12" s="1" t="s">
        <v>57</v>
      </c>
      <c r="O12" s="17">
        <f>AVERAGE(L153:L172)</f>
        <v>15.356589102109258</v>
      </c>
      <c r="P12" s="18">
        <f>AVERAGE($M151:$M170)</f>
        <v>1.2108333333333333E-6</v>
      </c>
      <c r="Q12" s="12">
        <v>0.5</v>
      </c>
      <c r="R12" s="18">
        <f>MAX($M151:$M170)</f>
        <v>3.0000000000000001E-6</v>
      </c>
      <c r="S12" s="18">
        <f>MIN($M151:$M170)</f>
        <v>0</v>
      </c>
      <c r="T12" s="7">
        <f t="shared" si="0"/>
        <v>1.7891666666666668E-6</v>
      </c>
      <c r="U12" s="18">
        <f t="shared" si="8"/>
        <v>1.1987249999999999E-6</v>
      </c>
      <c r="W12" s="20">
        <v>5.6748453871997917</v>
      </c>
      <c r="X12" s="20">
        <v>3.0102347983142685E-6</v>
      </c>
      <c r="Y12" s="1" t="s">
        <v>55</v>
      </c>
      <c r="Z12" s="17">
        <f>AVERAGE(W242:W260)</f>
        <v>13.363102077327309</v>
      </c>
      <c r="AA12" s="18">
        <f>AVERAGE($X242:$X260)</f>
        <v>4.1413192687396983E-6</v>
      </c>
      <c r="AB12" s="12">
        <v>0.5</v>
      </c>
      <c r="AC12" s="18">
        <f>MAX($X242:$X260)</f>
        <v>7.9597554763117677E-6</v>
      </c>
      <c r="AD12" s="18">
        <f>MIN($X242:$X260)</f>
        <v>0</v>
      </c>
      <c r="AE12" s="7">
        <f t="shared" si="5"/>
        <v>3.8184362075720694E-6</v>
      </c>
      <c r="AF12" s="18">
        <f t="shared" si="6"/>
        <v>4.0999060760523017E-6</v>
      </c>
      <c r="AH12" s="17">
        <v>4.6376571803008018</v>
      </c>
      <c r="AI12" s="18">
        <v>1.5051173991571343E-6</v>
      </c>
      <c r="AJ12" s="1" t="s">
        <v>74</v>
      </c>
      <c r="AK12" s="17">
        <f>AVERAGE(AH348:AH391)</f>
        <v>16.500556532408428</v>
      </c>
      <c r="AL12" s="18">
        <f>AVERAGE(AI348:AI391)</f>
        <v>1.7513155699062447E-6</v>
      </c>
      <c r="AM12" s="12">
        <v>0.5</v>
      </c>
      <c r="AN12" s="18">
        <f>MAX(AI348:AI391)</f>
        <v>1.053582179409994E-5</v>
      </c>
      <c r="AO12" s="18">
        <f>MIN(AI348:AI391)</f>
        <v>0</v>
      </c>
      <c r="AP12" s="7">
        <f t="shared" si="7"/>
        <v>8.7845062241936953E-6</v>
      </c>
      <c r="AQ12" s="18">
        <f t="shared" si="1"/>
        <v>1.7338024142071822E-6</v>
      </c>
    </row>
    <row r="13" spans="1:44" x14ac:dyDescent="0.25">
      <c r="A13" s="12">
        <v>5.9564630006666537</v>
      </c>
      <c r="B13" s="16">
        <v>1.0000000000000001E-5</v>
      </c>
      <c r="C13" s="1" t="s">
        <v>56</v>
      </c>
      <c r="D13" s="17">
        <f>AVERAGE(A249:A281)</f>
        <v>14.646246260395664</v>
      </c>
      <c r="E13" s="18">
        <f>AVERAGE($B249:$B281)</f>
        <v>5.4321218575033519E-6</v>
      </c>
      <c r="F13" s="12">
        <v>0.5</v>
      </c>
      <c r="G13" s="18">
        <f>MAX($B249:$B281)</f>
        <v>2.0000000000000002E-5</v>
      </c>
      <c r="H13" s="18">
        <f>MIN($B249:$B281)</f>
        <v>0</v>
      </c>
      <c r="I13" s="18">
        <f t="shared" si="2"/>
        <v>1.4567878142496651E-5</v>
      </c>
      <c r="J13" s="18">
        <f t="shared" si="3"/>
        <v>5.377800638928318E-6</v>
      </c>
      <c r="L13" s="12">
        <v>7.3128059061579638</v>
      </c>
      <c r="M13" s="12">
        <v>1.75E-6</v>
      </c>
      <c r="N13" s="1" t="s">
        <v>74</v>
      </c>
      <c r="O13" s="17">
        <f>AVERAGE(L173:L207)</f>
        <v>16.397933145923496</v>
      </c>
      <c r="P13" s="18">
        <f>AVERAGE($M171:$M205)</f>
        <v>1.8566666666666659E-6</v>
      </c>
      <c r="Q13" s="12">
        <v>0.5</v>
      </c>
      <c r="R13" s="18">
        <f>MAX($M171:$M205)</f>
        <v>5.0000000000000004E-6</v>
      </c>
      <c r="S13" s="18">
        <f>MIN($M171:$M205)</f>
        <v>0</v>
      </c>
      <c r="T13" s="7">
        <f t="shared" si="0"/>
        <v>3.1433333333333343E-6</v>
      </c>
      <c r="U13" s="18">
        <f t="shared" si="8"/>
        <v>1.8380999999999992E-6</v>
      </c>
      <c r="W13" s="20">
        <v>5.6748453871997917</v>
      </c>
      <c r="X13" s="20">
        <v>3.0102347983142685E-6</v>
      </c>
      <c r="Y13" s="1" t="s">
        <v>56</v>
      </c>
      <c r="Z13" s="17">
        <f>AVERAGE(W261:W271)</f>
        <v>14.550386033989151</v>
      </c>
      <c r="AA13" s="18">
        <f>AVERAGE($X261:$X271)</f>
        <v>3.0934341752364385E-6</v>
      </c>
      <c r="AB13" s="12">
        <v>0.5</v>
      </c>
      <c r="AC13" s="18">
        <f>MAX($X261:$X271)</f>
        <v>8.2781456953642384E-6</v>
      </c>
      <c r="AD13" s="18">
        <f>MIN($X261:$X271)</f>
        <v>0</v>
      </c>
      <c r="AE13" s="7">
        <f t="shared" si="5"/>
        <v>5.1847115201277994E-6</v>
      </c>
      <c r="AF13" s="18">
        <f t="shared" si="6"/>
        <v>3.0624998334840743E-6</v>
      </c>
      <c r="AH13" s="17">
        <v>4.6376571803008018</v>
      </c>
      <c r="AI13" s="18">
        <v>1.5051173991571343E-6</v>
      </c>
      <c r="AJ13" s="1" t="s">
        <v>75</v>
      </c>
      <c r="AK13" s="17">
        <f>AVERAGE(AH392:AH419)</f>
        <v>17.411365093124498</v>
      </c>
      <c r="AL13" s="18">
        <f>AVERAGE(AI392:AI419)</f>
        <v>2.3060548722800376E-6</v>
      </c>
      <c r="AM13" s="12">
        <v>0.5</v>
      </c>
      <c r="AN13" s="18">
        <f>MAX(AI392:AI419)</f>
        <v>1.3245033112582781E-5</v>
      </c>
      <c r="AO13" s="18">
        <f>MIN(AI392:AI419)</f>
        <v>0</v>
      </c>
      <c r="AP13" s="7">
        <f t="shared" si="7"/>
        <v>1.0938978240302744E-5</v>
      </c>
      <c r="AQ13" s="18">
        <f t="shared" si="1"/>
        <v>2.2829943235572374E-6</v>
      </c>
    </row>
    <row r="14" spans="1:44" x14ac:dyDescent="0.25">
      <c r="A14" s="12">
        <v>5.9564630006666537</v>
      </c>
      <c r="B14" s="16">
        <v>5.0000000000000004E-6</v>
      </c>
      <c r="C14" s="1" t="s">
        <v>57</v>
      </c>
      <c r="D14" s="17">
        <f>AVERAGE(A282:A319)</f>
        <v>15.323756041121406</v>
      </c>
      <c r="E14" s="18">
        <f>AVERAGE($B282:$B319)</f>
        <v>7.3126566416040108E-6</v>
      </c>
      <c r="F14" s="12">
        <v>0.5</v>
      </c>
      <c r="G14" s="18">
        <f>MAX($B282:$B319)</f>
        <v>3.2500000000000004E-5</v>
      </c>
      <c r="H14" s="18">
        <f>MIN($B282:$B319)</f>
        <v>0</v>
      </c>
      <c r="I14" s="18">
        <f t="shared" si="2"/>
        <v>2.5187343358395994E-5</v>
      </c>
      <c r="J14" s="18">
        <f t="shared" si="3"/>
        <v>7.2395300751879708E-6</v>
      </c>
      <c r="L14" s="12">
        <v>7.3128059061579638</v>
      </c>
      <c r="M14" s="12">
        <v>2.5000000000000002E-6</v>
      </c>
      <c r="N14" s="1" t="s">
        <v>75</v>
      </c>
      <c r="O14" s="17">
        <f>AVERAGE(L208:L248)</f>
        <v>17.576901820386674</v>
      </c>
      <c r="P14" s="18">
        <f>AVERAGE($M206:$M246)</f>
        <v>1.5097560975609753E-6</v>
      </c>
      <c r="Q14" s="12">
        <v>0.5</v>
      </c>
      <c r="R14" s="18">
        <f>MAX($M206:$M246)</f>
        <v>5.4999999999999999E-6</v>
      </c>
      <c r="S14" s="18">
        <f>MIN($M206:$M246)</f>
        <v>0</v>
      </c>
      <c r="T14" s="7">
        <f t="shared" si="0"/>
        <v>3.9902439024390245E-6</v>
      </c>
      <c r="U14" s="18">
        <f t="shared" si="8"/>
        <v>1.4946585365853656E-6</v>
      </c>
      <c r="W14" s="20">
        <v>5.6748453871997917</v>
      </c>
      <c r="X14" s="20">
        <v>5.0170579971904475E-6</v>
      </c>
      <c r="Y14" s="1" t="s">
        <v>57</v>
      </c>
      <c r="Z14" s="17">
        <f>AVERAGE(W272:W287)</f>
        <v>15.429386615444047</v>
      </c>
      <c r="AA14" s="18">
        <f>AVERAGE($X272:$X287)</f>
        <v>5.7288128997566084E-6</v>
      </c>
      <c r="AB14" s="12">
        <v>0.5</v>
      </c>
      <c r="AC14" s="18">
        <f>MAX($X272:$X287)</f>
        <v>1.369077941925624E-5</v>
      </c>
      <c r="AD14" s="18">
        <f>MIN($X272:$X287)</f>
        <v>3.1839021905247071E-7</v>
      </c>
      <c r="AE14" s="7">
        <f t="shared" si="5"/>
        <v>7.9619665194996312E-6</v>
      </c>
      <c r="AF14" s="18">
        <f>SUM(AA14-AD14)</f>
        <v>5.4104226807041377E-6</v>
      </c>
      <c r="AH14" s="17">
        <v>4.6376571803008018</v>
      </c>
      <c r="AI14" s="18">
        <v>2.0056157240272768E-6</v>
      </c>
      <c r="AJ14" s="1" t="s">
        <v>76</v>
      </c>
      <c r="AK14" s="17">
        <f>AVERAGE(AH420:AH449)</f>
        <v>18.564951380474763</v>
      </c>
      <c r="AL14" s="18">
        <f>AVERAGE(AI420:AI449)</f>
        <v>1.7608503421431122E-6</v>
      </c>
      <c r="AM14" s="12">
        <v>0.5</v>
      </c>
      <c r="AN14" s="18">
        <f>MAX(AI420:AI449)</f>
        <v>1.4072847682119206E-5</v>
      </c>
      <c r="AO14" s="18">
        <f>MIN(AI420:AI449)</f>
        <v>0</v>
      </c>
      <c r="AP14" s="7">
        <f t="shared" si="7"/>
        <v>1.2311997339976093E-5</v>
      </c>
      <c r="AQ14" s="18">
        <f t="shared" si="1"/>
        <v>1.743241838721681E-6</v>
      </c>
    </row>
    <row r="15" spans="1:44" x14ac:dyDescent="0.25">
      <c r="A15" s="12">
        <v>5.9564630006666537</v>
      </c>
      <c r="B15" s="16">
        <v>5.0000000000000004E-6</v>
      </c>
      <c r="C15" s="1" t="s">
        <v>74</v>
      </c>
      <c r="D15" s="17">
        <f>AVERAGE(A320:A352)</f>
        <v>16.42060364142435</v>
      </c>
      <c r="E15" s="18">
        <f>AVERAGE($B320:$B352)</f>
        <v>1.0325757575757577E-5</v>
      </c>
      <c r="F15" s="12">
        <v>0.5</v>
      </c>
      <c r="G15" s="18">
        <f>MAX($B320:$B352)</f>
        <v>5.0000000000000002E-5</v>
      </c>
      <c r="H15" s="18">
        <f>MIN($B320:$B352)</f>
        <v>0</v>
      </c>
      <c r="I15" s="18">
        <f t="shared" si="2"/>
        <v>3.9674242424242423E-5</v>
      </c>
      <c r="J15" s="18">
        <f t="shared" si="3"/>
        <v>1.0222500000000001E-5</v>
      </c>
      <c r="L15" s="12">
        <v>7.3128059061579638</v>
      </c>
      <c r="M15" s="12">
        <v>3.3333333333333337E-6</v>
      </c>
      <c r="N15" s="1" t="s">
        <v>76</v>
      </c>
      <c r="O15" s="17">
        <f>AVERAGE(L249:L300)</f>
        <v>18.538347067873737</v>
      </c>
      <c r="P15" s="18">
        <f>AVERAGE($M247:$M298)</f>
        <v>1.4589743589743584E-6</v>
      </c>
      <c r="Q15" s="12">
        <v>0.5</v>
      </c>
      <c r="R15" s="18">
        <f>MAX($M247:$M298)</f>
        <v>1.7E-5</v>
      </c>
      <c r="S15" s="18">
        <f>MIN($M247:$M298)</f>
        <v>0</v>
      </c>
      <c r="T15" s="7">
        <f t="shared" si="0"/>
        <v>1.5541025641025641E-5</v>
      </c>
      <c r="U15" s="18">
        <f t="shared" si="8"/>
        <v>1.4443846153846149E-6</v>
      </c>
      <c r="W15" s="20">
        <v>5.6748453871997917</v>
      </c>
      <c r="X15" s="20">
        <v>8.027292795504716E-6</v>
      </c>
      <c r="Y15" s="1" t="s">
        <v>74</v>
      </c>
      <c r="Z15" s="17">
        <f>AVERAGE(W288:W293)</f>
        <v>16.475742804232187</v>
      </c>
      <c r="AA15" s="18">
        <f>AVERAGE($X288:$X293)</f>
        <v>5.6216778071082707E-6</v>
      </c>
      <c r="AB15" s="12">
        <v>0.5</v>
      </c>
      <c r="AC15" s="18">
        <f>MAX($X288:$X293)</f>
        <v>9.0307043949428072E-6</v>
      </c>
      <c r="AD15" s="18">
        <f>MIN($X288:$X293)</f>
        <v>3.5022924095771778E-6</v>
      </c>
      <c r="AE15" s="7">
        <f t="shared" si="5"/>
        <v>3.4090265878345365E-6</v>
      </c>
      <c r="AF15" s="18">
        <f>SUM(AA15-AD15)</f>
        <v>2.1193853975310929E-6</v>
      </c>
      <c r="AH15" s="17">
        <v>4.6376571803008018</v>
      </c>
      <c r="AI15" s="18">
        <v>3.0120481927710846E-6</v>
      </c>
      <c r="AJ15" s="1" t="s">
        <v>77</v>
      </c>
      <c r="AK15" s="17">
        <f>AVERAGE(AH450:AH463)</f>
        <v>19.600677523328255</v>
      </c>
      <c r="AL15" s="18">
        <f>AVERAGE(AI450:AI463)</f>
        <v>4.4496593053304911E-6</v>
      </c>
      <c r="AM15" s="12">
        <v>0.5</v>
      </c>
      <c r="AN15" s="18">
        <f>MAX(AI450:AI463)</f>
        <v>4.1431885979449789E-5</v>
      </c>
      <c r="AO15" s="18">
        <f>MIN(AI450:AI463)</f>
        <v>0</v>
      </c>
      <c r="AP15" s="7">
        <f t="shared" si="7"/>
        <v>3.69822266741193E-5</v>
      </c>
      <c r="AQ15" s="18">
        <f t="shared" si="1"/>
        <v>4.4051627122771865E-6</v>
      </c>
    </row>
    <row r="16" spans="1:44" x14ac:dyDescent="0.25">
      <c r="A16" s="12">
        <v>5.9564630006666537</v>
      </c>
      <c r="B16" s="16">
        <v>2.5000000000000002E-6</v>
      </c>
      <c r="C16" s="1" t="s">
        <v>75</v>
      </c>
      <c r="D16" s="17">
        <f>AVERAGE(A353:A368)</f>
        <v>17.339025795612098</v>
      </c>
      <c r="E16" s="18">
        <f>AVERAGE($B353:$B368)</f>
        <v>9.5833333333333336E-6</v>
      </c>
      <c r="F16" s="12">
        <v>0.5</v>
      </c>
      <c r="G16" s="18">
        <f>MAX($B353:$B368)</f>
        <v>2.3750000000000001E-5</v>
      </c>
      <c r="H16" s="18">
        <f>MIN($B353:$B368)</f>
        <v>0</v>
      </c>
      <c r="I16" s="18">
        <f t="shared" si="2"/>
        <v>1.4166666666666668E-5</v>
      </c>
      <c r="J16" s="18">
        <f t="shared" si="3"/>
        <v>9.4875000000000002E-6</v>
      </c>
      <c r="L16" s="12">
        <v>7.3128059061579638</v>
      </c>
      <c r="M16" s="12">
        <v>3.4999999999999999E-6</v>
      </c>
      <c r="N16" s="1" t="s">
        <v>77</v>
      </c>
      <c r="O16" s="17">
        <f>AVERAGE(L301:L336)</f>
        <v>19.300772775140501</v>
      </c>
      <c r="P16" s="18">
        <f>AVERAGE($M299:$M334)</f>
        <v>1.5967592592592588E-6</v>
      </c>
      <c r="Q16" s="12">
        <v>0.5</v>
      </c>
      <c r="R16" s="18">
        <f>MAX($M299:$M334)</f>
        <v>5.4999999999999999E-6</v>
      </c>
      <c r="S16" s="18">
        <f>MIN($M299:$M334)</f>
        <v>0</v>
      </c>
      <c r="T16" s="7">
        <f t="shared" si="0"/>
        <v>3.9032407407407406E-6</v>
      </c>
      <c r="U16" s="18">
        <f t="shared" si="8"/>
        <v>1.5807916666666662E-6</v>
      </c>
      <c r="W16" s="20">
        <v>5.6748453871997917</v>
      </c>
      <c r="X16" s="20">
        <v>5.0170579971904475E-6</v>
      </c>
      <c r="Y16" s="1" t="s">
        <v>75</v>
      </c>
      <c r="Z16" s="17">
        <f>AVERAGE(W294:W301)</f>
        <v>17.559335126269886</v>
      </c>
      <c r="AA16" s="18">
        <f>AVERAGE($X294:$X301)</f>
        <v>7.2606638210942847E-6</v>
      </c>
      <c r="AB16" s="12">
        <v>0.5</v>
      </c>
      <c r="AC16" s="18">
        <f>MAX($X294:$X301)</f>
        <v>1.4047762392133253E-5</v>
      </c>
      <c r="AD16" s="18">
        <f>MIN($X294:$X301)</f>
        <v>3.6791758646063282E-6</v>
      </c>
      <c r="AE16" s="7">
        <f t="shared" si="5"/>
        <v>6.7870985710389684E-6</v>
      </c>
      <c r="AF16" s="18">
        <f>SUM(AA16-AD16)</f>
        <v>3.5814879564879565E-6</v>
      </c>
      <c r="AH16" s="17">
        <v>5.6748453871997917</v>
      </c>
      <c r="AI16" s="18">
        <v>5.0155481994181964E-7</v>
      </c>
      <c r="AJ16" s="1" t="s">
        <v>58</v>
      </c>
      <c r="AK16" s="17">
        <f>AVERAGE(AH464:AH507)</f>
        <v>20.833697412507394</v>
      </c>
      <c r="AL16" s="18">
        <f>AVERAGE(AI464:AI507)</f>
        <v>1.8625827814569536E-6</v>
      </c>
      <c r="AM16" s="12">
        <v>1</v>
      </c>
      <c r="AN16" s="18">
        <f>MAX(AI464:AI507)</f>
        <v>1.73841059602649E-5</v>
      </c>
      <c r="AO16" s="18">
        <f>MIN(AI464:AI507)</f>
        <v>0</v>
      </c>
      <c r="AP16" s="7">
        <f t="shared" si="7"/>
        <v>1.5521523178807947E-5</v>
      </c>
      <c r="AQ16" s="18">
        <f t="shared" si="1"/>
        <v>1.8439569536423841E-6</v>
      </c>
    </row>
    <row r="17" spans="1:44" x14ac:dyDescent="0.25">
      <c r="A17" s="12">
        <v>5.9564630006666537</v>
      </c>
      <c r="B17" s="16">
        <v>0</v>
      </c>
      <c r="C17" s="12" t="s">
        <v>76</v>
      </c>
      <c r="D17" s="17">
        <f>AVERAGE(A369:A410)</f>
        <v>18.499275105039246</v>
      </c>
      <c r="E17" s="18">
        <f>AVERAGE($B369:$B410)</f>
        <v>1.1165674603174609E-5</v>
      </c>
      <c r="F17" s="12">
        <v>0.5</v>
      </c>
      <c r="G17" s="18">
        <f>MAX($B369:$B410)</f>
        <v>2.7500000000000001E-5</v>
      </c>
      <c r="H17" s="18">
        <f>MIN($B369:$B410)</f>
        <v>0</v>
      </c>
      <c r="I17" s="18">
        <f t="shared" si="2"/>
        <v>1.6334325396825394E-5</v>
      </c>
      <c r="J17" s="18">
        <f t="shared" si="3"/>
        <v>1.1054017857142863E-5</v>
      </c>
      <c r="L17" s="12">
        <v>7.3128059061579638</v>
      </c>
      <c r="M17" s="12">
        <v>3.4999999999999999E-6</v>
      </c>
      <c r="N17" s="12" t="s">
        <v>88</v>
      </c>
      <c r="O17" s="17">
        <f>AVERAGE(L337:L362)</f>
        <v>20.56302396219602</v>
      </c>
      <c r="P17" s="18">
        <f>AVERAGE($M335:$M360)</f>
        <v>2.116011603967808E-6</v>
      </c>
      <c r="Q17" s="12">
        <v>0.5</v>
      </c>
      <c r="R17" s="18">
        <f>MAX($M335:$M360)</f>
        <v>1.0500000000000001E-5</v>
      </c>
      <c r="S17" s="18">
        <f>MIN($M335:$M360)</f>
        <v>0</v>
      </c>
      <c r="T17" s="7">
        <f t="shared" si="0"/>
        <v>8.3839883960321927E-6</v>
      </c>
      <c r="U17" s="18">
        <f t="shared" si="8"/>
        <v>2.0948514879281299E-6</v>
      </c>
      <c r="W17" s="20">
        <v>5.6748453871997917</v>
      </c>
      <c r="X17" s="20">
        <v>2.006823198876179E-6</v>
      </c>
      <c r="Y17" s="12" t="s">
        <v>76</v>
      </c>
      <c r="Z17" s="17">
        <f>AVERAGE(W302:W311)</f>
        <v>18.45896972071829</v>
      </c>
      <c r="AA17" s="18">
        <f>AVERAGE($X302:$X311)</f>
        <v>6.2700360713605745E-6</v>
      </c>
      <c r="AB17" s="12">
        <v>0.5</v>
      </c>
      <c r="AC17" s="18">
        <f>MAX($X302:$X311)</f>
        <v>1.6237901171676006E-5</v>
      </c>
      <c r="AD17" s="18">
        <f>MIN($X302:$X311)</f>
        <v>2.1461859210203584E-6</v>
      </c>
      <c r="AE17" s="7">
        <f t="shared" si="5"/>
        <v>9.9678651003154308E-6</v>
      </c>
      <c r="AF17" s="18">
        <f>SUM(AA17-AD17)</f>
        <v>4.1238501503402161E-6</v>
      </c>
      <c r="AH17" s="17">
        <v>5.6748453871997917</v>
      </c>
      <c r="AI17" s="18">
        <v>1.0034115994380895E-6</v>
      </c>
      <c r="AJ17" s="12" t="s">
        <v>59</v>
      </c>
      <c r="AK17" s="17">
        <f>AVERAGE(AH508:AH533)</f>
        <v>22.984109300677989</v>
      </c>
      <c r="AL17" s="18">
        <f>AVERAGE(AI508:AI533)</f>
        <v>2.2016817642030634E-6</v>
      </c>
      <c r="AM17" s="12">
        <v>1</v>
      </c>
      <c r="AN17" s="18">
        <f>MAX(AI508:AI533)</f>
        <v>6.6225165562913904E-6</v>
      </c>
      <c r="AO17" s="18">
        <f>MIN(AI508:AI533)</f>
        <v>0</v>
      </c>
      <c r="AP17" s="7">
        <f t="shared" si="7"/>
        <v>4.420834792088327E-6</v>
      </c>
      <c r="AQ17" s="18">
        <f t="shared" si="1"/>
        <v>2.1796649465610329E-6</v>
      </c>
    </row>
    <row r="18" spans="1:44" x14ac:dyDescent="0.25">
      <c r="A18" s="12">
        <v>5.9564630006666537</v>
      </c>
      <c r="B18" s="16">
        <v>0</v>
      </c>
      <c r="C18" s="1" t="s">
        <v>77</v>
      </c>
      <c r="D18" s="17">
        <f>AVERAGE(A411:A433)</f>
        <v>19.547181472387255</v>
      </c>
      <c r="E18" s="18">
        <f>AVERAGE($B411:$B433)</f>
        <v>1.3105072463768119E-5</v>
      </c>
      <c r="F18" s="12">
        <v>0.5</v>
      </c>
      <c r="G18" s="18">
        <f>MAX($B411:$B433)</f>
        <v>5.5999999999999999E-5</v>
      </c>
      <c r="H18" s="18">
        <f>MIN($B411:$B433)</f>
        <v>0</v>
      </c>
      <c r="I18" s="18">
        <f t="shared" si="2"/>
        <v>4.2894927536231882E-5</v>
      </c>
      <c r="J18" s="18">
        <f t="shared" si="3"/>
        <v>1.2974021739130437E-5</v>
      </c>
      <c r="L18" s="12">
        <v>7.3128059061579638</v>
      </c>
      <c r="M18" s="12">
        <v>4.4999999999999993E-6</v>
      </c>
      <c r="N18" s="1" t="s">
        <v>89</v>
      </c>
      <c r="O18" s="17">
        <f>AVERAGE(L363:L380)</f>
        <v>21.473741360819119</v>
      </c>
      <c r="P18" s="18">
        <f>AVERAGE($M361:$M378)</f>
        <v>1.4074074074074073E-6</v>
      </c>
      <c r="Q18" s="12">
        <v>0.5</v>
      </c>
      <c r="R18" s="18">
        <f>MAX($M361:$M378)</f>
        <v>6.0000000000000002E-6</v>
      </c>
      <c r="S18" s="18">
        <f>MIN($M361:$M378)</f>
        <v>0</v>
      </c>
      <c r="T18" s="7">
        <f t="shared" si="0"/>
        <v>4.5925925925925928E-6</v>
      </c>
      <c r="U18" s="18">
        <f t="shared" si="8"/>
        <v>1.3933333333333333E-6</v>
      </c>
      <c r="W18" s="20">
        <v>5.6748453871997917</v>
      </c>
      <c r="X18" s="20">
        <v>2.006823198876179E-6</v>
      </c>
      <c r="Y18" s="1" t="s">
        <v>77</v>
      </c>
      <c r="Z18" s="17">
        <f>AVERAGE(W312:W322)</f>
        <v>19.430414087624978</v>
      </c>
      <c r="AA18" s="18">
        <f>AVERAGE($X312:$X322)</f>
        <v>2.6253792810084204E-6</v>
      </c>
      <c r="AB18" s="12">
        <v>0.5</v>
      </c>
      <c r="AC18" s="18">
        <f>MAX($X312:$X322)</f>
        <v>8.9149261334691798E-6</v>
      </c>
      <c r="AD18" s="18">
        <f>MIN($X312:$X322)</f>
        <v>0</v>
      </c>
      <c r="AE18" s="7">
        <f t="shared" si="5"/>
        <v>6.2895468524607595E-6</v>
      </c>
      <c r="AF18" s="18">
        <f t="shared" si="6"/>
        <v>2.5991254881983361E-6</v>
      </c>
      <c r="AH18" s="17">
        <v>5.6748453871997917</v>
      </c>
      <c r="AI18" s="18">
        <v>1.2490632025980516E-6</v>
      </c>
      <c r="AJ18" s="1" t="s">
        <v>78</v>
      </c>
      <c r="AK18" s="17">
        <f>AVERAGE(AH534:AH551)</f>
        <v>25.107514986062785</v>
      </c>
      <c r="AL18" s="18">
        <f>AVERAGE(AI534:AI551)</f>
        <v>4.555599682053089E-6</v>
      </c>
      <c r="AM18" s="12">
        <v>1</v>
      </c>
      <c r="AN18" s="18">
        <f>MAX(AI534:AI551)</f>
        <v>3.3112582781456954E-5</v>
      </c>
      <c r="AO18" s="18">
        <f>MIN(AI534:AI551)</f>
        <v>8.278145695364238E-7</v>
      </c>
      <c r="AP18" s="7">
        <f t="shared" si="7"/>
        <v>2.8556983099403865E-5</v>
      </c>
      <c r="AQ18" s="18">
        <f t="shared" ref="AQ18:AQ23" si="9">SUM(AL18-AO18)</f>
        <v>3.727785112516665E-6</v>
      </c>
    </row>
    <row r="19" spans="1:44" x14ac:dyDescent="0.25">
      <c r="A19" s="12">
        <v>5.9564630006666537</v>
      </c>
      <c r="B19" s="16">
        <v>0</v>
      </c>
      <c r="C19" s="1" t="s">
        <v>58</v>
      </c>
      <c r="D19" s="17">
        <f>AVERAGE(A434:A469)</f>
        <v>21.039373763959308</v>
      </c>
      <c r="E19" s="18">
        <f>AVERAGE($B434:$B469)</f>
        <v>2.0072751322751325E-5</v>
      </c>
      <c r="F19" s="12">
        <v>1</v>
      </c>
      <c r="G19" s="18">
        <f>MAX($B434:$B469)</f>
        <v>5.0000000000000002E-5</v>
      </c>
      <c r="H19" s="18">
        <f>MIN($B434:$B469)</f>
        <v>0</v>
      </c>
      <c r="I19" s="18">
        <f t="shared" si="2"/>
        <v>2.9927248677248678E-5</v>
      </c>
      <c r="J19" s="18">
        <f t="shared" si="3"/>
        <v>1.9872023809523813E-5</v>
      </c>
      <c r="L19" s="12">
        <v>8.0036443497080043</v>
      </c>
      <c r="M19" s="12">
        <v>1.2500000000000001E-6</v>
      </c>
      <c r="N19" s="1" t="s">
        <v>59</v>
      </c>
      <c r="O19" s="17">
        <f>AVERAGE(L381:L401)</f>
        <v>22.762992596370861</v>
      </c>
      <c r="P19" s="18">
        <f>AVERAGE($M379:$M399)</f>
        <v>3.0365079365079365E-6</v>
      </c>
      <c r="Q19" s="12">
        <v>1</v>
      </c>
      <c r="R19" s="18">
        <f>MAX($M379:$M399)</f>
        <v>1.1E-5</v>
      </c>
      <c r="S19" s="18">
        <f>MIN($M379:$M399)</f>
        <v>0</v>
      </c>
      <c r="T19" s="7">
        <f t="shared" si="0"/>
        <v>7.9634920634920624E-6</v>
      </c>
      <c r="U19" s="18">
        <f t="shared" si="8"/>
        <v>3.006142857142857E-6</v>
      </c>
      <c r="W19" s="20">
        <v>5.6748453871997917</v>
      </c>
      <c r="X19" s="20">
        <v>1.0034115994380895E-6</v>
      </c>
      <c r="Y19" s="1" t="s">
        <v>58</v>
      </c>
      <c r="Z19" s="17">
        <f>AVERAGE(W323:W330)</f>
        <v>20.71528549041469</v>
      </c>
      <c r="AA19" s="18">
        <f>AVERAGE($X323:$X330)</f>
        <v>3.8089861144496903E-6</v>
      </c>
      <c r="AB19" s="12">
        <v>1</v>
      </c>
      <c r="AC19" s="18">
        <f>MAX($X323:$X330)</f>
        <v>1.0052034058656575E-5</v>
      </c>
      <c r="AD19" s="18">
        <f>MIN($X323:$X330)</f>
        <v>0</v>
      </c>
      <c r="AE19" s="7">
        <f t="shared" si="5"/>
        <v>6.2430479442068849E-6</v>
      </c>
      <c r="AF19" s="18">
        <f t="shared" si="6"/>
        <v>3.7708962533051932E-6</v>
      </c>
      <c r="AH19" s="17">
        <v>5.6748453871997917</v>
      </c>
      <c r="AI19" s="18">
        <v>1.6556291390728476E-6</v>
      </c>
      <c r="AJ19" s="1" t="s">
        <v>79</v>
      </c>
      <c r="AK19" s="17">
        <f>AVERAGE(AH552:AH564)</f>
        <v>26.884741136412167</v>
      </c>
      <c r="AL19" s="18">
        <f>AVERAGE(AI552:AI564)</f>
        <v>2.6107997962302593E-6</v>
      </c>
      <c r="AM19" s="12">
        <v>1</v>
      </c>
      <c r="AN19" s="18">
        <f>MAX(AI552:AI564)</f>
        <v>8.2781456953642384E-6</v>
      </c>
      <c r="AO19" s="18">
        <f>MIN(AI552:AI564)</f>
        <v>0</v>
      </c>
      <c r="AP19" s="7">
        <f t="shared" si="7"/>
        <v>5.6673458991339791E-6</v>
      </c>
      <c r="AQ19" s="18">
        <f>SUM(AL19-AO19)*0.99</f>
        <v>2.5846917982679569E-6</v>
      </c>
    </row>
    <row r="20" spans="1:44" x14ac:dyDescent="0.25">
      <c r="A20" s="12">
        <v>5.9564630006666537</v>
      </c>
      <c r="B20" s="16">
        <v>0</v>
      </c>
      <c r="C20" s="1" t="s">
        <v>59</v>
      </c>
      <c r="D20" s="17">
        <f>AVERAGE(A470:A515)</f>
        <v>22.879864310041079</v>
      </c>
      <c r="E20" s="18">
        <f>AVERAGE($B470:$B515)</f>
        <v>1.8023550724637684E-5</v>
      </c>
      <c r="F20" s="12">
        <v>1</v>
      </c>
      <c r="G20" s="18">
        <f>MAX($B470:$B515)</f>
        <v>7.0000000000000007E-5</v>
      </c>
      <c r="H20" s="18">
        <f>MIN($B470:$B515)</f>
        <v>0</v>
      </c>
      <c r="I20" s="18">
        <f t="shared" si="2"/>
        <v>5.197644927536232E-5</v>
      </c>
      <c r="J20" s="18">
        <f t="shared" si="3"/>
        <v>1.7843315217391308E-5</v>
      </c>
      <c r="L20" s="12">
        <v>8.0036443497080043</v>
      </c>
      <c r="M20" s="12">
        <v>1.5E-6</v>
      </c>
      <c r="N20" s="1" t="s">
        <v>78</v>
      </c>
      <c r="O20" s="17">
        <f>AVERAGE(L402:L414)</f>
        <v>24.720484860527375</v>
      </c>
      <c r="P20" s="18">
        <f>AVERAGE($M400:$M412)</f>
        <v>4.6032378813400709E-6</v>
      </c>
      <c r="Q20" s="12">
        <v>1</v>
      </c>
      <c r="R20" s="18">
        <f>MAX($M400:$M412)</f>
        <v>1.2408759124087591E-5</v>
      </c>
      <c r="S20" s="18">
        <f>MIN($M400:$M412)</f>
        <v>0</v>
      </c>
      <c r="T20" s="7">
        <f t="shared" si="0"/>
        <v>7.8055212427475191E-6</v>
      </c>
      <c r="U20" s="18">
        <f t="shared" si="8"/>
        <v>4.5572055025266699E-6</v>
      </c>
      <c r="W20" s="20">
        <v>5.6748453871997917</v>
      </c>
      <c r="X20" s="20">
        <v>1.0034115994380895E-6</v>
      </c>
      <c r="Y20" s="1" t="s">
        <v>94</v>
      </c>
      <c r="Z20" s="17">
        <f>AVERAGE(W331:W332)</f>
        <v>22.209236805326835</v>
      </c>
      <c r="AA20" s="18">
        <f>AVERAGE($X331:$X332)</f>
        <v>1.740640399580797E-5</v>
      </c>
      <c r="AB20" s="12">
        <v>0.5</v>
      </c>
      <c r="AC20" s="18">
        <f>MAX($X331:$X332)</f>
        <v>3.2805984792739762E-5</v>
      </c>
      <c r="AD20" s="18">
        <f>MIN($X331:$X332)</f>
        <v>2.006823198876179E-6</v>
      </c>
      <c r="AE20" s="7">
        <f t="shared" si="5"/>
        <v>1.5399580796931791E-5</v>
      </c>
      <c r="AF20" s="18">
        <f>SUM(AA20-AD20)</f>
        <v>1.5399580796931791E-5</v>
      </c>
      <c r="AH20" s="17">
        <v>5.6748453871997917</v>
      </c>
      <c r="AI20" s="18">
        <v>2.0062192797672786E-6</v>
      </c>
      <c r="AJ20" s="1" t="s">
        <v>80</v>
      </c>
      <c r="AK20" s="17">
        <f>AVERAGE(AH565:AH583)</f>
        <v>29.390839177209063</v>
      </c>
      <c r="AL20" s="18">
        <f>AVERAGE(AI565:AI583)</f>
        <v>1.437783199721157E-6</v>
      </c>
      <c r="AM20" s="12">
        <v>1</v>
      </c>
      <c r="AN20" s="18">
        <f>MAX(AI565:AI583)</f>
        <v>5.7947019867549672E-6</v>
      </c>
      <c r="AO20" s="18">
        <f>MIN(AI565:AI583)</f>
        <v>0</v>
      </c>
      <c r="AP20" s="7">
        <f t="shared" si="7"/>
        <v>4.3569187870338104E-6</v>
      </c>
      <c r="AQ20" s="18">
        <f>SUM(AL20-AO20)*0.99</f>
        <v>1.4234053677239454E-6</v>
      </c>
    </row>
    <row r="21" spans="1:44" x14ac:dyDescent="0.25">
      <c r="A21" s="12">
        <v>5.9564630006666537</v>
      </c>
      <c r="B21" s="16">
        <v>0</v>
      </c>
      <c r="C21" s="1" t="s">
        <v>78</v>
      </c>
      <c r="D21" s="17">
        <f>AVERAGE(A516:A539)</f>
        <v>24.953213046906473</v>
      </c>
      <c r="E21" s="18">
        <f>AVERAGE($B516:$B539)</f>
        <v>2.6802083333333335E-5</v>
      </c>
      <c r="F21" s="12">
        <v>1</v>
      </c>
      <c r="G21" s="18">
        <f>MAX($B516:$B539)</f>
        <v>5.9999999999999995E-5</v>
      </c>
      <c r="H21" s="18">
        <f>MIN($B516:$B539)</f>
        <v>0</v>
      </c>
      <c r="I21" s="18">
        <f t="shared" si="2"/>
        <v>3.3197916666666659E-5</v>
      </c>
      <c r="J21" s="18">
        <f t="shared" si="3"/>
        <v>2.6534062500000001E-5</v>
      </c>
      <c r="L21" s="12">
        <v>8.0036443497080043</v>
      </c>
      <c r="M21" s="12">
        <v>2.2499999999999996E-6</v>
      </c>
      <c r="N21" s="1" t="s">
        <v>79</v>
      </c>
      <c r="O21" s="17">
        <f>AVERAGE(L415:L427)</f>
        <v>27.027987814595456</v>
      </c>
      <c r="P21" s="18">
        <f>AVERAGE($M413:$M425)</f>
        <v>3.9871794871794866E-6</v>
      </c>
      <c r="Q21" s="12">
        <v>1</v>
      </c>
      <c r="R21" s="18">
        <f>MAX($M413:$M425)</f>
        <v>1.1E-5</v>
      </c>
      <c r="S21" s="18">
        <f>MIN($M413:$M425)</f>
        <v>9.9999999999999995E-7</v>
      </c>
      <c r="T21" s="7">
        <f t="shared" si="0"/>
        <v>7.0128205128205131E-6</v>
      </c>
      <c r="U21" s="18">
        <f t="shared" ref="U21:U24" si="10">SUM(P21-S21)</f>
        <v>2.9871794871794869E-6</v>
      </c>
      <c r="W21" s="20">
        <v>5.6748453871997917</v>
      </c>
      <c r="X21" s="20">
        <v>1.0034115994380895E-6</v>
      </c>
      <c r="Y21" s="1" t="s">
        <v>95</v>
      </c>
      <c r="Z21" s="17">
        <f>AVERAGE(W333:W337)</f>
        <v>27.27667781203089</v>
      </c>
      <c r="AA21" s="18">
        <f>AVERAGE($X333:$X337)</f>
        <v>1.5781502869874451E-5</v>
      </c>
      <c r="AB21" s="12">
        <v>1.5</v>
      </c>
      <c r="AC21" s="18">
        <f>MAX($X333:$X337)</f>
        <v>3.2794192562404483E-5</v>
      </c>
      <c r="AD21" s="18">
        <f>MIN($X333:$X337)</f>
        <v>1.0034115994380895E-5</v>
      </c>
      <c r="AE21" s="7">
        <f t="shared" si="5"/>
        <v>1.7012689692530032E-5</v>
      </c>
      <c r="AF21" s="18">
        <f>SUM(AA21-AD21)</f>
        <v>5.7473868754935561E-6</v>
      </c>
      <c r="AH21" s="17">
        <v>5.6748453871997917</v>
      </c>
      <c r="AI21" s="18">
        <v>2.3034840195796143E-6</v>
      </c>
      <c r="AJ21" s="1" t="s">
        <v>98</v>
      </c>
      <c r="AK21" s="17">
        <f>AVERAGE(AH584:AH597)</f>
        <v>30.620170309778896</v>
      </c>
      <c r="AL21" s="18">
        <f>AVERAGE(AI584:AI597)</f>
        <v>4.1982024597918644E-6</v>
      </c>
      <c r="AM21" s="12">
        <v>1</v>
      </c>
      <c r="AN21" s="18">
        <f>MAX(AI584:AI597)</f>
        <v>1.1589403973509934E-5</v>
      </c>
      <c r="AO21" s="18">
        <f>MIN(AI584:AI597)</f>
        <v>0</v>
      </c>
      <c r="AP21" s="7">
        <f t="shared" si="7"/>
        <v>7.39120151371807E-6</v>
      </c>
      <c r="AQ21" s="18">
        <f>SUM(AL21-AO21)*0.99</f>
        <v>4.1562204351939458E-6</v>
      </c>
    </row>
    <row r="22" spans="1:44" x14ac:dyDescent="0.25">
      <c r="A22" s="12">
        <v>5.9564630006666537</v>
      </c>
      <c r="B22" s="16">
        <v>0</v>
      </c>
      <c r="C22" s="12" t="s">
        <v>79</v>
      </c>
      <c r="D22" s="17">
        <f>AVERAGE(A540:A567)</f>
        <v>27.015989562616433</v>
      </c>
      <c r="E22" s="18">
        <f>AVERAGE($B540:$B567)</f>
        <v>2.7628188775510205E-5</v>
      </c>
      <c r="F22" s="12">
        <v>1</v>
      </c>
      <c r="G22" s="18">
        <f>MAX($B540:$B567)</f>
        <v>6.5000000000000008E-5</v>
      </c>
      <c r="H22" s="18">
        <f>MIN($B540:$B567)</f>
        <v>1.0000000000000001E-5</v>
      </c>
      <c r="I22" s="18">
        <f t="shared" si="2"/>
        <v>3.7371811224489803E-5</v>
      </c>
      <c r="J22" s="18">
        <f>SUM(E22-H22)</f>
        <v>1.7628188775510206E-5</v>
      </c>
      <c r="L22" s="12">
        <v>8.0036443497080043</v>
      </c>
      <c r="M22" s="12">
        <v>6.9999999999999999E-6</v>
      </c>
      <c r="N22" s="12" t="s">
        <v>80</v>
      </c>
      <c r="O22" s="17">
        <f>AVERAGE(L428:L434)</f>
        <v>28.683821926911804</v>
      </c>
      <c r="P22" s="18">
        <f>AVERAGE($M426:$M432)</f>
        <v>3.7142857142857146E-6</v>
      </c>
      <c r="Q22" s="12">
        <v>1</v>
      </c>
      <c r="R22" s="18">
        <f>MAX($M426:$M432)</f>
        <v>1.0000000000000001E-5</v>
      </c>
      <c r="S22" s="18">
        <f>MIN($M426:$M432)</f>
        <v>0</v>
      </c>
      <c r="T22" s="7">
        <f t="shared" si="0"/>
        <v>6.2857142857142858E-6</v>
      </c>
      <c r="U22" s="18">
        <f>SUM(P22-S22)*0.99</f>
        <v>3.6771428571428575E-6</v>
      </c>
      <c r="W22">
        <v>5.8346803402629011</v>
      </c>
      <c r="X22">
        <v>0</v>
      </c>
      <c r="Y22"/>
      <c r="Z22" s="12"/>
      <c r="AA22" s="17"/>
      <c r="AB22" s="18"/>
      <c r="AC22" s="12"/>
      <c r="AD22" s="18"/>
      <c r="AE22" s="18"/>
      <c r="AF22" s="7"/>
      <c r="AH22" s="17">
        <v>6.5468785797358651</v>
      </c>
      <c r="AI22" s="18">
        <v>0</v>
      </c>
      <c r="AJ22" s="12" t="s">
        <v>99</v>
      </c>
      <c r="AK22" s="17">
        <f>AVERAGE(AH598:AH607)</f>
        <v>33.704564897274011</v>
      </c>
      <c r="AL22" s="18">
        <f>AVERAGE(AI598:AI607)</f>
        <v>6.0430463576158937E-6</v>
      </c>
      <c r="AM22" s="12">
        <v>1.5</v>
      </c>
      <c r="AN22" s="18">
        <f>MAX(AI598:AI607)</f>
        <v>1.4072847682119206E-5</v>
      </c>
      <c r="AO22" s="18">
        <f>MIN(AI598:AI607)</f>
        <v>0</v>
      </c>
      <c r="AP22" s="7">
        <f t="shared" si="7"/>
        <v>8.0298013245033111E-6</v>
      </c>
      <c r="AQ22" s="18">
        <f>SUM(AL22-AO22)*0.99</f>
        <v>5.9826158940397347E-6</v>
      </c>
    </row>
    <row r="23" spans="1:44" x14ac:dyDescent="0.25">
      <c r="A23" s="12">
        <v>6.2994343343470014</v>
      </c>
      <c r="B23" s="16">
        <v>1.2500000000000001E-5</v>
      </c>
      <c r="C23" s="12" t="s">
        <v>80</v>
      </c>
      <c r="D23" s="17">
        <f>AVERAGE(A568:A591)</f>
        <v>29.069328051045279</v>
      </c>
      <c r="E23" s="18">
        <f>AVERAGE($B568:$B591)</f>
        <v>2.6588541666666666E-5</v>
      </c>
      <c r="F23" s="12">
        <v>1</v>
      </c>
      <c r="G23" s="18">
        <f>MAX($B568:$B591)</f>
        <v>5.2499999999999995E-5</v>
      </c>
      <c r="H23" s="18">
        <f>MIN($B568:$B591)</f>
        <v>0</v>
      </c>
      <c r="I23" s="18">
        <f t="shared" si="2"/>
        <v>2.5911458333333329E-5</v>
      </c>
      <c r="J23" s="18">
        <f t="shared" si="3"/>
        <v>2.632265625E-5</v>
      </c>
      <c r="L23" s="12">
        <v>8.6372480957929234</v>
      </c>
      <c r="M23" s="12">
        <v>3.333333333333333E-7</v>
      </c>
      <c r="N23" s="12" t="s">
        <v>90</v>
      </c>
      <c r="O23" s="17">
        <f>AVERAGE(L435:L439)</f>
        <v>33.252011061484644</v>
      </c>
      <c r="P23" s="18">
        <f>AVERAGE($M433:$M437)</f>
        <v>6.9E-6</v>
      </c>
      <c r="Q23" s="12">
        <v>3.5</v>
      </c>
      <c r="R23" s="18">
        <f>MAX($M433:$M437)</f>
        <v>9.5000000000000005E-6</v>
      </c>
      <c r="S23" s="18">
        <f>MIN($M433:$M437)</f>
        <v>1.9999999999999999E-6</v>
      </c>
      <c r="T23" s="7">
        <f t="shared" si="0"/>
        <v>2.6000000000000005E-6</v>
      </c>
      <c r="U23" s="18">
        <f t="shared" si="10"/>
        <v>4.9000000000000005E-6</v>
      </c>
      <c r="W23">
        <v>5.8346803402629011</v>
      </c>
      <c r="X23">
        <v>8.1424383888828574E-7</v>
      </c>
      <c r="Y23"/>
      <c r="Z23" s="12"/>
      <c r="AA23" s="17"/>
      <c r="AB23" s="18"/>
      <c r="AC23" s="12"/>
      <c r="AD23" s="18"/>
      <c r="AE23" s="18"/>
      <c r="AF23" s="7"/>
      <c r="AH23" s="17">
        <v>6.5468785797358651</v>
      </c>
      <c r="AI23" s="18">
        <v>5.0170579971904475E-7</v>
      </c>
      <c r="AJ23" s="12" t="s">
        <v>100</v>
      </c>
      <c r="AK23" s="17">
        <f>AVERAGE(AH608:AH609)</f>
        <v>36.093384600460375</v>
      </c>
      <c r="AL23" s="18">
        <f>AVERAGE(AI608:AI609)</f>
        <v>3.3145508783559829E-6</v>
      </c>
      <c r="AM23" s="12">
        <v>0.5</v>
      </c>
      <c r="AN23" s="18">
        <f>MAX(AI608:AI609)</f>
        <v>3.3145508783559829E-6</v>
      </c>
      <c r="AO23" s="18">
        <f>MIN(AI608:AI609)</f>
        <v>3.3145508783559829E-6</v>
      </c>
      <c r="AP23" s="7">
        <f t="shared" si="7"/>
        <v>0</v>
      </c>
      <c r="AQ23" s="18">
        <f t="shared" si="9"/>
        <v>0</v>
      </c>
    </row>
    <row r="24" spans="1:44" x14ac:dyDescent="0.25">
      <c r="A24" s="11">
        <v>6.5468785797358651</v>
      </c>
      <c r="B24" s="19">
        <v>3.9999999999999998E-6</v>
      </c>
      <c r="C24" s="1" t="s">
        <v>63</v>
      </c>
      <c r="D24" s="17">
        <f>AVERAGE(A592:A625)</f>
        <v>31.27255131113602</v>
      </c>
      <c r="E24" s="18">
        <f>AVERAGE($B592:$B625)</f>
        <v>3.6323529411764696E-5</v>
      </c>
      <c r="F24" s="12">
        <v>1.5</v>
      </c>
      <c r="G24" s="18">
        <f>MAX($B592:$B625)</f>
        <v>8.0000000000000007E-5</v>
      </c>
      <c r="H24" s="18">
        <f>MIN($B592:$B625)</f>
        <v>0</v>
      </c>
      <c r="I24" s="18">
        <f>SUM(G24-E24)</f>
        <v>4.3676470588235311E-5</v>
      </c>
      <c r="J24" s="18">
        <f t="shared" si="3"/>
        <v>3.5960294117647048E-5</v>
      </c>
      <c r="L24" s="12">
        <v>8.6372480957929234</v>
      </c>
      <c r="M24" s="12">
        <v>4.9999999999999998E-7</v>
      </c>
      <c r="N24" s="12" t="s">
        <v>91</v>
      </c>
      <c r="O24" s="17">
        <f>AVERAGE(L440:L443)</f>
        <v>46.510291704836817</v>
      </c>
      <c r="P24" s="18">
        <f>AVERAGE($M438:$M441)</f>
        <v>1.1925000000000001E-4</v>
      </c>
      <c r="Q24" s="12">
        <v>2.5</v>
      </c>
      <c r="R24" s="18">
        <f>MAX($M438:$M441)</f>
        <v>2.6000000000000003E-4</v>
      </c>
      <c r="S24" s="18">
        <f>MIN($M438:$M441)</f>
        <v>1.5999999999999999E-5</v>
      </c>
      <c r="T24" s="7">
        <f t="shared" si="0"/>
        <v>1.4075000000000003E-4</v>
      </c>
      <c r="U24" s="18">
        <f t="shared" si="10"/>
        <v>1.0325000000000002E-4</v>
      </c>
      <c r="W24">
        <v>5.8346803402629011</v>
      </c>
      <c r="X24">
        <v>9.5517065715741212E-7</v>
      </c>
      <c r="Y24"/>
      <c r="Z24" s="1"/>
      <c r="AA24" s="17"/>
      <c r="AB24" s="18"/>
      <c r="AC24" s="12"/>
      <c r="AD24" s="18"/>
      <c r="AE24" s="18"/>
      <c r="AF24" s="7"/>
      <c r="AH24" s="17">
        <v>6.5468785797358651</v>
      </c>
      <c r="AI24" s="18">
        <v>8.278145695364238E-7</v>
      </c>
      <c r="AJ24"/>
      <c r="AK24"/>
      <c r="AL24"/>
      <c r="AM24"/>
      <c r="AN24"/>
      <c r="AO24"/>
      <c r="AP24"/>
      <c r="AQ24"/>
      <c r="AR24"/>
    </row>
    <row r="25" spans="1:44" x14ac:dyDescent="0.25">
      <c r="A25" s="11">
        <v>6.5468785797358651</v>
      </c>
      <c r="B25" s="19">
        <v>1.9999999999999999E-6</v>
      </c>
      <c r="C25" s="1" t="s">
        <v>81</v>
      </c>
      <c r="D25" s="17">
        <f>AVERAGE(A626:A637)</f>
        <v>34.099571462418901</v>
      </c>
      <c r="E25" s="18">
        <f>AVERAGE($B626:$B637)</f>
        <v>5.1250000000000006E-5</v>
      </c>
      <c r="F25" s="12">
        <v>1.5</v>
      </c>
      <c r="G25" s="18">
        <f>MAX($B626:$B637)</f>
        <v>8.0000000000000007E-5</v>
      </c>
      <c r="H25" s="18">
        <f>MIN($B626:$B637)</f>
        <v>3.5000000000000004E-5</v>
      </c>
      <c r="I25" s="18">
        <f t="shared" ref="I25:I29" si="11">SUM(G25-E25)</f>
        <v>2.8750000000000001E-5</v>
      </c>
      <c r="J25" s="18">
        <f>SUM(E25-H25)</f>
        <v>1.6250000000000002E-5</v>
      </c>
      <c r="L25" s="12">
        <v>8.6372480957929234</v>
      </c>
      <c r="M25" s="12">
        <v>1.9999999999999999E-6</v>
      </c>
      <c r="T25" s="7"/>
      <c r="U25" s="18"/>
      <c r="W25">
        <v>5.8346803402629011</v>
      </c>
      <c r="X25">
        <v>1.5919510952623538E-6</v>
      </c>
      <c r="Y25"/>
      <c r="Z25" s="1"/>
      <c r="AA25" s="17"/>
      <c r="AB25" s="18"/>
      <c r="AC25" s="12"/>
      <c r="AD25" s="18"/>
      <c r="AE25" s="18"/>
      <c r="AF25" s="7"/>
      <c r="AH25" s="17">
        <v>6.5468785797358651</v>
      </c>
      <c r="AI25" s="18">
        <v>1.0031096398836393E-6</v>
      </c>
      <c r="AJ25"/>
      <c r="AK25"/>
      <c r="AL25"/>
      <c r="AM25"/>
      <c r="AN25"/>
      <c r="AO25"/>
      <c r="AP25"/>
      <c r="AQ25"/>
      <c r="AR25"/>
    </row>
    <row r="26" spans="1:44" x14ac:dyDescent="0.25">
      <c r="A26" s="17">
        <v>6.5468785797358651</v>
      </c>
      <c r="B26" s="16">
        <v>9.9999999999999995E-7</v>
      </c>
      <c r="C26" s="1" t="s">
        <v>64</v>
      </c>
      <c r="D26" s="17">
        <f>AVERAGE(A638:A651)</f>
        <v>37.924572136594506</v>
      </c>
      <c r="E26" s="18">
        <f>AVERAGE($B638:$B651)</f>
        <v>6.2446428571428581E-5</v>
      </c>
      <c r="F26" s="12">
        <v>2</v>
      </c>
      <c r="G26" s="18">
        <f>MAX($B638:$B651)</f>
        <v>1E-4</v>
      </c>
      <c r="H26" s="18">
        <f>MIN($B638:$B651)</f>
        <v>2.0000000000000002E-5</v>
      </c>
      <c r="I26" s="18">
        <f t="shared" si="11"/>
        <v>3.7553571428571424E-5</v>
      </c>
      <c r="J26" s="18">
        <f>SUM(E26-H26)</f>
        <v>4.2446428571428583E-5</v>
      </c>
      <c r="L26" s="12">
        <v>9.2254314237731503</v>
      </c>
      <c r="M26" s="12">
        <v>0</v>
      </c>
      <c r="T26" s="7"/>
      <c r="U26" s="18"/>
      <c r="W26">
        <v>5.8346803402629011</v>
      </c>
      <c r="X26">
        <v>2.3651844843897824E-6</v>
      </c>
      <c r="Y26"/>
      <c r="Z26" s="1"/>
      <c r="AA26" s="17"/>
      <c r="AB26" s="18"/>
      <c r="AC26" s="12"/>
      <c r="AD26" s="18"/>
      <c r="AE26" s="18"/>
      <c r="AF26" s="7"/>
      <c r="AH26" s="17">
        <v>6.5468785797358651</v>
      </c>
      <c r="AI26" s="18">
        <v>1.004016064257028E-6</v>
      </c>
      <c r="AJ26"/>
      <c r="AK26"/>
      <c r="AL26"/>
      <c r="AM26"/>
      <c r="AN26"/>
      <c r="AO26"/>
      <c r="AP26"/>
      <c r="AQ26"/>
      <c r="AR26"/>
    </row>
    <row r="27" spans="1:44" x14ac:dyDescent="0.25">
      <c r="A27" s="12">
        <v>6.6416741957084202</v>
      </c>
      <c r="B27" s="16">
        <v>6.0000000000000002E-6</v>
      </c>
      <c r="C27" s="1" t="s">
        <v>82</v>
      </c>
      <c r="D27" s="17">
        <f>AVERAGE(A652:A664)</f>
        <v>42.40113846157309</v>
      </c>
      <c r="E27" s="18">
        <f>AVERAGE($B652:$B664)</f>
        <v>7.4615384615384615E-5</v>
      </c>
      <c r="F27" s="12">
        <v>2.5</v>
      </c>
      <c r="G27" s="18">
        <f>MAX($B652:$B664)</f>
        <v>2.6000000000000003E-4</v>
      </c>
      <c r="H27" s="18">
        <f>MIN($B652:$B664)</f>
        <v>1.4999999999999999E-5</v>
      </c>
      <c r="I27" s="18">
        <f t="shared" si="11"/>
        <v>1.8538461538461542E-4</v>
      </c>
      <c r="J27" s="18">
        <f>SUM(E27-H27)</f>
        <v>5.9615384615384616E-5</v>
      </c>
      <c r="L27" s="12">
        <v>9.2254314237731503</v>
      </c>
      <c r="M27" s="12">
        <v>4.9999999999999998E-7</v>
      </c>
      <c r="T27" s="7"/>
      <c r="U27" s="18"/>
      <c r="W27">
        <v>5.8346803402629011</v>
      </c>
      <c r="X27">
        <v>2.4527839097375523E-6</v>
      </c>
      <c r="Y27"/>
      <c r="Z27" s="1"/>
      <c r="AA27" s="17"/>
      <c r="AB27" s="18"/>
      <c r="AC27" s="12"/>
      <c r="AD27" s="18"/>
      <c r="AE27" s="18"/>
      <c r="AF27" s="7"/>
      <c r="AH27" s="17">
        <v>6.5468785797358651</v>
      </c>
      <c r="AI27" s="18">
        <v>1.2490632025980516E-6</v>
      </c>
      <c r="AJ27"/>
      <c r="AK27"/>
      <c r="AL27"/>
      <c r="AM27"/>
      <c r="AN27"/>
      <c r="AO27"/>
      <c r="AP27"/>
      <c r="AQ27"/>
      <c r="AR27"/>
    </row>
    <row r="28" spans="1:44" x14ac:dyDescent="0.25">
      <c r="A28" s="12">
        <v>7.288593878019876</v>
      </c>
      <c r="B28" s="16">
        <v>1.002004008016032E-5</v>
      </c>
      <c r="C28" s="1" t="s">
        <v>83</v>
      </c>
      <c r="D28" s="17">
        <f>AVERAGE(A665:A674)</f>
        <v>47.43229419189624</v>
      </c>
      <c r="E28" s="18">
        <f>AVERAGE($B665:$B674)</f>
        <v>1.2170000000000002E-4</v>
      </c>
      <c r="F28" s="12">
        <v>2.5</v>
      </c>
      <c r="G28" s="18">
        <f>MAX($B665:$B674)</f>
        <v>2.6000000000000003E-4</v>
      </c>
      <c r="H28" s="18">
        <f>MIN($B665:$B674)</f>
        <v>2.9999999999999997E-5</v>
      </c>
      <c r="I28" s="18">
        <f t="shared" si="11"/>
        <v>1.383E-4</v>
      </c>
      <c r="J28" s="18">
        <f>SUM(E28-H28)</f>
        <v>9.170000000000002E-5</v>
      </c>
      <c r="L28" s="12">
        <v>9.2254314237731503</v>
      </c>
      <c r="M28" s="12">
        <v>2.6666666666666664E-6</v>
      </c>
      <c r="T28" s="7"/>
      <c r="U28" s="18"/>
      <c r="W28">
        <v>6.0716068920438504</v>
      </c>
      <c r="X28">
        <v>0</v>
      </c>
      <c r="Y28"/>
      <c r="Z28" s="1"/>
      <c r="AA28" s="17"/>
      <c r="AB28" s="18"/>
      <c r="AC28" s="12"/>
      <c r="AD28" s="18"/>
      <c r="AE28" s="18"/>
      <c r="AF28" s="7"/>
      <c r="AH28" s="17">
        <v>6.5468785797358651</v>
      </c>
      <c r="AI28" s="18">
        <v>1.2490632025980516E-6</v>
      </c>
      <c r="AJ28"/>
      <c r="AK28"/>
      <c r="AL28"/>
      <c r="AM28"/>
      <c r="AN28"/>
      <c r="AO28"/>
      <c r="AP28"/>
      <c r="AQ28"/>
      <c r="AR28"/>
    </row>
    <row r="29" spans="1:44" x14ac:dyDescent="0.25">
      <c r="A29" s="12">
        <v>7.288593878019876</v>
      </c>
      <c r="B29" s="16">
        <v>1.0000000000000001E-5</v>
      </c>
      <c r="C29" s="1" t="s">
        <v>84</v>
      </c>
      <c r="D29" s="17">
        <f>AVERAGE(A675:A683)</f>
        <v>53.769625303817392</v>
      </c>
      <c r="E29" s="18">
        <f>AVERAGE($B675:$B683)</f>
        <v>9.9111111111111109E-5</v>
      </c>
      <c r="F29" s="12">
        <v>5</v>
      </c>
      <c r="G29" s="18">
        <f>MAX($B675:$B683)</f>
        <v>2.6000000000000003E-4</v>
      </c>
      <c r="H29" s="18">
        <f>MIN($B675:$B683)</f>
        <v>4.0000000000000003E-5</v>
      </c>
      <c r="I29" s="18">
        <f t="shared" si="11"/>
        <v>1.6088888888888891E-4</v>
      </c>
      <c r="J29" s="18">
        <f>SUM(E29-H29)</f>
        <v>5.9111111111111106E-5</v>
      </c>
      <c r="L29" s="12">
        <v>9.2254314237731503</v>
      </c>
      <c r="M29" s="12">
        <v>2.6666666666666664E-6</v>
      </c>
      <c r="T29" s="7"/>
      <c r="U29" s="18"/>
      <c r="W29">
        <v>6.0716068920438504</v>
      </c>
      <c r="X29">
        <v>9.1979396615158204E-7</v>
      </c>
      <c r="Y29"/>
      <c r="Z29" s="1"/>
      <c r="AA29" s="17"/>
      <c r="AB29" s="18"/>
      <c r="AC29" s="12"/>
      <c r="AD29" s="18"/>
      <c r="AE29" s="18"/>
      <c r="AF29" s="7"/>
      <c r="AH29" s="17">
        <v>6.5468785797358651</v>
      </c>
      <c r="AI29" s="18">
        <v>2.006823198876179E-6</v>
      </c>
      <c r="AJ29"/>
      <c r="AK29"/>
      <c r="AL29"/>
      <c r="AM29"/>
      <c r="AN29"/>
      <c r="AO29"/>
      <c r="AP29"/>
      <c r="AQ29"/>
      <c r="AR29"/>
    </row>
    <row r="30" spans="1:44" x14ac:dyDescent="0.25">
      <c r="A30" s="12">
        <v>7.288593878019876</v>
      </c>
      <c r="B30" s="16">
        <v>5.0000000000000004E-6</v>
      </c>
      <c r="L30" s="12">
        <v>9.2254314237731503</v>
      </c>
      <c r="M30" s="12">
        <v>3.3333333333333337E-6</v>
      </c>
      <c r="T30" s="7"/>
      <c r="U30" s="18"/>
      <c r="W30">
        <v>6.0716068920438504</v>
      </c>
      <c r="X30">
        <v>4.4574630667345899E-6</v>
      </c>
      <c r="Y30"/>
      <c r="Z30"/>
      <c r="AA30"/>
      <c r="AB30"/>
      <c r="AC30"/>
      <c r="AD30"/>
      <c r="AE30"/>
      <c r="AF30"/>
      <c r="AH30" s="17">
        <v>6.5468785797358651</v>
      </c>
      <c r="AI30" s="18">
        <v>2.4834437086092716E-6</v>
      </c>
      <c r="AJ30"/>
      <c r="AK30"/>
      <c r="AL30"/>
      <c r="AM30"/>
      <c r="AN30"/>
      <c r="AO30"/>
      <c r="AP30"/>
      <c r="AQ30"/>
      <c r="AR30"/>
    </row>
    <row r="31" spans="1:44" x14ac:dyDescent="0.25">
      <c r="A31" s="12">
        <v>7.288593878019876</v>
      </c>
      <c r="B31" s="16">
        <v>5.0000000000000004E-6</v>
      </c>
      <c r="L31" s="12">
        <v>9.2254314237731503</v>
      </c>
      <c r="M31" s="12">
        <v>5.4999999999999999E-6</v>
      </c>
      <c r="T31" s="7"/>
      <c r="U31" s="18"/>
      <c r="W31">
        <v>6.0716068920438504</v>
      </c>
      <c r="X31">
        <v>5.0476498142464868E-6</v>
      </c>
      <c r="Y31"/>
      <c r="Z31"/>
      <c r="AA31"/>
      <c r="AB31"/>
      <c r="AC31"/>
      <c r="AD31"/>
      <c r="AE31"/>
      <c r="AF31"/>
      <c r="AH31" s="17">
        <v>7.3130963338807993</v>
      </c>
      <c r="AI31" s="18">
        <v>0</v>
      </c>
      <c r="AJ31"/>
      <c r="AK31"/>
      <c r="AL31"/>
      <c r="AM31"/>
      <c r="AN31"/>
      <c r="AO31"/>
      <c r="AP31"/>
      <c r="AQ31"/>
      <c r="AR31"/>
    </row>
    <row r="32" spans="1:44" x14ac:dyDescent="0.25">
      <c r="A32" s="12">
        <v>7.288593878019876</v>
      </c>
      <c r="B32" s="16">
        <v>2.5000000000000002E-6</v>
      </c>
      <c r="L32" s="12">
        <v>9.7764088819643913</v>
      </c>
      <c r="M32" s="12">
        <v>0</v>
      </c>
      <c r="T32" s="7"/>
      <c r="U32" s="18"/>
      <c r="W32">
        <v>6.2994343343470014</v>
      </c>
      <c r="X32">
        <v>1.9103413143148242E-6</v>
      </c>
      <c r="Y32"/>
      <c r="Z32"/>
      <c r="AA32"/>
      <c r="AB32"/>
      <c r="AC32"/>
      <c r="AD32"/>
      <c r="AE32"/>
      <c r="AF32"/>
      <c r="AH32" s="17">
        <v>7.3130963338807993</v>
      </c>
      <c r="AI32" s="18">
        <v>0</v>
      </c>
      <c r="AJ32"/>
      <c r="AK32"/>
      <c r="AL32"/>
      <c r="AM32"/>
      <c r="AN32"/>
      <c r="AO32"/>
      <c r="AP32"/>
      <c r="AQ32"/>
      <c r="AR32"/>
    </row>
    <row r="33" spans="1:44" x14ac:dyDescent="0.25">
      <c r="A33" s="12">
        <v>7.288593878019876</v>
      </c>
      <c r="B33" s="16">
        <v>0</v>
      </c>
      <c r="L33" s="12">
        <v>9.7764088819643913</v>
      </c>
      <c r="M33" s="12">
        <v>0</v>
      </c>
      <c r="T33" s="7"/>
      <c r="U33" s="18"/>
      <c r="W33">
        <v>6.5191169604936103</v>
      </c>
      <c r="X33">
        <v>0</v>
      </c>
      <c r="Y33"/>
      <c r="Z33"/>
      <c r="AA33"/>
      <c r="AB33"/>
      <c r="AC33"/>
      <c r="AD33"/>
      <c r="AE33"/>
      <c r="AF33"/>
      <c r="AH33" s="17">
        <v>7.3130963338807993</v>
      </c>
      <c r="AI33" s="18">
        <v>0</v>
      </c>
      <c r="AJ33"/>
      <c r="AK33"/>
      <c r="AL33"/>
      <c r="AM33"/>
      <c r="AN33"/>
      <c r="AO33"/>
      <c r="AP33"/>
      <c r="AQ33"/>
      <c r="AR33"/>
    </row>
    <row r="34" spans="1:44" x14ac:dyDescent="0.25">
      <c r="A34" s="12">
        <v>7.288593878019876</v>
      </c>
      <c r="B34" s="16">
        <v>0</v>
      </c>
      <c r="L34" s="12">
        <v>9.7764088819643913</v>
      </c>
      <c r="M34" s="12">
        <v>6.666666666666666E-7</v>
      </c>
      <c r="T34" s="7"/>
      <c r="U34" s="18"/>
      <c r="W34">
        <v>6.5191169604936103</v>
      </c>
      <c r="X34">
        <v>3.1839021905247071E-7</v>
      </c>
      <c r="Y34"/>
      <c r="Z34"/>
      <c r="AA34"/>
      <c r="AB34"/>
      <c r="AC34"/>
      <c r="AD34"/>
      <c r="AE34"/>
      <c r="AF34"/>
      <c r="AH34" s="17">
        <v>7.3130963338807993</v>
      </c>
      <c r="AI34" s="18">
        <v>3.345376689415228E-7</v>
      </c>
      <c r="AJ34"/>
      <c r="AK34"/>
      <c r="AL34"/>
      <c r="AM34"/>
      <c r="AN34"/>
      <c r="AO34"/>
      <c r="AP34"/>
      <c r="AQ34"/>
      <c r="AR34"/>
    </row>
    <row r="35" spans="1:44" x14ac:dyDescent="0.25">
      <c r="A35" s="11">
        <v>7.3130963338807993</v>
      </c>
      <c r="B35" s="19">
        <v>3.9999999999999998E-6</v>
      </c>
      <c r="L35" s="12">
        <v>9.7764088819643913</v>
      </c>
      <c r="M35" s="12">
        <v>9.9999999999999995E-7</v>
      </c>
      <c r="T35" s="7"/>
      <c r="U35" s="18"/>
      <c r="W35">
        <v>6.5191169604936103</v>
      </c>
      <c r="X35">
        <v>9.5517065715741212E-7</v>
      </c>
      <c r="Y35"/>
      <c r="Z35"/>
      <c r="AA35"/>
      <c r="AB35"/>
      <c r="AC35"/>
      <c r="AD35"/>
      <c r="AE35"/>
      <c r="AF35"/>
      <c r="AH35" s="17">
        <v>7.3130963338807993</v>
      </c>
      <c r="AI35" s="18">
        <v>5.0170579971904475E-7</v>
      </c>
      <c r="AJ35"/>
      <c r="AK35"/>
      <c r="AL35"/>
      <c r="AM35"/>
      <c r="AN35"/>
      <c r="AO35"/>
      <c r="AP35"/>
      <c r="AQ35"/>
      <c r="AR35"/>
    </row>
    <row r="36" spans="1:44" x14ac:dyDescent="0.25">
      <c r="A36" s="11">
        <v>7.3130963338807993</v>
      </c>
      <c r="B36" s="19">
        <v>1.9999999999999999E-6</v>
      </c>
      <c r="L36" s="12">
        <v>9.7764088819643913</v>
      </c>
      <c r="M36" s="12">
        <v>1.5E-6</v>
      </c>
      <c r="T36" s="7"/>
      <c r="U36" s="18"/>
      <c r="W36">
        <v>6.5191169604936103</v>
      </c>
      <c r="X36">
        <v>1.5919510952623538E-6</v>
      </c>
      <c r="Y36"/>
      <c r="Z36"/>
      <c r="AA36"/>
      <c r="AB36"/>
      <c r="AC36"/>
      <c r="AD36"/>
      <c r="AE36"/>
      <c r="AF36"/>
      <c r="AH36" s="17">
        <v>7.3130963338807993</v>
      </c>
      <c r="AI36" s="18">
        <v>5.0170579971904475E-7</v>
      </c>
      <c r="AJ36"/>
      <c r="AK36"/>
      <c r="AL36"/>
      <c r="AM36"/>
      <c r="AN36"/>
      <c r="AO36"/>
      <c r="AP36"/>
      <c r="AQ36"/>
      <c r="AR36"/>
    </row>
    <row r="37" spans="1:44" x14ac:dyDescent="0.25">
      <c r="A37" s="17">
        <v>7.3130963338807993</v>
      </c>
      <c r="B37" s="16">
        <v>9.9999999999999995E-7</v>
      </c>
      <c r="L37" s="12">
        <v>9.7764088819643913</v>
      </c>
      <c r="M37" s="12">
        <v>2.5000000000000002E-6</v>
      </c>
      <c r="T37" s="7"/>
      <c r="U37" s="18"/>
      <c r="W37">
        <v>6.5191169604936103</v>
      </c>
      <c r="X37">
        <v>2.228731533367295E-6</v>
      </c>
      <c r="Y37"/>
      <c r="Z37"/>
      <c r="AA37"/>
      <c r="AB37"/>
      <c r="AC37"/>
      <c r="AD37"/>
      <c r="AE37"/>
      <c r="AF37"/>
      <c r="AH37" s="17">
        <v>7.3130963338807993</v>
      </c>
      <c r="AI37" s="18">
        <v>5.0185687042055604E-7</v>
      </c>
      <c r="AJ37"/>
      <c r="AK37"/>
      <c r="AL37"/>
      <c r="AM37"/>
      <c r="AN37"/>
      <c r="AO37"/>
      <c r="AP37"/>
      <c r="AQ37"/>
      <c r="AR37"/>
    </row>
    <row r="38" spans="1:44" x14ac:dyDescent="0.25">
      <c r="A38" s="12">
        <v>7.4189775514340583</v>
      </c>
      <c r="B38" s="16">
        <v>1.0000000000000001E-5</v>
      </c>
      <c r="L38" s="12">
        <v>10.2961675462117</v>
      </c>
      <c r="M38" s="12">
        <v>0</v>
      </c>
      <c r="T38" s="7"/>
      <c r="U38" s="18"/>
      <c r="W38">
        <v>6.5191169604936103</v>
      </c>
      <c r="X38">
        <v>2.7593818984547466E-6</v>
      </c>
      <c r="Y38"/>
      <c r="Z38"/>
      <c r="AA38"/>
      <c r="AB38"/>
      <c r="AC38"/>
      <c r="AD38"/>
      <c r="AE38"/>
      <c r="AF38"/>
      <c r="AH38" s="17">
        <v>7.3130963338807993</v>
      </c>
      <c r="AI38" s="18">
        <v>6.245316012990258E-7</v>
      </c>
      <c r="AJ38"/>
      <c r="AK38"/>
      <c r="AL38"/>
      <c r="AM38"/>
      <c r="AN38"/>
      <c r="AO38"/>
      <c r="AP38"/>
      <c r="AQ38"/>
      <c r="AR38"/>
    </row>
    <row r="39" spans="1:44" x14ac:dyDescent="0.25">
      <c r="A39" s="12">
        <v>7.4189775514340583</v>
      </c>
      <c r="B39" s="16">
        <v>7.9999999999999996E-6</v>
      </c>
      <c r="L39" s="12">
        <v>10.2961675462117</v>
      </c>
      <c r="M39" s="12">
        <v>0</v>
      </c>
      <c r="T39" s="7"/>
      <c r="U39" s="18"/>
      <c r="W39">
        <v>6.5191169604936103</v>
      </c>
      <c r="X39">
        <v>3.8206826286296485E-6</v>
      </c>
      <c r="Y39"/>
      <c r="Z39"/>
      <c r="AA39"/>
      <c r="AB39"/>
      <c r="AC39"/>
      <c r="AD39"/>
      <c r="AE39"/>
      <c r="AF39"/>
      <c r="AH39" s="17">
        <v>7.3130963338807993</v>
      </c>
      <c r="AI39" s="18">
        <v>1.0034115994380895E-6</v>
      </c>
      <c r="AJ39"/>
      <c r="AK39"/>
      <c r="AL39"/>
      <c r="AM39"/>
      <c r="AN39"/>
      <c r="AO39"/>
      <c r="AP39"/>
      <c r="AQ39"/>
      <c r="AR39"/>
    </row>
    <row r="40" spans="1:44" x14ac:dyDescent="0.25">
      <c r="A40" s="12">
        <v>7.4189775514340583</v>
      </c>
      <c r="B40" s="16">
        <v>7.9999999999999996E-6</v>
      </c>
      <c r="L40" s="12">
        <v>10.2961675462117</v>
      </c>
      <c r="M40" s="12">
        <v>0</v>
      </c>
      <c r="T40" s="7"/>
      <c r="U40" s="18"/>
      <c r="W40" s="20">
        <v>6.5468785797358651</v>
      </c>
      <c r="X40" s="20">
        <v>1.0034115994380895E-6</v>
      </c>
      <c r="Y40"/>
      <c r="Z40"/>
      <c r="AA40"/>
      <c r="AB40"/>
      <c r="AC40"/>
      <c r="AD40"/>
      <c r="AE40"/>
      <c r="AF40"/>
      <c r="AH40" s="17">
        <v>7.3130963338807993</v>
      </c>
      <c r="AI40" s="18">
        <v>1.0034115994380895E-6</v>
      </c>
      <c r="AJ40"/>
      <c r="AK40"/>
      <c r="AL40"/>
      <c r="AM40"/>
      <c r="AN40"/>
      <c r="AO40"/>
      <c r="AP40"/>
      <c r="AQ40"/>
      <c r="AR40"/>
    </row>
    <row r="41" spans="1:44" x14ac:dyDescent="0.25">
      <c r="A41" s="12">
        <v>7.4189775514340583</v>
      </c>
      <c r="B41" s="16">
        <v>3.0000000000000001E-6</v>
      </c>
      <c r="L41" s="12">
        <v>10.2961675462117</v>
      </c>
      <c r="M41" s="12">
        <v>8.0000000000000007E-7</v>
      </c>
      <c r="T41" s="7"/>
      <c r="U41" s="18"/>
      <c r="W41" s="20">
        <v>6.5468785797358651</v>
      </c>
      <c r="X41" s="20">
        <v>3.0102347983142685E-6</v>
      </c>
      <c r="Y41"/>
      <c r="Z41"/>
      <c r="AA41"/>
      <c r="AB41"/>
      <c r="AC41"/>
      <c r="AD41"/>
      <c r="AE41"/>
      <c r="AF41"/>
      <c r="AH41" s="17">
        <v>7.3130963338807993</v>
      </c>
      <c r="AI41" s="18">
        <v>1.0034115994380895E-6</v>
      </c>
      <c r="AJ41"/>
      <c r="AK41"/>
      <c r="AL41"/>
      <c r="AM41"/>
      <c r="AN41"/>
      <c r="AO41"/>
      <c r="AP41"/>
      <c r="AQ41"/>
      <c r="AR41"/>
    </row>
    <row r="42" spans="1:44" x14ac:dyDescent="0.25">
      <c r="A42" s="12">
        <v>7.4189775514340583</v>
      </c>
      <c r="B42" s="16">
        <v>0</v>
      </c>
      <c r="L42" s="12">
        <v>10.2961675462117</v>
      </c>
      <c r="M42" s="12">
        <v>1.75E-6</v>
      </c>
      <c r="T42" s="7"/>
      <c r="U42" s="18"/>
      <c r="W42" s="20">
        <v>6.5468785797358651</v>
      </c>
      <c r="X42" s="20">
        <v>3.0102347983142685E-6</v>
      </c>
      <c r="Y42"/>
      <c r="Z42"/>
      <c r="AA42"/>
      <c r="AB42"/>
      <c r="AC42"/>
      <c r="AD42"/>
      <c r="AE42"/>
      <c r="AF42"/>
      <c r="AH42" s="17">
        <v>7.3130963338807993</v>
      </c>
      <c r="AI42" s="18">
        <v>1.5051173991571343E-6</v>
      </c>
      <c r="AJ42"/>
      <c r="AK42"/>
      <c r="AL42"/>
      <c r="AM42"/>
      <c r="AN42"/>
      <c r="AO42"/>
      <c r="AP42"/>
      <c r="AQ42"/>
      <c r="AR42"/>
    </row>
    <row r="43" spans="1:44" x14ac:dyDescent="0.25">
      <c r="A43" s="17">
        <v>8.0039622140452629</v>
      </c>
      <c r="B43" s="16">
        <v>6.0000000000000002E-6</v>
      </c>
      <c r="L43" s="12">
        <v>10.2961675462117</v>
      </c>
      <c r="M43" s="12">
        <v>3.0000000000000001E-6</v>
      </c>
      <c r="T43" s="7"/>
      <c r="U43" s="18"/>
      <c r="W43" s="20">
        <v>6.5468785797358651</v>
      </c>
      <c r="X43" s="20">
        <v>5.0170579971904475E-6</v>
      </c>
      <c r="Y43"/>
      <c r="Z43"/>
      <c r="AA43"/>
      <c r="AB43"/>
      <c r="AC43"/>
      <c r="AD43"/>
      <c r="AE43"/>
      <c r="AF43"/>
      <c r="AH43" s="17">
        <v>7.3130963338807993</v>
      </c>
      <c r="AI43" s="18">
        <v>1.5051173991571343E-6</v>
      </c>
      <c r="AJ43"/>
      <c r="AK43"/>
      <c r="AL43"/>
      <c r="AM43"/>
      <c r="AN43"/>
      <c r="AO43"/>
      <c r="AP43"/>
      <c r="AQ43"/>
      <c r="AR43"/>
    </row>
    <row r="44" spans="1:44" x14ac:dyDescent="0.25">
      <c r="A44" s="11">
        <v>8.0039622140452629</v>
      </c>
      <c r="B44" s="19">
        <v>3.6666666666666666E-6</v>
      </c>
      <c r="L44" s="12">
        <v>10.2961675462117</v>
      </c>
      <c r="M44" s="12">
        <v>3.0000000000000001E-6</v>
      </c>
      <c r="T44" s="7"/>
      <c r="U44" s="18"/>
      <c r="W44" s="20">
        <v>6.5468785797358651</v>
      </c>
      <c r="X44" s="20">
        <v>2.5471217524197655E-7</v>
      </c>
      <c r="Y44"/>
      <c r="Z44"/>
      <c r="AA44"/>
      <c r="AB44"/>
      <c r="AC44"/>
      <c r="AD44"/>
      <c r="AE44"/>
      <c r="AF44"/>
      <c r="AH44" s="17">
        <v>7.3130963338807993</v>
      </c>
      <c r="AI44" s="18">
        <v>1.5055706112616682E-6</v>
      </c>
      <c r="AJ44"/>
      <c r="AK44"/>
      <c r="AL44"/>
      <c r="AM44"/>
      <c r="AN44"/>
      <c r="AO44"/>
      <c r="AP44"/>
      <c r="AQ44"/>
      <c r="AR44"/>
    </row>
    <row r="45" spans="1:44" x14ac:dyDescent="0.25">
      <c r="A45" s="17">
        <v>8.0039622140452629</v>
      </c>
      <c r="B45" s="16">
        <v>2.2499999999999996E-6</v>
      </c>
      <c r="L45" s="12">
        <v>10.2961675462117</v>
      </c>
      <c r="M45" s="12">
        <v>3.2000000000000003E-6</v>
      </c>
      <c r="T45" s="7"/>
      <c r="U45" s="18"/>
      <c r="W45" s="20">
        <v>6.5468785797358651</v>
      </c>
      <c r="X45" s="20">
        <v>1.0034115994380895E-6</v>
      </c>
      <c r="Y45"/>
      <c r="Z45"/>
      <c r="AA45"/>
      <c r="AB45"/>
      <c r="AC45"/>
      <c r="AD45"/>
      <c r="AE45"/>
      <c r="AF45"/>
      <c r="AH45" s="17">
        <v>7.3130963338807993</v>
      </c>
      <c r="AI45" s="18">
        <v>1.6556291390728476E-6</v>
      </c>
      <c r="AJ45"/>
      <c r="AK45"/>
      <c r="AL45"/>
      <c r="AM45"/>
      <c r="AN45"/>
      <c r="AO45"/>
      <c r="AP45"/>
      <c r="AQ45"/>
      <c r="AR45"/>
    </row>
    <row r="46" spans="1:44" x14ac:dyDescent="0.25">
      <c r="A46" s="17">
        <v>8.0039622140452629</v>
      </c>
      <c r="B46" s="16">
        <v>1.9999999999999999E-6</v>
      </c>
      <c r="L46" s="12">
        <v>10.2961675462117</v>
      </c>
      <c r="M46" s="12">
        <v>3.9999999999999998E-6</v>
      </c>
      <c r="T46" s="7"/>
      <c r="U46" s="18"/>
      <c r="W46" s="20">
        <v>6.5468785797358651</v>
      </c>
      <c r="X46" s="20">
        <v>1.0034115994380895E-6</v>
      </c>
      <c r="Y46"/>
      <c r="Z46"/>
      <c r="AA46"/>
      <c r="AB46"/>
      <c r="AC46"/>
      <c r="AD46"/>
      <c r="AE46"/>
      <c r="AF46"/>
      <c r="AH46" s="17">
        <v>7.3130963338807993</v>
      </c>
      <c r="AI46" s="18">
        <v>1.6556291390728476E-6</v>
      </c>
      <c r="AJ46"/>
      <c r="AK46"/>
      <c r="AL46"/>
      <c r="AM46"/>
      <c r="AN46"/>
      <c r="AO46"/>
      <c r="AP46"/>
      <c r="AQ46"/>
      <c r="AR46"/>
    </row>
    <row r="47" spans="1:44" x14ac:dyDescent="0.25">
      <c r="A47" s="11">
        <v>8.0039622140452629</v>
      </c>
      <c r="B47" s="19">
        <v>9.9999999999999995E-7</v>
      </c>
      <c r="L47" s="12">
        <v>10.2961675462117</v>
      </c>
      <c r="M47" s="12">
        <v>4.4999999999999993E-6</v>
      </c>
      <c r="T47" s="7"/>
      <c r="U47" s="18"/>
      <c r="W47" s="20">
        <v>6.5468785797358651</v>
      </c>
      <c r="X47" s="20">
        <v>7.5255869957856713E-7</v>
      </c>
      <c r="Y47"/>
      <c r="Z47"/>
      <c r="AA47"/>
      <c r="AB47"/>
      <c r="AC47"/>
      <c r="AD47"/>
      <c r="AE47"/>
      <c r="AF47"/>
      <c r="AH47" s="17">
        <v>7.3130963338807993</v>
      </c>
      <c r="AI47" s="18">
        <v>2.5085289985952238E-6</v>
      </c>
      <c r="AJ47"/>
      <c r="AK47"/>
      <c r="AL47"/>
      <c r="AM47"/>
      <c r="AN47"/>
      <c r="AO47"/>
      <c r="AP47"/>
      <c r="AQ47"/>
      <c r="AR47"/>
    </row>
    <row r="48" spans="1:44" x14ac:dyDescent="0.25">
      <c r="A48" s="12">
        <v>8.119836421058972</v>
      </c>
      <c r="B48" s="16">
        <v>6.0000000000000002E-6</v>
      </c>
      <c r="L48" s="12">
        <v>10.2961675462117</v>
      </c>
      <c r="M48" s="12">
        <v>5.0000000000000004E-6</v>
      </c>
      <c r="T48" s="7"/>
      <c r="U48" s="18"/>
      <c r="W48" s="20">
        <v>6.5468785797358651</v>
      </c>
      <c r="X48" s="20">
        <v>0</v>
      </c>
      <c r="Y48"/>
      <c r="Z48"/>
      <c r="AA48"/>
      <c r="AB48"/>
      <c r="AC48"/>
      <c r="AD48"/>
      <c r="AE48"/>
      <c r="AF48"/>
      <c r="AH48" s="17">
        <v>7.3130963338807993</v>
      </c>
      <c r="AI48" s="18">
        <v>3.0102347983142685E-6</v>
      </c>
      <c r="AJ48"/>
      <c r="AK48"/>
      <c r="AL48"/>
      <c r="AM48"/>
      <c r="AN48"/>
      <c r="AO48"/>
      <c r="AP48"/>
      <c r="AQ48"/>
      <c r="AR48"/>
    </row>
    <row r="49" spans="1:44" x14ac:dyDescent="0.25">
      <c r="A49" s="12">
        <v>8.119836421058972</v>
      </c>
      <c r="B49" s="16">
        <v>3.9999999999999998E-6</v>
      </c>
      <c r="L49" s="12">
        <v>10.789231832563255</v>
      </c>
      <c r="M49" s="12">
        <v>0</v>
      </c>
      <c r="T49" s="7"/>
      <c r="U49" s="18"/>
      <c r="W49" s="20">
        <v>6.5468785797358651</v>
      </c>
      <c r="X49" s="20">
        <v>0</v>
      </c>
      <c r="Y49"/>
      <c r="Z49"/>
      <c r="AA49"/>
      <c r="AB49"/>
      <c r="AC49"/>
      <c r="AD49"/>
      <c r="AE49"/>
      <c r="AF49"/>
      <c r="AH49" s="17">
        <v>7.3130963338807993</v>
      </c>
      <c r="AI49" s="18">
        <v>4.013646397752358E-6</v>
      </c>
      <c r="AJ49"/>
      <c r="AK49"/>
      <c r="AL49"/>
      <c r="AM49"/>
      <c r="AN49"/>
      <c r="AO49"/>
      <c r="AP49"/>
      <c r="AQ49"/>
      <c r="AR49"/>
    </row>
    <row r="50" spans="1:44" x14ac:dyDescent="0.25">
      <c r="A50" s="12">
        <v>8.2300241839750878</v>
      </c>
      <c r="B50" s="16">
        <v>7.4999999999999993E-6</v>
      </c>
      <c r="L50" s="12">
        <v>10.789231832563255</v>
      </c>
      <c r="M50" s="12">
        <v>9.9999999999999995E-7</v>
      </c>
      <c r="T50" s="7"/>
      <c r="U50" s="18"/>
      <c r="W50" s="20">
        <v>6.5468785797358651</v>
      </c>
      <c r="X50" s="20">
        <v>3.0102347983142685E-6</v>
      </c>
      <c r="Y50"/>
      <c r="Z50"/>
      <c r="AA50"/>
      <c r="AB50"/>
      <c r="AC50"/>
      <c r="AD50"/>
      <c r="AE50"/>
      <c r="AF50"/>
      <c r="AH50" s="17">
        <v>7.3130963338807993</v>
      </c>
      <c r="AI50" s="18">
        <v>4.5167118337850042E-6</v>
      </c>
      <c r="AJ50"/>
      <c r="AK50"/>
      <c r="AL50"/>
      <c r="AM50"/>
      <c r="AN50"/>
      <c r="AO50"/>
      <c r="AP50"/>
      <c r="AQ50"/>
      <c r="AR50"/>
    </row>
    <row r="51" spans="1:44" x14ac:dyDescent="0.25">
      <c r="A51" s="12">
        <v>8.4086043454846067</v>
      </c>
      <c r="B51" s="16">
        <v>1.0030090270812437E-5</v>
      </c>
      <c r="L51" s="12">
        <v>10.789231832563255</v>
      </c>
      <c r="M51" s="12">
        <v>3.9999999999999998E-6</v>
      </c>
      <c r="T51" s="7"/>
      <c r="U51" s="18"/>
      <c r="W51" s="20">
        <v>6.5468785797358651</v>
      </c>
      <c r="X51" s="20">
        <v>3.0102347983142685E-6</v>
      </c>
      <c r="Y51"/>
      <c r="Z51"/>
      <c r="AA51"/>
      <c r="AB51"/>
      <c r="AC51"/>
      <c r="AD51"/>
      <c r="AE51"/>
      <c r="AF51"/>
      <c r="AH51" s="17">
        <v>8.0039622140452629</v>
      </c>
      <c r="AI51" s="18">
        <v>0</v>
      </c>
      <c r="AJ51"/>
      <c r="AK51"/>
      <c r="AL51"/>
      <c r="AM51"/>
      <c r="AN51"/>
      <c r="AO51"/>
      <c r="AP51"/>
      <c r="AQ51"/>
      <c r="AR51"/>
    </row>
    <row r="52" spans="1:44" x14ac:dyDescent="0.25">
      <c r="A52" s="12">
        <v>8.4086043454846067</v>
      </c>
      <c r="B52" s="16">
        <v>1.002004008016032E-5</v>
      </c>
      <c r="L52" s="12">
        <v>10.789231832563255</v>
      </c>
      <c r="M52" s="12">
        <v>4.4999999999999993E-6</v>
      </c>
      <c r="T52" s="7"/>
      <c r="U52" s="18"/>
      <c r="W52">
        <v>6.7314524814427461</v>
      </c>
      <c r="X52">
        <v>3.1839021905247071E-7</v>
      </c>
      <c r="Y52"/>
      <c r="Z52"/>
      <c r="AA52"/>
      <c r="AB52"/>
      <c r="AC52"/>
      <c r="AD52"/>
      <c r="AE52"/>
      <c r="AF52"/>
      <c r="AH52" s="17">
        <v>8.0039622140452629</v>
      </c>
      <c r="AI52" s="18">
        <v>0</v>
      </c>
      <c r="AJ52"/>
      <c r="AK52"/>
      <c r="AL52"/>
      <c r="AM52"/>
      <c r="AN52"/>
      <c r="AO52"/>
      <c r="AP52"/>
      <c r="AQ52"/>
      <c r="AR52"/>
    </row>
    <row r="53" spans="1:44" x14ac:dyDescent="0.25">
      <c r="A53" s="12">
        <v>8.4086043454846067</v>
      </c>
      <c r="B53" s="16">
        <v>1.002004008016032E-5</v>
      </c>
      <c r="L53" s="12">
        <v>11.259120413457412</v>
      </c>
      <c r="M53" s="12">
        <v>1.5E-6</v>
      </c>
      <c r="T53" s="7"/>
      <c r="U53" s="18"/>
      <c r="W53">
        <v>6.7314524814427461</v>
      </c>
      <c r="X53">
        <v>9.5517065715741212E-7</v>
      </c>
      <c r="Y53"/>
      <c r="Z53"/>
      <c r="AA53"/>
      <c r="AB53"/>
      <c r="AC53"/>
      <c r="AD53"/>
      <c r="AE53"/>
      <c r="AF53"/>
      <c r="AH53" s="17">
        <v>8.0039622140452629</v>
      </c>
      <c r="AI53" s="18">
        <v>0</v>
      </c>
      <c r="AJ53"/>
      <c r="AK53"/>
      <c r="AL53"/>
      <c r="AM53"/>
      <c r="AN53"/>
      <c r="AO53"/>
      <c r="AP53"/>
      <c r="AQ53"/>
      <c r="AR53"/>
    </row>
    <row r="54" spans="1:44" x14ac:dyDescent="0.25">
      <c r="A54" s="12">
        <v>8.4086043454846067</v>
      </c>
      <c r="B54" s="16">
        <v>1.0000000000000001E-5</v>
      </c>
      <c r="L54" s="12">
        <v>11.259120413457412</v>
      </c>
      <c r="M54" s="12">
        <v>1.5E-6</v>
      </c>
      <c r="T54" s="7"/>
      <c r="U54" s="18"/>
      <c r="W54">
        <v>6.9371158161471209</v>
      </c>
      <c r="X54">
        <v>2.5471217524197657E-6</v>
      </c>
      <c r="Y54"/>
      <c r="Z54"/>
      <c r="AA54"/>
      <c r="AB54"/>
      <c r="AC54"/>
      <c r="AD54"/>
      <c r="AE54"/>
      <c r="AF54"/>
      <c r="AH54" s="17">
        <v>8.0039622140452629</v>
      </c>
      <c r="AI54" s="18">
        <v>0</v>
      </c>
      <c r="AJ54"/>
      <c r="AK54"/>
      <c r="AL54"/>
      <c r="AM54"/>
      <c r="AN54"/>
      <c r="AO54"/>
      <c r="AP54"/>
      <c r="AQ54"/>
      <c r="AR54"/>
    </row>
    <row r="55" spans="1:44" x14ac:dyDescent="0.25">
      <c r="A55" s="12">
        <v>8.4086043454846067</v>
      </c>
      <c r="B55" s="16">
        <v>1.0000000000000001E-5</v>
      </c>
      <c r="L55" s="12">
        <v>11.259120413457412</v>
      </c>
      <c r="M55" s="12">
        <v>1.5E-6</v>
      </c>
      <c r="T55" s="7"/>
      <c r="U55" s="18"/>
      <c r="W55">
        <v>7.1366840456687601</v>
      </c>
      <c r="X55">
        <v>6.3678043810494142E-7</v>
      </c>
      <c r="Y55"/>
      <c r="Z55"/>
      <c r="AA55"/>
      <c r="AB55"/>
      <c r="AC55"/>
      <c r="AD55"/>
      <c r="AE55"/>
      <c r="AF55"/>
      <c r="AH55" s="17">
        <v>8.0039622140452629</v>
      </c>
      <c r="AI55" s="18">
        <v>0</v>
      </c>
      <c r="AJ55"/>
      <c r="AK55"/>
      <c r="AL55"/>
      <c r="AM55"/>
      <c r="AN55"/>
      <c r="AO55"/>
      <c r="AP55"/>
      <c r="AQ55"/>
      <c r="AR55"/>
    </row>
    <row r="56" spans="1:44" x14ac:dyDescent="0.25">
      <c r="A56" s="12">
        <v>8.4086043454846067</v>
      </c>
      <c r="B56" s="16">
        <v>1.0000000000000001E-5</v>
      </c>
      <c r="L56" s="12">
        <v>11.259120413457412</v>
      </c>
      <c r="M56" s="12">
        <v>1.9999999999999999E-6</v>
      </c>
      <c r="T56" s="7"/>
      <c r="U56" s="18"/>
      <c r="W56" s="20">
        <v>7.3130963338807993</v>
      </c>
      <c r="X56" s="20">
        <v>2.5085289985952238E-6</v>
      </c>
      <c r="Y56"/>
      <c r="Z56"/>
      <c r="AA56"/>
      <c r="AB56"/>
      <c r="AC56"/>
      <c r="AD56"/>
      <c r="AE56"/>
      <c r="AF56"/>
      <c r="AH56" s="17">
        <v>8.0039622140452629</v>
      </c>
      <c r="AI56" s="18">
        <v>0</v>
      </c>
      <c r="AJ56"/>
      <c r="AK56"/>
      <c r="AL56"/>
      <c r="AM56"/>
      <c r="AN56"/>
      <c r="AO56"/>
      <c r="AP56"/>
      <c r="AQ56"/>
      <c r="AR56"/>
    </row>
    <row r="57" spans="1:44" x14ac:dyDescent="0.25">
      <c r="A57" s="12">
        <v>8.4086043454846067</v>
      </c>
      <c r="B57" s="16">
        <v>7.4999999999999993E-6</v>
      </c>
      <c r="L57" s="12">
        <v>11.259120413457412</v>
      </c>
      <c r="M57" s="12">
        <v>2.5000000000000002E-6</v>
      </c>
      <c r="T57" s="7"/>
      <c r="U57" s="18"/>
      <c r="W57" s="20">
        <v>7.3130963338807993</v>
      </c>
      <c r="X57" s="20">
        <v>3.0102347983142685E-6</v>
      </c>
      <c r="Y57"/>
      <c r="Z57"/>
      <c r="AA57"/>
      <c r="AB57"/>
      <c r="AC57"/>
      <c r="AD57"/>
      <c r="AE57"/>
      <c r="AF57"/>
      <c r="AH57" s="17">
        <v>8.0039622140452629</v>
      </c>
      <c r="AI57" s="18">
        <v>0</v>
      </c>
      <c r="AJ57"/>
      <c r="AK57"/>
      <c r="AL57"/>
      <c r="AM57"/>
      <c r="AN57"/>
      <c r="AO57"/>
      <c r="AP57"/>
      <c r="AQ57"/>
      <c r="AR57"/>
    </row>
    <row r="58" spans="1:44" x14ac:dyDescent="0.25">
      <c r="A58" s="12">
        <v>8.4086043454846067</v>
      </c>
      <c r="B58" s="16">
        <v>5.0000000000000004E-6</v>
      </c>
      <c r="L58" s="12">
        <v>11.259120413457412</v>
      </c>
      <c r="M58" s="12">
        <v>2.7499999999999999E-6</v>
      </c>
      <c r="T58" s="7"/>
      <c r="U58" s="18"/>
      <c r="W58" s="20">
        <v>7.3130963338807993</v>
      </c>
      <c r="X58" s="20">
        <v>2.006823198876179E-6</v>
      </c>
      <c r="Y58"/>
      <c r="Z58"/>
      <c r="AA58"/>
      <c r="AB58"/>
      <c r="AC58"/>
      <c r="AD58"/>
      <c r="AE58"/>
      <c r="AF58"/>
      <c r="AH58" s="17">
        <v>8.0039622140452629</v>
      </c>
      <c r="AI58" s="18">
        <v>0</v>
      </c>
      <c r="AJ58"/>
      <c r="AK58"/>
      <c r="AL58"/>
      <c r="AM58"/>
      <c r="AN58"/>
      <c r="AO58"/>
      <c r="AP58"/>
      <c r="AQ58"/>
      <c r="AR58"/>
    </row>
    <row r="59" spans="1:44" x14ac:dyDescent="0.25">
      <c r="A59" s="12">
        <v>8.4086043454846067</v>
      </c>
      <c r="B59" s="16">
        <v>2.5000000000000002E-6</v>
      </c>
      <c r="L59" s="12">
        <v>11.259120413457412</v>
      </c>
      <c r="M59" s="12">
        <v>3.4999999999999999E-6</v>
      </c>
      <c r="T59" s="7"/>
      <c r="U59" s="18"/>
      <c r="W59" s="20">
        <v>7.3130963338807993</v>
      </c>
      <c r="X59" s="20">
        <v>5.0170579971904475E-7</v>
      </c>
      <c r="Y59"/>
      <c r="Z59"/>
      <c r="AA59"/>
      <c r="AB59"/>
      <c r="AC59"/>
      <c r="AD59"/>
      <c r="AE59"/>
      <c r="AF59"/>
      <c r="AH59" s="17">
        <v>8.0039622140452629</v>
      </c>
      <c r="AI59" s="18">
        <v>0</v>
      </c>
      <c r="AJ59"/>
      <c r="AK59"/>
      <c r="AL59"/>
      <c r="AM59"/>
      <c r="AN59"/>
      <c r="AO59"/>
      <c r="AP59"/>
      <c r="AQ59"/>
      <c r="AR59"/>
    </row>
    <row r="60" spans="1:44" x14ac:dyDescent="0.25">
      <c r="A60" s="12">
        <v>8.4086043454846067</v>
      </c>
      <c r="B60" s="16">
        <v>0</v>
      </c>
      <c r="L60" s="12">
        <v>11.708634433592881</v>
      </c>
      <c r="M60" s="12">
        <v>0</v>
      </c>
      <c r="T60" s="7"/>
      <c r="U60" s="18"/>
      <c r="W60" s="20">
        <v>7.3130963338807993</v>
      </c>
      <c r="X60" s="20">
        <v>0</v>
      </c>
      <c r="Y60"/>
      <c r="Z60"/>
      <c r="AA60"/>
      <c r="AB60"/>
      <c r="AC60"/>
      <c r="AD60"/>
      <c r="AE60"/>
      <c r="AF60"/>
      <c r="AH60" s="17">
        <v>8.0039622140452629</v>
      </c>
      <c r="AI60" s="18">
        <v>0</v>
      </c>
      <c r="AJ60"/>
      <c r="AK60"/>
      <c r="AL60"/>
      <c r="AM60"/>
      <c r="AN60"/>
      <c r="AO60"/>
      <c r="AP60"/>
      <c r="AQ60"/>
      <c r="AR60"/>
    </row>
    <row r="61" spans="1:44" x14ac:dyDescent="0.25">
      <c r="A61" s="12">
        <v>8.4086043454846067</v>
      </c>
      <c r="B61" s="16">
        <v>0</v>
      </c>
      <c r="L61" s="12">
        <v>11.708634433592881</v>
      </c>
      <c r="M61" s="12">
        <v>0</v>
      </c>
      <c r="T61" s="7"/>
      <c r="U61" s="18"/>
      <c r="W61" s="20">
        <v>7.3130963338807993</v>
      </c>
      <c r="X61" s="20">
        <v>2.006823198876179E-6</v>
      </c>
      <c r="Y61"/>
      <c r="Z61"/>
      <c r="AA61"/>
      <c r="AB61"/>
      <c r="AC61"/>
      <c r="AD61"/>
      <c r="AE61"/>
      <c r="AF61"/>
      <c r="AH61" s="17">
        <v>8.0039622140452629</v>
      </c>
      <c r="AI61" s="18">
        <v>0</v>
      </c>
      <c r="AJ61"/>
      <c r="AK61"/>
      <c r="AL61"/>
      <c r="AM61"/>
      <c r="AN61"/>
      <c r="AO61"/>
      <c r="AP61"/>
      <c r="AQ61"/>
      <c r="AR61"/>
    </row>
    <row r="62" spans="1:44" x14ac:dyDescent="0.25">
      <c r="A62" s="12">
        <v>8.4086043454846067</v>
      </c>
      <c r="B62" s="16">
        <v>0</v>
      </c>
      <c r="L62" s="12">
        <v>11.708634433592881</v>
      </c>
      <c r="M62" s="12">
        <v>0</v>
      </c>
      <c r="T62" s="7"/>
      <c r="U62" s="18"/>
      <c r="W62" s="20">
        <v>7.3130963338807993</v>
      </c>
      <c r="X62" s="20">
        <v>5.0170579971904475E-7</v>
      </c>
      <c r="Y62"/>
      <c r="Z62"/>
      <c r="AA62"/>
      <c r="AB62"/>
      <c r="AC62"/>
      <c r="AD62"/>
      <c r="AE62"/>
      <c r="AF62"/>
      <c r="AH62" s="17">
        <v>8.0039622140452629</v>
      </c>
      <c r="AI62" s="18">
        <v>0</v>
      </c>
      <c r="AJ62"/>
      <c r="AK62"/>
      <c r="AL62"/>
      <c r="AM62"/>
      <c r="AN62"/>
      <c r="AO62"/>
      <c r="AP62"/>
      <c r="AQ62"/>
      <c r="AR62"/>
    </row>
    <row r="63" spans="1:44" x14ac:dyDescent="0.25">
      <c r="A63" s="12">
        <v>8.4086043454846067</v>
      </c>
      <c r="B63" s="16">
        <v>0</v>
      </c>
      <c r="L63" s="12">
        <v>11.708634433592881</v>
      </c>
      <c r="M63" s="12">
        <v>0</v>
      </c>
      <c r="T63" s="7"/>
      <c r="U63" s="18"/>
      <c r="W63" s="20">
        <v>7.3130963338807993</v>
      </c>
      <c r="X63" s="20">
        <v>0</v>
      </c>
      <c r="Y63"/>
      <c r="Z63"/>
      <c r="AA63"/>
      <c r="AB63"/>
      <c r="AC63"/>
      <c r="AD63"/>
      <c r="AE63"/>
      <c r="AF63"/>
      <c r="AH63" s="17">
        <v>8.0039622140452629</v>
      </c>
      <c r="AI63" s="18">
        <v>5.0155481994181964E-7</v>
      </c>
      <c r="AJ63"/>
      <c r="AK63"/>
      <c r="AL63"/>
      <c r="AM63"/>
      <c r="AN63"/>
      <c r="AO63"/>
      <c r="AP63"/>
      <c r="AQ63"/>
      <c r="AR63"/>
    </row>
    <row r="64" spans="1:44" x14ac:dyDescent="0.25">
      <c r="A64" s="12">
        <v>8.4086043454846067</v>
      </c>
      <c r="B64" s="16">
        <v>0</v>
      </c>
      <c r="L64" s="12">
        <v>11.708634433592881</v>
      </c>
      <c r="M64" s="12">
        <v>4.9999999999999998E-7</v>
      </c>
      <c r="T64" s="7"/>
      <c r="U64" s="18"/>
      <c r="W64" s="20">
        <v>7.3130963338807993</v>
      </c>
      <c r="X64" s="20">
        <v>0</v>
      </c>
      <c r="Y64"/>
      <c r="Z64"/>
      <c r="AA64"/>
      <c r="AB64"/>
      <c r="AC64"/>
      <c r="AD64"/>
      <c r="AE64"/>
      <c r="AF64"/>
      <c r="AH64" s="17">
        <v>8.0039622140452629</v>
      </c>
      <c r="AI64" s="18">
        <v>6.245316012990258E-7</v>
      </c>
      <c r="AJ64"/>
      <c r="AK64"/>
      <c r="AL64"/>
      <c r="AM64"/>
      <c r="AN64"/>
      <c r="AO64"/>
      <c r="AP64"/>
      <c r="AQ64"/>
      <c r="AR64"/>
    </row>
    <row r="65" spans="1:44" x14ac:dyDescent="0.25">
      <c r="A65" s="12">
        <v>8.4086043454846067</v>
      </c>
      <c r="B65" s="16">
        <v>0</v>
      </c>
      <c r="L65" s="12">
        <v>11.708634433592881</v>
      </c>
      <c r="M65" s="12">
        <v>7.5000000000000002E-7</v>
      </c>
      <c r="T65" s="7"/>
      <c r="U65" s="18"/>
      <c r="W65" s="20">
        <v>7.3130963338807993</v>
      </c>
      <c r="X65" s="20">
        <v>2.5471217524197655E-7</v>
      </c>
      <c r="Y65"/>
      <c r="Z65"/>
      <c r="AA65"/>
      <c r="AB65"/>
      <c r="AC65"/>
      <c r="AD65"/>
      <c r="AE65"/>
      <c r="AF65"/>
      <c r="AH65" s="17">
        <v>8.0039622140452629</v>
      </c>
      <c r="AI65" s="18">
        <v>1.0031096398836393E-6</v>
      </c>
      <c r="AJ65"/>
      <c r="AK65"/>
      <c r="AL65"/>
      <c r="AM65"/>
      <c r="AN65"/>
      <c r="AO65"/>
      <c r="AP65"/>
      <c r="AQ65"/>
      <c r="AR65"/>
    </row>
    <row r="66" spans="1:44" x14ac:dyDescent="0.25">
      <c r="A66" s="12">
        <v>8.4086043454846067</v>
      </c>
      <c r="B66" s="16">
        <v>0</v>
      </c>
      <c r="L66" s="12">
        <v>11.708634433592881</v>
      </c>
      <c r="M66" s="12">
        <v>9.9999999999999995E-7</v>
      </c>
      <c r="T66" s="7"/>
      <c r="U66" s="18"/>
      <c r="W66" s="20">
        <v>7.3130963338807993</v>
      </c>
      <c r="X66" s="20">
        <v>2.006823198876179E-6</v>
      </c>
      <c r="Y66"/>
      <c r="Z66"/>
      <c r="AA66"/>
      <c r="AB66"/>
      <c r="AC66"/>
      <c r="AD66"/>
      <c r="AE66"/>
      <c r="AF66"/>
      <c r="AH66" s="17">
        <v>8.0039622140452629</v>
      </c>
      <c r="AI66" s="18">
        <v>1.0031096398836393E-6</v>
      </c>
      <c r="AJ66"/>
      <c r="AK66"/>
      <c r="AL66"/>
      <c r="AM66"/>
      <c r="AN66"/>
      <c r="AO66"/>
      <c r="AP66"/>
      <c r="AQ66"/>
      <c r="AR66"/>
    </row>
    <row r="67" spans="1:44" x14ac:dyDescent="0.25">
      <c r="A67" s="12">
        <v>8.5623752019567156</v>
      </c>
      <c r="B67" s="16">
        <v>3.7499999999999997E-6</v>
      </c>
      <c r="L67" s="12">
        <v>11.708634433592881</v>
      </c>
      <c r="M67" s="12">
        <v>1.9999999999999999E-6</v>
      </c>
      <c r="T67" s="7"/>
      <c r="U67" s="18"/>
      <c r="W67" s="20">
        <v>7.3130963338807993</v>
      </c>
      <c r="X67" s="20">
        <v>2.006823198876179E-6</v>
      </c>
      <c r="Y67"/>
      <c r="Z67"/>
      <c r="AA67"/>
      <c r="AB67"/>
      <c r="AC67"/>
      <c r="AD67"/>
      <c r="AE67"/>
      <c r="AF67"/>
      <c r="AH67" s="17">
        <v>8.0039622140452629</v>
      </c>
      <c r="AI67" s="18">
        <v>1.0034115994380895E-6</v>
      </c>
      <c r="AJ67"/>
      <c r="AK67"/>
      <c r="AL67"/>
      <c r="AM67"/>
      <c r="AN67"/>
      <c r="AO67"/>
      <c r="AP67"/>
      <c r="AQ67"/>
      <c r="AR67"/>
    </row>
    <row r="68" spans="1:44" x14ac:dyDescent="0.25">
      <c r="A68" s="17">
        <v>8.6375911236714433</v>
      </c>
      <c r="B68" s="16">
        <v>2.6666666666666664E-6</v>
      </c>
      <c r="L68" s="12">
        <v>11.708634433592881</v>
      </c>
      <c r="M68" s="12">
        <v>1.9999999999999999E-6</v>
      </c>
      <c r="T68" s="7"/>
      <c r="U68" s="18"/>
      <c r="W68" s="20">
        <v>7.3130963338807993</v>
      </c>
      <c r="X68" s="20">
        <v>2.006823198876179E-6</v>
      </c>
      <c r="Y68"/>
      <c r="Z68"/>
      <c r="AA68"/>
      <c r="AB68"/>
      <c r="AC68"/>
      <c r="AD68"/>
      <c r="AE68"/>
      <c r="AF68"/>
      <c r="AH68" s="17">
        <v>8.0039622140452629</v>
      </c>
      <c r="AI68" s="18">
        <v>1.0034115994380895E-6</v>
      </c>
      <c r="AJ68"/>
      <c r="AK68"/>
      <c r="AL68"/>
      <c r="AM68"/>
      <c r="AN68"/>
      <c r="AO68"/>
      <c r="AP68"/>
      <c r="AQ68"/>
      <c r="AR68"/>
    </row>
    <row r="69" spans="1:44" x14ac:dyDescent="0.25">
      <c r="A69" s="12">
        <v>8.7626282393065598</v>
      </c>
      <c r="B69" s="16">
        <v>1.4999999999999999E-5</v>
      </c>
      <c r="L69" s="12">
        <v>11.708634433592881</v>
      </c>
      <c r="M69" s="12">
        <v>2.5000000000000002E-6</v>
      </c>
      <c r="T69" s="7"/>
      <c r="U69" s="18"/>
      <c r="W69" s="20">
        <v>7.3130963338807993</v>
      </c>
      <c r="X69" s="20">
        <v>1.0034115994380895E-6</v>
      </c>
      <c r="Y69"/>
      <c r="Z69"/>
      <c r="AA69"/>
      <c r="AB69"/>
      <c r="AC69"/>
      <c r="AD69"/>
      <c r="AE69"/>
      <c r="AF69"/>
      <c r="AH69" s="17">
        <v>8.0039622140452629</v>
      </c>
      <c r="AI69" s="18">
        <v>1.6556291390728476E-6</v>
      </c>
      <c r="AJ69"/>
      <c r="AK69"/>
      <c r="AL69"/>
      <c r="AM69"/>
      <c r="AN69"/>
      <c r="AO69"/>
      <c r="AP69"/>
      <c r="AQ69"/>
      <c r="AR69"/>
    </row>
    <row r="70" spans="1:44" x14ac:dyDescent="0.25">
      <c r="A70" s="12">
        <v>8.7626282393065598</v>
      </c>
      <c r="B70" s="16">
        <v>7.9999999999999996E-6</v>
      </c>
      <c r="L70" s="12">
        <v>11.708634433592881</v>
      </c>
      <c r="M70" s="12">
        <v>2.6666666666666664E-6</v>
      </c>
      <c r="T70" s="7"/>
      <c r="U70" s="18"/>
      <c r="W70">
        <v>7.3306552013532054</v>
      </c>
      <c r="X70">
        <v>1.8395879323031641E-6</v>
      </c>
      <c r="Y70"/>
      <c r="Z70"/>
      <c r="AA70"/>
      <c r="AB70"/>
      <c r="AC70"/>
      <c r="AD70"/>
      <c r="AE70"/>
      <c r="AF70"/>
      <c r="AH70" s="17">
        <v>8.0039622140452629</v>
      </c>
      <c r="AI70" s="18">
        <v>1.6556291390728476E-6</v>
      </c>
      <c r="AJ70"/>
      <c r="AK70"/>
      <c r="AL70"/>
      <c r="AM70"/>
      <c r="AN70"/>
      <c r="AO70"/>
      <c r="AP70"/>
      <c r="AQ70"/>
      <c r="AR70"/>
    </row>
    <row r="71" spans="1:44" x14ac:dyDescent="0.25">
      <c r="A71" s="12">
        <v>8.7626282393065598</v>
      </c>
      <c r="B71" s="16">
        <v>6.0000000000000002E-6</v>
      </c>
      <c r="L71" s="12">
        <v>11.708634433592881</v>
      </c>
      <c r="M71" s="12">
        <v>3.0000000000000001E-6</v>
      </c>
      <c r="T71" s="7"/>
      <c r="U71" s="18"/>
      <c r="W71">
        <v>7.3306552013532054</v>
      </c>
      <c r="X71">
        <v>3.5119405980333133E-6</v>
      </c>
      <c r="Y71"/>
      <c r="Z71"/>
      <c r="AA71"/>
      <c r="AB71"/>
      <c r="AC71"/>
      <c r="AD71"/>
      <c r="AE71"/>
      <c r="AF71"/>
      <c r="AH71" s="17">
        <v>8.0039622140452629</v>
      </c>
      <c r="AI71" s="18">
        <v>1.6556291390728476E-6</v>
      </c>
      <c r="AJ71"/>
      <c r="AK71"/>
      <c r="AL71"/>
      <c r="AM71"/>
      <c r="AN71"/>
      <c r="AO71"/>
      <c r="AP71"/>
      <c r="AQ71"/>
      <c r="AR71"/>
    </row>
    <row r="72" spans="1:44" x14ac:dyDescent="0.25">
      <c r="A72" s="12">
        <v>8.7626282393065598</v>
      </c>
      <c r="B72" s="16">
        <v>3.9999999999999998E-6</v>
      </c>
      <c r="L72" s="12">
        <v>11.708634433592881</v>
      </c>
      <c r="M72" s="12">
        <v>3.4999999999999999E-6</v>
      </c>
      <c r="T72" s="7"/>
      <c r="U72" s="18"/>
      <c r="W72">
        <v>7.3306552013532054</v>
      </c>
      <c r="X72">
        <v>5.412633723892002E-6</v>
      </c>
      <c r="Y72"/>
      <c r="Z72"/>
      <c r="AA72"/>
      <c r="AB72"/>
      <c r="AC72"/>
      <c r="AD72"/>
      <c r="AE72"/>
      <c r="AF72"/>
      <c r="AH72" s="17">
        <v>8.0039622140452629</v>
      </c>
      <c r="AI72" s="18">
        <v>1.8735948038970774E-6</v>
      </c>
      <c r="AJ72"/>
      <c r="AK72"/>
      <c r="AL72"/>
      <c r="AM72"/>
      <c r="AN72"/>
      <c r="AO72"/>
      <c r="AP72"/>
      <c r="AQ72"/>
      <c r="AR72"/>
    </row>
    <row r="73" spans="1:44" x14ac:dyDescent="0.25">
      <c r="A73" s="12">
        <v>8.7626282393065598</v>
      </c>
      <c r="B73" s="16">
        <v>2.3333333333333336E-6</v>
      </c>
      <c r="L73" s="12">
        <v>11.708634433592881</v>
      </c>
      <c r="M73" s="12">
        <v>5.0000000000000004E-6</v>
      </c>
      <c r="T73" s="7"/>
      <c r="U73" s="18"/>
      <c r="W73">
        <v>7.5194626530081026</v>
      </c>
      <c r="X73">
        <v>0</v>
      </c>
      <c r="Y73"/>
      <c r="Z73"/>
      <c r="AA73"/>
      <c r="AB73"/>
      <c r="AC73"/>
      <c r="AD73"/>
      <c r="AE73"/>
      <c r="AF73"/>
      <c r="AH73" s="17">
        <v>8.0039622140452629</v>
      </c>
      <c r="AI73" s="18">
        <v>2.4834437086092716E-6</v>
      </c>
      <c r="AJ73"/>
      <c r="AK73"/>
      <c r="AL73"/>
      <c r="AM73"/>
      <c r="AN73"/>
      <c r="AO73"/>
      <c r="AP73"/>
      <c r="AQ73"/>
      <c r="AR73"/>
    </row>
    <row r="74" spans="1:44" x14ac:dyDescent="0.25">
      <c r="A74" s="12">
        <v>8.7626282393065598</v>
      </c>
      <c r="B74" s="16">
        <v>1.9999999999999999E-6</v>
      </c>
      <c r="L74" s="12">
        <v>12.140047445391733</v>
      </c>
      <c r="M74" s="12">
        <v>4.9999999999999998E-7</v>
      </c>
      <c r="T74" s="7"/>
      <c r="U74" s="18"/>
      <c r="W74">
        <v>7.5194626530081026</v>
      </c>
      <c r="X74">
        <v>1.3796909492273733E-6</v>
      </c>
      <c r="Y74"/>
      <c r="Z74"/>
      <c r="AA74"/>
      <c r="AB74"/>
      <c r="AC74"/>
      <c r="AD74"/>
      <c r="AE74"/>
      <c r="AF74"/>
      <c r="AH74" s="17">
        <v>8.0039622140452629</v>
      </c>
      <c r="AI74" s="18">
        <v>3.3112582781456952E-6</v>
      </c>
      <c r="AJ74"/>
      <c r="AK74"/>
      <c r="AL74"/>
      <c r="AM74"/>
      <c r="AN74"/>
      <c r="AO74"/>
      <c r="AP74"/>
      <c r="AQ74"/>
      <c r="AR74"/>
    </row>
    <row r="75" spans="1:44" x14ac:dyDescent="0.25">
      <c r="A75" s="12">
        <v>8.7626282393065598</v>
      </c>
      <c r="B75" s="16">
        <v>0</v>
      </c>
      <c r="L75" s="12">
        <v>12.140047445391733</v>
      </c>
      <c r="M75" s="12">
        <v>1.1999999999999999E-6</v>
      </c>
      <c r="T75" s="7"/>
      <c r="U75" s="18"/>
      <c r="W75">
        <v>7.5194626530081026</v>
      </c>
      <c r="X75">
        <v>1.5919510952623538E-6</v>
      </c>
      <c r="Y75"/>
      <c r="Z75"/>
      <c r="AA75"/>
      <c r="AB75"/>
      <c r="AC75"/>
      <c r="AD75"/>
      <c r="AE75"/>
      <c r="AF75"/>
      <c r="AH75" s="17">
        <v>8.0039622140452629</v>
      </c>
      <c r="AI75" s="18">
        <v>3.743161531816873E-6</v>
      </c>
      <c r="AJ75"/>
      <c r="AK75"/>
      <c r="AL75"/>
      <c r="AM75"/>
      <c r="AN75"/>
      <c r="AO75"/>
      <c r="AP75"/>
      <c r="AQ75"/>
      <c r="AR75"/>
    </row>
    <row r="76" spans="1:44" x14ac:dyDescent="0.25">
      <c r="A76" s="12">
        <v>9.1895212382449838</v>
      </c>
      <c r="B76" s="16">
        <v>2.5000000000000001E-5</v>
      </c>
      <c r="L76" s="12">
        <v>12.140047445391733</v>
      </c>
      <c r="M76" s="12">
        <v>1.9999999999999999E-6</v>
      </c>
      <c r="T76" s="7"/>
      <c r="U76" s="18"/>
      <c r="W76">
        <v>7.5194626530081026</v>
      </c>
      <c r="X76">
        <v>1.6152479405588758E-6</v>
      </c>
      <c r="Y76"/>
      <c r="Z76"/>
      <c r="AA76"/>
      <c r="AB76"/>
      <c r="AC76"/>
      <c r="AD76"/>
      <c r="AE76"/>
      <c r="AF76"/>
      <c r="AH76" s="17">
        <v>8.0039622140452629</v>
      </c>
      <c r="AI76" s="18">
        <v>4.1390728476821192E-6</v>
      </c>
      <c r="AJ76"/>
      <c r="AK76"/>
      <c r="AL76"/>
      <c r="AM76"/>
      <c r="AN76"/>
      <c r="AO76"/>
      <c r="AP76"/>
      <c r="AQ76"/>
      <c r="AR76"/>
    </row>
    <row r="77" spans="1:44" x14ac:dyDescent="0.25">
      <c r="A77" s="12">
        <v>9.1895212382449838</v>
      </c>
      <c r="B77" s="16">
        <v>2.5000000000000002E-6</v>
      </c>
      <c r="L77" s="12">
        <v>12.140047445391733</v>
      </c>
      <c r="M77" s="12">
        <v>1.9999999999999999E-6</v>
      </c>
      <c r="T77" s="7"/>
      <c r="U77" s="18"/>
      <c r="W77">
        <v>7.5194626530081026</v>
      </c>
      <c r="X77">
        <v>2.956480605487228E-6</v>
      </c>
      <c r="Y77"/>
      <c r="Z77"/>
      <c r="AA77"/>
      <c r="AB77"/>
      <c r="AC77"/>
      <c r="AD77"/>
      <c r="AE77"/>
      <c r="AF77"/>
      <c r="AH77" s="17">
        <v>8.6375911236714433</v>
      </c>
      <c r="AI77" s="18">
        <v>1.0028078620136384E-6</v>
      </c>
      <c r="AJ77"/>
      <c r="AK77"/>
      <c r="AL77"/>
      <c r="AM77"/>
      <c r="AN77"/>
      <c r="AO77"/>
      <c r="AP77"/>
      <c r="AQ77"/>
      <c r="AR77"/>
    </row>
    <row r="78" spans="1:44" x14ac:dyDescent="0.25">
      <c r="A78" s="12">
        <v>9.1895212382449838</v>
      </c>
      <c r="B78" s="16">
        <v>2.5000000000000002E-6</v>
      </c>
      <c r="L78" s="12">
        <v>12.140047445391733</v>
      </c>
      <c r="M78" s="12">
        <v>2.7499999999999999E-6</v>
      </c>
      <c r="T78" s="7"/>
      <c r="U78" s="18"/>
      <c r="W78">
        <v>7.8830613584855191</v>
      </c>
      <c r="X78">
        <v>0</v>
      </c>
      <c r="Y78"/>
      <c r="Z78"/>
      <c r="AA78"/>
      <c r="AB78"/>
      <c r="AC78"/>
      <c r="AD78"/>
      <c r="AE78"/>
      <c r="AF78"/>
      <c r="AH78" s="17">
        <v>8.6375911236714433</v>
      </c>
      <c r="AI78" s="18">
        <v>1.0028078620136384E-6</v>
      </c>
      <c r="AJ78"/>
      <c r="AK78"/>
      <c r="AL78"/>
      <c r="AM78"/>
      <c r="AN78"/>
      <c r="AO78"/>
      <c r="AP78"/>
      <c r="AQ78"/>
      <c r="AR78"/>
    </row>
    <row r="79" spans="1:44" x14ac:dyDescent="0.25">
      <c r="A79" s="11">
        <v>9.2257978113232859</v>
      </c>
      <c r="B79" s="19">
        <v>6.0000000000000002E-6</v>
      </c>
      <c r="L79" s="12">
        <v>12.140047445391733</v>
      </c>
      <c r="M79" s="12">
        <v>3.4999999999999999E-6</v>
      </c>
      <c r="T79" s="7"/>
      <c r="U79" s="18"/>
      <c r="W79">
        <v>7.8830613584855191</v>
      </c>
      <c r="X79">
        <v>8.1424383888828574E-7</v>
      </c>
      <c r="Y79"/>
      <c r="Z79"/>
      <c r="AA79"/>
      <c r="AB79"/>
      <c r="AC79"/>
      <c r="AD79"/>
      <c r="AE79"/>
      <c r="AF79"/>
      <c r="AH79" s="17">
        <v>8.6375911236714433</v>
      </c>
      <c r="AI79" s="18">
        <v>1.2490632025980516E-6</v>
      </c>
      <c r="AJ79"/>
      <c r="AK79"/>
      <c r="AL79"/>
      <c r="AM79"/>
      <c r="AN79"/>
      <c r="AO79"/>
      <c r="AP79"/>
      <c r="AQ79"/>
      <c r="AR79"/>
    </row>
    <row r="80" spans="1:44" x14ac:dyDescent="0.25">
      <c r="A80" s="11">
        <v>9.2257978113232859</v>
      </c>
      <c r="B80" s="19">
        <v>3.9999999999999998E-6</v>
      </c>
      <c r="L80" s="12">
        <v>12.555235171779207</v>
      </c>
      <c r="M80" s="12">
        <v>6.666666666666666E-7</v>
      </c>
      <c r="T80" s="7"/>
      <c r="U80" s="18"/>
      <c r="W80">
        <v>7.8830613584855191</v>
      </c>
      <c r="X80">
        <v>1.5919510952623538E-6</v>
      </c>
      <c r="Y80"/>
      <c r="Z80"/>
      <c r="AA80"/>
      <c r="AB80"/>
      <c r="AC80"/>
      <c r="AD80"/>
      <c r="AE80"/>
      <c r="AF80"/>
      <c r="AH80" s="17">
        <v>8.6375911236714433</v>
      </c>
      <c r="AI80" s="18">
        <v>1.6556291390728476E-6</v>
      </c>
      <c r="AJ80"/>
      <c r="AK80"/>
      <c r="AL80"/>
      <c r="AM80"/>
      <c r="AN80"/>
      <c r="AO80"/>
      <c r="AP80"/>
      <c r="AQ80"/>
      <c r="AR80"/>
    </row>
    <row r="81" spans="1:44" x14ac:dyDescent="0.25">
      <c r="A81" s="12">
        <v>9.3593390014452176</v>
      </c>
      <c r="B81" s="16">
        <v>6.9999999999999999E-6</v>
      </c>
      <c r="L81" s="12">
        <v>12.555235171779207</v>
      </c>
      <c r="M81" s="12">
        <v>9.9999999999999995E-7</v>
      </c>
      <c r="T81" s="7"/>
      <c r="U81" s="18"/>
      <c r="W81">
        <v>7.8830613584855191</v>
      </c>
      <c r="X81">
        <v>2.5471217524197657E-6</v>
      </c>
      <c r="Y81"/>
      <c r="Z81"/>
      <c r="AA81"/>
      <c r="AB81"/>
      <c r="AC81"/>
      <c r="AD81"/>
      <c r="AE81"/>
      <c r="AF81"/>
      <c r="AH81" s="17">
        <v>8.6375911236714433</v>
      </c>
      <c r="AI81" s="18">
        <v>2.3417636825906597E-6</v>
      </c>
      <c r="AJ81"/>
      <c r="AK81"/>
      <c r="AL81"/>
      <c r="AM81"/>
      <c r="AN81"/>
      <c r="AO81"/>
      <c r="AP81"/>
      <c r="AQ81"/>
      <c r="AR81"/>
    </row>
    <row r="82" spans="1:44" x14ac:dyDescent="0.25">
      <c r="A82" s="12">
        <v>9.3593390014452176</v>
      </c>
      <c r="B82" s="16">
        <v>6.0000000000000002E-6</v>
      </c>
      <c r="L82" s="12">
        <v>12.555235171779207</v>
      </c>
      <c r="M82" s="12">
        <v>9.9999999999999995E-7</v>
      </c>
      <c r="T82" s="7"/>
      <c r="U82" s="18"/>
      <c r="W82">
        <v>7.8830613584855191</v>
      </c>
      <c r="X82">
        <v>3.1839021905247075E-6</v>
      </c>
      <c r="Y82"/>
      <c r="Z82"/>
      <c r="AA82"/>
      <c r="AB82"/>
      <c r="AC82"/>
      <c r="AD82"/>
      <c r="AE82"/>
      <c r="AF82"/>
      <c r="AH82" s="17">
        <v>8.6375911236714433</v>
      </c>
      <c r="AI82" s="18">
        <v>2.4981264051961032E-6</v>
      </c>
      <c r="AJ82"/>
      <c r="AK82"/>
      <c r="AL82"/>
      <c r="AM82"/>
      <c r="AN82"/>
      <c r="AO82"/>
      <c r="AP82"/>
      <c r="AQ82"/>
      <c r="AR82"/>
    </row>
    <row r="83" spans="1:44" x14ac:dyDescent="0.25">
      <c r="A83" s="12">
        <v>9.3593390014452176</v>
      </c>
      <c r="B83" s="16">
        <v>3.9999999999999998E-6</v>
      </c>
      <c r="L83" s="12">
        <v>12.555235171779207</v>
      </c>
      <c r="M83" s="12">
        <v>1.9999999999999999E-6</v>
      </c>
      <c r="T83" s="7"/>
      <c r="U83" s="18"/>
      <c r="W83">
        <v>7.8830613584855191</v>
      </c>
      <c r="X83">
        <v>3.3725778758891339E-6</v>
      </c>
      <c r="Y83"/>
      <c r="Z83"/>
      <c r="AA83"/>
      <c r="AB83"/>
      <c r="AC83"/>
      <c r="AD83"/>
      <c r="AE83"/>
      <c r="AF83"/>
      <c r="AH83" s="17">
        <v>8.6375911236714433</v>
      </c>
      <c r="AI83" s="18">
        <v>2.5085289985952238E-6</v>
      </c>
      <c r="AJ83"/>
      <c r="AK83"/>
      <c r="AL83"/>
      <c r="AM83"/>
      <c r="AN83"/>
      <c r="AO83"/>
      <c r="AP83"/>
      <c r="AQ83"/>
      <c r="AR83"/>
    </row>
    <row r="84" spans="1:44" x14ac:dyDescent="0.25">
      <c r="A84" s="12">
        <v>9.3593390014452176</v>
      </c>
      <c r="B84" s="16">
        <v>3.0000000000000001E-6</v>
      </c>
      <c r="L84" s="12">
        <v>12.555235171779207</v>
      </c>
      <c r="M84" s="12">
        <v>2.6666666666666664E-6</v>
      </c>
      <c r="T84" s="7"/>
      <c r="U84" s="18"/>
      <c r="W84" s="20">
        <v>8.0039622140452629</v>
      </c>
      <c r="X84" s="20">
        <v>2.006823198876179E-6</v>
      </c>
      <c r="Y84"/>
      <c r="Z84"/>
      <c r="AA84"/>
      <c r="AB84"/>
      <c r="AC84"/>
      <c r="AD84"/>
      <c r="AE84"/>
      <c r="AF84"/>
      <c r="AH84" s="17">
        <v>8.6375911236714433</v>
      </c>
      <c r="AI84" s="18">
        <v>3.0120481927710846E-6</v>
      </c>
      <c r="AJ84"/>
      <c r="AK84"/>
      <c r="AL84"/>
      <c r="AM84"/>
      <c r="AN84"/>
      <c r="AO84"/>
      <c r="AP84"/>
      <c r="AQ84"/>
      <c r="AR84"/>
    </row>
    <row r="85" spans="1:44" x14ac:dyDescent="0.25">
      <c r="A85" s="12">
        <v>9.3593390014452176</v>
      </c>
      <c r="B85" s="16">
        <v>3.0000000000000001E-6</v>
      </c>
      <c r="L85" s="12">
        <v>12.555235171779207</v>
      </c>
      <c r="M85" s="12">
        <v>2.6666666666666664E-6</v>
      </c>
      <c r="T85" s="7"/>
      <c r="U85" s="18"/>
      <c r="W85" s="20">
        <v>8.0039622140452629</v>
      </c>
      <c r="X85" s="20">
        <v>2.006823198876179E-6</v>
      </c>
      <c r="Y85"/>
      <c r="Z85"/>
      <c r="AA85"/>
      <c r="AB85"/>
      <c r="AC85"/>
      <c r="AD85"/>
      <c r="AE85"/>
      <c r="AF85"/>
      <c r="AH85" s="17">
        <v>9.2257978113232859</v>
      </c>
      <c r="AI85" s="18">
        <v>0</v>
      </c>
      <c r="AJ85"/>
      <c r="AK85"/>
      <c r="AL85"/>
      <c r="AM85"/>
      <c r="AN85"/>
      <c r="AO85"/>
      <c r="AP85"/>
      <c r="AQ85"/>
      <c r="AR85"/>
    </row>
    <row r="86" spans="1:44" x14ac:dyDescent="0.25">
      <c r="A86" s="12">
        <v>9.3593390014452176</v>
      </c>
      <c r="B86" s="16">
        <v>9.9999999999999995E-7</v>
      </c>
      <c r="L86" s="12">
        <v>12.555235171779207</v>
      </c>
      <c r="M86" s="12">
        <v>9.5000000000000005E-6</v>
      </c>
      <c r="T86" s="7"/>
      <c r="U86" s="18"/>
      <c r="W86" s="20">
        <v>8.0039622140452629</v>
      </c>
      <c r="X86" s="20">
        <v>1.0034115994380895E-6</v>
      </c>
      <c r="Y86"/>
      <c r="Z86"/>
      <c r="AA86"/>
      <c r="AB86"/>
      <c r="AC86"/>
      <c r="AD86"/>
      <c r="AE86"/>
      <c r="AF86"/>
      <c r="AH86" s="17">
        <v>9.2257978113232859</v>
      </c>
      <c r="AI86" s="18">
        <v>0</v>
      </c>
      <c r="AJ86"/>
      <c r="AK86"/>
      <c r="AL86"/>
      <c r="AM86"/>
      <c r="AN86"/>
      <c r="AO86"/>
      <c r="AP86"/>
      <c r="AQ86"/>
      <c r="AR86"/>
    </row>
    <row r="87" spans="1:44" x14ac:dyDescent="0.25">
      <c r="A87" s="12">
        <v>9.3593390014452176</v>
      </c>
      <c r="B87" s="16">
        <v>9.9999999999999995E-7</v>
      </c>
      <c r="L87" s="12">
        <v>12.955766880698921</v>
      </c>
      <c r="M87" s="12">
        <v>0</v>
      </c>
      <c r="T87" s="7"/>
      <c r="U87" s="18"/>
      <c r="W87" s="20">
        <v>8.0039622140452629</v>
      </c>
      <c r="X87" s="20">
        <v>1.0034115994380895E-6</v>
      </c>
      <c r="Y87"/>
      <c r="Z87"/>
      <c r="AA87"/>
      <c r="AB87"/>
      <c r="AC87"/>
      <c r="AD87"/>
      <c r="AE87"/>
      <c r="AF87"/>
      <c r="AH87" s="17">
        <v>9.2257978113232859</v>
      </c>
      <c r="AI87" s="18">
        <v>0</v>
      </c>
      <c r="AJ87"/>
      <c r="AK87"/>
      <c r="AL87"/>
      <c r="AM87"/>
      <c r="AN87"/>
      <c r="AO87"/>
      <c r="AP87"/>
      <c r="AQ87"/>
      <c r="AR87"/>
    </row>
    <row r="88" spans="1:44" x14ac:dyDescent="0.25">
      <c r="A88" s="12">
        <v>9.3593390014452176</v>
      </c>
      <c r="B88" s="16">
        <v>0</v>
      </c>
      <c r="L88" s="12">
        <v>12.955766880698921</v>
      </c>
      <c r="M88" s="12">
        <v>0</v>
      </c>
      <c r="T88" s="7"/>
      <c r="U88" s="18"/>
      <c r="W88" s="20">
        <v>8.0039622140452629</v>
      </c>
      <c r="X88" s="20">
        <v>4.013646397752358E-6</v>
      </c>
      <c r="Y88"/>
      <c r="Z88"/>
      <c r="AA88"/>
      <c r="AB88"/>
      <c r="AC88"/>
      <c r="AD88"/>
      <c r="AE88"/>
      <c r="AF88"/>
      <c r="AH88" s="17">
        <v>9.2257978113232859</v>
      </c>
      <c r="AI88" s="18">
        <v>0</v>
      </c>
      <c r="AJ88"/>
      <c r="AK88"/>
      <c r="AL88"/>
      <c r="AM88"/>
      <c r="AN88"/>
      <c r="AO88"/>
      <c r="AP88"/>
      <c r="AQ88"/>
      <c r="AR88"/>
    </row>
    <row r="89" spans="1:44" x14ac:dyDescent="0.25">
      <c r="A89" s="12">
        <v>9.3927084032986414</v>
      </c>
      <c r="B89" s="16">
        <v>1.4999999999999999E-5</v>
      </c>
      <c r="L89" s="12">
        <v>12.955766880698921</v>
      </c>
      <c r="M89" s="12">
        <v>0</v>
      </c>
      <c r="T89" s="7"/>
      <c r="U89" s="18"/>
      <c r="W89" s="20">
        <v>8.0039622140452629</v>
      </c>
      <c r="X89" s="20">
        <v>3.0102347983142685E-6</v>
      </c>
      <c r="Y89"/>
      <c r="Z89"/>
      <c r="AA89"/>
      <c r="AB89"/>
      <c r="AC89"/>
      <c r="AD89"/>
      <c r="AE89"/>
      <c r="AF89"/>
      <c r="AH89" s="17">
        <v>9.2257978113232859</v>
      </c>
      <c r="AI89" s="18">
        <v>0</v>
      </c>
      <c r="AJ89"/>
      <c r="AK89"/>
      <c r="AL89"/>
      <c r="AM89"/>
      <c r="AN89"/>
      <c r="AO89"/>
      <c r="AP89"/>
      <c r="AQ89"/>
      <c r="AR89"/>
    </row>
    <row r="90" spans="1:44" x14ac:dyDescent="0.25">
      <c r="A90" s="12">
        <v>9.3927084032986414</v>
      </c>
      <c r="B90" s="16">
        <v>1.0000000000000001E-5</v>
      </c>
      <c r="L90" s="12">
        <v>12.955766880698921</v>
      </c>
      <c r="M90" s="12">
        <v>0</v>
      </c>
      <c r="T90" s="7"/>
      <c r="U90" s="18"/>
      <c r="W90" s="20">
        <v>8.0039622140452629</v>
      </c>
      <c r="X90" s="20">
        <v>4.013646397752358E-6</v>
      </c>
      <c r="Y90"/>
      <c r="Z90"/>
      <c r="AA90"/>
      <c r="AB90"/>
      <c r="AC90"/>
      <c r="AD90"/>
      <c r="AE90"/>
      <c r="AF90"/>
      <c r="AH90" s="17">
        <v>9.2257978113232859</v>
      </c>
      <c r="AI90" s="18">
        <v>0</v>
      </c>
      <c r="AJ90"/>
      <c r="AK90"/>
      <c r="AL90"/>
      <c r="AM90"/>
      <c r="AN90"/>
      <c r="AO90"/>
      <c r="AP90"/>
      <c r="AQ90"/>
      <c r="AR90"/>
    </row>
    <row r="91" spans="1:44" x14ac:dyDescent="0.25">
      <c r="A91" s="12">
        <v>9.3927084032986414</v>
      </c>
      <c r="B91" s="16">
        <v>7.5187969924812028E-6</v>
      </c>
      <c r="L91" s="12">
        <v>12.955766880698921</v>
      </c>
      <c r="M91" s="12">
        <v>0</v>
      </c>
      <c r="T91" s="7"/>
      <c r="U91" s="18"/>
      <c r="W91">
        <v>8.2300241839750878</v>
      </c>
      <c r="X91">
        <v>1.1957321559970567E-5</v>
      </c>
      <c r="Y91"/>
      <c r="Z91"/>
      <c r="AA91"/>
      <c r="AB91"/>
      <c r="AC91"/>
      <c r="AD91"/>
      <c r="AE91"/>
      <c r="AF91"/>
      <c r="AH91" s="17">
        <v>9.2257978113232859</v>
      </c>
      <c r="AI91" s="18">
        <v>0</v>
      </c>
      <c r="AJ91"/>
      <c r="AK91"/>
      <c r="AL91"/>
      <c r="AM91"/>
      <c r="AN91"/>
      <c r="AO91"/>
      <c r="AP91"/>
      <c r="AQ91"/>
      <c r="AR91"/>
    </row>
    <row r="92" spans="1:44" x14ac:dyDescent="0.25">
      <c r="A92" s="12">
        <v>9.3927084032986414</v>
      </c>
      <c r="B92" s="16">
        <v>5.0000000000000004E-6</v>
      </c>
      <c r="L92" s="12">
        <v>12.955766880698921</v>
      </c>
      <c r="M92" s="12">
        <v>0</v>
      </c>
      <c r="T92" s="7"/>
      <c r="U92" s="18"/>
      <c r="W92">
        <v>8.3979158622033818</v>
      </c>
      <c r="X92">
        <v>1.9103413143148242E-6</v>
      </c>
      <c r="Y92"/>
      <c r="Z92"/>
      <c r="AA92"/>
      <c r="AB92"/>
      <c r="AC92"/>
      <c r="AD92"/>
      <c r="AE92"/>
      <c r="AF92"/>
      <c r="AH92" s="17">
        <v>9.2257978113232859</v>
      </c>
      <c r="AI92" s="18">
        <v>6.245316012990258E-7</v>
      </c>
      <c r="AJ92"/>
      <c r="AK92"/>
      <c r="AL92"/>
      <c r="AM92"/>
      <c r="AN92"/>
      <c r="AO92"/>
      <c r="AP92"/>
      <c r="AQ92"/>
      <c r="AR92"/>
    </row>
    <row r="93" spans="1:44" x14ac:dyDescent="0.25">
      <c r="A93" s="12">
        <v>9.3927084032986414</v>
      </c>
      <c r="B93" s="16">
        <v>5.0000000000000004E-6</v>
      </c>
      <c r="L93" s="12">
        <v>12.955766880698921</v>
      </c>
      <c r="M93" s="12">
        <v>0</v>
      </c>
      <c r="T93" s="7"/>
      <c r="U93" s="18"/>
      <c r="W93">
        <v>8.5623752019567156</v>
      </c>
      <c r="X93">
        <v>1.4133419479890163E-6</v>
      </c>
      <c r="Y93"/>
      <c r="Z93"/>
      <c r="AA93"/>
      <c r="AB93"/>
      <c r="AC93"/>
      <c r="AD93"/>
      <c r="AE93"/>
      <c r="AF93"/>
      <c r="AH93" s="17">
        <v>9.2257978113232859</v>
      </c>
      <c r="AI93" s="18">
        <v>6.245316012990258E-7</v>
      </c>
      <c r="AJ93"/>
      <c r="AK93"/>
      <c r="AL93"/>
      <c r="AM93"/>
      <c r="AN93"/>
      <c r="AO93"/>
      <c r="AP93"/>
      <c r="AQ93"/>
      <c r="AR93"/>
    </row>
    <row r="94" spans="1:44" x14ac:dyDescent="0.25">
      <c r="A94" s="12">
        <v>9.3927084032986414</v>
      </c>
      <c r="B94" s="16">
        <v>5.0000000000000004E-6</v>
      </c>
      <c r="L94" s="12">
        <v>12.955766880698921</v>
      </c>
      <c r="M94" s="12">
        <v>0</v>
      </c>
      <c r="T94" s="7"/>
      <c r="U94" s="18"/>
      <c r="W94">
        <v>8.5623752019567156</v>
      </c>
      <c r="X94">
        <v>2.228731533367295E-6</v>
      </c>
      <c r="Y94"/>
      <c r="Z94"/>
      <c r="AA94"/>
      <c r="AB94"/>
      <c r="AC94"/>
      <c r="AD94"/>
      <c r="AE94"/>
      <c r="AF94"/>
      <c r="AH94" s="17">
        <v>9.2257978113232859</v>
      </c>
      <c r="AI94" s="18">
        <v>8.278145695364238E-7</v>
      </c>
      <c r="AJ94"/>
      <c r="AK94"/>
      <c r="AL94"/>
      <c r="AM94"/>
      <c r="AN94"/>
      <c r="AO94"/>
      <c r="AP94"/>
      <c r="AQ94"/>
      <c r="AR94"/>
    </row>
    <row r="95" spans="1:44" x14ac:dyDescent="0.25">
      <c r="A95" s="12">
        <v>9.3927084032986414</v>
      </c>
      <c r="B95" s="16">
        <v>2.5037556334501755E-6</v>
      </c>
      <c r="L95" s="12">
        <v>12.955766880698921</v>
      </c>
      <c r="M95" s="12">
        <v>0</v>
      </c>
      <c r="T95" s="7"/>
      <c r="U95" s="18"/>
      <c r="W95">
        <v>8.5623752019567156</v>
      </c>
      <c r="X95">
        <v>9.5045376502330139E-6</v>
      </c>
      <c r="Y95"/>
      <c r="Z95"/>
      <c r="AA95"/>
      <c r="AB95"/>
      <c r="AC95"/>
      <c r="AD95"/>
      <c r="AE95"/>
      <c r="AF95"/>
      <c r="AH95" s="17">
        <v>9.2257978113232859</v>
      </c>
      <c r="AI95" s="18">
        <v>8.278145695364238E-7</v>
      </c>
      <c r="AJ95"/>
      <c r="AK95"/>
      <c r="AL95"/>
      <c r="AM95"/>
      <c r="AN95"/>
      <c r="AO95"/>
      <c r="AP95"/>
      <c r="AQ95"/>
      <c r="AR95"/>
    </row>
    <row r="96" spans="1:44" x14ac:dyDescent="0.25">
      <c r="A96" s="12">
        <v>9.3927084032986414</v>
      </c>
      <c r="B96" s="16">
        <v>2.5000000000000002E-6</v>
      </c>
      <c r="L96" s="12">
        <v>12.955766880698921</v>
      </c>
      <c r="M96" s="12">
        <v>0</v>
      </c>
      <c r="T96" s="7"/>
      <c r="U96" s="18"/>
      <c r="W96" s="20">
        <v>8.6375911236714433</v>
      </c>
      <c r="X96" s="20">
        <v>2.006823198876179E-6</v>
      </c>
      <c r="Y96"/>
      <c r="Z96"/>
      <c r="AA96"/>
      <c r="AB96"/>
      <c r="AC96"/>
      <c r="AD96"/>
      <c r="AE96"/>
      <c r="AF96"/>
      <c r="AH96" s="17">
        <v>9.2257978113232859</v>
      </c>
      <c r="AI96" s="18">
        <v>1.0034115994380895E-6</v>
      </c>
      <c r="AJ96"/>
      <c r="AK96"/>
      <c r="AL96"/>
      <c r="AM96"/>
      <c r="AN96"/>
      <c r="AO96"/>
      <c r="AP96"/>
      <c r="AQ96"/>
      <c r="AR96"/>
    </row>
    <row r="97" spans="1:44" x14ac:dyDescent="0.25">
      <c r="A97" s="12">
        <v>9.3927084032986414</v>
      </c>
      <c r="B97" s="16">
        <v>2.5000000000000002E-6</v>
      </c>
      <c r="L97" s="12">
        <v>12.955766880698921</v>
      </c>
      <c r="M97" s="12">
        <v>0</v>
      </c>
      <c r="T97" s="7"/>
      <c r="U97" s="18"/>
      <c r="W97" s="20">
        <v>8.6375911236714433</v>
      </c>
      <c r="X97" s="20">
        <v>3.0102347983142685E-6</v>
      </c>
      <c r="Y97"/>
      <c r="Z97"/>
      <c r="AA97"/>
      <c r="AB97"/>
      <c r="AC97"/>
      <c r="AD97"/>
      <c r="AE97"/>
      <c r="AF97"/>
      <c r="AH97" s="17">
        <v>9.2257978113232859</v>
      </c>
      <c r="AI97" s="18">
        <v>1.1517420097898071E-6</v>
      </c>
      <c r="AJ97"/>
      <c r="AK97"/>
      <c r="AL97"/>
      <c r="AM97"/>
      <c r="AN97"/>
      <c r="AO97"/>
      <c r="AP97"/>
      <c r="AQ97"/>
      <c r="AR97"/>
    </row>
    <row r="98" spans="1:44" x14ac:dyDescent="0.25">
      <c r="A98" s="12">
        <v>9.3927084032986414</v>
      </c>
      <c r="B98" s="16">
        <v>0</v>
      </c>
      <c r="L98" s="12">
        <v>12.955766880698921</v>
      </c>
      <c r="M98" s="12">
        <v>0</v>
      </c>
      <c r="T98" s="7"/>
      <c r="U98" s="18"/>
      <c r="W98" s="20">
        <v>8.6375911236714433</v>
      </c>
      <c r="X98" s="20">
        <v>1.0034115994380895E-6</v>
      </c>
      <c r="Y98"/>
      <c r="Z98"/>
      <c r="AA98"/>
      <c r="AB98"/>
      <c r="AC98"/>
      <c r="AD98"/>
      <c r="AE98"/>
      <c r="AF98"/>
      <c r="AH98" s="17">
        <v>9.2257978113232859</v>
      </c>
      <c r="AI98" s="18">
        <v>1.6556291390728476E-6</v>
      </c>
      <c r="AJ98"/>
      <c r="AK98"/>
      <c r="AL98"/>
      <c r="AM98"/>
      <c r="AN98"/>
      <c r="AO98"/>
      <c r="AP98"/>
      <c r="AQ98"/>
      <c r="AR98"/>
    </row>
    <row r="99" spans="1:44" x14ac:dyDescent="0.25">
      <c r="A99" s="12">
        <v>9.3927084032986414</v>
      </c>
      <c r="B99" s="16">
        <v>0</v>
      </c>
      <c r="L99" s="12">
        <v>12.955766880698921</v>
      </c>
      <c r="M99" s="12">
        <v>0</v>
      </c>
      <c r="T99" s="7"/>
      <c r="U99" s="18"/>
      <c r="W99" s="20">
        <v>8.6375911236714433</v>
      </c>
      <c r="X99" s="20">
        <v>5.0170579971904475E-7</v>
      </c>
      <c r="Y99"/>
      <c r="Z99"/>
      <c r="AA99"/>
      <c r="AB99"/>
      <c r="AC99"/>
      <c r="AD99"/>
      <c r="AE99"/>
      <c r="AF99"/>
      <c r="AH99" s="17">
        <v>9.2257978113232859</v>
      </c>
      <c r="AI99" s="18">
        <v>1.6556291390728476E-6</v>
      </c>
      <c r="AJ99"/>
      <c r="AK99"/>
      <c r="AL99"/>
      <c r="AM99"/>
      <c r="AN99"/>
      <c r="AO99"/>
      <c r="AP99"/>
      <c r="AQ99"/>
      <c r="AR99"/>
    </row>
    <row r="100" spans="1:44" x14ac:dyDescent="0.25">
      <c r="A100" s="12">
        <v>9.3927084032986414</v>
      </c>
      <c r="B100" s="16">
        <v>0</v>
      </c>
      <c r="L100" s="12">
        <v>12.955766880698921</v>
      </c>
      <c r="M100" s="12">
        <v>6.666666666666666E-7</v>
      </c>
      <c r="T100" s="7"/>
      <c r="U100" s="18"/>
      <c r="W100" s="20">
        <v>8.6375911236714433</v>
      </c>
      <c r="X100" s="20">
        <v>5.0170579971904475E-7</v>
      </c>
      <c r="Y100"/>
      <c r="Z100"/>
      <c r="AA100"/>
      <c r="AB100"/>
      <c r="AC100"/>
      <c r="AD100"/>
      <c r="AE100"/>
      <c r="AF100"/>
      <c r="AH100" s="17">
        <v>9.2257978113232859</v>
      </c>
      <c r="AI100" s="18">
        <v>1.6556291390728476E-6</v>
      </c>
      <c r="AJ100"/>
      <c r="AK100"/>
      <c r="AL100"/>
      <c r="AM100"/>
      <c r="AN100"/>
      <c r="AO100"/>
      <c r="AP100"/>
      <c r="AQ100"/>
      <c r="AR100"/>
    </row>
    <row r="101" spans="1:44" x14ac:dyDescent="0.25">
      <c r="A101" s="12">
        <v>9.3927084032986414</v>
      </c>
      <c r="B101" s="16">
        <v>0</v>
      </c>
      <c r="L101" s="12">
        <v>12.955766880698921</v>
      </c>
      <c r="M101" s="12">
        <v>6.666666666666666E-7</v>
      </c>
      <c r="T101" s="7"/>
      <c r="U101" s="18"/>
      <c r="W101" s="20">
        <v>8.6375911236714433</v>
      </c>
      <c r="X101" s="20">
        <v>2.5085289985952238E-6</v>
      </c>
      <c r="Y101"/>
      <c r="Z101"/>
      <c r="AA101"/>
      <c r="AB101"/>
      <c r="AC101"/>
      <c r="AD101"/>
      <c r="AE101"/>
      <c r="AF101"/>
      <c r="AH101" s="17">
        <v>9.2257978113232859</v>
      </c>
      <c r="AI101" s="18">
        <v>1.6556291390728476E-6</v>
      </c>
      <c r="AJ101"/>
      <c r="AK101"/>
      <c r="AL101"/>
      <c r="AM101"/>
      <c r="AN101"/>
      <c r="AO101"/>
      <c r="AP101"/>
      <c r="AQ101"/>
      <c r="AR101"/>
    </row>
    <row r="102" spans="1:44" x14ac:dyDescent="0.25">
      <c r="A102" s="12">
        <v>9.3927084032986414</v>
      </c>
      <c r="B102" s="16">
        <v>0</v>
      </c>
      <c r="L102" s="12">
        <v>12.955766880698921</v>
      </c>
      <c r="M102" s="12">
        <v>1.75E-6</v>
      </c>
      <c r="T102" s="7"/>
      <c r="U102" s="18"/>
      <c r="W102" s="20">
        <v>8.6375911236714433</v>
      </c>
      <c r="X102" s="20">
        <v>0</v>
      </c>
      <c r="Y102"/>
      <c r="Z102"/>
      <c r="AA102"/>
      <c r="AB102"/>
      <c r="AC102"/>
      <c r="AD102"/>
      <c r="AE102"/>
      <c r="AF102"/>
      <c r="AH102" s="17">
        <v>9.2257978113232859</v>
      </c>
      <c r="AI102" s="18">
        <v>3.3112582781456952E-6</v>
      </c>
      <c r="AJ102"/>
      <c r="AK102"/>
      <c r="AL102"/>
      <c r="AM102"/>
      <c r="AN102"/>
      <c r="AO102"/>
      <c r="AP102"/>
      <c r="AQ102"/>
      <c r="AR102"/>
    </row>
    <row r="103" spans="1:44" x14ac:dyDescent="0.25">
      <c r="A103" s="12">
        <v>9.3927084032986414</v>
      </c>
      <c r="B103" s="16">
        <v>0</v>
      </c>
      <c r="L103" s="12">
        <v>12.955766880698921</v>
      </c>
      <c r="M103" s="12">
        <v>1.9999999999999999E-6</v>
      </c>
      <c r="T103" s="7"/>
      <c r="U103" s="18"/>
      <c r="W103" s="20">
        <v>8.6375911236714433</v>
      </c>
      <c r="X103" s="20">
        <v>1.0034115994380895E-6</v>
      </c>
      <c r="Y103"/>
      <c r="Z103"/>
      <c r="AA103"/>
      <c r="AB103"/>
      <c r="AC103"/>
      <c r="AD103"/>
      <c r="AE103"/>
      <c r="AF103"/>
      <c r="AH103" s="17">
        <v>9.2257978113232859</v>
      </c>
      <c r="AI103" s="18">
        <v>3.3112582781456952E-6</v>
      </c>
      <c r="AJ103"/>
      <c r="AK103"/>
      <c r="AL103"/>
      <c r="AM103"/>
      <c r="AN103"/>
      <c r="AO103"/>
      <c r="AP103"/>
      <c r="AQ103"/>
      <c r="AR103"/>
    </row>
    <row r="104" spans="1:44" x14ac:dyDescent="0.25">
      <c r="A104" s="12">
        <v>9.3927084032986414</v>
      </c>
      <c r="B104" s="16">
        <v>0</v>
      </c>
      <c r="L104" s="12">
        <v>12.955766880698921</v>
      </c>
      <c r="M104" s="12">
        <v>1.9999999999999999E-6</v>
      </c>
      <c r="T104" s="7"/>
      <c r="U104" s="18"/>
      <c r="W104" s="20">
        <v>8.6375911236714433</v>
      </c>
      <c r="X104" s="20">
        <v>0</v>
      </c>
      <c r="Y104"/>
      <c r="Z104"/>
      <c r="AA104"/>
      <c r="AB104"/>
      <c r="AC104"/>
      <c r="AD104"/>
      <c r="AE104"/>
      <c r="AF104"/>
      <c r="AH104" s="17">
        <v>9.2257978113232859</v>
      </c>
      <c r="AI104" s="18">
        <v>4.9668874172185432E-6</v>
      </c>
      <c r="AJ104"/>
      <c r="AK104"/>
      <c r="AL104"/>
      <c r="AM104"/>
      <c r="AN104"/>
      <c r="AO104"/>
      <c r="AP104"/>
      <c r="AQ104"/>
      <c r="AR104"/>
    </row>
    <row r="105" spans="1:44" x14ac:dyDescent="0.25">
      <c r="A105" s="12">
        <v>9.3927084032986414</v>
      </c>
      <c r="B105" s="16">
        <v>0</v>
      </c>
      <c r="L105" s="12">
        <v>12.955766880698921</v>
      </c>
      <c r="M105" s="12">
        <v>1.9999999999999999E-6</v>
      </c>
      <c r="T105" s="7"/>
      <c r="U105" s="18"/>
      <c r="W105" s="20">
        <v>8.6375911236714433</v>
      </c>
      <c r="X105" s="20">
        <v>0</v>
      </c>
      <c r="Y105"/>
      <c r="Z105"/>
      <c r="AA105"/>
      <c r="AB105"/>
      <c r="AC105"/>
      <c r="AD105"/>
      <c r="AE105"/>
      <c r="AF105"/>
      <c r="AH105" s="17">
        <v>9.2257978113232859</v>
      </c>
      <c r="AI105" s="18">
        <v>5.0170579971904475E-6</v>
      </c>
      <c r="AJ105"/>
      <c r="AK105"/>
      <c r="AL105"/>
      <c r="AM105"/>
      <c r="AN105"/>
      <c r="AO105"/>
      <c r="AP105"/>
      <c r="AQ105"/>
      <c r="AR105"/>
    </row>
    <row r="106" spans="1:44" x14ac:dyDescent="0.25">
      <c r="A106" s="12">
        <v>9.3927084032986414</v>
      </c>
      <c r="B106" s="16">
        <v>0</v>
      </c>
      <c r="L106" s="12">
        <v>12.955766880698921</v>
      </c>
      <c r="M106" s="12">
        <v>2.3333333333333336E-6</v>
      </c>
      <c r="T106" s="7"/>
      <c r="U106" s="18"/>
      <c r="W106" s="20">
        <v>8.6375911236714433</v>
      </c>
      <c r="X106" s="20">
        <v>2.006823198876179E-6</v>
      </c>
      <c r="Y106"/>
      <c r="Z106"/>
      <c r="AA106"/>
      <c r="AB106"/>
      <c r="AC106"/>
      <c r="AD106"/>
      <c r="AE106"/>
      <c r="AF106"/>
      <c r="AH106" s="17">
        <v>9.7767971515568721</v>
      </c>
      <c r="AI106" s="18">
        <v>0</v>
      </c>
      <c r="AJ106"/>
      <c r="AK106"/>
      <c r="AL106"/>
      <c r="AM106"/>
      <c r="AN106"/>
      <c r="AO106"/>
      <c r="AP106"/>
      <c r="AQ106"/>
      <c r="AR106"/>
    </row>
    <row r="107" spans="1:44" x14ac:dyDescent="0.25">
      <c r="A107" s="12">
        <v>9.3927084032986414</v>
      </c>
      <c r="B107" s="16">
        <v>0</v>
      </c>
      <c r="L107" s="12">
        <v>12.955766880698921</v>
      </c>
      <c r="M107" s="12">
        <v>2.7499999999999999E-6</v>
      </c>
      <c r="T107" s="7"/>
      <c r="U107" s="18"/>
      <c r="W107" s="20">
        <v>8.6375911236714433</v>
      </c>
      <c r="X107" s="20">
        <v>2.006823198876179E-6</v>
      </c>
      <c r="Y107"/>
      <c r="Z107"/>
      <c r="AA107"/>
      <c r="AB107"/>
      <c r="AC107"/>
      <c r="AD107"/>
      <c r="AE107"/>
      <c r="AF107"/>
      <c r="AH107" s="17">
        <v>9.7767971515568721</v>
      </c>
      <c r="AI107" s="18">
        <v>5.0170579971904475E-7</v>
      </c>
      <c r="AJ107"/>
      <c r="AK107"/>
      <c r="AL107"/>
      <c r="AM107"/>
      <c r="AN107"/>
      <c r="AO107"/>
      <c r="AP107"/>
      <c r="AQ107"/>
      <c r="AR107"/>
    </row>
    <row r="108" spans="1:44" x14ac:dyDescent="0.25">
      <c r="A108" s="12">
        <v>9.4868019665070005</v>
      </c>
      <c r="B108" s="16">
        <v>3.3333333333333337E-6</v>
      </c>
      <c r="L108" s="12">
        <v>12.955766880698921</v>
      </c>
      <c r="M108" s="12">
        <v>3.0000000000000001E-6</v>
      </c>
      <c r="T108" s="7"/>
      <c r="U108" s="18"/>
      <c r="W108" s="20">
        <v>8.6375911236714433</v>
      </c>
      <c r="X108" s="20">
        <v>0</v>
      </c>
      <c r="Y108"/>
      <c r="Z108"/>
      <c r="AA108"/>
      <c r="AB108"/>
      <c r="AC108"/>
      <c r="AD108"/>
      <c r="AE108"/>
      <c r="AF108"/>
      <c r="AH108" s="17">
        <v>9.7767971515568721</v>
      </c>
      <c r="AI108" s="18">
        <v>8.278145695364238E-7</v>
      </c>
      <c r="AJ108"/>
      <c r="AK108"/>
      <c r="AL108"/>
      <c r="AM108"/>
      <c r="AN108"/>
      <c r="AO108"/>
      <c r="AP108"/>
      <c r="AQ108"/>
      <c r="AR108"/>
    </row>
    <row r="109" spans="1:44" x14ac:dyDescent="0.25">
      <c r="A109" s="12">
        <v>9.4868019665070005</v>
      </c>
      <c r="B109" s="16">
        <v>0</v>
      </c>
      <c r="L109" s="12">
        <v>13.34297140549533</v>
      </c>
      <c r="M109" s="12">
        <v>0</v>
      </c>
      <c r="T109" s="7"/>
      <c r="U109" s="18"/>
      <c r="W109" s="20">
        <v>8.6375911236714433</v>
      </c>
      <c r="X109" s="20">
        <v>0</v>
      </c>
      <c r="Y109"/>
      <c r="Z109"/>
      <c r="AA109"/>
      <c r="AB109"/>
      <c r="AC109"/>
      <c r="AD109"/>
      <c r="AE109"/>
      <c r="AF109"/>
      <c r="AH109" s="17">
        <v>9.7767971515568721</v>
      </c>
      <c r="AI109" s="18">
        <v>8.278145695364238E-7</v>
      </c>
      <c r="AJ109"/>
      <c r="AK109"/>
      <c r="AL109"/>
      <c r="AM109"/>
      <c r="AN109"/>
      <c r="AO109"/>
      <c r="AP109"/>
      <c r="AQ109"/>
      <c r="AR109"/>
    </row>
    <row r="110" spans="1:44" x14ac:dyDescent="0.25">
      <c r="A110" s="12">
        <v>9.7745564026401937</v>
      </c>
      <c r="B110" s="16">
        <v>2.5000000000000002E-6</v>
      </c>
      <c r="L110" s="12">
        <v>13.34297140549533</v>
      </c>
      <c r="M110" s="12">
        <v>9.9999999999999995E-7</v>
      </c>
      <c r="T110" s="7"/>
      <c r="U110" s="18"/>
      <c r="W110" s="20">
        <v>8.6375911236714433</v>
      </c>
      <c r="X110" s="20">
        <v>4.013646397752358E-6</v>
      </c>
      <c r="Y110"/>
      <c r="Z110"/>
      <c r="AA110"/>
      <c r="AB110"/>
      <c r="AC110"/>
      <c r="AD110"/>
      <c r="AE110"/>
      <c r="AF110"/>
      <c r="AH110" s="17">
        <v>9.7767971515568721</v>
      </c>
      <c r="AI110" s="18">
        <v>8.278145695364238E-7</v>
      </c>
      <c r="AJ110"/>
      <c r="AK110"/>
      <c r="AL110"/>
      <c r="AM110"/>
      <c r="AN110"/>
      <c r="AO110"/>
      <c r="AP110"/>
      <c r="AQ110"/>
      <c r="AR110"/>
    </row>
    <row r="111" spans="1:44" x14ac:dyDescent="0.25">
      <c r="A111" s="12">
        <v>9.7745564026401937</v>
      </c>
      <c r="B111" s="16">
        <v>1.8749999999999998E-6</v>
      </c>
      <c r="L111" s="12">
        <v>13.34297140549533</v>
      </c>
      <c r="M111" s="12">
        <v>1.9999999999999999E-6</v>
      </c>
      <c r="T111" s="7"/>
      <c r="U111" s="18"/>
      <c r="W111" s="20">
        <v>8.6375911236714433</v>
      </c>
      <c r="X111" s="20">
        <v>3.0102347983142685E-6</v>
      </c>
      <c r="Y111"/>
      <c r="Z111"/>
      <c r="AA111"/>
      <c r="AB111"/>
      <c r="AC111"/>
      <c r="AD111"/>
      <c r="AE111"/>
      <c r="AF111"/>
      <c r="AH111" s="17">
        <v>9.7767971515568721</v>
      </c>
      <c r="AI111" s="18">
        <v>8.278145695364238E-7</v>
      </c>
      <c r="AJ111"/>
      <c r="AK111"/>
      <c r="AL111"/>
      <c r="AM111"/>
      <c r="AN111"/>
      <c r="AO111"/>
      <c r="AP111"/>
      <c r="AQ111"/>
      <c r="AR111"/>
    </row>
    <row r="112" spans="1:44" x14ac:dyDescent="0.25">
      <c r="A112" s="11">
        <v>9.7767971515568721</v>
      </c>
      <c r="B112" s="19">
        <v>5.4999999999999999E-6</v>
      </c>
      <c r="L112" s="12">
        <v>13.34297140549533</v>
      </c>
      <c r="M112" s="12">
        <v>2.3333333333333336E-6</v>
      </c>
      <c r="T112" s="7"/>
      <c r="U112" s="18"/>
      <c r="W112">
        <v>8.7235965088284182</v>
      </c>
      <c r="X112">
        <v>0</v>
      </c>
      <c r="Y112"/>
      <c r="Z112"/>
      <c r="AA112"/>
      <c r="AB112"/>
      <c r="AC112"/>
      <c r="AD112"/>
      <c r="AE112"/>
      <c r="AF112"/>
      <c r="AH112" s="17">
        <v>9.7767971515568721</v>
      </c>
      <c r="AI112" s="18">
        <v>8.278145695364238E-7</v>
      </c>
      <c r="AJ112"/>
      <c r="AK112"/>
      <c r="AL112"/>
      <c r="AM112"/>
      <c r="AN112"/>
      <c r="AO112"/>
      <c r="AP112"/>
      <c r="AQ112"/>
      <c r="AR112"/>
    </row>
    <row r="113" spans="1:44" x14ac:dyDescent="0.25">
      <c r="A113" s="11">
        <v>9.7767971515568721</v>
      </c>
      <c r="B113" s="19">
        <v>5.4999999999999999E-6</v>
      </c>
      <c r="L113" s="12">
        <v>13.34297140549533</v>
      </c>
      <c r="M113" s="12">
        <v>5.0000000000000004E-6</v>
      </c>
      <c r="T113" s="7"/>
      <c r="U113" s="18"/>
      <c r="W113">
        <v>8.7235965088284182</v>
      </c>
      <c r="X113">
        <v>2.956480605487228E-7</v>
      </c>
      <c r="Y113"/>
      <c r="Z113"/>
      <c r="AA113"/>
      <c r="AB113"/>
      <c r="AC113"/>
      <c r="AD113"/>
      <c r="AE113"/>
      <c r="AF113"/>
      <c r="AH113" s="17">
        <v>9.7767971515568721</v>
      </c>
      <c r="AI113" s="18">
        <v>2.4834437086092716E-6</v>
      </c>
      <c r="AJ113"/>
      <c r="AK113"/>
      <c r="AL113"/>
      <c r="AM113"/>
      <c r="AN113"/>
      <c r="AO113"/>
      <c r="AP113"/>
      <c r="AQ113"/>
      <c r="AR113"/>
    </row>
    <row r="114" spans="1:44" x14ac:dyDescent="0.25">
      <c r="A114" s="11">
        <v>9.7767971515568721</v>
      </c>
      <c r="B114" s="19">
        <v>3.9999999999999998E-6</v>
      </c>
      <c r="L114" s="12">
        <v>13.717985916396195</v>
      </c>
      <c r="M114" s="12">
        <v>2.3333333333333336E-6</v>
      </c>
      <c r="T114" s="7"/>
      <c r="U114" s="18"/>
      <c r="W114">
        <v>8.7235965088284182</v>
      </c>
      <c r="X114">
        <v>3.1839021905247071E-7</v>
      </c>
      <c r="Y114"/>
      <c r="Z114"/>
      <c r="AA114"/>
      <c r="AB114"/>
      <c r="AC114"/>
      <c r="AD114"/>
      <c r="AE114"/>
      <c r="AF114"/>
      <c r="AH114" s="17">
        <v>10.29657645799368</v>
      </c>
      <c r="AI114" s="18">
        <v>0</v>
      </c>
      <c r="AJ114"/>
      <c r="AK114"/>
      <c r="AL114"/>
      <c r="AM114"/>
      <c r="AN114"/>
      <c r="AO114"/>
      <c r="AP114"/>
      <c r="AQ114"/>
      <c r="AR114"/>
    </row>
    <row r="115" spans="1:44" x14ac:dyDescent="0.25">
      <c r="A115" s="11">
        <v>9.7767971515568721</v>
      </c>
      <c r="B115" s="19">
        <v>3.3333333333333337E-6</v>
      </c>
      <c r="L115" s="12">
        <v>14.081792652759413</v>
      </c>
      <c r="M115" s="12">
        <v>4.9999999999999998E-7</v>
      </c>
      <c r="T115" s="7"/>
      <c r="U115" s="18"/>
      <c r="W115">
        <v>8.7235965088284182</v>
      </c>
      <c r="X115">
        <v>3.8206826286296485E-6</v>
      </c>
      <c r="Y115"/>
      <c r="Z115"/>
      <c r="AA115"/>
      <c r="AB115"/>
      <c r="AC115"/>
      <c r="AD115"/>
      <c r="AE115"/>
      <c r="AF115"/>
      <c r="AH115" s="17">
        <v>10.29657645799368</v>
      </c>
      <c r="AI115" s="18">
        <v>0</v>
      </c>
      <c r="AJ115"/>
      <c r="AK115"/>
      <c r="AL115"/>
      <c r="AM115"/>
      <c r="AN115"/>
      <c r="AO115"/>
      <c r="AP115"/>
      <c r="AQ115"/>
      <c r="AR115"/>
    </row>
    <row r="116" spans="1:44" x14ac:dyDescent="0.25">
      <c r="A116" s="12">
        <v>9.9183026659569506</v>
      </c>
      <c r="B116" s="16">
        <v>1.9999999999999999E-6</v>
      </c>
      <c r="L116" s="12">
        <v>14.081792652759413</v>
      </c>
      <c r="M116" s="12">
        <v>1.5E-6</v>
      </c>
      <c r="T116" s="7"/>
      <c r="U116" s="18"/>
      <c r="W116">
        <v>8.7235965088284182</v>
      </c>
      <c r="X116">
        <v>4.2923718420407168E-6</v>
      </c>
      <c r="Y116"/>
      <c r="Z116"/>
      <c r="AA116"/>
      <c r="AB116"/>
      <c r="AC116"/>
      <c r="AD116"/>
      <c r="AE116"/>
      <c r="AF116"/>
      <c r="AH116" s="17">
        <v>10.29657645799368</v>
      </c>
      <c r="AI116" s="18">
        <v>0</v>
      </c>
      <c r="AJ116"/>
      <c r="AK116"/>
      <c r="AL116"/>
      <c r="AM116"/>
      <c r="AN116"/>
      <c r="AO116"/>
      <c r="AP116"/>
      <c r="AQ116"/>
      <c r="AR116"/>
    </row>
    <row r="117" spans="1:44" x14ac:dyDescent="0.25">
      <c r="A117" s="12">
        <v>10.19008717087938</v>
      </c>
      <c r="B117" s="16">
        <v>3.7499999999999997E-6</v>
      </c>
      <c r="L117" s="12">
        <v>14.081792652759413</v>
      </c>
      <c r="M117" s="12">
        <v>1.9999999999999999E-6</v>
      </c>
      <c r="T117" s="7"/>
      <c r="U117" s="18"/>
      <c r="W117">
        <v>8.7235965088284182</v>
      </c>
      <c r="X117">
        <v>9.2333163525216505E-6</v>
      </c>
      <c r="Y117"/>
      <c r="Z117"/>
      <c r="AA117"/>
      <c r="AB117"/>
      <c r="AC117"/>
      <c r="AD117"/>
      <c r="AE117"/>
      <c r="AF117"/>
      <c r="AH117" s="17">
        <v>10.29657645799368</v>
      </c>
      <c r="AI117" s="18">
        <v>0</v>
      </c>
      <c r="AJ117"/>
      <c r="AK117"/>
      <c r="AL117"/>
      <c r="AM117"/>
      <c r="AN117"/>
      <c r="AO117"/>
      <c r="AP117"/>
      <c r="AQ117"/>
      <c r="AR117"/>
    </row>
    <row r="118" spans="1:44" x14ac:dyDescent="0.25">
      <c r="A118" s="12">
        <v>10.19008717087938</v>
      </c>
      <c r="B118" s="16">
        <v>1.8749999999999998E-6</v>
      </c>
      <c r="L118" s="12">
        <v>14.081792652759413</v>
      </c>
      <c r="M118" s="12">
        <v>2.7499999999999999E-6</v>
      </c>
      <c r="T118" s="7"/>
      <c r="U118" s="18"/>
      <c r="W118">
        <v>8.8817562926355151</v>
      </c>
      <c r="X118">
        <v>6.1319597743438807E-7</v>
      </c>
      <c r="Y118"/>
      <c r="Z118"/>
      <c r="AA118"/>
      <c r="AB118"/>
      <c r="AC118"/>
      <c r="AD118"/>
      <c r="AE118"/>
      <c r="AF118"/>
      <c r="AH118" s="17">
        <v>10.29657645799368</v>
      </c>
      <c r="AI118" s="18">
        <v>0</v>
      </c>
      <c r="AJ118"/>
      <c r="AK118"/>
      <c r="AL118"/>
      <c r="AM118"/>
      <c r="AN118"/>
      <c r="AO118"/>
      <c r="AP118"/>
      <c r="AQ118"/>
      <c r="AR118"/>
    </row>
    <row r="119" spans="1:44" x14ac:dyDescent="0.25">
      <c r="A119" s="12">
        <v>10.19008717087938</v>
      </c>
      <c r="B119" s="16">
        <v>0</v>
      </c>
      <c r="L119" s="12">
        <v>14.081792652759413</v>
      </c>
      <c r="M119" s="12">
        <v>3.0000000000000001E-6</v>
      </c>
      <c r="T119" s="7"/>
      <c r="U119" s="18"/>
      <c r="W119">
        <v>8.8817562926355151</v>
      </c>
      <c r="X119">
        <v>1.2417218543046358E-6</v>
      </c>
      <c r="Y119"/>
      <c r="Z119"/>
      <c r="AA119"/>
      <c r="AB119"/>
      <c r="AC119"/>
      <c r="AD119"/>
      <c r="AE119"/>
      <c r="AF119"/>
      <c r="AH119" s="17">
        <v>10.29657645799368</v>
      </c>
      <c r="AI119" s="18">
        <v>0</v>
      </c>
      <c r="AJ119"/>
      <c r="AK119"/>
      <c r="AL119"/>
      <c r="AM119"/>
      <c r="AN119"/>
      <c r="AO119"/>
      <c r="AP119"/>
      <c r="AQ119"/>
      <c r="AR119"/>
    </row>
    <row r="120" spans="1:44" x14ac:dyDescent="0.25">
      <c r="A120" s="12">
        <v>10.19008717087938</v>
      </c>
      <c r="B120" s="16">
        <v>0</v>
      </c>
      <c r="L120" s="12">
        <v>14.081792652759413</v>
      </c>
      <c r="M120" s="12">
        <v>3.0000000000000001E-6</v>
      </c>
      <c r="T120" s="7"/>
      <c r="U120" s="18"/>
      <c r="W120">
        <v>9.0370154717604443</v>
      </c>
      <c r="X120">
        <v>1.2735608762098828E-6</v>
      </c>
      <c r="Y120"/>
      <c r="Z120"/>
      <c r="AA120"/>
      <c r="AB120"/>
      <c r="AC120"/>
      <c r="AD120"/>
      <c r="AE120"/>
      <c r="AF120"/>
      <c r="AH120" s="17">
        <v>10.29657645799368</v>
      </c>
      <c r="AI120" s="18">
        <v>0</v>
      </c>
      <c r="AJ120"/>
      <c r="AK120"/>
      <c r="AL120"/>
      <c r="AM120"/>
      <c r="AN120"/>
      <c r="AO120"/>
      <c r="AP120"/>
      <c r="AQ120"/>
      <c r="AR120"/>
    </row>
    <row r="121" spans="1:44" x14ac:dyDescent="0.25">
      <c r="A121" s="12">
        <v>10.19008717087938</v>
      </c>
      <c r="B121" s="16">
        <v>0</v>
      </c>
      <c r="L121" s="12">
        <v>14.081792652759413</v>
      </c>
      <c r="M121" s="12">
        <v>3.2499999999999998E-6</v>
      </c>
      <c r="T121" s="7"/>
      <c r="U121" s="18"/>
      <c r="W121">
        <v>9.0370154717604443</v>
      </c>
      <c r="X121">
        <v>1.9103413143148242E-6</v>
      </c>
      <c r="Y121"/>
      <c r="Z121"/>
      <c r="AA121"/>
      <c r="AB121"/>
      <c r="AC121"/>
      <c r="AD121"/>
      <c r="AE121"/>
      <c r="AF121"/>
      <c r="AH121" s="17">
        <v>10.29657645799368</v>
      </c>
      <c r="AI121" s="18">
        <v>0</v>
      </c>
      <c r="AJ121"/>
      <c r="AK121"/>
      <c r="AL121"/>
      <c r="AM121"/>
      <c r="AN121"/>
      <c r="AO121"/>
      <c r="AP121"/>
      <c r="AQ121"/>
      <c r="AR121"/>
    </row>
    <row r="122" spans="1:44" x14ac:dyDescent="0.25">
      <c r="A122" s="12">
        <v>10.280032565157033</v>
      </c>
      <c r="B122" s="16">
        <v>1.4999999999999999E-5</v>
      </c>
      <c r="L122" s="12">
        <v>14.081792652759413</v>
      </c>
      <c r="M122" s="12">
        <v>3.4999999999999999E-6</v>
      </c>
      <c r="T122" s="7"/>
      <c r="U122" s="18"/>
      <c r="W122">
        <v>9.1895212382449838</v>
      </c>
      <c r="X122">
        <v>1.2735608762098828E-6</v>
      </c>
      <c r="Y122"/>
      <c r="Z122"/>
      <c r="AA122"/>
      <c r="AB122"/>
      <c r="AC122"/>
      <c r="AD122"/>
      <c r="AE122"/>
      <c r="AF122"/>
      <c r="AH122" s="17">
        <v>10.29657645799368</v>
      </c>
      <c r="AI122" s="18">
        <v>0</v>
      </c>
      <c r="AJ122"/>
      <c r="AK122"/>
      <c r="AL122"/>
      <c r="AM122"/>
      <c r="AN122"/>
      <c r="AO122"/>
      <c r="AP122"/>
      <c r="AQ122"/>
      <c r="AR122"/>
    </row>
    <row r="123" spans="1:44" x14ac:dyDescent="0.25">
      <c r="A123" s="12">
        <v>10.280032565157033</v>
      </c>
      <c r="B123" s="16">
        <v>1.0000000000000001E-5</v>
      </c>
      <c r="L123" s="12">
        <v>14.081792652759413</v>
      </c>
      <c r="M123" s="12">
        <v>4.3333333333333331E-6</v>
      </c>
      <c r="T123" s="7"/>
      <c r="U123" s="18"/>
      <c r="W123">
        <v>9.1895212382449838</v>
      </c>
      <c r="X123">
        <v>2.7593818984547466E-6</v>
      </c>
      <c r="Y123"/>
      <c r="Z123"/>
      <c r="AA123"/>
      <c r="AB123"/>
      <c r="AC123"/>
      <c r="AD123"/>
      <c r="AE123"/>
      <c r="AF123"/>
      <c r="AH123" s="17">
        <v>10.29657645799368</v>
      </c>
      <c r="AI123" s="18">
        <v>0</v>
      </c>
      <c r="AJ123"/>
      <c r="AK123"/>
      <c r="AL123"/>
      <c r="AM123"/>
      <c r="AN123"/>
      <c r="AO123"/>
      <c r="AP123"/>
      <c r="AQ123"/>
      <c r="AR123"/>
    </row>
    <row r="124" spans="1:44" x14ac:dyDescent="0.25">
      <c r="A124" s="12">
        <v>10.280032565157033</v>
      </c>
      <c r="B124" s="16">
        <v>1.0000000000000001E-5</v>
      </c>
      <c r="L124" s="12">
        <v>14.081792652759413</v>
      </c>
      <c r="M124" s="12">
        <v>5.4999999999999999E-6</v>
      </c>
      <c r="T124" s="7"/>
      <c r="U124" s="18"/>
      <c r="W124">
        <v>9.1895212382449838</v>
      </c>
      <c r="X124">
        <v>4.0381198513971895E-6</v>
      </c>
      <c r="Y124"/>
      <c r="Z124"/>
      <c r="AA124"/>
      <c r="AB124"/>
      <c r="AC124"/>
      <c r="AD124"/>
      <c r="AE124"/>
      <c r="AF124"/>
      <c r="AH124" s="17">
        <v>10.29657645799368</v>
      </c>
      <c r="AI124" s="18">
        <v>0</v>
      </c>
      <c r="AJ124"/>
      <c r="AK124"/>
      <c r="AL124"/>
      <c r="AM124"/>
      <c r="AN124"/>
      <c r="AO124"/>
      <c r="AP124"/>
      <c r="AQ124"/>
      <c r="AR124"/>
    </row>
    <row r="125" spans="1:44" x14ac:dyDescent="0.25">
      <c r="A125" s="12">
        <v>10.280032565157033</v>
      </c>
      <c r="B125" s="16">
        <v>7.5187969924812028E-6</v>
      </c>
      <c r="L125" s="12">
        <v>14.435247062066962</v>
      </c>
      <c r="M125" s="12">
        <v>0</v>
      </c>
      <c r="T125" s="7"/>
      <c r="U125" s="18"/>
      <c r="W125" s="20">
        <v>9.2257978113232859</v>
      </c>
      <c r="X125" s="20">
        <v>3.0102347983142685E-6</v>
      </c>
      <c r="Y125"/>
      <c r="Z125"/>
      <c r="AA125"/>
      <c r="AB125"/>
      <c r="AC125"/>
      <c r="AD125"/>
      <c r="AE125"/>
      <c r="AF125"/>
      <c r="AH125" s="17">
        <v>10.29657645799368</v>
      </c>
      <c r="AI125" s="18">
        <v>0</v>
      </c>
      <c r="AJ125"/>
      <c r="AK125"/>
      <c r="AL125"/>
      <c r="AM125"/>
      <c r="AN125"/>
      <c r="AO125"/>
      <c r="AP125"/>
      <c r="AQ125"/>
      <c r="AR125"/>
    </row>
    <row r="126" spans="1:44" x14ac:dyDescent="0.25">
      <c r="A126" s="12">
        <v>10.280032565157033</v>
      </c>
      <c r="B126" s="16">
        <v>7.5112669003505261E-6</v>
      </c>
      <c r="L126" s="12">
        <v>14.435247062066962</v>
      </c>
      <c r="M126" s="12">
        <v>0</v>
      </c>
      <c r="T126" s="7"/>
      <c r="U126" s="18"/>
      <c r="W126" s="20">
        <v>9.2257978113232859</v>
      </c>
      <c r="X126" s="20">
        <v>1.0034115994380895E-6</v>
      </c>
      <c r="Y126"/>
      <c r="Z126"/>
      <c r="AA126"/>
      <c r="AB126"/>
      <c r="AC126"/>
      <c r="AD126"/>
      <c r="AE126"/>
      <c r="AF126"/>
      <c r="AH126" s="17">
        <v>10.29657645799368</v>
      </c>
      <c r="AI126" s="18">
        <v>0</v>
      </c>
      <c r="AJ126"/>
      <c r="AK126"/>
      <c r="AL126"/>
      <c r="AM126"/>
      <c r="AN126"/>
      <c r="AO126"/>
      <c r="AP126"/>
      <c r="AQ126"/>
      <c r="AR126"/>
    </row>
    <row r="127" spans="1:44" x14ac:dyDescent="0.25">
      <c r="A127" s="12">
        <v>10.280032565157033</v>
      </c>
      <c r="B127" s="16">
        <v>6.6666666666666675E-6</v>
      </c>
      <c r="L127" s="12">
        <v>14.435247062066962</v>
      </c>
      <c r="M127" s="12">
        <v>0</v>
      </c>
      <c r="T127" s="7"/>
      <c r="U127" s="18"/>
      <c r="W127" s="20">
        <v>9.2257978113232859</v>
      </c>
      <c r="X127" s="20">
        <v>3.5119405980333133E-6</v>
      </c>
      <c r="Y127"/>
      <c r="Z127"/>
      <c r="AA127"/>
      <c r="AB127"/>
      <c r="AC127"/>
      <c r="AD127"/>
      <c r="AE127"/>
      <c r="AF127"/>
      <c r="AH127" s="17">
        <v>10.29657645799368</v>
      </c>
      <c r="AI127" s="18">
        <v>5.0170579971904475E-7</v>
      </c>
      <c r="AJ127"/>
      <c r="AK127"/>
      <c r="AL127"/>
      <c r="AM127"/>
      <c r="AN127"/>
      <c r="AO127"/>
      <c r="AP127"/>
      <c r="AQ127"/>
      <c r="AR127"/>
    </row>
    <row r="128" spans="1:44" x14ac:dyDescent="0.25">
      <c r="A128" s="12">
        <v>10.280032565157033</v>
      </c>
      <c r="B128" s="16">
        <v>5.0125313283208019E-6</v>
      </c>
      <c r="L128" s="12">
        <v>14.435247062066962</v>
      </c>
      <c r="M128" s="12">
        <v>9.9999999999999995E-7</v>
      </c>
      <c r="T128" s="7"/>
      <c r="U128" s="18"/>
      <c r="W128" s="20">
        <v>9.2257978113232859</v>
      </c>
      <c r="X128" s="20">
        <v>3.0102347983142685E-6</v>
      </c>
      <c r="Y128"/>
      <c r="Z128"/>
      <c r="AA128"/>
      <c r="AB128"/>
      <c r="AC128"/>
      <c r="AD128"/>
      <c r="AE128"/>
      <c r="AF128"/>
      <c r="AH128" s="17">
        <v>10.29657645799368</v>
      </c>
      <c r="AI128" s="18">
        <v>8.278145695364238E-7</v>
      </c>
      <c r="AJ128"/>
      <c r="AK128"/>
      <c r="AL128"/>
      <c r="AM128"/>
      <c r="AN128"/>
      <c r="AO128"/>
      <c r="AP128"/>
      <c r="AQ128"/>
      <c r="AR128"/>
    </row>
    <row r="129" spans="1:44" x14ac:dyDescent="0.25">
      <c r="A129" s="12">
        <v>10.280032565157033</v>
      </c>
      <c r="B129" s="16">
        <v>5.007511266900351E-6</v>
      </c>
      <c r="L129" s="12">
        <v>14.435247062066962</v>
      </c>
      <c r="M129" s="12">
        <v>9.9999999999999995E-7</v>
      </c>
      <c r="T129" s="7"/>
      <c r="U129" s="18"/>
      <c r="W129" s="20">
        <v>9.2257978113232859</v>
      </c>
      <c r="X129" s="20">
        <v>1.0034115994380895E-6</v>
      </c>
      <c r="Y129"/>
      <c r="Z129"/>
      <c r="AA129"/>
      <c r="AB129"/>
      <c r="AC129"/>
      <c r="AD129"/>
      <c r="AE129"/>
      <c r="AF129"/>
      <c r="AH129" s="17">
        <v>10.29657645799368</v>
      </c>
      <c r="AI129" s="18">
        <v>8.278145695364238E-7</v>
      </c>
      <c r="AJ129"/>
      <c r="AK129"/>
      <c r="AL129"/>
      <c r="AM129"/>
      <c r="AN129"/>
      <c r="AO129"/>
      <c r="AP129"/>
      <c r="AQ129"/>
      <c r="AR129"/>
    </row>
    <row r="130" spans="1:44" x14ac:dyDescent="0.25">
      <c r="A130" s="12">
        <v>10.280032565157033</v>
      </c>
      <c r="B130" s="16">
        <v>5.0000000000000004E-6</v>
      </c>
      <c r="L130" s="12">
        <v>14.435247062066962</v>
      </c>
      <c r="M130" s="12">
        <v>9.9999999999999995E-7</v>
      </c>
      <c r="T130" s="7"/>
      <c r="U130" s="18"/>
      <c r="W130">
        <v>9.3394086453576097</v>
      </c>
      <c r="X130">
        <v>5.5187637969094931E-6</v>
      </c>
      <c r="Y130"/>
      <c r="Z130"/>
      <c r="AA130"/>
      <c r="AB130"/>
      <c r="AC130"/>
      <c r="AD130"/>
      <c r="AE130"/>
      <c r="AF130"/>
      <c r="AH130" s="17">
        <v>10.29657645799368</v>
      </c>
      <c r="AI130" s="18">
        <v>1.5051173991571343E-6</v>
      </c>
      <c r="AJ130"/>
      <c r="AK130"/>
      <c r="AL130"/>
      <c r="AM130"/>
      <c r="AN130"/>
      <c r="AO130"/>
      <c r="AP130"/>
      <c r="AQ130"/>
      <c r="AR130"/>
    </row>
    <row r="131" spans="1:44" x14ac:dyDescent="0.25">
      <c r="A131" s="12">
        <v>10.280032565157033</v>
      </c>
      <c r="B131" s="16">
        <v>5.0000000000000004E-6</v>
      </c>
      <c r="L131" s="12">
        <v>14.435247062066962</v>
      </c>
      <c r="M131" s="12">
        <v>1.9999999999999999E-6</v>
      </c>
      <c r="T131" s="7"/>
      <c r="U131" s="18"/>
      <c r="W131">
        <v>9.4868019665070005</v>
      </c>
      <c r="X131">
        <v>4.1390728476821192E-6</v>
      </c>
      <c r="Y131"/>
      <c r="Z131"/>
      <c r="AA131"/>
      <c r="AB131"/>
      <c r="AC131"/>
      <c r="AD131"/>
      <c r="AE131"/>
      <c r="AF131"/>
      <c r="AH131" s="17">
        <v>10.29657645799368</v>
      </c>
      <c r="AI131" s="18">
        <v>1.6556291390728476E-6</v>
      </c>
      <c r="AJ131"/>
      <c r="AK131"/>
      <c r="AL131"/>
      <c r="AM131"/>
      <c r="AN131"/>
      <c r="AO131"/>
      <c r="AP131"/>
      <c r="AQ131"/>
      <c r="AR131"/>
    </row>
    <row r="132" spans="1:44" x14ac:dyDescent="0.25">
      <c r="A132" s="12">
        <v>10.280032565157033</v>
      </c>
      <c r="B132" s="16">
        <v>2.5037556334501755E-6</v>
      </c>
      <c r="L132" s="12">
        <v>14.435247062066962</v>
      </c>
      <c r="M132" s="12">
        <v>2.5000000000000002E-6</v>
      </c>
      <c r="T132" s="7"/>
      <c r="U132" s="18"/>
      <c r="W132">
        <v>9.6318158645162377</v>
      </c>
      <c r="X132">
        <v>0</v>
      </c>
      <c r="Y132"/>
      <c r="Z132"/>
      <c r="AA132"/>
      <c r="AB132"/>
      <c r="AC132"/>
      <c r="AD132"/>
      <c r="AE132"/>
      <c r="AF132"/>
      <c r="AH132" s="17">
        <v>10.29657645799368</v>
      </c>
      <c r="AI132" s="18">
        <v>2.4834437086092716E-6</v>
      </c>
      <c r="AJ132"/>
      <c r="AK132"/>
      <c r="AL132"/>
      <c r="AM132"/>
      <c r="AN132"/>
      <c r="AO132"/>
      <c r="AP132"/>
      <c r="AQ132"/>
      <c r="AR132"/>
    </row>
    <row r="133" spans="1:44" x14ac:dyDescent="0.25">
      <c r="A133" s="12">
        <v>10.280032565157033</v>
      </c>
      <c r="B133" s="16">
        <v>2.5037556334501755E-6</v>
      </c>
      <c r="L133" s="12">
        <v>14.435247062066962</v>
      </c>
      <c r="M133" s="12">
        <v>2.6666666666666664E-6</v>
      </c>
      <c r="T133" s="7"/>
      <c r="U133" s="18"/>
      <c r="W133">
        <v>9.6318158645162377</v>
      </c>
      <c r="X133">
        <v>9.5517065715741212E-7</v>
      </c>
      <c r="Y133"/>
      <c r="Z133"/>
      <c r="AA133"/>
      <c r="AB133"/>
      <c r="AC133"/>
      <c r="AD133"/>
      <c r="AE133"/>
      <c r="AF133"/>
      <c r="AH133" s="17">
        <v>10.29657645799368</v>
      </c>
      <c r="AI133" s="18">
        <v>2.4834437086092716E-6</v>
      </c>
      <c r="AJ133"/>
      <c r="AK133"/>
      <c r="AL133"/>
      <c r="AM133"/>
      <c r="AN133"/>
      <c r="AO133"/>
      <c r="AP133"/>
      <c r="AQ133"/>
      <c r="AR133"/>
    </row>
    <row r="134" spans="1:44" x14ac:dyDescent="0.25">
      <c r="A134" s="12">
        <v>10.280032565157033</v>
      </c>
      <c r="B134" s="16">
        <v>0</v>
      </c>
      <c r="L134" s="12">
        <v>14.435247062066962</v>
      </c>
      <c r="M134" s="12">
        <v>3.9999999999999998E-6</v>
      </c>
      <c r="T134" s="7"/>
      <c r="U134" s="18"/>
      <c r="W134">
        <v>9.6318158645162377</v>
      </c>
      <c r="X134">
        <v>1.7935982339955851E-6</v>
      </c>
      <c r="Y134"/>
      <c r="Z134"/>
      <c r="AA134"/>
      <c r="AB134"/>
      <c r="AC134"/>
      <c r="AD134"/>
      <c r="AE134"/>
      <c r="AF134"/>
      <c r="AH134" s="17">
        <v>10.29657645799368</v>
      </c>
      <c r="AI134" s="18">
        <v>2.4834437086092716E-6</v>
      </c>
      <c r="AJ134"/>
      <c r="AK134"/>
      <c r="AL134"/>
      <c r="AM134"/>
      <c r="AN134"/>
      <c r="AO134"/>
      <c r="AP134"/>
      <c r="AQ134"/>
      <c r="AR134"/>
    </row>
    <row r="135" spans="1:44" x14ac:dyDescent="0.25">
      <c r="A135" s="12">
        <v>10.280032565157033</v>
      </c>
      <c r="B135" s="16">
        <v>0</v>
      </c>
      <c r="L135" s="12">
        <v>14.435247062066962</v>
      </c>
      <c r="M135" s="12">
        <v>4.25E-6</v>
      </c>
      <c r="T135" s="7"/>
      <c r="U135" s="18"/>
      <c r="W135">
        <v>9.6318158645162377</v>
      </c>
      <c r="X135">
        <v>1.9103413143148242E-6</v>
      </c>
      <c r="Y135"/>
      <c r="Z135"/>
      <c r="AA135"/>
      <c r="AB135"/>
      <c r="AC135"/>
      <c r="AD135"/>
      <c r="AE135"/>
      <c r="AF135"/>
      <c r="AH135" s="17">
        <v>10.29657645799368</v>
      </c>
      <c r="AI135" s="18">
        <v>2.6763013515321824E-6</v>
      </c>
      <c r="AJ135"/>
      <c r="AK135"/>
      <c r="AL135"/>
      <c r="AM135"/>
      <c r="AN135"/>
      <c r="AO135"/>
      <c r="AP135"/>
      <c r="AQ135"/>
      <c r="AR135"/>
    </row>
    <row r="136" spans="1:44" x14ac:dyDescent="0.25">
      <c r="A136" s="12">
        <v>10.280032565157033</v>
      </c>
      <c r="B136" s="16">
        <v>0</v>
      </c>
      <c r="L136" s="12">
        <v>14.435247062066962</v>
      </c>
      <c r="M136" s="12">
        <v>6.6666666666666675E-6</v>
      </c>
      <c r="T136" s="7"/>
      <c r="U136" s="18"/>
      <c r="W136">
        <v>9.6318158645162377</v>
      </c>
      <c r="X136">
        <v>2.5784388231462386E-6</v>
      </c>
      <c r="Y136"/>
      <c r="Z136"/>
      <c r="AA136"/>
      <c r="AB136"/>
      <c r="AC136"/>
      <c r="AD136"/>
      <c r="AE136"/>
      <c r="AF136"/>
      <c r="AH136" s="17">
        <v>10.29657645799368</v>
      </c>
      <c r="AI136" s="18">
        <v>3.3112582781456952E-6</v>
      </c>
      <c r="AJ136"/>
      <c r="AK136"/>
      <c r="AL136"/>
      <c r="AM136"/>
      <c r="AN136"/>
      <c r="AO136"/>
      <c r="AP136"/>
      <c r="AQ136"/>
      <c r="AR136"/>
    </row>
    <row r="137" spans="1:44" x14ac:dyDescent="0.25">
      <c r="A137" s="17">
        <v>10.29657645799368</v>
      </c>
      <c r="B137" s="16">
        <v>3.9999999999999998E-6</v>
      </c>
      <c r="L137" s="12">
        <v>14.435247062066962</v>
      </c>
      <c r="M137" s="12">
        <v>6.9999999999999999E-6</v>
      </c>
      <c r="T137" s="7"/>
      <c r="U137" s="18"/>
      <c r="W137">
        <v>9.6318158645162377</v>
      </c>
      <c r="X137">
        <v>4.2923718420407168E-6</v>
      </c>
      <c r="Y137"/>
      <c r="Z137"/>
      <c r="AA137"/>
      <c r="AB137"/>
      <c r="AC137"/>
      <c r="AD137"/>
      <c r="AE137"/>
      <c r="AF137"/>
      <c r="AH137" s="17">
        <v>10.29657645799368</v>
      </c>
      <c r="AI137" s="18">
        <v>3.3112582781456952E-6</v>
      </c>
      <c r="AJ137"/>
      <c r="AK137"/>
      <c r="AL137"/>
      <c r="AM137"/>
      <c r="AN137"/>
      <c r="AO137"/>
      <c r="AP137"/>
      <c r="AQ137"/>
      <c r="AR137"/>
    </row>
    <row r="138" spans="1:44" x14ac:dyDescent="0.25">
      <c r="A138" s="17">
        <v>10.29657645799368</v>
      </c>
      <c r="B138" s="16">
        <v>3.0000000000000001E-6</v>
      </c>
      <c r="L138" s="12">
        <v>14.435247062066962</v>
      </c>
      <c r="M138" s="12">
        <v>7.4999999999999993E-6</v>
      </c>
      <c r="T138" s="7"/>
      <c r="U138" s="18"/>
      <c r="W138">
        <v>9.7745564026401937</v>
      </c>
      <c r="X138">
        <v>1.9103413143148242E-6</v>
      </c>
      <c r="Y138"/>
      <c r="Z138"/>
      <c r="AA138"/>
      <c r="AB138"/>
      <c r="AC138"/>
      <c r="AD138"/>
      <c r="AE138"/>
      <c r="AF138"/>
      <c r="AH138" s="17">
        <v>10.29657645799368</v>
      </c>
      <c r="AI138" s="18">
        <v>3.3112582781456952E-6</v>
      </c>
      <c r="AJ138"/>
      <c r="AK138"/>
      <c r="AL138"/>
      <c r="AM138"/>
      <c r="AN138"/>
      <c r="AO138"/>
      <c r="AP138"/>
      <c r="AQ138"/>
      <c r="AR138"/>
    </row>
    <row r="139" spans="1:44" x14ac:dyDescent="0.25">
      <c r="A139" s="12">
        <v>10.445593350603151</v>
      </c>
      <c r="B139" s="16">
        <v>1.4999999999999999E-5</v>
      </c>
      <c r="L139" s="12">
        <v>14.779099683067557</v>
      </c>
      <c r="M139" s="12">
        <v>0</v>
      </c>
      <c r="T139" s="7"/>
      <c r="U139" s="18"/>
      <c r="W139" s="20">
        <v>9.7767971515568721</v>
      </c>
      <c r="X139" s="20">
        <v>2.006823198876179E-6</v>
      </c>
      <c r="Y139"/>
      <c r="Z139"/>
      <c r="AA139"/>
      <c r="AB139"/>
      <c r="AC139"/>
      <c r="AD139"/>
      <c r="AE139"/>
      <c r="AF139"/>
      <c r="AH139" s="17">
        <v>10.29657645799368</v>
      </c>
      <c r="AI139" s="18">
        <v>3.3112582781456952E-6</v>
      </c>
      <c r="AJ139"/>
      <c r="AK139"/>
      <c r="AL139"/>
      <c r="AM139"/>
      <c r="AN139"/>
      <c r="AO139"/>
      <c r="AP139"/>
      <c r="AQ139"/>
      <c r="AR139"/>
    </row>
    <row r="140" spans="1:44" x14ac:dyDescent="0.25">
      <c r="A140" s="12">
        <v>10.445593350603151</v>
      </c>
      <c r="B140" s="16">
        <v>7.9999999999999996E-6</v>
      </c>
      <c r="L140" s="12">
        <v>14.779099683067557</v>
      </c>
      <c r="M140" s="12">
        <v>0</v>
      </c>
      <c r="T140" s="7"/>
      <c r="U140" s="18"/>
      <c r="W140" s="20">
        <v>9.7767971515568721</v>
      </c>
      <c r="X140" s="20">
        <v>1.5051173991571343E-6</v>
      </c>
      <c r="Y140"/>
      <c r="Z140"/>
      <c r="AA140"/>
      <c r="AB140"/>
      <c r="AC140"/>
      <c r="AD140"/>
      <c r="AE140"/>
      <c r="AF140"/>
      <c r="AH140" s="17">
        <v>10.29657645799368</v>
      </c>
      <c r="AI140" s="18">
        <v>4.6835273651813195E-6</v>
      </c>
      <c r="AJ140"/>
      <c r="AK140"/>
      <c r="AL140"/>
      <c r="AM140"/>
      <c r="AN140"/>
      <c r="AO140"/>
      <c r="AP140"/>
      <c r="AQ140"/>
      <c r="AR140"/>
    </row>
    <row r="141" spans="1:44" x14ac:dyDescent="0.25">
      <c r="A141" s="12">
        <v>10.445593350603151</v>
      </c>
      <c r="B141" s="16">
        <v>3.0000000000000001E-6</v>
      </c>
      <c r="L141" s="12">
        <v>14.779099683067557</v>
      </c>
      <c r="M141" s="12">
        <v>0</v>
      </c>
      <c r="T141" s="7"/>
      <c r="U141" s="18"/>
      <c r="W141" s="20">
        <v>9.7767971515568721</v>
      </c>
      <c r="X141" s="20">
        <v>6.4217826868738769E-7</v>
      </c>
      <c r="Y141"/>
      <c r="Z141"/>
      <c r="AA141"/>
      <c r="AB141"/>
      <c r="AC141"/>
      <c r="AD141"/>
      <c r="AE141"/>
      <c r="AF141"/>
      <c r="AH141" s="17">
        <v>10.29657645799368</v>
      </c>
      <c r="AI141" s="18">
        <v>7.0259961858877847E-6</v>
      </c>
      <c r="AJ141"/>
      <c r="AK141"/>
      <c r="AL141"/>
      <c r="AM141"/>
      <c r="AN141"/>
      <c r="AO141"/>
      <c r="AP141"/>
      <c r="AQ141"/>
      <c r="AR141"/>
    </row>
    <row r="142" spans="1:44" x14ac:dyDescent="0.25">
      <c r="A142" s="12">
        <v>10.588314744948514</v>
      </c>
      <c r="B142" s="16">
        <v>5.0000000000000004E-6</v>
      </c>
      <c r="L142" s="12">
        <v>14.779099683067557</v>
      </c>
      <c r="M142" s="12">
        <v>0</v>
      </c>
      <c r="T142" s="7"/>
      <c r="U142" s="18"/>
      <c r="W142" s="20">
        <v>9.7767971515568721</v>
      </c>
      <c r="X142" s="20">
        <v>0</v>
      </c>
      <c r="Y142"/>
      <c r="Z142"/>
      <c r="AA142"/>
      <c r="AB142"/>
      <c r="AC142"/>
      <c r="AD142"/>
      <c r="AE142"/>
      <c r="AF142"/>
      <c r="AH142" s="17">
        <v>10.29657645799368</v>
      </c>
      <c r="AI142" s="18">
        <v>8.032128514056224E-6</v>
      </c>
      <c r="AJ142"/>
      <c r="AK142"/>
      <c r="AL142"/>
      <c r="AM142"/>
      <c r="AN142"/>
      <c r="AO142"/>
      <c r="AP142"/>
      <c r="AQ142"/>
      <c r="AR142"/>
    </row>
    <row r="143" spans="1:44" x14ac:dyDescent="0.25">
      <c r="A143" s="12">
        <v>10.588314744948514</v>
      </c>
      <c r="B143" s="16">
        <v>5.0000000000000004E-6</v>
      </c>
      <c r="L143" s="12">
        <v>14.779099683067557</v>
      </c>
      <c r="M143" s="12">
        <v>0</v>
      </c>
      <c r="T143" s="7"/>
      <c r="U143" s="18"/>
      <c r="W143" s="20">
        <v>9.7767971515568721</v>
      </c>
      <c r="X143" s="20">
        <v>1.0034115994380895E-6</v>
      </c>
      <c r="Y143"/>
      <c r="Z143"/>
      <c r="AA143"/>
      <c r="AB143"/>
      <c r="AC143"/>
      <c r="AD143"/>
      <c r="AE143"/>
      <c r="AF143"/>
      <c r="AH143" s="17">
        <v>10.789660326368844</v>
      </c>
      <c r="AI143" s="18">
        <v>0</v>
      </c>
      <c r="AJ143"/>
      <c r="AK143"/>
      <c r="AL143"/>
      <c r="AM143"/>
      <c r="AN143"/>
      <c r="AO143"/>
      <c r="AP143"/>
      <c r="AQ143"/>
      <c r="AR143"/>
    </row>
    <row r="144" spans="1:44" x14ac:dyDescent="0.25">
      <c r="A144" s="12">
        <v>10.588314744948514</v>
      </c>
      <c r="B144" s="16">
        <v>0</v>
      </c>
      <c r="L144" s="12">
        <v>14.779099683067557</v>
      </c>
      <c r="M144" s="12">
        <v>4.9999999999999998E-7</v>
      </c>
      <c r="T144" s="7"/>
      <c r="U144" s="18"/>
      <c r="W144" s="20">
        <v>9.7767971515568721</v>
      </c>
      <c r="X144" s="20">
        <v>1.0034115994380895E-6</v>
      </c>
      <c r="Y144"/>
      <c r="Z144"/>
      <c r="AA144"/>
      <c r="AB144"/>
      <c r="AC144"/>
      <c r="AD144"/>
      <c r="AE144"/>
      <c r="AF144"/>
      <c r="AH144" s="17">
        <v>10.789660326368844</v>
      </c>
      <c r="AI144" s="18">
        <v>1.6556291390728476E-6</v>
      </c>
      <c r="AJ144"/>
      <c r="AK144"/>
      <c r="AL144"/>
      <c r="AM144"/>
      <c r="AN144"/>
      <c r="AO144"/>
      <c r="AP144"/>
      <c r="AQ144"/>
      <c r="AR144"/>
    </row>
    <row r="145" spans="1:44" x14ac:dyDescent="0.25">
      <c r="A145" s="12">
        <v>10.588314744948514</v>
      </c>
      <c r="B145" s="16">
        <v>0</v>
      </c>
      <c r="L145" s="12">
        <v>14.779099683067557</v>
      </c>
      <c r="M145" s="12">
        <v>4.9999999999999998E-7</v>
      </c>
      <c r="T145" s="7"/>
      <c r="U145" s="18"/>
      <c r="W145" s="20">
        <v>9.7767971515568721</v>
      </c>
      <c r="X145" s="20">
        <v>3.0102347983142685E-6</v>
      </c>
      <c r="Y145"/>
      <c r="Z145"/>
      <c r="AA145"/>
      <c r="AB145"/>
      <c r="AC145"/>
      <c r="AD145"/>
      <c r="AE145"/>
      <c r="AF145"/>
      <c r="AH145" s="17">
        <v>10.789660326368844</v>
      </c>
      <c r="AI145" s="18">
        <v>2.5611942482894879E-6</v>
      </c>
      <c r="AJ145"/>
      <c r="AK145"/>
      <c r="AL145"/>
      <c r="AM145"/>
      <c r="AN145"/>
      <c r="AO145"/>
      <c r="AP145"/>
      <c r="AQ145"/>
      <c r="AR145"/>
    </row>
    <row r="146" spans="1:44" x14ac:dyDescent="0.25">
      <c r="A146" s="12">
        <v>10.588314744948514</v>
      </c>
      <c r="B146" s="16">
        <v>0</v>
      </c>
      <c r="L146" s="12">
        <v>14.779099683067557</v>
      </c>
      <c r="M146" s="12">
        <v>6.666666666666666E-7</v>
      </c>
      <c r="T146" s="7"/>
      <c r="U146" s="18"/>
      <c r="W146" s="20">
        <v>9.7767971515568721</v>
      </c>
      <c r="X146" s="20">
        <v>2.006823198876179E-6</v>
      </c>
      <c r="Y146"/>
      <c r="Z146"/>
      <c r="AA146"/>
      <c r="AB146"/>
      <c r="AC146"/>
      <c r="AD146"/>
      <c r="AE146"/>
      <c r="AF146"/>
      <c r="AH146" s="17">
        <v>10.789660326368844</v>
      </c>
      <c r="AI146" s="18">
        <v>4.1390728476821192E-6</v>
      </c>
      <c r="AJ146"/>
      <c r="AK146"/>
      <c r="AL146"/>
      <c r="AM146"/>
      <c r="AN146"/>
      <c r="AO146"/>
      <c r="AP146"/>
      <c r="AQ146"/>
      <c r="AR146"/>
    </row>
    <row r="147" spans="1:44" x14ac:dyDescent="0.25">
      <c r="A147" s="17">
        <v>10.789660326368844</v>
      </c>
      <c r="B147" s="16">
        <v>7.4999999999999993E-6</v>
      </c>
      <c r="L147" s="12">
        <v>14.779099683067557</v>
      </c>
      <c r="M147" s="12">
        <v>9.9999999999999995E-7</v>
      </c>
      <c r="T147" s="7"/>
      <c r="U147" s="18"/>
      <c r="W147" s="20">
        <v>9.7767971515568721</v>
      </c>
      <c r="X147" s="20">
        <v>1.0034115994380895E-6</v>
      </c>
      <c r="Y147"/>
      <c r="Z147"/>
      <c r="AA147"/>
      <c r="AB147"/>
      <c r="AC147"/>
      <c r="AD147"/>
      <c r="AE147"/>
      <c r="AF147"/>
      <c r="AH147" s="17">
        <v>10.789660326368844</v>
      </c>
      <c r="AI147" s="18">
        <v>5.7947019867549672E-6</v>
      </c>
      <c r="AJ147"/>
      <c r="AK147"/>
      <c r="AL147"/>
      <c r="AM147"/>
      <c r="AN147"/>
      <c r="AO147"/>
      <c r="AP147"/>
      <c r="AQ147"/>
      <c r="AR147"/>
    </row>
    <row r="148" spans="1:44" x14ac:dyDescent="0.25">
      <c r="A148" s="12">
        <v>10.945801257509915</v>
      </c>
      <c r="B148" s="16">
        <v>1.2E-5</v>
      </c>
      <c r="L148" s="12">
        <v>14.779099683067557</v>
      </c>
      <c r="M148" s="12">
        <v>1.75E-6</v>
      </c>
      <c r="T148" s="7"/>
      <c r="U148" s="18"/>
      <c r="W148" s="20">
        <v>9.7767971515568721</v>
      </c>
      <c r="X148" s="20">
        <v>5.0170579971904475E-6</v>
      </c>
      <c r="Y148"/>
      <c r="Z148"/>
      <c r="AA148"/>
      <c r="AB148"/>
      <c r="AC148"/>
      <c r="AD148"/>
      <c r="AE148"/>
      <c r="AF148"/>
      <c r="AH148" s="17">
        <v>10.789660326368844</v>
      </c>
      <c r="AI148" s="18">
        <v>6.6225165562913904E-6</v>
      </c>
      <c r="AJ148"/>
      <c r="AK148"/>
      <c r="AL148"/>
      <c r="AM148"/>
      <c r="AN148"/>
      <c r="AO148"/>
      <c r="AP148"/>
      <c r="AQ148"/>
      <c r="AR148"/>
    </row>
    <row r="149" spans="1:44" x14ac:dyDescent="0.25">
      <c r="A149" s="12">
        <v>10.945801257509915</v>
      </c>
      <c r="B149" s="16">
        <v>7.9999999999999996E-6</v>
      </c>
      <c r="L149" s="12">
        <v>14.779099683067557</v>
      </c>
      <c r="M149" s="12">
        <v>1.9999999999999999E-6</v>
      </c>
      <c r="T149" s="7"/>
      <c r="U149" s="18"/>
      <c r="W149" s="20">
        <v>9.7767971515568721</v>
      </c>
      <c r="X149" s="20">
        <v>3.0102347983142685E-6</v>
      </c>
      <c r="Y149"/>
      <c r="Z149"/>
      <c r="AA149"/>
      <c r="AB149"/>
      <c r="AC149"/>
      <c r="AD149"/>
      <c r="AE149"/>
      <c r="AF149"/>
      <c r="AH149" s="17">
        <v>11.259567568864622</v>
      </c>
      <c r="AI149" s="18">
        <v>1.0034115994380895E-6</v>
      </c>
      <c r="AJ149"/>
      <c r="AK149"/>
      <c r="AL149"/>
      <c r="AM149"/>
      <c r="AN149"/>
      <c r="AO149"/>
      <c r="AP149"/>
      <c r="AQ149"/>
      <c r="AR149"/>
    </row>
    <row r="150" spans="1:44" x14ac:dyDescent="0.25">
      <c r="A150" s="12">
        <v>10.971127311808663</v>
      </c>
      <c r="B150" s="16">
        <v>8.7500000000000009E-6</v>
      </c>
      <c r="L150" s="12">
        <v>14.779099683067557</v>
      </c>
      <c r="M150" s="12">
        <v>1.9999999999999999E-6</v>
      </c>
      <c r="T150" s="7"/>
      <c r="U150" s="18"/>
      <c r="W150" s="20">
        <v>9.7767971515568721</v>
      </c>
      <c r="X150" s="20">
        <v>3.0102347983142685E-6</v>
      </c>
      <c r="Y150"/>
      <c r="Z150"/>
      <c r="AA150"/>
      <c r="AB150"/>
      <c r="AC150"/>
      <c r="AD150"/>
      <c r="AE150"/>
      <c r="AF150"/>
      <c r="AH150" s="17">
        <v>11.259567568864622</v>
      </c>
      <c r="AI150" s="18">
        <v>1.6464820167575281E-6</v>
      </c>
      <c r="AJ150"/>
      <c r="AK150"/>
      <c r="AL150"/>
      <c r="AM150"/>
      <c r="AN150"/>
      <c r="AO150"/>
      <c r="AP150"/>
      <c r="AQ150"/>
      <c r="AR150"/>
    </row>
    <row r="151" spans="1:44" x14ac:dyDescent="0.25">
      <c r="A151" s="12">
        <v>11.093843091204755</v>
      </c>
      <c r="B151" s="16">
        <v>1.503006012024048E-5</v>
      </c>
      <c r="L151" s="12">
        <v>14.779099683067557</v>
      </c>
      <c r="M151" s="12">
        <v>2.3333333333333336E-6</v>
      </c>
      <c r="T151" s="7"/>
      <c r="U151" s="18"/>
      <c r="W151">
        <v>9.9151219227489626</v>
      </c>
      <c r="X151">
        <v>9.5517065715741212E-7</v>
      </c>
      <c r="Y151"/>
      <c r="Z151"/>
      <c r="AA151"/>
      <c r="AB151"/>
      <c r="AC151"/>
      <c r="AD151"/>
      <c r="AE151"/>
      <c r="AF151"/>
      <c r="AH151" s="17">
        <v>11.259567568864622</v>
      </c>
      <c r="AI151" s="18">
        <v>1.6556291390728476E-6</v>
      </c>
      <c r="AJ151"/>
      <c r="AK151"/>
      <c r="AL151"/>
      <c r="AM151"/>
      <c r="AN151"/>
      <c r="AO151"/>
      <c r="AP151"/>
      <c r="AQ151"/>
      <c r="AR151"/>
    </row>
    <row r="152" spans="1:44" x14ac:dyDescent="0.25">
      <c r="A152" s="12">
        <v>11.093843091204755</v>
      </c>
      <c r="B152" s="16">
        <v>1.0000000000000001E-5</v>
      </c>
      <c r="L152" s="12">
        <v>14.779099683067557</v>
      </c>
      <c r="M152" s="12">
        <v>3.0000000000000001E-6</v>
      </c>
      <c r="T152" s="7"/>
      <c r="U152" s="18"/>
      <c r="W152">
        <v>10.053603811409628</v>
      </c>
      <c r="X152">
        <v>2.228731533367295E-6</v>
      </c>
      <c r="Y152"/>
      <c r="Z152"/>
      <c r="AA152"/>
      <c r="AB152"/>
      <c r="AC152"/>
      <c r="AD152"/>
      <c r="AE152"/>
      <c r="AF152"/>
      <c r="AH152" s="17">
        <v>11.259567568864622</v>
      </c>
      <c r="AI152" s="18">
        <v>2.0072260136491371E-6</v>
      </c>
      <c r="AJ152"/>
      <c r="AK152"/>
      <c r="AL152"/>
      <c r="AM152"/>
      <c r="AN152"/>
      <c r="AO152"/>
      <c r="AP152"/>
      <c r="AQ152"/>
      <c r="AR152"/>
    </row>
    <row r="153" spans="1:44" x14ac:dyDescent="0.25">
      <c r="A153" s="12">
        <v>11.093843091204755</v>
      </c>
      <c r="B153" s="16">
        <v>7.4999999999999993E-6</v>
      </c>
      <c r="L153" s="12">
        <v>15.114013394138034</v>
      </c>
      <c r="M153" s="12">
        <v>0</v>
      </c>
      <c r="T153" s="7"/>
      <c r="U153" s="18"/>
      <c r="W153">
        <v>10.053603811409628</v>
      </c>
      <c r="X153">
        <v>2.5471217524197657E-6</v>
      </c>
      <c r="Y153"/>
      <c r="Z153"/>
      <c r="AA153"/>
      <c r="AB153"/>
      <c r="AC153"/>
      <c r="AD153"/>
      <c r="AE153"/>
      <c r="AF153"/>
      <c r="AH153" s="17">
        <v>11.259567568864622</v>
      </c>
      <c r="AI153" s="18">
        <v>2.5092843521027801E-6</v>
      </c>
      <c r="AJ153"/>
      <c r="AK153"/>
      <c r="AL153"/>
      <c r="AM153"/>
      <c r="AN153"/>
      <c r="AO153"/>
      <c r="AP153"/>
      <c r="AQ153"/>
      <c r="AR153"/>
    </row>
    <row r="154" spans="1:44" x14ac:dyDescent="0.25">
      <c r="A154" s="12">
        <v>11.093843091204755</v>
      </c>
      <c r="B154" s="16">
        <v>5.01002004008016E-6</v>
      </c>
      <c r="L154" s="12">
        <v>15.114013394138034</v>
      </c>
      <c r="M154" s="12">
        <v>0</v>
      </c>
      <c r="T154" s="7"/>
      <c r="U154" s="18"/>
      <c r="W154">
        <v>10.19008717087938</v>
      </c>
      <c r="X154">
        <v>2.228731533367295E-6</v>
      </c>
      <c r="Y154"/>
      <c r="Z154"/>
      <c r="AA154"/>
      <c r="AB154"/>
      <c r="AC154"/>
      <c r="AD154"/>
      <c r="AE154"/>
      <c r="AF154"/>
      <c r="AH154" s="17">
        <v>11.259567568864622</v>
      </c>
      <c r="AI154" s="18">
        <v>6.6225165562913904E-6</v>
      </c>
      <c r="AJ154"/>
      <c r="AK154"/>
      <c r="AL154"/>
      <c r="AM154"/>
      <c r="AN154"/>
      <c r="AO154"/>
      <c r="AP154"/>
      <c r="AQ154"/>
      <c r="AR154"/>
    </row>
    <row r="155" spans="1:44" x14ac:dyDescent="0.25">
      <c r="A155" s="12">
        <v>11.093843091204755</v>
      </c>
      <c r="B155" s="16">
        <v>5.007511266900351E-6</v>
      </c>
      <c r="L155" s="12">
        <v>15.114013394138034</v>
      </c>
      <c r="M155" s="12">
        <v>0</v>
      </c>
      <c r="T155" s="7"/>
      <c r="U155" s="18"/>
      <c r="W155">
        <v>10.19008717087938</v>
      </c>
      <c r="X155">
        <v>9.8700967906265919E-6</v>
      </c>
      <c r="Y155"/>
      <c r="Z155"/>
      <c r="AA155"/>
      <c r="AB155"/>
      <c r="AC155"/>
      <c r="AD155"/>
      <c r="AE155"/>
      <c r="AF155"/>
      <c r="AH155" s="17">
        <v>11.709099441427041</v>
      </c>
      <c r="AI155" s="18">
        <v>0</v>
      </c>
      <c r="AJ155"/>
      <c r="AK155"/>
      <c r="AL155"/>
      <c r="AM155"/>
      <c r="AN155"/>
      <c r="AO155"/>
      <c r="AP155"/>
      <c r="AQ155"/>
      <c r="AR155"/>
    </row>
    <row r="156" spans="1:44" x14ac:dyDescent="0.25">
      <c r="A156" s="12">
        <v>11.093843091204755</v>
      </c>
      <c r="B156" s="16">
        <v>5.0000000000000004E-6</v>
      </c>
      <c r="L156" s="12">
        <v>15.114013394138034</v>
      </c>
      <c r="M156" s="12">
        <v>0</v>
      </c>
      <c r="T156" s="7"/>
      <c r="U156" s="18"/>
      <c r="W156" s="20">
        <v>10.29657645799368</v>
      </c>
      <c r="X156" s="20">
        <v>5.0170579971904475E-6</v>
      </c>
      <c r="Y156"/>
      <c r="Z156"/>
      <c r="AA156"/>
      <c r="AB156"/>
      <c r="AC156"/>
      <c r="AD156"/>
      <c r="AE156"/>
      <c r="AF156"/>
      <c r="AH156" s="17">
        <v>11.709099441427041</v>
      </c>
      <c r="AI156" s="18">
        <v>0</v>
      </c>
      <c r="AJ156"/>
      <c r="AK156"/>
      <c r="AL156"/>
      <c r="AM156"/>
      <c r="AN156"/>
      <c r="AO156"/>
      <c r="AP156"/>
      <c r="AQ156"/>
      <c r="AR156"/>
    </row>
    <row r="157" spans="1:44" x14ac:dyDescent="0.25">
      <c r="A157" s="12">
        <v>11.093843091204755</v>
      </c>
      <c r="B157" s="16">
        <v>5.0000000000000004E-6</v>
      </c>
      <c r="L157" s="12">
        <v>15.114013394138034</v>
      </c>
      <c r="M157" s="12">
        <v>0</v>
      </c>
      <c r="T157" s="7"/>
      <c r="U157" s="18"/>
      <c r="W157" s="20">
        <v>10.29657645799368</v>
      </c>
      <c r="X157" s="20">
        <v>3.0102347983142685E-6</v>
      </c>
      <c r="Y157"/>
      <c r="Z157"/>
      <c r="AA157"/>
      <c r="AB157"/>
      <c r="AC157"/>
      <c r="AD157"/>
      <c r="AE157"/>
      <c r="AF157"/>
      <c r="AH157" s="17">
        <v>11.709099441427041</v>
      </c>
      <c r="AI157" s="18">
        <v>0</v>
      </c>
      <c r="AJ157"/>
      <c r="AK157"/>
      <c r="AL157"/>
      <c r="AM157"/>
      <c r="AN157"/>
      <c r="AO157"/>
      <c r="AP157"/>
      <c r="AQ157"/>
      <c r="AR157"/>
    </row>
    <row r="158" spans="1:44" x14ac:dyDescent="0.25">
      <c r="A158" s="12">
        <v>11.093843091204755</v>
      </c>
      <c r="B158" s="16">
        <v>5.0000000000000004E-6</v>
      </c>
      <c r="L158" s="12">
        <v>15.114013394138034</v>
      </c>
      <c r="M158" s="12">
        <v>1.1999999999999999E-6</v>
      </c>
      <c r="T158" s="7"/>
      <c r="U158" s="18"/>
      <c r="W158" s="20">
        <v>10.29657645799368</v>
      </c>
      <c r="X158" s="20">
        <v>1.5051173991571343E-6</v>
      </c>
      <c r="Y158"/>
      <c r="Z158"/>
      <c r="AA158"/>
      <c r="AB158"/>
      <c r="AC158"/>
      <c r="AD158"/>
      <c r="AE158"/>
      <c r="AF158"/>
      <c r="AH158" s="17">
        <v>11.709099441427041</v>
      </c>
      <c r="AI158" s="18">
        <v>0</v>
      </c>
      <c r="AJ158"/>
      <c r="AK158"/>
      <c r="AL158"/>
      <c r="AM158"/>
      <c r="AN158"/>
      <c r="AO158"/>
      <c r="AP158"/>
      <c r="AQ158"/>
      <c r="AR158"/>
    </row>
    <row r="159" spans="1:44" x14ac:dyDescent="0.25">
      <c r="A159" s="12">
        <v>11.093843091204755</v>
      </c>
      <c r="B159" s="16">
        <v>3.3333333333333337E-6</v>
      </c>
      <c r="L159" s="12">
        <v>15.114013394138034</v>
      </c>
      <c r="M159" s="12">
        <v>1.3333333333333332E-6</v>
      </c>
      <c r="T159" s="7"/>
      <c r="U159" s="18"/>
      <c r="W159" s="20">
        <v>10.29657645799368</v>
      </c>
      <c r="X159" s="20">
        <v>1.0034115994380895E-6</v>
      </c>
      <c r="Y159"/>
      <c r="Z159"/>
      <c r="AA159"/>
      <c r="AB159"/>
      <c r="AC159"/>
      <c r="AD159"/>
      <c r="AE159"/>
      <c r="AF159"/>
      <c r="AH159" s="17">
        <v>11.709099441427041</v>
      </c>
      <c r="AI159" s="18">
        <v>0</v>
      </c>
      <c r="AJ159"/>
      <c r="AK159"/>
      <c r="AL159"/>
      <c r="AM159"/>
      <c r="AN159"/>
      <c r="AO159"/>
      <c r="AP159"/>
      <c r="AQ159"/>
      <c r="AR159"/>
    </row>
    <row r="160" spans="1:44" x14ac:dyDescent="0.25">
      <c r="A160" s="12">
        <v>11.093843091204755</v>
      </c>
      <c r="B160" s="16">
        <v>2.5000000000000002E-6</v>
      </c>
      <c r="L160" s="12">
        <v>15.114013394138034</v>
      </c>
      <c r="M160" s="12">
        <v>1.5E-6</v>
      </c>
      <c r="T160" s="7"/>
      <c r="U160" s="18"/>
      <c r="W160" s="20">
        <v>10.29657645799368</v>
      </c>
      <c r="X160" s="20">
        <v>1.0034115994380895E-6</v>
      </c>
      <c r="Y160"/>
      <c r="Z160"/>
      <c r="AA160"/>
      <c r="AB160"/>
      <c r="AC160"/>
      <c r="AD160"/>
      <c r="AE160"/>
      <c r="AF160"/>
      <c r="AH160" s="17">
        <v>11.709099441427041</v>
      </c>
      <c r="AI160" s="18">
        <v>0</v>
      </c>
      <c r="AJ160"/>
      <c r="AK160"/>
      <c r="AL160"/>
      <c r="AM160"/>
      <c r="AN160"/>
      <c r="AO160"/>
      <c r="AP160"/>
      <c r="AQ160"/>
      <c r="AR160"/>
    </row>
    <row r="161" spans="1:44" x14ac:dyDescent="0.25">
      <c r="A161" s="12">
        <v>11.093843091204755</v>
      </c>
      <c r="B161" s="16">
        <v>0</v>
      </c>
      <c r="L161" s="12">
        <v>15.114013394138034</v>
      </c>
      <c r="M161" s="12">
        <v>1.6000000000000001E-6</v>
      </c>
      <c r="T161" s="7"/>
      <c r="U161" s="18"/>
      <c r="W161" s="20">
        <v>10.29657645799368</v>
      </c>
      <c r="X161" s="20">
        <v>1.0034115994380895E-6</v>
      </c>
      <c r="Y161"/>
      <c r="Z161"/>
      <c r="AA161"/>
      <c r="AB161"/>
      <c r="AC161"/>
      <c r="AD161"/>
      <c r="AE161"/>
      <c r="AF161"/>
      <c r="AH161" s="17">
        <v>11.709099441427041</v>
      </c>
      <c r="AI161" s="18">
        <v>0</v>
      </c>
      <c r="AJ161"/>
      <c r="AK161"/>
      <c r="AL161"/>
      <c r="AM161"/>
      <c r="AN161"/>
      <c r="AO161"/>
      <c r="AP161"/>
      <c r="AQ161"/>
      <c r="AR161"/>
    </row>
    <row r="162" spans="1:44" x14ac:dyDescent="0.25">
      <c r="A162" s="11">
        <v>11.259567568864622</v>
      </c>
      <c r="B162" s="19">
        <v>3.9999999999999998E-6</v>
      </c>
      <c r="L162" s="12">
        <v>15.114013394138034</v>
      </c>
      <c r="M162" s="12">
        <v>1.9999999999999999E-6</v>
      </c>
      <c r="T162" s="7"/>
      <c r="U162" s="18"/>
      <c r="W162" s="20">
        <v>10.29657645799368</v>
      </c>
      <c r="X162" s="20">
        <v>5.0170579971904475E-6</v>
      </c>
      <c r="Y162"/>
      <c r="Z162"/>
      <c r="AA162"/>
      <c r="AB162"/>
      <c r="AC162"/>
      <c r="AD162"/>
      <c r="AE162"/>
      <c r="AF162"/>
      <c r="AH162" s="17">
        <v>11.709099441427041</v>
      </c>
      <c r="AI162" s="18">
        <v>1.5055706112616682E-6</v>
      </c>
      <c r="AJ162"/>
      <c r="AK162"/>
      <c r="AL162"/>
      <c r="AM162"/>
      <c r="AN162"/>
      <c r="AO162"/>
      <c r="AP162"/>
      <c r="AQ162"/>
      <c r="AR162"/>
    </row>
    <row r="163" spans="1:44" x14ac:dyDescent="0.25">
      <c r="A163" s="12">
        <v>11.579027904589196</v>
      </c>
      <c r="B163" s="16">
        <v>7.4999999999999993E-6</v>
      </c>
      <c r="L163" s="12">
        <v>15.114013394138034</v>
      </c>
      <c r="M163" s="12">
        <v>2.3999999999999999E-6</v>
      </c>
      <c r="T163" s="7"/>
      <c r="U163" s="18"/>
      <c r="W163" s="20">
        <v>10.29657645799368</v>
      </c>
      <c r="X163" s="20">
        <v>4.013646397752358E-6</v>
      </c>
      <c r="Y163"/>
      <c r="Z163"/>
      <c r="AA163"/>
      <c r="AB163"/>
      <c r="AC163"/>
      <c r="AD163"/>
      <c r="AE163"/>
      <c r="AF163"/>
      <c r="AH163" s="17">
        <v>11.709099441427041</v>
      </c>
      <c r="AI163" s="18">
        <v>1.6556291390728476E-6</v>
      </c>
      <c r="AJ163"/>
      <c r="AK163"/>
      <c r="AL163"/>
      <c r="AM163"/>
      <c r="AN163"/>
      <c r="AO163"/>
      <c r="AP163"/>
      <c r="AQ163"/>
      <c r="AR163"/>
    </row>
    <row r="164" spans="1:44" x14ac:dyDescent="0.25">
      <c r="A164" s="12">
        <v>11.579027904589196</v>
      </c>
      <c r="B164" s="16">
        <v>5.0000000000000004E-6</v>
      </c>
      <c r="L164" s="12">
        <v>15.440577173593978</v>
      </c>
      <c r="M164" s="12">
        <v>1.75E-6</v>
      </c>
      <c r="T164" s="7"/>
      <c r="U164" s="18"/>
      <c r="W164" s="20">
        <v>10.29657645799368</v>
      </c>
      <c r="X164" s="20">
        <v>7.5255869957856713E-7</v>
      </c>
      <c r="Y164"/>
      <c r="Z164"/>
      <c r="AA164"/>
      <c r="AB164"/>
      <c r="AC164"/>
      <c r="AD164"/>
      <c r="AE164"/>
      <c r="AF164"/>
      <c r="AH164" s="17">
        <v>11.709099441427041</v>
      </c>
      <c r="AI164" s="18">
        <v>2.0062192797672786E-6</v>
      </c>
      <c r="AJ164"/>
      <c r="AK164"/>
      <c r="AL164"/>
      <c r="AM164"/>
      <c r="AN164"/>
      <c r="AO164"/>
      <c r="AP164"/>
      <c r="AQ164"/>
      <c r="AR164"/>
    </row>
    <row r="165" spans="1:44" x14ac:dyDescent="0.25">
      <c r="A165" s="11">
        <v>11.709099441427041</v>
      </c>
      <c r="B165" s="19">
        <v>6.9999999999999999E-6</v>
      </c>
      <c r="L165" s="12">
        <v>15.440577173593978</v>
      </c>
      <c r="M165" s="12">
        <v>1.9999999999999999E-6</v>
      </c>
      <c r="T165" s="7"/>
      <c r="U165" s="18"/>
      <c r="W165" s="20">
        <v>10.29657645799368</v>
      </c>
      <c r="X165" s="20">
        <v>0</v>
      </c>
      <c r="Y165"/>
      <c r="Z165"/>
      <c r="AA165"/>
      <c r="AB165"/>
      <c r="AC165"/>
      <c r="AD165"/>
      <c r="AE165"/>
      <c r="AF165"/>
      <c r="AH165" s="17">
        <v>11.709099441427041</v>
      </c>
      <c r="AI165" s="18">
        <v>2.4834437086092716E-6</v>
      </c>
      <c r="AJ165"/>
      <c r="AK165"/>
      <c r="AL165"/>
      <c r="AM165"/>
      <c r="AN165"/>
      <c r="AO165"/>
      <c r="AP165"/>
      <c r="AQ165"/>
      <c r="AR165"/>
    </row>
    <row r="166" spans="1:44" x14ac:dyDescent="0.25">
      <c r="A166" s="17">
        <v>11.709099441427041</v>
      </c>
      <c r="B166" s="16">
        <v>6.0000000000000002E-6</v>
      </c>
      <c r="L166" s="12">
        <v>15.440577173593978</v>
      </c>
      <c r="M166" s="12">
        <v>2.5000000000000002E-6</v>
      </c>
      <c r="T166" s="7"/>
      <c r="U166" s="18"/>
      <c r="W166" s="20">
        <v>10.29657645799368</v>
      </c>
      <c r="X166" s="20">
        <v>0</v>
      </c>
      <c r="Y166"/>
      <c r="Z166"/>
      <c r="AA166"/>
      <c r="AB166"/>
      <c r="AC166"/>
      <c r="AD166"/>
      <c r="AE166"/>
      <c r="AF166"/>
      <c r="AH166" s="17">
        <v>11.709099441427041</v>
      </c>
      <c r="AI166" s="18">
        <v>2.5085289985952238E-6</v>
      </c>
      <c r="AJ166"/>
      <c r="AK166"/>
      <c r="AL166"/>
      <c r="AM166"/>
      <c r="AN166"/>
      <c r="AO166"/>
      <c r="AP166"/>
      <c r="AQ166"/>
      <c r="AR166"/>
    </row>
    <row r="167" spans="1:44" x14ac:dyDescent="0.25">
      <c r="A167" s="17">
        <v>11.709099441427041</v>
      </c>
      <c r="B167" s="16">
        <v>5.7142857142857145E-6</v>
      </c>
      <c r="L167" s="12">
        <v>15.759317197647492</v>
      </c>
      <c r="M167" s="12">
        <v>0</v>
      </c>
      <c r="T167" s="7"/>
      <c r="U167" s="18"/>
      <c r="W167" s="20">
        <v>10.29657645799368</v>
      </c>
      <c r="X167" s="20">
        <v>4.5153521974714036E-6</v>
      </c>
      <c r="Y167"/>
      <c r="Z167"/>
      <c r="AA167"/>
      <c r="AB167"/>
      <c r="AC167"/>
      <c r="AD167"/>
      <c r="AE167"/>
      <c r="AF167"/>
      <c r="AH167" s="17">
        <v>11.709099441427041</v>
      </c>
      <c r="AI167" s="18">
        <v>3.3112582781456952E-6</v>
      </c>
      <c r="AJ167"/>
      <c r="AK167"/>
      <c r="AL167"/>
      <c r="AM167"/>
      <c r="AN167"/>
      <c r="AO167"/>
      <c r="AP167"/>
      <c r="AQ167"/>
      <c r="AR167"/>
    </row>
    <row r="168" spans="1:44" x14ac:dyDescent="0.25">
      <c r="A168" s="11">
        <v>11.709099441427041</v>
      </c>
      <c r="B168" s="19">
        <v>5.4999999999999999E-6</v>
      </c>
      <c r="L168" s="12">
        <v>15.759317197647492</v>
      </c>
      <c r="M168" s="12">
        <v>4.0000000000000003E-7</v>
      </c>
      <c r="T168" s="7"/>
      <c r="U168" s="18"/>
      <c r="W168" s="20">
        <v>10.29657645799368</v>
      </c>
      <c r="X168" s="20">
        <v>4.5153521974714036E-6</v>
      </c>
      <c r="Y168"/>
      <c r="Z168"/>
      <c r="AA168"/>
      <c r="AB168"/>
      <c r="AC168"/>
      <c r="AD168"/>
      <c r="AE168"/>
      <c r="AF168"/>
      <c r="AH168" s="17">
        <v>11.709099441427041</v>
      </c>
      <c r="AI168" s="18">
        <v>3.6799143583567507E-6</v>
      </c>
      <c r="AJ168"/>
      <c r="AK168"/>
      <c r="AL168"/>
      <c r="AM168"/>
      <c r="AN168"/>
      <c r="AO168"/>
      <c r="AP168"/>
      <c r="AQ168"/>
      <c r="AR168"/>
    </row>
    <row r="169" spans="1:44" x14ac:dyDescent="0.25">
      <c r="A169" s="12">
        <v>11.812737490666725</v>
      </c>
      <c r="B169" s="16">
        <v>1.2500000000000001E-5</v>
      </c>
      <c r="L169" s="12">
        <v>15.759317197647492</v>
      </c>
      <c r="M169" s="12">
        <v>9.9999999999999995E-7</v>
      </c>
      <c r="T169" s="7"/>
      <c r="U169" s="18"/>
      <c r="W169" s="20">
        <v>10.29657645799368</v>
      </c>
      <c r="X169" s="20">
        <v>3.0102347983142685E-6</v>
      </c>
      <c r="Y169"/>
      <c r="Z169"/>
      <c r="AA169"/>
      <c r="AB169"/>
      <c r="AC169"/>
      <c r="AD169"/>
      <c r="AE169"/>
      <c r="AF169"/>
      <c r="AH169" s="17">
        <v>11.709099441427041</v>
      </c>
      <c r="AI169" s="18">
        <v>7.5278530563083407E-6</v>
      </c>
      <c r="AJ169"/>
      <c r="AK169"/>
      <c r="AL169"/>
      <c r="AM169"/>
      <c r="AN169"/>
      <c r="AO169"/>
      <c r="AP169"/>
      <c r="AQ169"/>
      <c r="AR169"/>
    </row>
    <row r="170" spans="1:44" x14ac:dyDescent="0.25">
      <c r="A170" s="12">
        <v>11.812737490666725</v>
      </c>
      <c r="B170" s="16">
        <v>1.1249999999999999E-5</v>
      </c>
      <c r="L170" s="12">
        <v>15.759317197647492</v>
      </c>
      <c r="M170" s="12">
        <v>1.1999999999999999E-6</v>
      </c>
      <c r="T170" s="7"/>
      <c r="U170" s="18"/>
      <c r="W170">
        <v>10.324651409052615</v>
      </c>
      <c r="X170">
        <v>1.0095299628492974E-6</v>
      </c>
      <c r="Y170"/>
      <c r="Z170"/>
      <c r="AA170"/>
      <c r="AB170"/>
      <c r="AC170"/>
      <c r="AD170"/>
      <c r="AE170"/>
      <c r="AF170"/>
      <c r="AH170" s="17">
        <v>11.709099441427041</v>
      </c>
      <c r="AI170" s="18">
        <v>4.1431885979449789E-5</v>
      </c>
      <c r="AJ170"/>
      <c r="AK170"/>
      <c r="AL170"/>
      <c r="AM170"/>
      <c r="AN170"/>
      <c r="AO170"/>
      <c r="AP170"/>
      <c r="AQ170"/>
      <c r="AR170"/>
    </row>
    <row r="171" spans="1:44" x14ac:dyDescent="0.25">
      <c r="A171" s="12">
        <v>11.812737490666725</v>
      </c>
      <c r="B171" s="16">
        <v>0</v>
      </c>
      <c r="L171" s="12">
        <v>15.759317197647492</v>
      </c>
      <c r="M171" s="12">
        <v>1.6000000000000001E-6</v>
      </c>
      <c r="T171" s="7"/>
      <c r="U171" s="18"/>
      <c r="W171">
        <v>10.324651409052615</v>
      </c>
      <c r="X171">
        <v>2.8655119714722364E-6</v>
      </c>
      <c r="Y171"/>
      <c r="Z171"/>
      <c r="AA171"/>
      <c r="AB171"/>
      <c r="AC171"/>
      <c r="AD171"/>
      <c r="AE171"/>
      <c r="AF171"/>
      <c r="AH171" s="17">
        <v>12.140529586772196</v>
      </c>
      <c r="AI171" s="18">
        <v>0</v>
      </c>
      <c r="AJ171"/>
      <c r="AK171"/>
      <c r="AL171"/>
      <c r="AM171"/>
      <c r="AN171"/>
      <c r="AO171"/>
      <c r="AP171"/>
      <c r="AQ171"/>
      <c r="AR171"/>
    </row>
    <row r="172" spans="1:44" x14ac:dyDescent="0.25">
      <c r="A172" s="12">
        <v>11.812737490666725</v>
      </c>
      <c r="B172" s="16">
        <v>0</v>
      </c>
      <c r="L172" s="12">
        <v>15.759317197647492</v>
      </c>
      <c r="M172" s="12">
        <v>3.0000000000000001E-6</v>
      </c>
      <c r="T172" s="7"/>
      <c r="U172" s="18"/>
      <c r="W172">
        <v>10.457370760017813</v>
      </c>
      <c r="X172">
        <v>1.5919510952623538E-6</v>
      </c>
      <c r="Y172"/>
      <c r="Z172"/>
      <c r="AA172"/>
      <c r="AB172"/>
      <c r="AC172"/>
      <c r="AD172"/>
      <c r="AE172"/>
      <c r="AF172"/>
      <c r="AH172" s="17">
        <v>12.140529586772196</v>
      </c>
      <c r="AI172" s="18">
        <v>0</v>
      </c>
      <c r="AJ172"/>
      <c r="AK172"/>
      <c r="AL172"/>
      <c r="AM172"/>
      <c r="AN172"/>
      <c r="AO172"/>
      <c r="AP172"/>
      <c r="AQ172"/>
      <c r="AR172"/>
    </row>
    <row r="173" spans="1:44" x14ac:dyDescent="0.25">
      <c r="A173" s="12">
        <v>11.849314508506808</v>
      </c>
      <c r="B173" s="16">
        <v>1.4999999999999999E-5</v>
      </c>
      <c r="L173" s="12">
        <v>16.070705880133865</v>
      </c>
      <c r="M173" s="12">
        <v>0</v>
      </c>
      <c r="T173" s="7"/>
      <c r="U173" s="18"/>
      <c r="W173">
        <v>10.457370760017813</v>
      </c>
      <c r="X173">
        <v>2.228731533367295E-6</v>
      </c>
      <c r="Y173"/>
      <c r="Z173"/>
      <c r="AA173"/>
      <c r="AB173"/>
      <c r="AC173"/>
      <c r="AD173"/>
      <c r="AE173"/>
      <c r="AF173"/>
      <c r="AH173" s="17">
        <v>12.140529586772196</v>
      </c>
      <c r="AI173" s="18">
        <v>0</v>
      </c>
      <c r="AJ173"/>
      <c r="AK173"/>
      <c r="AL173"/>
      <c r="AM173"/>
      <c r="AN173"/>
      <c r="AO173"/>
      <c r="AP173"/>
      <c r="AQ173"/>
      <c r="AR173"/>
    </row>
    <row r="174" spans="1:44" x14ac:dyDescent="0.25">
      <c r="A174" s="12">
        <v>11.849314508506808</v>
      </c>
      <c r="B174" s="16">
        <v>1.4999999999999999E-5</v>
      </c>
      <c r="L174" s="12">
        <v>16.070705880133865</v>
      </c>
      <c r="M174" s="12">
        <v>0</v>
      </c>
      <c r="T174" s="7"/>
      <c r="U174" s="18"/>
      <c r="W174">
        <v>10.588314744948514</v>
      </c>
      <c r="X174">
        <v>1.53298994358597E-6</v>
      </c>
      <c r="Y174"/>
      <c r="Z174"/>
      <c r="AA174"/>
      <c r="AB174"/>
      <c r="AC174"/>
      <c r="AD174"/>
      <c r="AE174"/>
      <c r="AF174"/>
      <c r="AH174" s="17">
        <v>12.140529586772196</v>
      </c>
      <c r="AI174" s="18">
        <v>5.0170579971904475E-7</v>
      </c>
      <c r="AJ174"/>
      <c r="AK174"/>
      <c r="AL174"/>
      <c r="AM174"/>
      <c r="AN174"/>
      <c r="AO174"/>
      <c r="AP174"/>
      <c r="AQ174"/>
      <c r="AR174"/>
    </row>
    <row r="175" spans="1:44" x14ac:dyDescent="0.25">
      <c r="A175" s="12">
        <v>11.849314508506808</v>
      </c>
      <c r="B175" s="16">
        <v>1.4999999999999999E-5</v>
      </c>
      <c r="L175" s="12">
        <v>16.070705880133865</v>
      </c>
      <c r="M175" s="12">
        <v>9.9999999999999995E-7</v>
      </c>
      <c r="T175" s="7"/>
      <c r="U175" s="18"/>
      <c r="W175">
        <v>10.588314744948514</v>
      </c>
      <c r="X175">
        <v>5.0942435048395313E-6</v>
      </c>
      <c r="Y175"/>
      <c r="Z175"/>
      <c r="AA175"/>
      <c r="AB175"/>
      <c r="AC175"/>
      <c r="AD175"/>
      <c r="AE175"/>
      <c r="AF175"/>
      <c r="AH175" s="17">
        <v>12.140529586772196</v>
      </c>
      <c r="AI175" s="18">
        <v>6.245316012990258E-7</v>
      </c>
      <c r="AJ175"/>
      <c r="AK175"/>
      <c r="AL175"/>
      <c r="AM175"/>
      <c r="AN175"/>
      <c r="AO175"/>
      <c r="AP175"/>
      <c r="AQ175"/>
      <c r="AR175"/>
    </row>
    <row r="176" spans="1:44" x14ac:dyDescent="0.25">
      <c r="A176" s="12">
        <v>11.849314508506808</v>
      </c>
      <c r="B176" s="16">
        <v>1.0000000000000001E-5</v>
      </c>
      <c r="L176" s="12">
        <v>16.070705880133865</v>
      </c>
      <c r="M176" s="12">
        <v>1.3333333333333332E-6</v>
      </c>
      <c r="T176" s="7"/>
      <c r="U176" s="18"/>
      <c r="W176">
        <v>10.717548581482253</v>
      </c>
      <c r="X176">
        <v>6.1319597743438807E-7</v>
      </c>
      <c r="Y176"/>
      <c r="Z176"/>
      <c r="AA176"/>
      <c r="AB176"/>
      <c r="AC176"/>
      <c r="AD176"/>
      <c r="AE176"/>
      <c r="AF176"/>
      <c r="AH176" s="17">
        <v>12.140529586772196</v>
      </c>
      <c r="AI176" s="18">
        <v>1.0031096398836393E-6</v>
      </c>
      <c r="AJ176"/>
      <c r="AK176"/>
      <c r="AL176"/>
      <c r="AM176"/>
      <c r="AN176"/>
      <c r="AO176"/>
      <c r="AP176"/>
      <c r="AQ176"/>
      <c r="AR176"/>
    </row>
    <row r="177" spans="1:44" x14ac:dyDescent="0.25">
      <c r="A177" s="12">
        <v>11.849314508506808</v>
      </c>
      <c r="B177" s="16">
        <v>1.0000000000000001E-5</v>
      </c>
      <c r="L177" s="12">
        <v>16.070705880133865</v>
      </c>
      <c r="M177" s="12">
        <v>1.5E-6</v>
      </c>
      <c r="T177" s="7"/>
      <c r="U177" s="18"/>
      <c r="W177">
        <v>10.717548581482253</v>
      </c>
      <c r="X177">
        <v>3.256975355553143E-6</v>
      </c>
      <c r="Y177"/>
      <c r="Z177"/>
      <c r="AA177"/>
      <c r="AB177"/>
      <c r="AC177"/>
      <c r="AD177"/>
      <c r="AE177"/>
      <c r="AF177"/>
      <c r="AH177" s="17">
        <v>12.140529586772196</v>
      </c>
      <c r="AI177" s="18">
        <v>1.6556291390728476E-6</v>
      </c>
      <c r="AJ177"/>
      <c r="AK177"/>
      <c r="AL177"/>
      <c r="AM177"/>
      <c r="AN177"/>
      <c r="AO177"/>
      <c r="AP177"/>
      <c r="AQ177"/>
      <c r="AR177"/>
    </row>
    <row r="178" spans="1:44" x14ac:dyDescent="0.25">
      <c r="A178" s="12">
        <v>11.849314508506808</v>
      </c>
      <c r="B178" s="16">
        <v>7.4999999999999993E-6</v>
      </c>
      <c r="L178" s="12">
        <v>16.070705880133865</v>
      </c>
      <c r="M178" s="12">
        <v>2.3333333333333336E-6</v>
      </c>
      <c r="T178" s="7"/>
      <c r="U178" s="18"/>
      <c r="W178">
        <v>10.717548581482253</v>
      </c>
      <c r="X178">
        <v>3.5022924095771778E-6</v>
      </c>
      <c r="Y178"/>
      <c r="Z178"/>
      <c r="AA178"/>
      <c r="AB178"/>
      <c r="AC178"/>
      <c r="AD178"/>
      <c r="AE178"/>
      <c r="AF178"/>
      <c r="AH178" s="17">
        <v>12.140529586772196</v>
      </c>
      <c r="AI178" s="18">
        <v>1.6556291390728476E-6</v>
      </c>
      <c r="AJ178"/>
      <c r="AK178"/>
      <c r="AL178"/>
      <c r="AM178"/>
      <c r="AN178"/>
      <c r="AO178"/>
      <c r="AP178"/>
      <c r="AQ178"/>
      <c r="AR178"/>
    </row>
    <row r="179" spans="1:44" x14ac:dyDescent="0.25">
      <c r="A179" s="12">
        <v>11.849314508506808</v>
      </c>
      <c r="B179" s="16">
        <v>7.4999999999999993E-6</v>
      </c>
      <c r="L179" s="12">
        <v>16.070705880133865</v>
      </c>
      <c r="M179" s="12">
        <v>2.5000000000000002E-6</v>
      </c>
      <c r="T179" s="7"/>
      <c r="U179" s="18"/>
      <c r="W179" s="20">
        <v>10.789660326368844</v>
      </c>
      <c r="X179" s="20">
        <v>4.013646397752358E-6</v>
      </c>
      <c r="Y179"/>
      <c r="Z179"/>
      <c r="AA179"/>
      <c r="AB179"/>
      <c r="AC179"/>
      <c r="AD179"/>
      <c r="AE179"/>
      <c r="AF179"/>
      <c r="AH179" s="17">
        <v>12.140529586772196</v>
      </c>
      <c r="AI179" s="18">
        <v>1.6556291390728476E-6</v>
      </c>
      <c r="AJ179"/>
      <c r="AK179"/>
      <c r="AL179"/>
      <c r="AM179"/>
      <c r="AN179"/>
      <c r="AO179"/>
      <c r="AP179"/>
      <c r="AQ179"/>
      <c r="AR179"/>
    </row>
    <row r="180" spans="1:44" x14ac:dyDescent="0.25">
      <c r="A180" s="12">
        <v>11.849314508506808</v>
      </c>
      <c r="B180" s="16">
        <v>5.0000000000000004E-6</v>
      </c>
      <c r="L180" s="12">
        <v>16.070705880133865</v>
      </c>
      <c r="M180" s="12">
        <v>2.7499999999999999E-6</v>
      </c>
      <c r="T180" s="7"/>
      <c r="U180" s="18"/>
      <c r="W180" s="20">
        <v>10.789660326368844</v>
      </c>
      <c r="X180" s="20">
        <v>6.020469596628537E-6</v>
      </c>
      <c r="Y180"/>
      <c r="Z180"/>
      <c r="AA180"/>
      <c r="AB180"/>
      <c r="AC180"/>
      <c r="AD180"/>
      <c r="AE180"/>
      <c r="AF180"/>
      <c r="AH180" s="17">
        <v>12.140529586772196</v>
      </c>
      <c r="AI180" s="18">
        <v>5.5187637969094931E-6</v>
      </c>
      <c r="AJ180"/>
      <c r="AK180"/>
      <c r="AL180"/>
      <c r="AM180"/>
      <c r="AN180"/>
      <c r="AO180"/>
      <c r="AP180"/>
      <c r="AQ180"/>
      <c r="AR180"/>
    </row>
    <row r="181" spans="1:44" x14ac:dyDescent="0.25">
      <c r="A181" s="12">
        <v>11.849314508506808</v>
      </c>
      <c r="B181" s="16">
        <v>5.0000000000000004E-6</v>
      </c>
      <c r="L181" s="12">
        <v>16.070705880133865</v>
      </c>
      <c r="M181" s="12">
        <v>3.0000000000000001E-6</v>
      </c>
      <c r="T181" s="7"/>
      <c r="U181" s="18"/>
      <c r="W181" s="20">
        <v>10.789660326368844</v>
      </c>
      <c r="X181" s="20">
        <v>2.006823198876179E-6</v>
      </c>
      <c r="Y181"/>
      <c r="Z181"/>
      <c r="AA181"/>
      <c r="AB181"/>
      <c r="AC181"/>
      <c r="AD181"/>
      <c r="AE181"/>
      <c r="AF181"/>
      <c r="AH181" s="17">
        <v>12.140529586772196</v>
      </c>
      <c r="AI181" s="18">
        <v>7.4503311258278144E-6</v>
      </c>
      <c r="AJ181"/>
      <c r="AK181"/>
      <c r="AL181"/>
      <c r="AM181"/>
      <c r="AN181"/>
      <c r="AO181"/>
      <c r="AP181"/>
      <c r="AQ181"/>
      <c r="AR181"/>
    </row>
    <row r="182" spans="1:44" x14ac:dyDescent="0.25">
      <c r="A182" s="12">
        <v>11.849314508506808</v>
      </c>
      <c r="B182" s="16">
        <v>5.0000000000000004E-6</v>
      </c>
      <c r="L182" s="12">
        <v>16.070705880133865</v>
      </c>
      <c r="M182" s="12">
        <v>3.0000000000000001E-6</v>
      </c>
      <c r="T182" s="7"/>
      <c r="U182" s="18"/>
      <c r="W182" s="20">
        <v>10.789660326368844</v>
      </c>
      <c r="X182" s="20">
        <v>2.006823198876179E-6</v>
      </c>
      <c r="Y182"/>
      <c r="Z182"/>
      <c r="AA182"/>
      <c r="AB182"/>
      <c r="AC182"/>
      <c r="AD182"/>
      <c r="AE182"/>
      <c r="AF182"/>
      <c r="AH182" s="17">
        <v>12.555733802319576</v>
      </c>
      <c r="AI182" s="18">
        <v>1.0034115994380895E-6</v>
      </c>
      <c r="AJ182"/>
      <c r="AK182"/>
      <c r="AL182"/>
      <c r="AM182"/>
      <c r="AN182"/>
      <c r="AO182"/>
      <c r="AP182"/>
      <c r="AQ182"/>
      <c r="AR182"/>
    </row>
    <row r="183" spans="1:44" x14ac:dyDescent="0.25">
      <c r="A183" s="12">
        <v>11.849314508506808</v>
      </c>
      <c r="B183" s="16">
        <v>5.0000000000000004E-6</v>
      </c>
      <c r="L183" s="12">
        <v>16.070705880133865</v>
      </c>
      <c r="M183" s="12">
        <v>3.9999999999999998E-6</v>
      </c>
      <c r="T183" s="7"/>
      <c r="U183" s="18"/>
      <c r="W183" s="20">
        <v>10.789660326368844</v>
      </c>
      <c r="X183" s="20">
        <v>4.013646397752358E-6</v>
      </c>
      <c r="Y183"/>
      <c r="Z183"/>
      <c r="AA183"/>
      <c r="AB183"/>
      <c r="AC183"/>
      <c r="AD183"/>
      <c r="AE183"/>
      <c r="AF183"/>
      <c r="AH183" s="17">
        <v>12.555733802319576</v>
      </c>
      <c r="AI183" s="18">
        <v>1.3381506757660912E-6</v>
      </c>
      <c r="AJ183"/>
      <c r="AK183"/>
      <c r="AL183"/>
      <c r="AM183"/>
      <c r="AN183"/>
      <c r="AO183"/>
      <c r="AP183"/>
      <c r="AQ183"/>
      <c r="AR183"/>
    </row>
    <row r="184" spans="1:44" x14ac:dyDescent="0.25">
      <c r="A184" s="12">
        <v>11.849314508506808</v>
      </c>
      <c r="B184" s="16">
        <v>2.5062656641604009E-6</v>
      </c>
      <c r="L184" s="12">
        <v>16.070705880133865</v>
      </c>
      <c r="M184" s="12">
        <v>4.6666666666666672E-6</v>
      </c>
      <c r="T184" s="7"/>
      <c r="U184" s="18"/>
      <c r="W184">
        <v>10.84513354845585</v>
      </c>
      <c r="X184">
        <v>6.3678043810494142E-7</v>
      </c>
      <c r="Y184"/>
      <c r="Z184"/>
      <c r="AA184"/>
      <c r="AB184"/>
      <c r="AC184"/>
      <c r="AD184"/>
      <c r="AE184"/>
      <c r="AF184"/>
      <c r="AH184" s="17">
        <v>12.555733802319576</v>
      </c>
      <c r="AI184" s="18">
        <v>2.0062192797672786E-6</v>
      </c>
      <c r="AJ184"/>
      <c r="AK184"/>
      <c r="AL184"/>
      <c r="AM184"/>
      <c r="AN184"/>
      <c r="AO184"/>
      <c r="AP184"/>
      <c r="AQ184"/>
      <c r="AR184"/>
    </row>
    <row r="185" spans="1:44" x14ac:dyDescent="0.25">
      <c r="A185" s="12">
        <v>11.849314508506808</v>
      </c>
      <c r="B185" s="16">
        <v>2.5062656641604009E-6</v>
      </c>
      <c r="L185" s="12">
        <v>16.375169302462904</v>
      </c>
      <c r="M185" s="12">
        <v>0</v>
      </c>
      <c r="T185" s="7"/>
      <c r="U185" s="18"/>
      <c r="W185">
        <v>10.84513354845585</v>
      </c>
      <c r="X185">
        <v>1.6556291390728476E-6</v>
      </c>
      <c r="Y185"/>
      <c r="Z185"/>
      <c r="AA185"/>
      <c r="AB185"/>
      <c r="AC185"/>
      <c r="AD185"/>
      <c r="AE185"/>
      <c r="AF185"/>
      <c r="AH185" s="17">
        <v>12.555733802319576</v>
      </c>
      <c r="AI185" s="18">
        <v>2.5085289985952238E-6</v>
      </c>
      <c r="AJ185"/>
      <c r="AK185"/>
      <c r="AL185"/>
      <c r="AM185"/>
      <c r="AN185"/>
      <c r="AO185"/>
      <c r="AP185"/>
      <c r="AQ185"/>
      <c r="AR185"/>
    </row>
    <row r="186" spans="1:44" x14ac:dyDescent="0.25">
      <c r="A186" s="12">
        <v>11.849314508506808</v>
      </c>
      <c r="B186" s="16">
        <v>2.5000000000000002E-6</v>
      </c>
      <c r="L186" s="12">
        <v>16.375169302462904</v>
      </c>
      <c r="M186" s="12">
        <v>4.9999999999999998E-7</v>
      </c>
      <c r="T186" s="7"/>
      <c r="U186" s="18"/>
      <c r="W186">
        <v>10.971127311808663</v>
      </c>
      <c r="X186">
        <v>1.0794473229706391E-6</v>
      </c>
      <c r="Y186"/>
      <c r="Z186"/>
      <c r="AA186"/>
      <c r="AB186"/>
      <c r="AC186"/>
      <c r="AD186"/>
      <c r="AE186"/>
      <c r="AF186"/>
      <c r="AH186" s="17">
        <v>12.555733802319576</v>
      </c>
      <c r="AI186" s="18">
        <v>2.5085289985952238E-6</v>
      </c>
      <c r="AJ186"/>
      <c r="AK186"/>
      <c r="AL186"/>
      <c r="AM186"/>
      <c r="AN186"/>
      <c r="AO186"/>
      <c r="AP186"/>
      <c r="AQ186"/>
      <c r="AR186"/>
    </row>
    <row r="187" spans="1:44" x14ac:dyDescent="0.25">
      <c r="A187" s="12">
        <v>11.849314508506808</v>
      </c>
      <c r="B187" s="16">
        <v>0</v>
      </c>
      <c r="L187" s="12">
        <v>16.375169302462904</v>
      </c>
      <c r="M187" s="12">
        <v>6.666666666666666E-7</v>
      </c>
      <c r="T187" s="7"/>
      <c r="U187" s="18"/>
      <c r="W187">
        <v>11.095584216591682</v>
      </c>
      <c r="X187">
        <v>2.8655119714722364E-6</v>
      </c>
      <c r="Y187"/>
      <c r="Z187"/>
      <c r="AA187"/>
      <c r="AB187"/>
      <c r="AC187"/>
      <c r="AD187"/>
      <c r="AE187"/>
      <c r="AF187"/>
      <c r="AH187" s="17">
        <v>12.555733802319576</v>
      </c>
      <c r="AI187" s="18">
        <v>3.0120481927710846E-6</v>
      </c>
      <c r="AJ187"/>
      <c r="AK187"/>
      <c r="AL187"/>
      <c r="AM187"/>
      <c r="AN187"/>
      <c r="AO187"/>
      <c r="AP187"/>
      <c r="AQ187"/>
      <c r="AR187"/>
    </row>
    <row r="188" spans="1:44" x14ac:dyDescent="0.25">
      <c r="A188" s="12">
        <v>11.849314508506808</v>
      </c>
      <c r="B188" s="16">
        <v>0</v>
      </c>
      <c r="L188" s="12">
        <v>16.375169302462904</v>
      </c>
      <c r="M188" s="12">
        <v>8.0000000000000007E-7</v>
      </c>
      <c r="T188" s="7"/>
      <c r="U188" s="18"/>
      <c r="W188">
        <v>11.095584216591682</v>
      </c>
      <c r="X188">
        <v>3.8206826286296485E-6</v>
      </c>
      <c r="Y188"/>
      <c r="Z188"/>
      <c r="AA188"/>
      <c r="AB188"/>
      <c r="AC188"/>
      <c r="AD188"/>
      <c r="AE188"/>
      <c r="AF188"/>
      <c r="AH188" s="17">
        <v>12.555733802319576</v>
      </c>
      <c r="AI188" s="18">
        <v>4.013646397752358E-6</v>
      </c>
      <c r="AJ188"/>
      <c r="AK188"/>
      <c r="AL188"/>
      <c r="AM188"/>
      <c r="AN188"/>
      <c r="AO188"/>
      <c r="AP188"/>
      <c r="AQ188"/>
      <c r="AR188"/>
    </row>
    <row r="189" spans="1:44" x14ac:dyDescent="0.25">
      <c r="A189" s="12">
        <v>11.849314508506808</v>
      </c>
      <c r="B189" s="16">
        <v>0</v>
      </c>
      <c r="L189" s="12">
        <v>16.375169302462904</v>
      </c>
      <c r="M189" s="12">
        <v>9.9999999999999995E-7</v>
      </c>
      <c r="T189" s="7"/>
      <c r="U189" s="18"/>
      <c r="W189">
        <v>11.21855554929507</v>
      </c>
      <c r="X189">
        <v>1.6545334215751159E-6</v>
      </c>
      <c r="Y189"/>
      <c r="Z189"/>
      <c r="AA189"/>
      <c r="AB189"/>
      <c r="AC189"/>
      <c r="AD189"/>
      <c r="AE189"/>
      <c r="AF189"/>
      <c r="AH189" s="17">
        <v>12.555733802319576</v>
      </c>
      <c r="AI189" s="18">
        <v>5.7947019867549672E-6</v>
      </c>
      <c r="AJ189"/>
      <c r="AK189"/>
      <c r="AL189"/>
      <c r="AM189"/>
      <c r="AN189"/>
      <c r="AO189"/>
      <c r="AP189"/>
      <c r="AQ189"/>
      <c r="AR189"/>
    </row>
    <row r="190" spans="1:44" x14ac:dyDescent="0.25">
      <c r="A190" s="12">
        <v>11.849314508506808</v>
      </c>
      <c r="B190" s="16">
        <v>0</v>
      </c>
      <c r="L190" s="12">
        <v>16.375169302462904</v>
      </c>
      <c r="M190" s="12">
        <v>1.5E-6</v>
      </c>
      <c r="T190" s="7"/>
      <c r="U190" s="18"/>
      <c r="W190">
        <v>11.21855554929507</v>
      </c>
      <c r="X190">
        <v>3.5871964679911701E-6</v>
      </c>
      <c r="Y190"/>
      <c r="Z190"/>
      <c r="AA190"/>
      <c r="AB190"/>
      <c r="AC190"/>
      <c r="AD190"/>
      <c r="AE190"/>
      <c r="AF190"/>
      <c r="AH190" s="17">
        <v>12.555733802319576</v>
      </c>
      <c r="AI190" s="18">
        <v>6.6225165562913904E-6</v>
      </c>
      <c r="AJ190"/>
      <c r="AK190"/>
      <c r="AL190"/>
      <c r="AM190"/>
      <c r="AN190"/>
      <c r="AO190"/>
      <c r="AP190"/>
      <c r="AQ190"/>
      <c r="AR190"/>
    </row>
    <row r="191" spans="1:44" x14ac:dyDescent="0.25">
      <c r="A191" s="12">
        <v>11.878520148711599</v>
      </c>
      <c r="B191" s="16">
        <v>1.7999999999999997E-5</v>
      </c>
      <c r="L191" s="12">
        <v>16.375169302462904</v>
      </c>
      <c r="M191" s="12">
        <v>1.5E-6</v>
      </c>
      <c r="T191" s="7"/>
      <c r="U191" s="18"/>
      <c r="W191" s="20">
        <v>11.259567568864622</v>
      </c>
      <c r="X191" s="20">
        <v>5.0170579971904475E-6</v>
      </c>
      <c r="Y191"/>
      <c r="Z191"/>
      <c r="AA191"/>
      <c r="AB191"/>
      <c r="AC191"/>
      <c r="AD191"/>
      <c r="AE191"/>
      <c r="AF191"/>
      <c r="AH191" s="17">
        <v>12.956281418336188</v>
      </c>
      <c r="AI191" s="18">
        <v>0</v>
      </c>
      <c r="AJ191"/>
      <c r="AK191"/>
      <c r="AL191"/>
      <c r="AM191"/>
      <c r="AN191"/>
      <c r="AO191"/>
      <c r="AP191"/>
      <c r="AQ191"/>
      <c r="AR191"/>
    </row>
    <row r="192" spans="1:44" x14ac:dyDescent="0.25">
      <c r="A192" s="12">
        <v>11.878520148711599</v>
      </c>
      <c r="B192" s="16">
        <v>6.0000000000000002E-6</v>
      </c>
      <c r="L192" s="12">
        <v>16.375169302462904</v>
      </c>
      <c r="M192" s="12">
        <v>2.3333333333333336E-6</v>
      </c>
      <c r="T192" s="7"/>
      <c r="U192" s="18"/>
      <c r="W192" s="20">
        <v>11.259567568864622</v>
      </c>
      <c r="X192" s="20">
        <v>4.013646397752358E-6</v>
      </c>
      <c r="Y192"/>
      <c r="Z192"/>
      <c r="AA192"/>
      <c r="AB192"/>
      <c r="AC192"/>
      <c r="AD192"/>
      <c r="AE192"/>
      <c r="AF192"/>
      <c r="AH192" s="17">
        <v>12.956281418336188</v>
      </c>
      <c r="AI192" s="18">
        <v>0</v>
      </c>
      <c r="AJ192"/>
      <c r="AK192"/>
      <c r="AL192"/>
      <c r="AM192"/>
      <c r="AN192"/>
      <c r="AO192"/>
      <c r="AP192"/>
      <c r="AQ192"/>
      <c r="AR192"/>
    </row>
    <row r="193" spans="1:44" x14ac:dyDescent="0.25">
      <c r="A193" s="12">
        <v>11.878520148711599</v>
      </c>
      <c r="B193" s="16">
        <v>5.0000000000000004E-6</v>
      </c>
      <c r="L193" s="12">
        <v>16.375169302462904</v>
      </c>
      <c r="M193" s="12">
        <v>3.0000000000000001E-6</v>
      </c>
      <c r="T193" s="7"/>
      <c r="U193" s="18"/>
      <c r="W193" s="20">
        <v>11.259567568864622</v>
      </c>
      <c r="X193" s="20">
        <v>2.006823198876179E-6</v>
      </c>
      <c r="Y193"/>
      <c r="Z193"/>
      <c r="AA193"/>
      <c r="AB193"/>
      <c r="AC193"/>
      <c r="AD193"/>
      <c r="AE193"/>
      <c r="AF193"/>
      <c r="AH193" s="17">
        <v>12.956281418336188</v>
      </c>
      <c r="AI193" s="18">
        <v>0</v>
      </c>
      <c r="AJ193"/>
      <c r="AK193"/>
      <c r="AL193"/>
      <c r="AM193"/>
      <c r="AN193"/>
      <c r="AO193"/>
      <c r="AP193"/>
      <c r="AQ193"/>
      <c r="AR193"/>
    </row>
    <row r="194" spans="1:44" x14ac:dyDescent="0.25">
      <c r="A194" s="12">
        <v>11.927728213065489</v>
      </c>
      <c r="B194" s="16">
        <v>5.6249999999999995E-6</v>
      </c>
      <c r="L194" s="12">
        <v>16.375169302462904</v>
      </c>
      <c r="M194" s="12">
        <v>3.3333333333333337E-6</v>
      </c>
      <c r="T194" s="7"/>
      <c r="U194" s="18"/>
      <c r="W194" s="20">
        <v>11.259567568864622</v>
      </c>
      <c r="X194" s="20">
        <v>3.5119405980333133E-6</v>
      </c>
      <c r="Y194"/>
      <c r="Z194"/>
      <c r="AA194"/>
      <c r="AB194"/>
      <c r="AC194"/>
      <c r="AD194"/>
      <c r="AE194"/>
      <c r="AF194"/>
      <c r="AH194" s="17">
        <v>12.956281418336188</v>
      </c>
      <c r="AI194" s="18">
        <v>0</v>
      </c>
      <c r="AJ194"/>
      <c r="AK194"/>
      <c r="AL194"/>
      <c r="AM194"/>
      <c r="AN194"/>
      <c r="AO194"/>
      <c r="AP194"/>
      <c r="AQ194"/>
      <c r="AR194"/>
    </row>
    <row r="195" spans="1:44" x14ac:dyDescent="0.25">
      <c r="A195" s="12">
        <v>11.927728213065489</v>
      </c>
      <c r="B195" s="16">
        <v>5.0000000000000004E-6</v>
      </c>
      <c r="L195" s="12">
        <v>16.375169302462904</v>
      </c>
      <c r="M195" s="12">
        <v>5.0000000000000004E-6</v>
      </c>
      <c r="T195" s="7"/>
      <c r="U195" s="18"/>
      <c r="W195" s="20">
        <v>11.259567568864622</v>
      </c>
      <c r="X195" s="20">
        <v>2.006823198876179E-6</v>
      </c>
      <c r="Y195"/>
      <c r="Z195"/>
      <c r="AA195"/>
      <c r="AB195"/>
      <c r="AC195"/>
      <c r="AD195"/>
      <c r="AE195"/>
      <c r="AF195"/>
      <c r="AH195" s="17">
        <v>12.956281418336188</v>
      </c>
      <c r="AI195" s="18">
        <v>0</v>
      </c>
      <c r="AJ195"/>
      <c r="AK195"/>
      <c r="AL195"/>
      <c r="AM195"/>
      <c r="AN195"/>
      <c r="AO195"/>
      <c r="AP195"/>
      <c r="AQ195"/>
      <c r="AR195"/>
    </row>
    <row r="196" spans="1:44" x14ac:dyDescent="0.25">
      <c r="A196" s="12">
        <v>11.927728213065489</v>
      </c>
      <c r="B196" s="16">
        <v>0</v>
      </c>
      <c r="L196" s="12">
        <v>16.673093371118647</v>
      </c>
      <c r="M196" s="12">
        <v>0</v>
      </c>
      <c r="T196" s="7"/>
      <c r="U196" s="18"/>
      <c r="W196">
        <v>11.340089774101353</v>
      </c>
      <c r="X196">
        <v>1.4964340295466123E-5</v>
      </c>
      <c r="Y196"/>
      <c r="Z196"/>
      <c r="AA196"/>
      <c r="AB196"/>
      <c r="AC196"/>
      <c r="AD196"/>
      <c r="AE196"/>
      <c r="AF196"/>
      <c r="AH196" s="17">
        <v>12.956281418336188</v>
      </c>
      <c r="AI196" s="18">
        <v>0</v>
      </c>
      <c r="AJ196"/>
      <c r="AK196"/>
      <c r="AL196"/>
      <c r="AM196"/>
      <c r="AN196"/>
      <c r="AO196"/>
      <c r="AP196"/>
      <c r="AQ196"/>
      <c r="AR196"/>
    </row>
    <row r="197" spans="1:44" x14ac:dyDescent="0.25">
      <c r="A197" s="11">
        <v>12.140529586772196</v>
      </c>
      <c r="B197" s="19">
        <v>6.0000000000000002E-6</v>
      </c>
      <c r="L197" s="12">
        <v>16.673093371118647</v>
      </c>
      <c r="M197" s="12">
        <v>4.9999999999999998E-7</v>
      </c>
      <c r="T197" s="7"/>
      <c r="U197" s="18"/>
      <c r="W197">
        <v>11.460232746164575</v>
      </c>
      <c r="X197">
        <v>1.9103413143148242E-6</v>
      </c>
      <c r="Y197"/>
      <c r="Z197"/>
      <c r="AA197"/>
      <c r="AB197"/>
      <c r="AC197"/>
      <c r="AD197"/>
      <c r="AE197"/>
      <c r="AF197"/>
      <c r="AH197" s="17">
        <v>12.956281418336188</v>
      </c>
      <c r="AI197" s="18">
        <v>0</v>
      </c>
      <c r="AJ197"/>
      <c r="AK197"/>
      <c r="AL197"/>
      <c r="AM197"/>
      <c r="AN197"/>
      <c r="AO197"/>
      <c r="AP197"/>
      <c r="AQ197"/>
      <c r="AR197"/>
    </row>
    <row r="198" spans="1:44" x14ac:dyDescent="0.25">
      <c r="A198" s="17">
        <v>12.140529586772196</v>
      </c>
      <c r="B198" s="16">
        <v>3.5714285714285714E-6</v>
      </c>
      <c r="L198" s="12">
        <v>16.673093371118647</v>
      </c>
      <c r="M198" s="12">
        <v>6.666666666666666E-7</v>
      </c>
      <c r="T198" s="7"/>
      <c r="U198" s="18"/>
      <c r="W198">
        <v>11.460232746164575</v>
      </c>
      <c r="X198">
        <v>2.5471217524197657E-6</v>
      </c>
      <c r="Y198"/>
      <c r="Z198"/>
      <c r="AA198"/>
      <c r="AB198"/>
      <c r="AC198"/>
      <c r="AD198"/>
      <c r="AE198"/>
      <c r="AF198"/>
      <c r="AH198" s="17">
        <v>12.956281418336188</v>
      </c>
      <c r="AI198" s="18">
        <v>6.245316012990258E-7</v>
      </c>
      <c r="AJ198"/>
      <c r="AK198"/>
      <c r="AL198"/>
      <c r="AM198"/>
      <c r="AN198"/>
      <c r="AO198"/>
      <c r="AP198"/>
      <c r="AQ198"/>
      <c r="AR198"/>
    </row>
    <row r="199" spans="1:44" x14ac:dyDescent="0.25">
      <c r="A199" s="12">
        <v>12.316179642651752</v>
      </c>
      <c r="B199" s="16">
        <v>2.6666666666666664E-6</v>
      </c>
      <c r="L199" s="12">
        <v>16.673093371118647</v>
      </c>
      <c r="M199" s="12">
        <v>9.9999999999999995E-7</v>
      </c>
      <c r="T199" s="7"/>
      <c r="U199" s="18"/>
      <c r="W199">
        <v>11.460232746164575</v>
      </c>
      <c r="X199">
        <v>3.8206826286296485E-6</v>
      </c>
      <c r="Y199"/>
      <c r="Z199"/>
      <c r="AA199"/>
      <c r="AB199"/>
      <c r="AC199"/>
      <c r="AD199"/>
      <c r="AE199"/>
      <c r="AF199"/>
      <c r="AH199" s="17">
        <v>12.956281418336188</v>
      </c>
      <c r="AI199" s="18">
        <v>8.278145695364238E-7</v>
      </c>
      <c r="AJ199"/>
      <c r="AK199"/>
      <c r="AL199"/>
      <c r="AM199"/>
      <c r="AN199"/>
      <c r="AO199"/>
      <c r="AP199"/>
      <c r="AQ199"/>
      <c r="AR199"/>
    </row>
    <row r="200" spans="1:44" x14ac:dyDescent="0.25">
      <c r="A200" s="17">
        <v>12.555733802319576</v>
      </c>
      <c r="B200" s="16">
        <v>5.0000000000000004E-6</v>
      </c>
      <c r="L200" s="12">
        <v>16.673093371118647</v>
      </c>
      <c r="M200" s="12">
        <v>9.9999999999999995E-7</v>
      </c>
      <c r="T200" s="7"/>
      <c r="U200" s="18"/>
      <c r="W200">
        <v>11.579027904589196</v>
      </c>
      <c r="X200">
        <v>5.212165808192298E-6</v>
      </c>
      <c r="Y200"/>
      <c r="Z200"/>
      <c r="AA200"/>
      <c r="AB200"/>
      <c r="AC200"/>
      <c r="AD200"/>
      <c r="AE200"/>
      <c r="AF200"/>
      <c r="AH200" s="17">
        <v>12.956281418336188</v>
      </c>
      <c r="AI200" s="18">
        <v>1.0031096398836393E-6</v>
      </c>
      <c r="AJ200"/>
      <c r="AK200"/>
      <c r="AL200"/>
      <c r="AM200"/>
      <c r="AN200"/>
      <c r="AO200"/>
      <c r="AP200"/>
      <c r="AQ200"/>
      <c r="AR200"/>
    </row>
    <row r="201" spans="1:44" x14ac:dyDescent="0.25">
      <c r="A201" s="17">
        <v>12.555733802319576</v>
      </c>
      <c r="B201" s="16">
        <v>2.5000000000000002E-6</v>
      </c>
      <c r="L201" s="12">
        <v>16.673093371118647</v>
      </c>
      <c r="M201" s="12">
        <v>1.9999999999999999E-6</v>
      </c>
      <c r="T201" s="7"/>
      <c r="U201" s="18"/>
      <c r="W201">
        <v>11.579027904589196</v>
      </c>
      <c r="X201">
        <v>7.9597554763117677E-6</v>
      </c>
      <c r="Y201"/>
      <c r="Z201"/>
      <c r="AA201"/>
      <c r="AB201"/>
      <c r="AC201"/>
      <c r="AD201"/>
      <c r="AE201"/>
      <c r="AF201"/>
      <c r="AH201" s="17">
        <v>12.956281418336188</v>
      </c>
      <c r="AI201" s="18">
        <v>1.5055706112616682E-6</v>
      </c>
      <c r="AJ201"/>
      <c r="AK201"/>
      <c r="AL201"/>
      <c r="AM201"/>
      <c r="AN201"/>
      <c r="AO201"/>
      <c r="AP201"/>
      <c r="AQ201"/>
      <c r="AR201"/>
    </row>
    <row r="202" spans="1:44" x14ac:dyDescent="0.25">
      <c r="A202" s="12">
        <v>12.556997771457743</v>
      </c>
      <c r="B202" s="16">
        <v>1.0000000000000001E-5</v>
      </c>
      <c r="L202" s="12">
        <v>16.673093371118647</v>
      </c>
      <c r="M202" s="12">
        <v>1.9999999999999999E-6</v>
      </c>
      <c r="T202" s="7"/>
      <c r="U202" s="18"/>
      <c r="W202">
        <v>11.696516447422205</v>
      </c>
      <c r="X202">
        <v>4.1390728476821192E-6</v>
      </c>
      <c r="Y202"/>
      <c r="Z202"/>
      <c r="AA202"/>
      <c r="AB202"/>
      <c r="AC202"/>
      <c r="AD202"/>
      <c r="AE202"/>
      <c r="AF202"/>
      <c r="AH202" s="17">
        <v>12.956281418336188</v>
      </c>
      <c r="AI202" s="18">
        <v>1.6556291390728476E-6</v>
      </c>
      <c r="AJ202"/>
      <c r="AK202"/>
      <c r="AL202"/>
      <c r="AM202"/>
      <c r="AN202"/>
      <c r="AO202"/>
      <c r="AP202"/>
      <c r="AQ202"/>
      <c r="AR202"/>
    </row>
    <row r="203" spans="1:44" x14ac:dyDescent="0.25">
      <c r="A203" s="12">
        <v>12.556997771457743</v>
      </c>
      <c r="B203" s="16">
        <v>1.0000000000000001E-5</v>
      </c>
      <c r="L203" s="12">
        <v>16.673093371118647</v>
      </c>
      <c r="M203" s="12">
        <v>2.5000000000000002E-6</v>
      </c>
      <c r="T203" s="7"/>
      <c r="U203" s="18"/>
      <c r="W203" s="20">
        <v>11.709099441427041</v>
      </c>
      <c r="X203" s="20">
        <v>3.0102347983142685E-6</v>
      </c>
      <c r="Y203"/>
      <c r="Z203"/>
      <c r="AA203"/>
      <c r="AB203"/>
      <c r="AC203"/>
      <c r="AD203"/>
      <c r="AE203"/>
      <c r="AF203"/>
      <c r="AH203" s="17">
        <v>12.956281418336188</v>
      </c>
      <c r="AI203" s="18">
        <v>1.6556291390728476E-6</v>
      </c>
      <c r="AJ203"/>
      <c r="AK203"/>
      <c r="AL203"/>
      <c r="AM203"/>
      <c r="AN203"/>
      <c r="AO203"/>
      <c r="AP203"/>
      <c r="AQ203"/>
      <c r="AR203"/>
    </row>
    <row r="204" spans="1:44" x14ac:dyDescent="0.25">
      <c r="A204" s="12">
        <v>12.556997771457743</v>
      </c>
      <c r="B204" s="16">
        <v>1.0000000000000001E-5</v>
      </c>
      <c r="L204" s="12">
        <v>16.673093371118647</v>
      </c>
      <c r="M204" s="12">
        <v>3.9999999999999998E-6</v>
      </c>
      <c r="T204" s="7"/>
      <c r="U204" s="18"/>
      <c r="W204" s="20">
        <v>11.709099441427041</v>
      </c>
      <c r="X204" s="20">
        <v>5.0170579971904475E-6</v>
      </c>
      <c r="Y204"/>
      <c r="Z204"/>
      <c r="AA204"/>
      <c r="AB204"/>
      <c r="AC204"/>
      <c r="AD204"/>
      <c r="AE204"/>
      <c r="AF204"/>
      <c r="AH204" s="17">
        <v>12.956281418336188</v>
      </c>
      <c r="AI204" s="18">
        <v>2.006823198876179E-6</v>
      </c>
      <c r="AJ204"/>
      <c r="AK204"/>
      <c r="AL204"/>
      <c r="AM204"/>
      <c r="AN204"/>
      <c r="AO204"/>
      <c r="AP204"/>
      <c r="AQ204"/>
      <c r="AR204"/>
    </row>
    <row r="205" spans="1:44" x14ac:dyDescent="0.25">
      <c r="A205" s="12">
        <v>12.556997771457743</v>
      </c>
      <c r="B205" s="16">
        <v>1.0000000000000001E-5</v>
      </c>
      <c r="L205" s="12">
        <v>16.964828959518847</v>
      </c>
      <c r="M205" s="12">
        <v>9.9999999999999995E-7</v>
      </c>
      <c r="T205" s="7"/>
      <c r="U205" s="18"/>
      <c r="W205" s="20">
        <v>11.709099441427041</v>
      </c>
      <c r="X205" s="20">
        <v>0</v>
      </c>
      <c r="Y205"/>
      <c r="Z205"/>
      <c r="AA205"/>
      <c r="AB205"/>
      <c r="AC205"/>
      <c r="AD205"/>
      <c r="AE205"/>
      <c r="AF205"/>
      <c r="AH205" s="17">
        <v>12.956281418336188</v>
      </c>
      <c r="AI205" s="18">
        <v>2.4834437086092716E-6</v>
      </c>
      <c r="AJ205"/>
      <c r="AK205"/>
      <c r="AL205"/>
      <c r="AM205"/>
      <c r="AN205"/>
      <c r="AO205"/>
      <c r="AP205"/>
      <c r="AQ205"/>
      <c r="AR205"/>
    </row>
    <row r="206" spans="1:44" x14ac:dyDescent="0.25">
      <c r="A206" s="12">
        <v>12.556997771457743</v>
      </c>
      <c r="B206" s="16">
        <v>7.4999999999999993E-6</v>
      </c>
      <c r="L206" s="12">
        <v>16.964828959518847</v>
      </c>
      <c r="M206" s="12">
        <v>3.0000000000000001E-6</v>
      </c>
      <c r="T206" s="7"/>
      <c r="U206" s="18"/>
      <c r="W206" s="20">
        <v>11.709099441427041</v>
      </c>
      <c r="X206" s="20">
        <v>2.006823198876179E-6</v>
      </c>
      <c r="Y206"/>
      <c r="Z206"/>
      <c r="AA206"/>
      <c r="AB206"/>
      <c r="AC206"/>
      <c r="AD206"/>
      <c r="AE206"/>
      <c r="AF206"/>
      <c r="AH206" s="17">
        <v>12.956281418336188</v>
      </c>
      <c r="AI206" s="18">
        <v>3.3112582781456952E-6</v>
      </c>
      <c r="AJ206"/>
      <c r="AK206"/>
      <c r="AL206"/>
      <c r="AM206"/>
      <c r="AN206"/>
      <c r="AO206"/>
      <c r="AP206"/>
      <c r="AQ206"/>
      <c r="AR206"/>
    </row>
    <row r="207" spans="1:44" x14ac:dyDescent="0.25">
      <c r="A207" s="12">
        <v>12.556997771457743</v>
      </c>
      <c r="B207" s="16">
        <v>5.007511266900351E-6</v>
      </c>
      <c r="L207" s="12">
        <v>16.964828959518847</v>
      </c>
      <c r="M207" s="12">
        <v>3.0000000000000001E-6</v>
      </c>
      <c r="T207" s="7"/>
      <c r="U207" s="18"/>
      <c r="W207" s="20">
        <v>11.709099441427041</v>
      </c>
      <c r="X207" s="20">
        <v>3.0102347983142685E-6</v>
      </c>
      <c r="Y207"/>
      <c r="Z207"/>
      <c r="AA207"/>
      <c r="AB207"/>
      <c r="AC207"/>
      <c r="AD207"/>
      <c r="AE207"/>
      <c r="AF207"/>
      <c r="AH207" s="17">
        <v>13.343501320941037</v>
      </c>
      <c r="AI207" s="18">
        <v>0</v>
      </c>
      <c r="AJ207"/>
      <c r="AK207"/>
      <c r="AL207"/>
      <c r="AM207"/>
      <c r="AN207"/>
      <c r="AO207"/>
      <c r="AP207"/>
      <c r="AQ207"/>
      <c r="AR207"/>
    </row>
    <row r="208" spans="1:44" x14ac:dyDescent="0.25">
      <c r="A208" s="12">
        <v>12.737377722161314</v>
      </c>
      <c r="B208" s="16">
        <v>3.2500000000000004E-5</v>
      </c>
      <c r="L208" s="12">
        <v>17.250696231928831</v>
      </c>
      <c r="M208" s="12">
        <v>0</v>
      </c>
      <c r="T208" s="7"/>
      <c r="U208" s="18"/>
      <c r="W208" s="20">
        <v>11.709099441427041</v>
      </c>
      <c r="X208" s="20">
        <v>0</v>
      </c>
      <c r="Y208"/>
      <c r="Z208"/>
      <c r="AA208"/>
      <c r="AB208"/>
      <c r="AC208"/>
      <c r="AD208"/>
      <c r="AE208"/>
      <c r="AF208"/>
      <c r="AH208" s="17">
        <v>13.343501320941037</v>
      </c>
      <c r="AI208" s="18">
        <v>8.278145695364238E-7</v>
      </c>
      <c r="AJ208"/>
      <c r="AK208"/>
      <c r="AL208"/>
      <c r="AM208"/>
      <c r="AN208"/>
      <c r="AO208"/>
      <c r="AP208"/>
      <c r="AQ208"/>
      <c r="AR208"/>
    </row>
    <row r="209" spans="1:44" x14ac:dyDescent="0.25">
      <c r="A209" s="12">
        <v>12.737377722161314</v>
      </c>
      <c r="B209" s="16">
        <v>7.9999999999999996E-6</v>
      </c>
      <c r="L209" s="12">
        <v>17.250696231928831</v>
      </c>
      <c r="M209" s="12">
        <v>4.9999999999999998E-7</v>
      </c>
      <c r="T209" s="7"/>
      <c r="U209" s="18"/>
      <c r="W209" s="20">
        <v>11.709099441427041</v>
      </c>
      <c r="X209" s="20">
        <v>5.0170579971904475E-7</v>
      </c>
      <c r="Y209"/>
      <c r="Z209"/>
      <c r="AA209"/>
      <c r="AB209"/>
      <c r="AC209"/>
      <c r="AD209"/>
      <c r="AE209"/>
      <c r="AF209"/>
      <c r="AH209" s="17">
        <v>13.343501320941037</v>
      </c>
      <c r="AI209" s="18">
        <v>8.278145695364238E-7</v>
      </c>
      <c r="AJ209"/>
      <c r="AK209"/>
      <c r="AL209"/>
      <c r="AM209"/>
      <c r="AN209"/>
      <c r="AO209"/>
      <c r="AP209"/>
      <c r="AQ209"/>
      <c r="AR209"/>
    </row>
    <row r="210" spans="1:44" x14ac:dyDescent="0.25">
      <c r="A210" s="12">
        <v>12.737377722161314</v>
      </c>
      <c r="B210" s="16">
        <v>0</v>
      </c>
      <c r="L210" s="12">
        <v>17.250696231928831</v>
      </c>
      <c r="M210" s="12">
        <v>4.9999999999999998E-7</v>
      </c>
      <c r="T210" s="7"/>
      <c r="U210" s="18"/>
      <c r="W210" s="20">
        <v>11.709099441427041</v>
      </c>
      <c r="X210" s="20">
        <v>6.5221753963475826E-6</v>
      </c>
      <c r="Y210"/>
      <c r="Z210"/>
      <c r="AA210"/>
      <c r="AB210"/>
      <c r="AC210"/>
      <c r="AD210"/>
      <c r="AE210"/>
      <c r="AF210"/>
      <c r="AH210" s="17">
        <v>13.343501320941037</v>
      </c>
      <c r="AI210" s="18">
        <v>1.0031096398836393E-6</v>
      </c>
      <c r="AJ210"/>
      <c r="AK210"/>
      <c r="AL210"/>
      <c r="AM210"/>
      <c r="AN210"/>
      <c r="AO210"/>
      <c r="AP210"/>
      <c r="AQ210"/>
      <c r="AR210"/>
    </row>
    <row r="211" spans="1:44" x14ac:dyDescent="0.25">
      <c r="A211" s="12">
        <v>12.737377722161314</v>
      </c>
      <c r="B211" s="16">
        <v>0</v>
      </c>
      <c r="L211" s="12">
        <v>17.250696231928831</v>
      </c>
      <c r="M211" s="12">
        <v>1.5E-6</v>
      </c>
      <c r="T211" s="7"/>
      <c r="U211" s="18"/>
      <c r="W211" s="20">
        <v>11.709099441427041</v>
      </c>
      <c r="X211" s="20">
        <v>0</v>
      </c>
      <c r="Y211"/>
      <c r="Z211"/>
      <c r="AA211"/>
      <c r="AB211"/>
      <c r="AC211"/>
      <c r="AD211"/>
      <c r="AE211"/>
      <c r="AF211"/>
      <c r="AH211" s="17">
        <v>13.343501320941037</v>
      </c>
      <c r="AI211" s="18">
        <v>1.0037137408411121E-6</v>
      </c>
      <c r="AJ211"/>
      <c r="AK211"/>
      <c r="AL211"/>
      <c r="AM211"/>
      <c r="AN211"/>
      <c r="AO211"/>
      <c r="AP211"/>
      <c r="AQ211"/>
      <c r="AR211"/>
    </row>
    <row r="212" spans="1:44" x14ac:dyDescent="0.25">
      <c r="A212" s="12">
        <v>12.912608152942097</v>
      </c>
      <c r="B212" s="16">
        <v>1.0625000000000001E-5</v>
      </c>
      <c r="L212" s="12">
        <v>17.250696231928831</v>
      </c>
      <c r="M212" s="12">
        <v>1.9999999999999999E-6</v>
      </c>
      <c r="T212" s="7"/>
      <c r="U212" s="18"/>
      <c r="W212">
        <v>11.812737490666725</v>
      </c>
      <c r="X212">
        <v>0</v>
      </c>
      <c r="Y212"/>
      <c r="Z212"/>
      <c r="AA212"/>
      <c r="AB212"/>
      <c r="AC212"/>
      <c r="AD212"/>
      <c r="AE212"/>
      <c r="AF212"/>
      <c r="AH212" s="17">
        <v>13.343501320941037</v>
      </c>
      <c r="AI212" s="18">
        <v>1.6556291390728476E-6</v>
      </c>
      <c r="AJ212"/>
      <c r="AK212"/>
      <c r="AL212"/>
      <c r="AM212"/>
      <c r="AN212"/>
      <c r="AO212"/>
      <c r="AP212"/>
      <c r="AQ212"/>
      <c r="AR212"/>
    </row>
    <row r="213" spans="1:44" x14ac:dyDescent="0.25">
      <c r="A213" s="12">
        <v>12.912608152942097</v>
      </c>
      <c r="B213" s="16">
        <v>7.4999999999999993E-6</v>
      </c>
      <c r="L213" s="12">
        <v>17.250696231928831</v>
      </c>
      <c r="M213" s="12">
        <v>1.9999999999999999E-6</v>
      </c>
      <c r="T213" s="7"/>
      <c r="U213" s="18"/>
      <c r="W213">
        <v>11.812737490666725</v>
      </c>
      <c r="X213">
        <v>0</v>
      </c>
      <c r="Y213"/>
      <c r="Z213"/>
      <c r="AA213"/>
      <c r="AB213"/>
      <c r="AC213"/>
      <c r="AD213"/>
      <c r="AE213"/>
      <c r="AF213"/>
      <c r="AH213" s="17">
        <v>13.343501320941037</v>
      </c>
      <c r="AI213" s="18">
        <v>1.672688344707614E-6</v>
      </c>
      <c r="AJ213"/>
      <c r="AK213"/>
      <c r="AL213"/>
      <c r="AM213"/>
      <c r="AN213"/>
      <c r="AO213"/>
      <c r="AP213"/>
      <c r="AQ213"/>
      <c r="AR213"/>
    </row>
    <row r="214" spans="1:44" x14ac:dyDescent="0.25">
      <c r="A214" s="12">
        <v>12.912608152942097</v>
      </c>
      <c r="B214" s="16">
        <v>5.0000000000000004E-6</v>
      </c>
      <c r="L214" s="12">
        <v>17.250696231928831</v>
      </c>
      <c r="M214" s="12">
        <v>3.0000000000000001E-6</v>
      </c>
      <c r="T214" s="7"/>
      <c r="U214" s="18"/>
      <c r="W214">
        <v>11.812737490666725</v>
      </c>
      <c r="X214">
        <v>3.1839021905247071E-7</v>
      </c>
      <c r="Y214"/>
      <c r="Z214"/>
      <c r="AA214"/>
      <c r="AB214"/>
      <c r="AC214"/>
      <c r="AD214"/>
      <c r="AE214"/>
      <c r="AF214"/>
      <c r="AH214" s="17">
        <v>13.343501320941037</v>
      </c>
      <c r="AI214" s="18">
        <v>2.6763013515321824E-6</v>
      </c>
      <c r="AJ214"/>
      <c r="AK214"/>
      <c r="AL214"/>
      <c r="AM214"/>
      <c r="AN214"/>
      <c r="AO214"/>
      <c r="AP214"/>
      <c r="AQ214"/>
      <c r="AR214"/>
    </row>
    <row r="215" spans="1:44" x14ac:dyDescent="0.25">
      <c r="A215" s="12">
        <v>12.912608152942097</v>
      </c>
      <c r="B215" s="16">
        <v>0</v>
      </c>
      <c r="L215" s="12">
        <v>17.250696231928831</v>
      </c>
      <c r="M215" s="12">
        <v>5.4999999999999999E-6</v>
      </c>
      <c r="T215" s="7"/>
      <c r="U215" s="18"/>
      <c r="W215">
        <v>11.812737490666725</v>
      </c>
      <c r="X215">
        <v>9.5517065715741212E-7</v>
      </c>
      <c r="Y215"/>
      <c r="Z215"/>
      <c r="AA215"/>
      <c r="AB215"/>
      <c r="AC215"/>
      <c r="AD215"/>
      <c r="AE215"/>
      <c r="AF215"/>
      <c r="AH215" s="17">
        <v>13.71853072552455</v>
      </c>
      <c r="AI215" s="18">
        <v>0</v>
      </c>
      <c r="AJ215"/>
      <c r="AK215"/>
      <c r="AL215"/>
      <c r="AM215"/>
      <c r="AN215"/>
      <c r="AO215"/>
      <c r="AP215"/>
      <c r="AQ215"/>
      <c r="AR215"/>
    </row>
    <row r="216" spans="1:44" x14ac:dyDescent="0.25">
      <c r="A216" s="11">
        <v>12.956281418336188</v>
      </c>
      <c r="B216" s="19">
        <v>7.4999999999999993E-6</v>
      </c>
      <c r="L216" s="12">
        <v>17.53098830317769</v>
      </c>
      <c r="M216" s="12">
        <v>0</v>
      </c>
      <c r="T216" s="7"/>
      <c r="U216" s="18"/>
      <c r="W216">
        <v>11.812737490666725</v>
      </c>
      <c r="X216">
        <v>9.5517065715741212E-6</v>
      </c>
      <c r="Y216"/>
      <c r="Z216"/>
      <c r="AA216"/>
      <c r="AB216"/>
      <c r="AC216"/>
      <c r="AD216"/>
      <c r="AE216"/>
      <c r="AF216"/>
      <c r="AH216" s="17">
        <v>13.71853072552455</v>
      </c>
      <c r="AI216" s="18">
        <v>0</v>
      </c>
      <c r="AJ216"/>
      <c r="AK216"/>
      <c r="AL216"/>
      <c r="AM216"/>
      <c r="AN216"/>
      <c r="AO216"/>
      <c r="AP216"/>
      <c r="AQ216"/>
      <c r="AR216"/>
    </row>
    <row r="217" spans="1:44" x14ac:dyDescent="0.25">
      <c r="A217" s="11">
        <v>12.956281418336188</v>
      </c>
      <c r="B217" s="19">
        <v>6.9999999999999999E-6</v>
      </c>
      <c r="L217" s="12">
        <v>17.53098830317769</v>
      </c>
      <c r="M217" s="12">
        <v>0</v>
      </c>
      <c r="T217" s="7"/>
      <c r="U217" s="18"/>
      <c r="W217">
        <v>11.927728213065489</v>
      </c>
      <c r="X217">
        <v>6.3678043810494142E-7</v>
      </c>
      <c r="Y217"/>
      <c r="Z217"/>
      <c r="AA217"/>
      <c r="AB217"/>
      <c r="AC217"/>
      <c r="AD217"/>
      <c r="AE217"/>
      <c r="AF217"/>
      <c r="AH217" s="17">
        <v>13.71853072552455</v>
      </c>
      <c r="AI217" s="18">
        <v>0</v>
      </c>
      <c r="AJ217"/>
      <c r="AK217"/>
      <c r="AL217"/>
      <c r="AM217"/>
      <c r="AN217"/>
      <c r="AO217"/>
      <c r="AP217"/>
      <c r="AQ217"/>
      <c r="AR217"/>
    </row>
    <row r="218" spans="1:44" x14ac:dyDescent="0.25">
      <c r="A218" s="12">
        <v>13.143706489129496</v>
      </c>
      <c r="B218" s="16">
        <v>1.2E-5</v>
      </c>
      <c r="L218" s="12">
        <v>17.53098830317769</v>
      </c>
      <c r="M218" s="12">
        <v>0</v>
      </c>
      <c r="T218" s="7"/>
      <c r="U218" s="18"/>
      <c r="W218">
        <v>11.927728213065489</v>
      </c>
      <c r="X218">
        <v>8.9149261334691798E-6</v>
      </c>
      <c r="Y218"/>
      <c r="Z218"/>
      <c r="AA218"/>
      <c r="AB218"/>
      <c r="AC218"/>
      <c r="AD218"/>
      <c r="AE218"/>
      <c r="AF218"/>
      <c r="AH218" s="17">
        <v>13.71853072552455</v>
      </c>
      <c r="AI218" s="18">
        <v>0</v>
      </c>
      <c r="AJ218"/>
      <c r="AK218"/>
      <c r="AL218"/>
      <c r="AM218"/>
      <c r="AN218"/>
      <c r="AO218"/>
      <c r="AP218"/>
      <c r="AQ218"/>
      <c r="AR218"/>
    </row>
    <row r="219" spans="1:44" x14ac:dyDescent="0.25">
      <c r="A219" s="12">
        <v>13.224582820042432</v>
      </c>
      <c r="B219" s="16">
        <v>2.0000000000000002E-5</v>
      </c>
      <c r="L219" s="12">
        <v>17.53098830317769</v>
      </c>
      <c r="M219" s="12">
        <v>4.0000000000000003E-7</v>
      </c>
      <c r="T219" s="7"/>
      <c r="U219" s="18"/>
      <c r="W219">
        <v>12.041523988180886</v>
      </c>
      <c r="X219">
        <v>0</v>
      </c>
      <c r="Y219"/>
      <c r="Z219"/>
      <c r="AA219"/>
      <c r="AB219"/>
      <c r="AC219"/>
      <c r="AD219"/>
      <c r="AE219"/>
      <c r="AF219"/>
      <c r="AH219" s="17">
        <v>13.71853072552455</v>
      </c>
      <c r="AI219" s="18">
        <v>0</v>
      </c>
      <c r="AJ219"/>
      <c r="AK219"/>
      <c r="AL219"/>
      <c r="AM219"/>
      <c r="AN219"/>
      <c r="AO219"/>
      <c r="AP219"/>
      <c r="AQ219"/>
      <c r="AR219"/>
    </row>
    <row r="220" spans="1:44" x14ac:dyDescent="0.25">
      <c r="A220" s="12">
        <v>13.224582820042432</v>
      </c>
      <c r="B220" s="16">
        <v>2.0000000000000002E-5</v>
      </c>
      <c r="L220" s="12">
        <v>17.53098830317769</v>
      </c>
      <c r="M220" s="12">
        <v>4.9999999999999998E-7</v>
      </c>
      <c r="T220" s="7"/>
      <c r="U220" s="18"/>
      <c r="W220">
        <v>12.041523988180886</v>
      </c>
      <c r="X220">
        <v>3.1839021905247071E-7</v>
      </c>
      <c r="Y220"/>
      <c r="Z220"/>
      <c r="AA220"/>
      <c r="AB220"/>
      <c r="AC220"/>
      <c r="AD220"/>
      <c r="AE220"/>
      <c r="AF220"/>
      <c r="AH220" s="17">
        <v>13.71853072552455</v>
      </c>
      <c r="AI220" s="18">
        <v>0</v>
      </c>
      <c r="AJ220"/>
      <c r="AK220"/>
      <c r="AL220"/>
      <c r="AM220"/>
      <c r="AN220"/>
      <c r="AO220"/>
      <c r="AP220"/>
      <c r="AQ220"/>
      <c r="AR220"/>
    </row>
    <row r="221" spans="1:44" x14ac:dyDescent="0.25">
      <c r="A221" s="12">
        <v>13.224582820042432</v>
      </c>
      <c r="B221" s="16">
        <v>7.5187969924812028E-6</v>
      </c>
      <c r="L221" s="12">
        <v>17.53098830317769</v>
      </c>
      <c r="M221" s="12">
        <v>4.9999999999999998E-7</v>
      </c>
      <c r="T221" s="7"/>
      <c r="U221" s="18"/>
      <c r="W221" s="20">
        <v>12.140529586772196</v>
      </c>
      <c r="X221" s="20">
        <v>5.0170579971904475E-6</v>
      </c>
      <c r="Y221"/>
      <c r="Z221"/>
      <c r="AA221"/>
      <c r="AB221"/>
      <c r="AC221"/>
      <c r="AD221"/>
      <c r="AE221"/>
      <c r="AF221"/>
      <c r="AH221" s="17">
        <v>13.71853072552455</v>
      </c>
      <c r="AI221" s="18">
        <v>0</v>
      </c>
      <c r="AJ221"/>
      <c r="AK221"/>
      <c r="AL221"/>
      <c r="AM221"/>
      <c r="AN221"/>
      <c r="AO221"/>
      <c r="AP221"/>
      <c r="AQ221"/>
      <c r="AR221"/>
    </row>
    <row r="222" spans="1:44" x14ac:dyDescent="0.25">
      <c r="A222" s="12">
        <v>13.224582820042432</v>
      </c>
      <c r="B222" s="16">
        <v>7.5112669003505261E-6</v>
      </c>
      <c r="L222" s="12">
        <v>17.53098830317769</v>
      </c>
      <c r="M222" s="12">
        <v>8.0000000000000007E-7</v>
      </c>
      <c r="T222" s="7"/>
      <c r="U222" s="18"/>
      <c r="W222">
        <v>12.154158505108372</v>
      </c>
      <c r="X222">
        <v>1.2098828323993887E-5</v>
      </c>
      <c r="Y222"/>
      <c r="Z222"/>
      <c r="AA222"/>
      <c r="AB222"/>
      <c r="AC222"/>
      <c r="AD222"/>
      <c r="AE222"/>
      <c r="AF222"/>
      <c r="AH222" s="17">
        <v>13.71853072552455</v>
      </c>
      <c r="AI222" s="18">
        <v>0</v>
      </c>
      <c r="AJ222"/>
      <c r="AK222"/>
      <c r="AL222"/>
      <c r="AM222"/>
      <c r="AN222"/>
      <c r="AO222"/>
      <c r="AP222"/>
      <c r="AQ222"/>
      <c r="AR222"/>
    </row>
    <row r="223" spans="1:44" x14ac:dyDescent="0.25">
      <c r="A223" s="12">
        <v>13.224582820042432</v>
      </c>
      <c r="B223" s="16">
        <v>5.01002004008016E-6</v>
      </c>
      <c r="L223" s="12">
        <v>17.53098830317769</v>
      </c>
      <c r="M223" s="12">
        <v>9.9999999999999995E-7</v>
      </c>
      <c r="T223" s="7"/>
      <c r="U223" s="18"/>
      <c r="W223">
        <v>12.376070752409053</v>
      </c>
      <c r="X223">
        <v>1.9103413143148242E-6</v>
      </c>
      <c r="Y223"/>
      <c r="Z223"/>
      <c r="AA223"/>
      <c r="AB223"/>
      <c r="AC223"/>
      <c r="AD223"/>
      <c r="AE223"/>
      <c r="AF223"/>
      <c r="AH223" s="17">
        <v>13.71853072552455</v>
      </c>
      <c r="AI223" s="18">
        <v>8.278145695364238E-7</v>
      </c>
      <c r="AJ223"/>
      <c r="AK223"/>
      <c r="AL223"/>
      <c r="AM223"/>
      <c r="AN223"/>
      <c r="AO223"/>
      <c r="AP223"/>
      <c r="AQ223"/>
      <c r="AR223"/>
    </row>
    <row r="224" spans="1:44" x14ac:dyDescent="0.25">
      <c r="A224" s="12">
        <v>13.224582820042432</v>
      </c>
      <c r="B224" s="16">
        <v>5.0000000000000004E-6</v>
      </c>
      <c r="L224" s="12">
        <v>17.53098830317769</v>
      </c>
      <c r="M224" s="12">
        <v>1.3333333333333332E-6</v>
      </c>
      <c r="T224" s="7"/>
      <c r="U224" s="18"/>
      <c r="W224">
        <v>12.376070752409053</v>
      </c>
      <c r="X224">
        <v>4.4574630667345899E-6</v>
      </c>
      <c r="Y224"/>
      <c r="Z224"/>
      <c r="AA224"/>
      <c r="AB224"/>
      <c r="AC224"/>
      <c r="AD224"/>
      <c r="AE224"/>
      <c r="AF224"/>
      <c r="AH224" s="17">
        <v>13.71853072552455</v>
      </c>
      <c r="AI224" s="18">
        <v>8.278145695364238E-7</v>
      </c>
      <c r="AJ224"/>
      <c r="AK224"/>
      <c r="AL224"/>
      <c r="AM224"/>
      <c r="AN224"/>
      <c r="AO224"/>
      <c r="AP224"/>
      <c r="AQ224"/>
      <c r="AR224"/>
    </row>
    <row r="225" spans="1:44" x14ac:dyDescent="0.25">
      <c r="A225" s="12">
        <v>13.224582820042432</v>
      </c>
      <c r="B225" s="16">
        <v>5.0000000000000004E-6</v>
      </c>
      <c r="L225" s="12">
        <v>17.53098830317769</v>
      </c>
      <c r="M225" s="12">
        <v>1.3333333333333332E-6</v>
      </c>
      <c r="T225" s="7"/>
      <c r="U225" s="18"/>
      <c r="W225">
        <v>12.485408388433301</v>
      </c>
      <c r="X225">
        <v>3.8206826286296485E-6</v>
      </c>
      <c r="Y225"/>
      <c r="Z225"/>
      <c r="AA225"/>
      <c r="AB225"/>
      <c r="AC225"/>
      <c r="AD225"/>
      <c r="AE225"/>
      <c r="AF225"/>
      <c r="AH225" s="17">
        <v>13.71853072552455</v>
      </c>
      <c r="AI225" s="18">
        <v>1.6556291390728476E-6</v>
      </c>
      <c r="AJ225"/>
      <c r="AK225"/>
      <c r="AL225"/>
      <c r="AM225"/>
      <c r="AN225"/>
      <c r="AO225"/>
      <c r="AP225"/>
      <c r="AQ225"/>
      <c r="AR225"/>
    </row>
    <row r="226" spans="1:44" x14ac:dyDescent="0.25">
      <c r="A226" s="12">
        <v>13.224582820042432</v>
      </c>
      <c r="B226" s="16">
        <v>5.0000000000000004E-6</v>
      </c>
      <c r="L226" s="12">
        <v>17.53098830317769</v>
      </c>
      <c r="M226" s="12">
        <v>1.6666666666666669E-6</v>
      </c>
      <c r="T226" s="7"/>
      <c r="U226" s="18"/>
      <c r="W226" s="20">
        <v>12.555733802319576</v>
      </c>
      <c r="X226" s="20">
        <v>4.5153521974714036E-6</v>
      </c>
      <c r="Y226"/>
      <c r="Z226"/>
      <c r="AA226"/>
      <c r="AB226"/>
      <c r="AC226"/>
      <c r="AD226"/>
      <c r="AE226"/>
      <c r="AF226"/>
      <c r="AH226" s="17">
        <v>13.71853072552455</v>
      </c>
      <c r="AI226" s="18">
        <v>2.0074274816822241E-6</v>
      </c>
      <c r="AJ226"/>
      <c r="AK226"/>
      <c r="AL226"/>
      <c r="AM226"/>
      <c r="AN226"/>
      <c r="AO226"/>
      <c r="AP226"/>
      <c r="AQ226"/>
      <c r="AR226"/>
    </row>
    <row r="227" spans="1:44" x14ac:dyDescent="0.25">
      <c r="A227" s="12">
        <v>13.224582820042432</v>
      </c>
      <c r="B227" s="16">
        <v>0</v>
      </c>
      <c r="L227" s="12">
        <v>17.53098830317769</v>
      </c>
      <c r="M227" s="12">
        <v>1.9999999999999999E-6</v>
      </c>
      <c r="T227" s="7"/>
      <c r="U227" s="18"/>
      <c r="W227" s="20">
        <v>12.555733802319576</v>
      </c>
      <c r="X227" s="20">
        <v>4.013646397752358E-6</v>
      </c>
      <c r="Y227"/>
      <c r="Z227"/>
      <c r="AA227"/>
      <c r="AB227"/>
      <c r="AC227"/>
      <c r="AD227"/>
      <c r="AE227"/>
      <c r="AF227"/>
      <c r="AH227" s="17">
        <v>13.71853072552455</v>
      </c>
      <c r="AI227" s="18">
        <v>2.0074274816822241E-6</v>
      </c>
      <c r="AJ227"/>
      <c r="AK227"/>
      <c r="AL227"/>
      <c r="AM227"/>
      <c r="AN227"/>
      <c r="AO227"/>
      <c r="AP227"/>
      <c r="AQ227"/>
      <c r="AR227"/>
    </row>
    <row r="228" spans="1:44" x14ac:dyDescent="0.25">
      <c r="A228" s="12">
        <v>13.224582820042432</v>
      </c>
      <c r="B228" s="16">
        <v>0</v>
      </c>
      <c r="L228" s="12">
        <v>17.53098830317769</v>
      </c>
      <c r="M228" s="12">
        <v>1.9999999999999999E-6</v>
      </c>
      <c r="T228" s="7"/>
      <c r="U228" s="18"/>
      <c r="W228" s="20">
        <v>12.555733802319576</v>
      </c>
      <c r="X228" s="20">
        <v>4.013646397752358E-6</v>
      </c>
      <c r="Y228"/>
      <c r="Z228"/>
      <c r="AA228"/>
      <c r="AB228"/>
      <c r="AC228"/>
      <c r="AD228"/>
      <c r="AE228"/>
      <c r="AF228"/>
      <c r="AH228" s="17">
        <v>13.71853072552455</v>
      </c>
      <c r="AI228" s="18">
        <v>5.0185687042055602E-6</v>
      </c>
      <c r="AJ228"/>
      <c r="AK228"/>
      <c r="AL228"/>
      <c r="AM228"/>
      <c r="AN228"/>
      <c r="AO228"/>
      <c r="AP228"/>
      <c r="AQ228"/>
      <c r="AR228"/>
    </row>
    <row r="229" spans="1:44" x14ac:dyDescent="0.25">
      <c r="A229" s="12">
        <v>13.224582820042432</v>
      </c>
      <c r="B229" s="16">
        <v>0</v>
      </c>
      <c r="L229" s="12">
        <v>17.53098830317769</v>
      </c>
      <c r="M229" s="12">
        <v>1.9999999999999999E-6</v>
      </c>
      <c r="T229" s="7"/>
      <c r="U229" s="18"/>
      <c r="W229" s="20">
        <v>12.555733802319576</v>
      </c>
      <c r="X229" s="20">
        <v>5.0170579971904475E-6</v>
      </c>
      <c r="Y229"/>
      <c r="Z229"/>
      <c r="AA229"/>
      <c r="AB229"/>
      <c r="AC229"/>
      <c r="AD229"/>
      <c r="AE229"/>
      <c r="AF229"/>
      <c r="AH229" s="17">
        <v>14.082351910454205</v>
      </c>
      <c r="AI229" s="18">
        <v>0</v>
      </c>
      <c r="AJ229"/>
      <c r="AK229"/>
      <c r="AL229"/>
      <c r="AM229"/>
      <c r="AN229"/>
      <c r="AO229"/>
      <c r="AP229"/>
      <c r="AQ229"/>
      <c r="AR229"/>
    </row>
    <row r="230" spans="1:44" x14ac:dyDescent="0.25">
      <c r="A230" s="12">
        <v>13.224582820042432</v>
      </c>
      <c r="B230" s="16">
        <v>0</v>
      </c>
      <c r="L230" s="12">
        <v>17.53098830317769</v>
      </c>
      <c r="M230" s="12">
        <v>2.5000000000000002E-6</v>
      </c>
      <c r="T230" s="7"/>
      <c r="U230" s="18"/>
      <c r="W230">
        <v>12.59370475635307</v>
      </c>
      <c r="X230">
        <v>0</v>
      </c>
      <c r="Y230"/>
      <c r="Z230"/>
      <c r="AA230"/>
      <c r="AB230"/>
      <c r="AC230"/>
      <c r="AD230"/>
      <c r="AE230"/>
      <c r="AF230"/>
      <c r="AH230" s="17">
        <v>14.082351910454205</v>
      </c>
      <c r="AI230" s="18">
        <v>0</v>
      </c>
      <c r="AJ230"/>
      <c r="AK230"/>
      <c r="AL230"/>
      <c r="AM230"/>
      <c r="AN230"/>
      <c r="AO230"/>
      <c r="AP230"/>
      <c r="AQ230"/>
      <c r="AR230"/>
    </row>
    <row r="231" spans="1:44" x14ac:dyDescent="0.25">
      <c r="A231" s="11">
        <v>13.343501320941037</v>
      </c>
      <c r="B231" s="19">
        <v>8.6666666666666661E-6</v>
      </c>
      <c r="L231" s="12">
        <v>17.53098830317769</v>
      </c>
      <c r="M231" s="12">
        <v>2.5000000000000002E-6</v>
      </c>
      <c r="T231" s="7"/>
      <c r="U231" s="18"/>
      <c r="W231">
        <v>12.59370475635307</v>
      </c>
      <c r="X231">
        <v>0</v>
      </c>
      <c r="Y231"/>
      <c r="Z231"/>
      <c r="AA231"/>
      <c r="AB231"/>
      <c r="AC231"/>
      <c r="AD231"/>
      <c r="AE231"/>
      <c r="AF231"/>
      <c r="AH231" s="17">
        <v>14.082351910454205</v>
      </c>
      <c r="AI231" s="18">
        <v>0</v>
      </c>
      <c r="AJ231"/>
      <c r="AK231"/>
      <c r="AL231"/>
      <c r="AM231"/>
      <c r="AN231"/>
      <c r="AO231"/>
      <c r="AP231"/>
      <c r="AQ231"/>
      <c r="AR231"/>
    </row>
    <row r="232" spans="1:44" x14ac:dyDescent="0.25">
      <c r="A232" s="17">
        <v>13.71853072552455</v>
      </c>
      <c r="B232" s="16">
        <v>9.2499999999999995E-6</v>
      </c>
      <c r="L232" s="12">
        <v>17.53098830317769</v>
      </c>
      <c r="M232" s="12">
        <v>3.0000000000000001E-6</v>
      </c>
      <c r="T232" s="7"/>
      <c r="U232" s="18"/>
      <c r="W232">
        <v>12.59370475635307</v>
      </c>
      <c r="X232">
        <v>0</v>
      </c>
      <c r="Y232"/>
      <c r="Z232"/>
      <c r="AA232"/>
      <c r="AB232"/>
      <c r="AC232"/>
      <c r="AD232"/>
      <c r="AE232"/>
      <c r="AF232"/>
      <c r="AH232" s="17">
        <v>14.082351910454205</v>
      </c>
      <c r="AI232" s="18">
        <v>0</v>
      </c>
      <c r="AJ232"/>
      <c r="AK232"/>
      <c r="AL232"/>
      <c r="AM232"/>
      <c r="AN232"/>
      <c r="AO232"/>
      <c r="AP232"/>
      <c r="AQ232"/>
      <c r="AR232"/>
    </row>
    <row r="233" spans="1:44" x14ac:dyDescent="0.25">
      <c r="A233" s="17">
        <v>13.71853072552455</v>
      </c>
      <c r="B233" s="16">
        <v>6.0000000000000002E-6</v>
      </c>
      <c r="L233" s="12">
        <v>17.53098830317769</v>
      </c>
      <c r="M233" s="12">
        <v>5.0000000000000004E-6</v>
      </c>
      <c r="T233" s="7"/>
      <c r="U233" s="18"/>
      <c r="W233">
        <v>12.59370475635307</v>
      </c>
      <c r="X233">
        <v>6.3678043810494142E-7</v>
      </c>
      <c r="Y233"/>
      <c r="Z233"/>
      <c r="AA233"/>
      <c r="AB233"/>
      <c r="AC233"/>
      <c r="AD233"/>
      <c r="AE233"/>
      <c r="AF233"/>
      <c r="AH233" s="17">
        <v>14.082351910454205</v>
      </c>
      <c r="AI233" s="18">
        <v>0</v>
      </c>
      <c r="AJ233"/>
      <c r="AK233"/>
      <c r="AL233"/>
      <c r="AM233"/>
      <c r="AN233"/>
      <c r="AO233"/>
      <c r="AP233"/>
      <c r="AQ233"/>
      <c r="AR233"/>
    </row>
    <row r="234" spans="1:44" x14ac:dyDescent="0.25">
      <c r="A234" s="12">
        <v>13.723155073002497</v>
      </c>
      <c r="B234" s="16">
        <v>1.8749999999999998E-5</v>
      </c>
      <c r="L234" s="12">
        <v>17.805974354881588</v>
      </c>
      <c r="M234" s="12">
        <v>0</v>
      </c>
      <c r="T234" s="7"/>
      <c r="U234" s="18"/>
      <c r="W234">
        <v>12.59370475635307</v>
      </c>
      <c r="X234">
        <v>2.4527839097375523E-6</v>
      </c>
      <c r="Y234"/>
      <c r="Z234"/>
      <c r="AA234"/>
      <c r="AB234"/>
      <c r="AC234"/>
      <c r="AD234"/>
      <c r="AE234"/>
      <c r="AF234"/>
      <c r="AH234" s="17">
        <v>14.082351910454205</v>
      </c>
      <c r="AI234" s="18">
        <v>0</v>
      </c>
      <c r="AJ234"/>
      <c r="AK234"/>
      <c r="AL234"/>
      <c r="AM234"/>
      <c r="AN234"/>
      <c r="AO234"/>
      <c r="AP234"/>
      <c r="AQ234"/>
      <c r="AR234"/>
    </row>
    <row r="235" spans="1:44" x14ac:dyDescent="0.25">
      <c r="A235" s="12">
        <v>13.723155073002497</v>
      </c>
      <c r="B235" s="16">
        <v>7.4999999999999993E-6</v>
      </c>
      <c r="L235" s="12">
        <v>17.805974354881588</v>
      </c>
      <c r="M235" s="12">
        <v>0</v>
      </c>
      <c r="T235" s="7"/>
      <c r="U235" s="18"/>
      <c r="W235">
        <v>12.59370475635307</v>
      </c>
      <c r="X235">
        <v>3.1839021905247075E-6</v>
      </c>
      <c r="Y235"/>
      <c r="Z235"/>
      <c r="AA235"/>
      <c r="AB235"/>
      <c r="AC235"/>
      <c r="AD235"/>
      <c r="AE235"/>
      <c r="AF235"/>
      <c r="AH235" s="17">
        <v>14.082351910454205</v>
      </c>
      <c r="AI235" s="18">
        <v>0</v>
      </c>
      <c r="AJ235"/>
      <c r="AK235"/>
      <c r="AL235"/>
      <c r="AM235"/>
      <c r="AN235"/>
      <c r="AO235"/>
      <c r="AP235"/>
      <c r="AQ235"/>
      <c r="AR235"/>
    </row>
    <row r="236" spans="1:44" x14ac:dyDescent="0.25">
      <c r="A236" s="12">
        <v>13.723155073002497</v>
      </c>
      <c r="B236" s="16">
        <v>5.0000000000000004E-6</v>
      </c>
      <c r="L236" s="12">
        <v>17.805974354881588</v>
      </c>
      <c r="M236" s="12">
        <v>0</v>
      </c>
      <c r="T236" s="7"/>
      <c r="U236" s="18"/>
      <c r="W236">
        <v>12.59370475635307</v>
      </c>
      <c r="X236">
        <v>5.2495558068163472E-6</v>
      </c>
      <c r="Y236"/>
      <c r="Z236"/>
      <c r="AA236"/>
      <c r="AB236"/>
      <c r="AC236"/>
      <c r="AD236"/>
      <c r="AE236"/>
      <c r="AF236"/>
      <c r="AH236" s="17">
        <v>14.082351910454205</v>
      </c>
      <c r="AI236" s="18">
        <v>0</v>
      </c>
      <c r="AJ236"/>
      <c r="AK236"/>
      <c r="AL236"/>
      <c r="AM236"/>
      <c r="AN236"/>
      <c r="AO236"/>
      <c r="AP236"/>
      <c r="AQ236"/>
      <c r="AR236"/>
    </row>
    <row r="237" spans="1:44" x14ac:dyDescent="0.25">
      <c r="A237" s="12">
        <v>13.723155073002497</v>
      </c>
      <c r="B237" s="16">
        <v>5.0000000000000004E-6</v>
      </c>
      <c r="L237" s="12">
        <v>17.805974354881588</v>
      </c>
      <c r="M237" s="12">
        <v>0</v>
      </c>
      <c r="T237" s="7"/>
      <c r="U237" s="18"/>
      <c r="W237">
        <v>12.700986610588823</v>
      </c>
      <c r="X237">
        <v>1.2417218543046358E-5</v>
      </c>
      <c r="Y237"/>
      <c r="Z237"/>
      <c r="AA237"/>
      <c r="AB237"/>
      <c r="AC237"/>
      <c r="AD237"/>
      <c r="AE237"/>
      <c r="AF237"/>
      <c r="AH237" s="17">
        <v>14.082351910454205</v>
      </c>
      <c r="AI237" s="18">
        <v>0</v>
      </c>
      <c r="AJ237"/>
      <c r="AK237"/>
      <c r="AL237"/>
      <c r="AM237"/>
      <c r="AN237"/>
      <c r="AO237"/>
      <c r="AP237"/>
      <c r="AQ237"/>
      <c r="AR237"/>
    </row>
    <row r="238" spans="1:44" x14ac:dyDescent="0.25">
      <c r="A238" s="12">
        <v>13.723155073002497</v>
      </c>
      <c r="B238" s="16">
        <v>3.7499999999999997E-6</v>
      </c>
      <c r="L238" s="12">
        <v>17.805974354881588</v>
      </c>
      <c r="M238" s="12">
        <v>4.9999999999999998E-7</v>
      </c>
      <c r="T238" s="7"/>
      <c r="U238" s="18"/>
      <c r="W238">
        <v>12.80727956354708</v>
      </c>
      <c r="X238">
        <v>1.2735608762098828E-6</v>
      </c>
      <c r="Y238"/>
      <c r="Z238"/>
      <c r="AA238"/>
      <c r="AB238"/>
      <c r="AC238"/>
      <c r="AD238"/>
      <c r="AE238"/>
      <c r="AF238"/>
      <c r="AH238" s="17">
        <v>14.082351910454205</v>
      </c>
      <c r="AI238" s="18">
        <v>3.345376689415228E-7</v>
      </c>
      <c r="AJ238"/>
      <c r="AK238"/>
      <c r="AL238"/>
      <c r="AM238"/>
      <c r="AN238"/>
      <c r="AO238"/>
      <c r="AP238"/>
      <c r="AQ238"/>
      <c r="AR238"/>
    </row>
    <row r="239" spans="1:44" x14ac:dyDescent="0.25">
      <c r="A239" s="12">
        <v>13.723155073002497</v>
      </c>
      <c r="B239" s="16">
        <v>0</v>
      </c>
      <c r="L239" s="12">
        <v>17.805974354881588</v>
      </c>
      <c r="M239" s="12">
        <v>6.666666666666666E-7</v>
      </c>
      <c r="T239" s="7"/>
      <c r="U239" s="18"/>
      <c r="W239">
        <v>12.912608152942097</v>
      </c>
      <c r="X239">
        <v>1.53298994358597E-6</v>
      </c>
      <c r="Y239"/>
      <c r="Z239"/>
      <c r="AA239"/>
      <c r="AB239"/>
      <c r="AC239"/>
      <c r="AD239"/>
      <c r="AE239"/>
      <c r="AF239"/>
      <c r="AH239" s="17">
        <v>14.082351910454205</v>
      </c>
      <c r="AI239" s="18">
        <v>8.278145695364238E-7</v>
      </c>
      <c r="AJ239"/>
      <c r="AK239"/>
      <c r="AL239"/>
      <c r="AM239"/>
      <c r="AN239"/>
      <c r="AO239"/>
      <c r="AP239"/>
      <c r="AQ239"/>
      <c r="AR239"/>
    </row>
    <row r="240" spans="1:44" x14ac:dyDescent="0.25">
      <c r="A240" s="12">
        <v>13.857880921691301</v>
      </c>
      <c r="B240" s="16">
        <v>1.7500000000000002E-5</v>
      </c>
      <c r="L240" s="12">
        <v>17.805974354881588</v>
      </c>
      <c r="M240" s="12">
        <v>9.9999999999999995E-7</v>
      </c>
      <c r="T240" s="7"/>
      <c r="U240" s="18"/>
      <c r="W240" s="20">
        <v>12.956281418336188</v>
      </c>
      <c r="X240" s="20">
        <v>3.5119405980333133E-6</v>
      </c>
      <c r="Y240"/>
      <c r="Z240"/>
      <c r="AA240"/>
      <c r="AB240"/>
      <c r="AC240"/>
      <c r="AD240"/>
      <c r="AE240"/>
      <c r="AF240"/>
      <c r="AH240" s="17">
        <v>14.082351910454205</v>
      </c>
      <c r="AI240" s="18">
        <v>8.278145695364238E-7</v>
      </c>
      <c r="AJ240"/>
      <c r="AK240"/>
      <c r="AL240"/>
      <c r="AM240"/>
      <c r="AN240"/>
      <c r="AO240"/>
      <c r="AP240"/>
      <c r="AQ240"/>
      <c r="AR240"/>
    </row>
    <row r="241" spans="1:44" x14ac:dyDescent="0.25">
      <c r="A241" s="12">
        <v>13.857880921691301</v>
      </c>
      <c r="B241" s="16">
        <v>1.0000000000000001E-5</v>
      </c>
      <c r="L241" s="12">
        <v>17.805974354881588</v>
      </c>
      <c r="M241" s="12">
        <v>1.1999999999999999E-6</v>
      </c>
      <c r="T241" s="7"/>
      <c r="U241" s="18"/>
      <c r="W241" s="20">
        <v>12.956281418336188</v>
      </c>
      <c r="X241" s="20">
        <v>1.0034115994380895E-5</v>
      </c>
      <c r="Y241"/>
      <c r="Z241"/>
      <c r="AA241"/>
      <c r="AB241"/>
      <c r="AC241"/>
      <c r="AD241"/>
      <c r="AE241"/>
      <c r="AF241"/>
      <c r="AH241" s="17">
        <v>14.082351910454205</v>
      </c>
      <c r="AI241" s="18">
        <v>8.278145695364238E-7</v>
      </c>
      <c r="AJ241"/>
      <c r="AK241"/>
      <c r="AL241"/>
      <c r="AM241"/>
      <c r="AN241"/>
      <c r="AO241"/>
      <c r="AP241"/>
      <c r="AQ241"/>
      <c r="AR241"/>
    </row>
    <row r="242" spans="1:44" x14ac:dyDescent="0.25">
      <c r="A242" s="12">
        <v>13.857880921691301</v>
      </c>
      <c r="B242" s="16">
        <v>7.4999999999999993E-6</v>
      </c>
      <c r="L242" s="12">
        <v>17.805974354881588</v>
      </c>
      <c r="M242" s="12">
        <v>1.9999999999999999E-6</v>
      </c>
      <c r="T242" s="7"/>
      <c r="U242" s="18"/>
      <c r="W242">
        <v>13.01699590409442</v>
      </c>
      <c r="X242">
        <v>1.2735608762098828E-6</v>
      </c>
      <c r="Y242"/>
      <c r="Z242"/>
      <c r="AA242"/>
      <c r="AB242"/>
      <c r="AC242"/>
      <c r="AD242"/>
      <c r="AE242"/>
      <c r="AF242"/>
      <c r="AH242" s="17">
        <v>14.082351910454205</v>
      </c>
      <c r="AI242" s="18">
        <v>8.278145695364238E-7</v>
      </c>
      <c r="AJ242"/>
      <c r="AK242"/>
      <c r="AL242"/>
      <c r="AM242"/>
      <c r="AN242"/>
      <c r="AO242"/>
      <c r="AP242"/>
      <c r="AQ242"/>
      <c r="AR242"/>
    </row>
    <row r="243" spans="1:44" x14ac:dyDescent="0.25">
      <c r="A243" s="12">
        <v>13.857880921691301</v>
      </c>
      <c r="B243" s="16">
        <v>6.6666666666666675E-6</v>
      </c>
      <c r="L243" s="12">
        <v>17.805974354881588</v>
      </c>
      <c r="M243" s="12">
        <v>1.9999999999999999E-6</v>
      </c>
      <c r="T243" s="7"/>
      <c r="U243" s="18"/>
      <c r="W243">
        <v>13.01699590409442</v>
      </c>
      <c r="X243">
        <v>3.8206826286296485E-6</v>
      </c>
      <c r="Y243"/>
      <c r="Z243"/>
      <c r="AA243"/>
      <c r="AB243"/>
      <c r="AC243"/>
      <c r="AD243"/>
      <c r="AE243"/>
      <c r="AF243"/>
      <c r="AH243" s="17">
        <v>14.082351910454205</v>
      </c>
      <c r="AI243" s="18">
        <v>1.2490632025980516E-6</v>
      </c>
      <c r="AJ243"/>
      <c r="AK243"/>
      <c r="AL243"/>
      <c r="AM243"/>
      <c r="AN243"/>
      <c r="AO243"/>
      <c r="AP243"/>
      <c r="AQ243"/>
      <c r="AR243"/>
    </row>
    <row r="244" spans="1:44" x14ac:dyDescent="0.25">
      <c r="A244" s="12">
        <v>13.857880921691301</v>
      </c>
      <c r="B244" s="16">
        <v>5.0125313283208019E-6</v>
      </c>
      <c r="L244" s="12">
        <v>17.805974354881588</v>
      </c>
      <c r="M244" s="12">
        <v>1.9999999999999999E-6</v>
      </c>
      <c r="T244" s="7"/>
      <c r="U244" s="18"/>
      <c r="W244">
        <v>13.01699590409442</v>
      </c>
      <c r="X244">
        <v>4.2923718420407168E-6</v>
      </c>
      <c r="Y244"/>
      <c r="Z244"/>
      <c r="AA244"/>
      <c r="AB244"/>
      <c r="AC244"/>
      <c r="AD244"/>
      <c r="AE244"/>
      <c r="AF244"/>
      <c r="AH244" s="17">
        <v>14.082351910454205</v>
      </c>
      <c r="AI244" s="18">
        <v>1.5051173991571343E-6</v>
      </c>
      <c r="AJ244"/>
      <c r="AK244"/>
      <c r="AL244"/>
      <c r="AM244"/>
      <c r="AN244"/>
      <c r="AO244"/>
      <c r="AP244"/>
      <c r="AQ244"/>
      <c r="AR244"/>
    </row>
    <row r="245" spans="1:44" x14ac:dyDescent="0.25">
      <c r="A245" s="12">
        <v>13.857880921691301</v>
      </c>
      <c r="B245" s="16">
        <v>5.01002004008016E-6</v>
      </c>
      <c r="L245" s="12">
        <v>17.805974354881588</v>
      </c>
      <c r="M245" s="12">
        <v>1.9999999999999999E-6</v>
      </c>
      <c r="T245" s="7"/>
      <c r="U245" s="18"/>
      <c r="W245">
        <v>13.01699590409442</v>
      </c>
      <c r="X245">
        <v>4.5989698307579102E-6</v>
      </c>
      <c r="Y245"/>
      <c r="Z245"/>
      <c r="AA245"/>
      <c r="AB245"/>
      <c r="AC245"/>
      <c r="AD245"/>
      <c r="AE245"/>
      <c r="AF245"/>
      <c r="AH245" s="17">
        <v>14.082351910454205</v>
      </c>
      <c r="AI245" s="18">
        <v>1.5051173991571343E-6</v>
      </c>
      <c r="AJ245"/>
      <c r="AK245"/>
      <c r="AL245"/>
      <c r="AM245"/>
      <c r="AN245"/>
      <c r="AO245"/>
      <c r="AP245"/>
      <c r="AQ245"/>
      <c r="AR245"/>
    </row>
    <row r="246" spans="1:44" x14ac:dyDescent="0.25">
      <c r="A246" s="12">
        <v>13.857880921691301</v>
      </c>
      <c r="B246" s="16">
        <v>5.0000000000000004E-6</v>
      </c>
      <c r="L246" s="12">
        <v>17.805974354881588</v>
      </c>
      <c r="M246" s="12">
        <v>3.0000000000000001E-6</v>
      </c>
      <c r="T246" s="7"/>
      <c r="U246" s="18"/>
      <c r="W246">
        <v>13.120465387657132</v>
      </c>
      <c r="X246">
        <v>4.4574630667345899E-6</v>
      </c>
      <c r="Y246"/>
      <c r="Z246"/>
      <c r="AA246"/>
      <c r="AB246"/>
      <c r="AC246"/>
      <c r="AD246"/>
      <c r="AE246"/>
      <c r="AF246"/>
      <c r="AH246" s="17">
        <v>14.082351910454205</v>
      </c>
      <c r="AI246" s="18">
        <v>1.5051173991571343E-6</v>
      </c>
      <c r="AJ246"/>
      <c r="AK246"/>
      <c r="AL246"/>
      <c r="AM246"/>
      <c r="AN246"/>
      <c r="AO246"/>
      <c r="AP246"/>
      <c r="AQ246"/>
      <c r="AR246"/>
    </row>
    <row r="247" spans="1:44" x14ac:dyDescent="0.25">
      <c r="A247" s="12">
        <v>13.857880921691301</v>
      </c>
      <c r="B247" s="16">
        <v>0</v>
      </c>
      <c r="L247" s="12">
        <v>17.805974354881588</v>
      </c>
      <c r="M247" s="12">
        <v>3.3333333333333337E-6</v>
      </c>
      <c r="T247" s="7"/>
      <c r="U247" s="18"/>
      <c r="W247">
        <v>13.223038273173547</v>
      </c>
      <c r="X247">
        <v>3.2383419689119167E-6</v>
      </c>
      <c r="Y247"/>
      <c r="Z247"/>
      <c r="AA247"/>
      <c r="AB247"/>
      <c r="AC247"/>
      <c r="AD247"/>
      <c r="AE247"/>
      <c r="AF247"/>
      <c r="AH247" s="17">
        <v>14.082351910454205</v>
      </c>
      <c r="AI247" s="18">
        <v>1.5055706112616682E-6</v>
      </c>
      <c r="AJ247"/>
      <c r="AK247"/>
      <c r="AL247"/>
      <c r="AM247"/>
      <c r="AN247"/>
      <c r="AO247"/>
      <c r="AP247"/>
      <c r="AQ247"/>
      <c r="AR247"/>
    </row>
    <row r="248" spans="1:44" x14ac:dyDescent="0.25">
      <c r="A248" s="12">
        <v>13.916954322734526</v>
      </c>
      <c r="B248" s="16">
        <v>1.4E-5</v>
      </c>
      <c r="L248" s="12">
        <v>17.805974354881588</v>
      </c>
      <c r="M248" s="12">
        <v>5.0000000000000004E-6</v>
      </c>
      <c r="T248" s="7"/>
      <c r="U248" s="18"/>
      <c r="W248">
        <v>13.324735378828681</v>
      </c>
      <c r="X248">
        <v>7.0045848191543556E-6</v>
      </c>
      <c r="Y248"/>
      <c r="Z248"/>
      <c r="AA248"/>
      <c r="AB248"/>
      <c r="AC248"/>
      <c r="AD248"/>
      <c r="AE248"/>
      <c r="AF248"/>
      <c r="AH248" s="17">
        <v>14.082351910454205</v>
      </c>
      <c r="AI248" s="18">
        <v>1.6556291390728476E-6</v>
      </c>
      <c r="AJ248"/>
      <c r="AK248"/>
      <c r="AL248"/>
      <c r="AM248"/>
      <c r="AN248"/>
      <c r="AO248"/>
      <c r="AP248"/>
      <c r="AQ248"/>
      <c r="AR248"/>
    </row>
    <row r="249" spans="1:44" x14ac:dyDescent="0.25">
      <c r="A249" s="17">
        <v>14.082351910454205</v>
      </c>
      <c r="B249" s="16">
        <v>1.2500000000000001E-5</v>
      </c>
      <c r="L249" s="12">
        <v>18.07590230377027</v>
      </c>
      <c r="M249" s="12">
        <v>0</v>
      </c>
      <c r="T249" s="7"/>
      <c r="U249" s="18"/>
      <c r="W249" s="20">
        <v>13.343501320941037</v>
      </c>
      <c r="X249" s="20">
        <v>6.020469596628537E-6</v>
      </c>
      <c r="Y249"/>
      <c r="Z249"/>
      <c r="AA249"/>
      <c r="AB249"/>
      <c r="AC249"/>
      <c r="AD249"/>
      <c r="AE249"/>
      <c r="AF249"/>
      <c r="AH249" s="17">
        <v>14.082351910454205</v>
      </c>
      <c r="AI249" s="18">
        <v>1.6556291390728476E-6</v>
      </c>
      <c r="AJ249"/>
      <c r="AK249"/>
      <c r="AL249"/>
      <c r="AM249"/>
      <c r="AN249"/>
      <c r="AO249"/>
      <c r="AP249"/>
      <c r="AQ249"/>
      <c r="AR249"/>
    </row>
    <row r="250" spans="1:44" x14ac:dyDescent="0.25">
      <c r="A250" s="12">
        <v>14.286023649695178</v>
      </c>
      <c r="B250" s="16">
        <v>1.4E-5</v>
      </c>
      <c r="L250" s="12">
        <v>18.07590230377027</v>
      </c>
      <c r="M250" s="12">
        <v>0</v>
      </c>
      <c r="T250" s="7"/>
      <c r="U250" s="18"/>
      <c r="W250" s="20">
        <v>13.343501320941037</v>
      </c>
      <c r="X250" s="20">
        <v>5.0170579971904475E-6</v>
      </c>
      <c r="Y250"/>
      <c r="Z250"/>
      <c r="AA250"/>
      <c r="AB250"/>
      <c r="AC250"/>
      <c r="AD250"/>
      <c r="AE250"/>
      <c r="AF250"/>
      <c r="AH250" s="17">
        <v>14.082351910454205</v>
      </c>
      <c r="AI250" s="18">
        <v>1.6556291390728476E-6</v>
      </c>
      <c r="AJ250"/>
      <c r="AK250"/>
      <c r="AL250"/>
      <c r="AM250"/>
      <c r="AN250"/>
      <c r="AO250"/>
      <c r="AP250"/>
      <c r="AQ250"/>
      <c r="AR250"/>
    </row>
    <row r="251" spans="1:44" x14ac:dyDescent="0.25">
      <c r="A251" s="12">
        <v>14.297593720970418</v>
      </c>
      <c r="B251" s="16">
        <v>1.1249999999999999E-5</v>
      </c>
      <c r="L251" s="12">
        <v>18.07590230377027</v>
      </c>
      <c r="M251" s="12">
        <v>6.666666666666666E-7</v>
      </c>
      <c r="T251" s="7"/>
      <c r="U251" s="18"/>
      <c r="W251" s="20">
        <v>13.343501320941037</v>
      </c>
      <c r="X251" s="20">
        <v>0</v>
      </c>
      <c r="Y251"/>
      <c r="Z251"/>
      <c r="AA251"/>
      <c r="AB251"/>
      <c r="AC251"/>
      <c r="AD251"/>
      <c r="AE251"/>
      <c r="AF251"/>
      <c r="AH251" s="17">
        <v>14.082351910454205</v>
      </c>
      <c r="AI251" s="18">
        <v>2.006823198876179E-6</v>
      </c>
      <c r="AJ251"/>
      <c r="AK251"/>
      <c r="AL251"/>
      <c r="AM251"/>
      <c r="AN251"/>
      <c r="AO251"/>
      <c r="AP251"/>
      <c r="AQ251"/>
      <c r="AR251"/>
    </row>
    <row r="252" spans="1:44" x14ac:dyDescent="0.25">
      <c r="A252" s="11">
        <v>14.435820357186044</v>
      </c>
      <c r="B252" s="19">
        <v>9.5000000000000005E-6</v>
      </c>
      <c r="L252" s="12">
        <v>18.07590230377027</v>
      </c>
      <c r="M252" s="12">
        <v>8.0000000000000007E-7</v>
      </c>
      <c r="T252" s="7"/>
      <c r="U252" s="18"/>
      <c r="W252" s="20">
        <v>13.343501320941037</v>
      </c>
      <c r="X252" s="20">
        <v>2.5085289985952238E-6</v>
      </c>
      <c r="Y252"/>
      <c r="Z252"/>
      <c r="AA252"/>
      <c r="AB252"/>
      <c r="AC252"/>
      <c r="AD252"/>
      <c r="AE252"/>
      <c r="AF252"/>
      <c r="AH252" s="17">
        <v>14.082351910454205</v>
      </c>
      <c r="AI252" s="18">
        <v>2.3782518019830962E-6</v>
      </c>
      <c r="AJ252"/>
      <c r="AK252"/>
      <c r="AL252"/>
      <c r="AM252"/>
      <c r="AN252"/>
      <c r="AO252"/>
      <c r="AP252"/>
      <c r="AQ252"/>
      <c r="AR252"/>
    </row>
    <row r="253" spans="1:44" x14ac:dyDescent="0.25">
      <c r="A253" s="12">
        <v>14.461411544323029</v>
      </c>
      <c r="B253" s="16">
        <v>2.0000000000000002E-5</v>
      </c>
      <c r="L253" s="12">
        <v>18.07590230377027</v>
      </c>
      <c r="M253" s="12">
        <v>9.9999999999999995E-7</v>
      </c>
      <c r="T253" s="7"/>
      <c r="U253" s="18"/>
      <c r="W253">
        <v>13.42557671772002</v>
      </c>
      <c r="X253">
        <v>1.2735608762098828E-6</v>
      </c>
      <c r="Y253"/>
      <c r="Z253"/>
      <c r="AA253"/>
      <c r="AB253"/>
      <c r="AC253"/>
      <c r="AD253"/>
      <c r="AE253"/>
      <c r="AF253"/>
      <c r="AH253" s="17">
        <v>14.082351910454205</v>
      </c>
      <c r="AI253" s="18">
        <v>2.4834437086092716E-6</v>
      </c>
      <c r="AJ253"/>
      <c r="AK253"/>
      <c r="AL253"/>
      <c r="AM253"/>
      <c r="AN253"/>
      <c r="AO253"/>
      <c r="AP253"/>
      <c r="AQ253"/>
      <c r="AR253"/>
    </row>
    <row r="254" spans="1:44" x14ac:dyDescent="0.25">
      <c r="A254" s="12">
        <v>14.461411544323029</v>
      </c>
      <c r="B254" s="16">
        <v>1.7500000000000002E-5</v>
      </c>
      <c r="L254" s="12">
        <v>18.07590230377027</v>
      </c>
      <c r="M254" s="12">
        <v>1.1999999999999999E-6</v>
      </c>
      <c r="T254" s="7"/>
      <c r="U254" s="18"/>
      <c r="W254">
        <v>13.42557671772002</v>
      </c>
      <c r="X254">
        <v>4.7303689687795648E-6</v>
      </c>
      <c r="Y254"/>
      <c r="Z254"/>
      <c r="AA254"/>
      <c r="AB254"/>
      <c r="AC254"/>
      <c r="AD254"/>
      <c r="AE254"/>
      <c r="AF254"/>
      <c r="AH254" s="17">
        <v>14.082351910454205</v>
      </c>
      <c r="AI254" s="18">
        <v>3.0093289196509178E-6</v>
      </c>
      <c r="AJ254"/>
      <c r="AK254"/>
      <c r="AL254"/>
      <c r="AM254"/>
      <c r="AN254"/>
      <c r="AO254"/>
      <c r="AP254"/>
      <c r="AQ254"/>
      <c r="AR254"/>
    </row>
    <row r="255" spans="1:44" x14ac:dyDescent="0.25">
      <c r="A255" s="12">
        <v>14.461411544323029</v>
      </c>
      <c r="B255" s="16">
        <v>1.4999999999999999E-5</v>
      </c>
      <c r="L255" s="12">
        <v>18.07590230377027</v>
      </c>
      <c r="M255" s="12">
        <v>1.3333333333333332E-6</v>
      </c>
      <c r="T255" s="7"/>
      <c r="U255" s="18"/>
      <c r="W255">
        <v>13.42557671772002</v>
      </c>
      <c r="X255">
        <v>4.7758532857870606E-6</v>
      </c>
      <c r="Y255"/>
      <c r="Z255"/>
      <c r="AA255"/>
      <c r="AB255"/>
      <c r="AC255"/>
      <c r="AD255"/>
      <c r="AE255"/>
      <c r="AF255"/>
      <c r="AH255" s="17">
        <v>14.082351910454205</v>
      </c>
      <c r="AI255" s="18">
        <v>3.1226580064951286E-6</v>
      </c>
      <c r="AJ255"/>
      <c r="AK255"/>
      <c r="AL255"/>
      <c r="AM255"/>
      <c r="AN255"/>
      <c r="AO255"/>
      <c r="AP255"/>
      <c r="AQ255"/>
      <c r="AR255"/>
    </row>
    <row r="256" spans="1:44" x14ac:dyDescent="0.25">
      <c r="A256" s="12">
        <v>14.461411544323029</v>
      </c>
      <c r="B256" s="16">
        <v>1.2500000000000001E-5</v>
      </c>
      <c r="L256" s="12">
        <v>18.07590230377027</v>
      </c>
      <c r="M256" s="12">
        <v>1.6666666666666669E-6</v>
      </c>
      <c r="T256" s="7"/>
      <c r="U256" s="18"/>
      <c r="W256">
        <v>13.624768377741015</v>
      </c>
      <c r="X256">
        <v>3.3090668431502318E-6</v>
      </c>
      <c r="Y256"/>
      <c r="Z256"/>
      <c r="AA256"/>
      <c r="AB256"/>
      <c r="AC256"/>
      <c r="AD256"/>
      <c r="AE256"/>
      <c r="AF256"/>
      <c r="AH256" s="17">
        <v>14.082351910454205</v>
      </c>
      <c r="AI256" s="18">
        <v>3.3112582781456952E-6</v>
      </c>
      <c r="AJ256"/>
      <c r="AK256"/>
      <c r="AL256"/>
      <c r="AM256"/>
      <c r="AN256"/>
      <c r="AO256"/>
      <c r="AP256"/>
      <c r="AQ256"/>
      <c r="AR256"/>
    </row>
    <row r="257" spans="1:44" x14ac:dyDescent="0.25">
      <c r="A257" s="12">
        <v>14.461411544323029</v>
      </c>
      <c r="B257" s="16">
        <v>1.0000000000000001E-5</v>
      </c>
      <c r="L257" s="12">
        <v>18.07590230377027</v>
      </c>
      <c r="M257" s="12">
        <v>1.9999999999999999E-6</v>
      </c>
      <c r="T257" s="7"/>
      <c r="U257" s="18"/>
      <c r="W257">
        <v>13.624768377741015</v>
      </c>
      <c r="X257">
        <v>7.9597554763117677E-6</v>
      </c>
      <c r="Y257"/>
      <c r="Z257"/>
      <c r="AA257"/>
      <c r="AB257"/>
      <c r="AC257"/>
      <c r="AD257"/>
      <c r="AE257"/>
      <c r="AF257"/>
      <c r="AH257" s="17">
        <v>14.082351910454205</v>
      </c>
      <c r="AI257" s="18">
        <v>4.1390728476821192E-6</v>
      </c>
      <c r="AJ257"/>
      <c r="AK257"/>
      <c r="AL257"/>
      <c r="AM257"/>
      <c r="AN257"/>
      <c r="AO257"/>
      <c r="AP257"/>
      <c r="AQ257"/>
      <c r="AR257"/>
    </row>
    <row r="258" spans="1:44" x14ac:dyDescent="0.25">
      <c r="A258" s="12">
        <v>14.461411544323029</v>
      </c>
      <c r="B258" s="16">
        <v>1.0000000000000001E-5</v>
      </c>
      <c r="L258" s="12">
        <v>18.07590230377027</v>
      </c>
      <c r="M258" s="12">
        <v>2.3999999999999999E-6</v>
      </c>
      <c r="T258" s="7"/>
      <c r="U258" s="18"/>
      <c r="W258" s="20">
        <v>13.71853072552455</v>
      </c>
      <c r="X258" s="20">
        <v>3.0102347983142685E-6</v>
      </c>
      <c r="Y258"/>
      <c r="Z258"/>
      <c r="AA258"/>
      <c r="AB258"/>
      <c r="AC258"/>
      <c r="AD258"/>
      <c r="AE258"/>
      <c r="AF258"/>
      <c r="AH258" s="17">
        <v>14.082351910454205</v>
      </c>
      <c r="AI258" s="18">
        <v>8.2781456953642384E-6</v>
      </c>
      <c r="AJ258"/>
      <c r="AK258"/>
      <c r="AL258"/>
      <c r="AM258"/>
      <c r="AN258"/>
      <c r="AO258"/>
      <c r="AP258"/>
      <c r="AQ258"/>
      <c r="AR258"/>
    </row>
    <row r="259" spans="1:44" x14ac:dyDescent="0.25">
      <c r="A259" s="12">
        <v>14.461411544323029</v>
      </c>
      <c r="B259" s="16">
        <v>5.0000000000000004E-6</v>
      </c>
      <c r="L259" s="12">
        <v>18.07590230377027</v>
      </c>
      <c r="M259" s="12">
        <v>3.0000000000000001E-6</v>
      </c>
      <c r="T259" s="7"/>
      <c r="U259" s="18"/>
      <c r="W259">
        <v>13.723155073002497</v>
      </c>
      <c r="X259">
        <v>4.0712191944414296E-6</v>
      </c>
      <c r="Y259"/>
      <c r="Z259"/>
      <c r="AA259"/>
      <c r="AB259"/>
      <c r="AC259"/>
      <c r="AD259"/>
      <c r="AE259"/>
      <c r="AF259"/>
      <c r="AH259" s="17">
        <v>14.435820357186044</v>
      </c>
      <c r="AI259" s="18">
        <v>0</v>
      </c>
      <c r="AJ259"/>
      <c r="AK259"/>
      <c r="AL259"/>
      <c r="AM259"/>
      <c r="AN259"/>
      <c r="AO259"/>
      <c r="AP259"/>
      <c r="AQ259"/>
      <c r="AR259"/>
    </row>
    <row r="260" spans="1:44" x14ac:dyDescent="0.25">
      <c r="A260" s="12">
        <v>14.461411544323029</v>
      </c>
      <c r="B260" s="16">
        <v>2.5062656641604009E-6</v>
      </c>
      <c r="L260" s="12">
        <v>18.07590230377027</v>
      </c>
      <c r="M260" s="12">
        <v>6.9999999999999999E-6</v>
      </c>
      <c r="T260" s="7"/>
      <c r="U260" s="18"/>
      <c r="W260">
        <v>13.820758822248539</v>
      </c>
      <c r="X260">
        <v>7.3229750382068263E-6</v>
      </c>
      <c r="Y260"/>
      <c r="Z260"/>
      <c r="AA260"/>
      <c r="AB260"/>
      <c r="AC260"/>
      <c r="AD260"/>
      <c r="AE260"/>
      <c r="AF260"/>
      <c r="AH260" s="17">
        <v>14.435820357186044</v>
      </c>
      <c r="AI260" s="18">
        <v>0</v>
      </c>
      <c r="AJ260"/>
      <c r="AK260"/>
      <c r="AL260"/>
      <c r="AM260"/>
      <c r="AN260"/>
      <c r="AO260"/>
      <c r="AP260"/>
      <c r="AQ260"/>
      <c r="AR260"/>
    </row>
    <row r="261" spans="1:44" x14ac:dyDescent="0.25">
      <c r="A261" s="12">
        <v>14.461411544323029</v>
      </c>
      <c r="B261" s="16">
        <v>2.5037556334501755E-6</v>
      </c>
      <c r="L261" s="12">
        <v>18.07590230377027</v>
      </c>
      <c r="M261" s="12">
        <v>1.7E-5</v>
      </c>
      <c r="T261" s="7"/>
      <c r="U261" s="18"/>
      <c r="W261">
        <v>14.390828409962245</v>
      </c>
      <c r="X261">
        <v>2.4228719108383137E-6</v>
      </c>
      <c r="Y261"/>
      <c r="Z261"/>
      <c r="AA261"/>
      <c r="AB261"/>
      <c r="AC261"/>
      <c r="AD261"/>
      <c r="AE261"/>
      <c r="AF261"/>
      <c r="AH261" s="17">
        <v>14.435820357186044</v>
      </c>
      <c r="AI261" s="18">
        <v>0</v>
      </c>
      <c r="AJ261"/>
      <c r="AK261"/>
      <c r="AL261"/>
      <c r="AM261"/>
      <c r="AN261"/>
      <c r="AO261"/>
      <c r="AP261"/>
      <c r="AQ261"/>
      <c r="AR261"/>
    </row>
    <row r="262" spans="1:44" x14ac:dyDescent="0.25">
      <c r="A262" s="12">
        <v>14.461411544323029</v>
      </c>
      <c r="B262" s="16">
        <v>2.5000000000000002E-6</v>
      </c>
      <c r="L262" s="12">
        <v>18.341001098445894</v>
      </c>
      <c r="M262" s="12">
        <v>0</v>
      </c>
      <c r="T262" s="7"/>
      <c r="U262" s="18"/>
      <c r="W262">
        <v>14.390828409962245</v>
      </c>
      <c r="X262">
        <v>5.0942435048395313E-6</v>
      </c>
      <c r="Y262"/>
      <c r="Z262"/>
      <c r="AA262"/>
      <c r="AB262"/>
      <c r="AC262"/>
      <c r="AD262"/>
      <c r="AE262"/>
      <c r="AF262"/>
      <c r="AH262" s="17">
        <v>14.435820357186044</v>
      </c>
      <c r="AI262" s="18">
        <v>0</v>
      </c>
      <c r="AJ262"/>
      <c r="AK262"/>
      <c r="AL262"/>
      <c r="AM262"/>
      <c r="AN262"/>
      <c r="AO262"/>
      <c r="AP262"/>
      <c r="AQ262"/>
      <c r="AR262"/>
    </row>
    <row r="263" spans="1:44" x14ac:dyDescent="0.25">
      <c r="A263" s="12">
        <v>14.461411544323029</v>
      </c>
      <c r="B263" s="16">
        <v>0</v>
      </c>
      <c r="L263" s="12">
        <v>18.341001098445894</v>
      </c>
      <c r="M263" s="12">
        <v>0</v>
      </c>
      <c r="T263" s="7"/>
      <c r="U263" s="18"/>
      <c r="W263">
        <v>14.390828409962245</v>
      </c>
      <c r="X263">
        <v>8.2781456953642384E-6</v>
      </c>
      <c r="Y263"/>
      <c r="Z263"/>
      <c r="AA263"/>
      <c r="AB263"/>
      <c r="AC263"/>
      <c r="AD263"/>
      <c r="AE263"/>
      <c r="AF263"/>
      <c r="AH263" s="17">
        <v>14.435820357186044</v>
      </c>
      <c r="AI263" s="18">
        <v>0</v>
      </c>
      <c r="AJ263"/>
      <c r="AK263"/>
      <c r="AL263"/>
      <c r="AM263"/>
      <c r="AN263"/>
      <c r="AO263"/>
      <c r="AP263"/>
      <c r="AQ263"/>
      <c r="AR263"/>
    </row>
    <row r="264" spans="1:44" x14ac:dyDescent="0.25">
      <c r="A264" s="12">
        <v>14.461411544323029</v>
      </c>
      <c r="B264" s="16">
        <v>0</v>
      </c>
      <c r="L264" s="12">
        <v>18.341001098445894</v>
      </c>
      <c r="M264" s="12">
        <v>0</v>
      </c>
      <c r="T264" s="7"/>
      <c r="U264" s="18"/>
      <c r="W264" s="20">
        <v>14.435820357186044</v>
      </c>
      <c r="X264" s="20">
        <v>3.5119405980333133E-6</v>
      </c>
      <c r="Y264"/>
      <c r="Z264"/>
      <c r="AA264"/>
      <c r="AB264"/>
      <c r="AC264"/>
      <c r="AD264"/>
      <c r="AE264"/>
      <c r="AF264"/>
      <c r="AH264" s="17">
        <v>14.435820357186044</v>
      </c>
      <c r="AI264" s="18">
        <v>0</v>
      </c>
      <c r="AJ264"/>
      <c r="AK264"/>
      <c r="AL264"/>
      <c r="AM264"/>
      <c r="AN264"/>
      <c r="AO264"/>
      <c r="AP264"/>
      <c r="AQ264"/>
      <c r="AR264"/>
    </row>
    <row r="265" spans="1:44" x14ac:dyDescent="0.25">
      <c r="A265" s="12">
        <v>14.461411544323029</v>
      </c>
      <c r="B265" s="16">
        <v>0</v>
      </c>
      <c r="L265" s="12">
        <v>18.341001098445894</v>
      </c>
      <c r="M265" s="12">
        <v>4.9999999999999998E-7</v>
      </c>
      <c r="T265" s="7"/>
      <c r="U265" s="18"/>
      <c r="W265" s="20">
        <v>14.435820357186044</v>
      </c>
      <c r="X265" s="20">
        <v>3.5119405980333133E-6</v>
      </c>
      <c r="Y265"/>
      <c r="Z265"/>
      <c r="AA265"/>
      <c r="AB265"/>
      <c r="AC265"/>
      <c r="AD265"/>
      <c r="AE265"/>
      <c r="AF265"/>
      <c r="AH265" s="17">
        <v>14.435820357186044</v>
      </c>
      <c r="AI265" s="18">
        <v>0</v>
      </c>
      <c r="AJ265"/>
      <c r="AK265"/>
      <c r="AL265"/>
      <c r="AM265"/>
      <c r="AN265"/>
      <c r="AO265"/>
      <c r="AP265"/>
      <c r="AQ265"/>
      <c r="AR265"/>
    </row>
    <row r="266" spans="1:44" x14ac:dyDescent="0.25">
      <c r="A266" s="12">
        <v>14.461411544323029</v>
      </c>
      <c r="B266" s="16">
        <v>0</v>
      </c>
      <c r="L266" s="12">
        <v>18.341001098445894</v>
      </c>
      <c r="M266" s="12">
        <v>6.666666666666666E-7</v>
      </c>
      <c r="T266" s="7"/>
      <c r="U266" s="18"/>
      <c r="W266" s="20">
        <v>14.435820357186044</v>
      </c>
      <c r="X266" s="20">
        <v>0</v>
      </c>
      <c r="Y266"/>
      <c r="Z266"/>
      <c r="AA266"/>
      <c r="AB266"/>
      <c r="AC266"/>
      <c r="AD266"/>
      <c r="AE266"/>
      <c r="AF266"/>
      <c r="AH266" s="17">
        <v>14.435820357186044</v>
      </c>
      <c r="AI266" s="18">
        <v>0</v>
      </c>
      <c r="AJ266"/>
      <c r="AK266"/>
      <c r="AL266"/>
      <c r="AM266"/>
      <c r="AN266"/>
      <c r="AO266"/>
      <c r="AP266"/>
      <c r="AQ266"/>
      <c r="AR266"/>
    </row>
    <row r="267" spans="1:44" x14ac:dyDescent="0.25">
      <c r="A267" s="12">
        <v>14.644589998913093</v>
      </c>
      <c r="B267" s="16">
        <v>6.0000000000000002E-6</v>
      </c>
      <c r="L267" s="12">
        <v>18.341001098445894</v>
      </c>
      <c r="M267" s="12">
        <v>1.5E-6</v>
      </c>
      <c r="T267" s="7"/>
      <c r="U267" s="18"/>
      <c r="W267" s="20">
        <v>14.435820357186044</v>
      </c>
      <c r="X267" s="20">
        <v>2.5085289985952238E-6</v>
      </c>
      <c r="Y267"/>
      <c r="Z267"/>
      <c r="AA267"/>
      <c r="AB267"/>
      <c r="AC267"/>
      <c r="AD267"/>
      <c r="AE267"/>
      <c r="AF267"/>
      <c r="AH267" s="17">
        <v>14.435820357186044</v>
      </c>
      <c r="AI267" s="18">
        <v>0</v>
      </c>
      <c r="AJ267"/>
      <c r="AK267"/>
      <c r="AL267"/>
      <c r="AM267"/>
      <c r="AN267"/>
      <c r="AO267"/>
      <c r="AP267"/>
      <c r="AQ267"/>
      <c r="AR267"/>
    </row>
    <row r="268" spans="1:44" x14ac:dyDescent="0.25">
      <c r="A268" s="12">
        <v>14.644589998913093</v>
      </c>
      <c r="B268" s="16">
        <v>3.9999999999999998E-6</v>
      </c>
      <c r="L268" s="12">
        <v>18.341001098445894</v>
      </c>
      <c r="M268" s="12">
        <v>1.5E-6</v>
      </c>
      <c r="T268" s="7"/>
      <c r="U268" s="18"/>
      <c r="W268">
        <v>14.575276047082207</v>
      </c>
      <c r="X268">
        <v>2.1588946459412782E-6</v>
      </c>
      <c r="Y268"/>
      <c r="Z268"/>
      <c r="AA268"/>
      <c r="AB268"/>
      <c r="AC268"/>
      <c r="AD268"/>
      <c r="AE268"/>
      <c r="AF268"/>
      <c r="AH268" s="17">
        <v>14.435820357186044</v>
      </c>
      <c r="AI268" s="18">
        <v>0</v>
      </c>
      <c r="AJ268"/>
      <c r="AK268"/>
      <c r="AL268"/>
      <c r="AM268"/>
      <c r="AN268"/>
      <c r="AO268"/>
      <c r="AP268"/>
      <c r="AQ268"/>
      <c r="AR268"/>
    </row>
    <row r="269" spans="1:44" x14ac:dyDescent="0.25">
      <c r="A269" s="12">
        <v>14.847082316472758</v>
      </c>
      <c r="B269" s="16">
        <v>1.2500000000000001E-5</v>
      </c>
      <c r="L269" s="12">
        <v>18.341001098445894</v>
      </c>
      <c r="M269" s="12">
        <v>3.4999999999999999E-6</v>
      </c>
      <c r="T269" s="7"/>
      <c r="U269" s="18"/>
      <c r="W269" s="20">
        <v>14.779686634276377</v>
      </c>
      <c r="X269" s="20">
        <v>1.0034115994380895E-6</v>
      </c>
      <c r="Y269"/>
      <c r="Z269"/>
      <c r="AA269"/>
      <c r="AB269"/>
      <c r="AC269"/>
      <c r="AD269"/>
      <c r="AE269"/>
      <c r="AF269"/>
      <c r="AH269" s="17">
        <v>14.435820357186044</v>
      </c>
      <c r="AI269" s="18">
        <v>8.278145695364238E-7</v>
      </c>
      <c r="AJ269"/>
      <c r="AK269"/>
      <c r="AL269"/>
      <c r="AM269"/>
      <c r="AN269"/>
      <c r="AO269"/>
      <c r="AP269"/>
      <c r="AQ269"/>
      <c r="AR269"/>
    </row>
    <row r="270" spans="1:44" x14ac:dyDescent="0.25">
      <c r="A270" s="12">
        <v>14.847082316472758</v>
      </c>
      <c r="B270" s="16">
        <v>7.4999999999999993E-6</v>
      </c>
      <c r="L270" s="12">
        <v>18.601482705984225</v>
      </c>
      <c r="M270" s="12">
        <v>0</v>
      </c>
      <c r="T270" s="7"/>
      <c r="U270" s="18"/>
      <c r="W270">
        <v>14.847082316472758</v>
      </c>
      <c r="X270">
        <v>2.228731533367295E-6</v>
      </c>
      <c r="Y270"/>
      <c r="Z270"/>
      <c r="AA270"/>
      <c r="AB270"/>
      <c r="AC270"/>
      <c r="AD270"/>
      <c r="AE270"/>
      <c r="AF270"/>
      <c r="AH270" s="17">
        <v>14.435820357186044</v>
      </c>
      <c r="AI270" s="18">
        <v>8.278145695364238E-7</v>
      </c>
      <c r="AJ270"/>
      <c r="AK270"/>
      <c r="AL270"/>
      <c r="AM270"/>
      <c r="AN270"/>
      <c r="AO270"/>
      <c r="AP270"/>
      <c r="AQ270"/>
      <c r="AR270"/>
    </row>
    <row r="271" spans="1:44" x14ac:dyDescent="0.25">
      <c r="A271" s="12">
        <v>14.847082316472758</v>
      </c>
      <c r="B271" s="16">
        <v>2.5000000000000002E-6</v>
      </c>
      <c r="L271" s="12">
        <v>18.601482705984225</v>
      </c>
      <c r="M271" s="12">
        <v>0</v>
      </c>
      <c r="T271" s="7"/>
      <c r="U271" s="18"/>
      <c r="W271">
        <v>14.936434717418404</v>
      </c>
      <c r="X271">
        <v>3.3090668431502318E-6</v>
      </c>
      <c r="Y271"/>
      <c r="Z271"/>
      <c r="AA271"/>
      <c r="AB271"/>
      <c r="AC271"/>
      <c r="AD271"/>
      <c r="AE271"/>
      <c r="AF271"/>
      <c r="AH271" s="17">
        <v>14.435820357186044</v>
      </c>
      <c r="AI271" s="18">
        <v>8.278145695364238E-7</v>
      </c>
      <c r="AJ271"/>
      <c r="AK271"/>
      <c r="AL271"/>
      <c r="AM271"/>
      <c r="AN271"/>
      <c r="AO271"/>
      <c r="AP271"/>
      <c r="AQ271"/>
      <c r="AR271"/>
    </row>
    <row r="272" spans="1:44" x14ac:dyDescent="0.25">
      <c r="A272" s="12">
        <v>14.993414838698431</v>
      </c>
      <c r="B272" s="16">
        <v>1.9999999999999999E-6</v>
      </c>
      <c r="L272" s="12">
        <v>18.601482705984225</v>
      </c>
      <c r="M272" s="12">
        <v>4.0000000000000003E-7</v>
      </c>
      <c r="T272" s="7"/>
      <c r="U272" s="18"/>
      <c r="W272">
        <v>15.025181079785467</v>
      </c>
      <c r="X272">
        <v>1.5919510952623538E-6</v>
      </c>
      <c r="Y272"/>
      <c r="Z272"/>
      <c r="AA272"/>
      <c r="AB272"/>
      <c r="AC272"/>
      <c r="AD272"/>
      <c r="AE272"/>
      <c r="AF272"/>
      <c r="AH272" s="17">
        <v>14.435820357186044</v>
      </c>
      <c r="AI272" s="18">
        <v>8.278145695364238E-7</v>
      </c>
      <c r="AJ272"/>
      <c r="AK272"/>
      <c r="AL272"/>
      <c r="AM272"/>
      <c r="AN272"/>
      <c r="AO272"/>
      <c r="AP272"/>
      <c r="AQ272"/>
      <c r="AR272"/>
    </row>
    <row r="273" spans="1:44" x14ac:dyDescent="0.25">
      <c r="A273" s="12">
        <v>14.993414838698431</v>
      </c>
      <c r="B273" s="16">
        <v>0</v>
      </c>
      <c r="L273" s="12">
        <v>18.601482705984225</v>
      </c>
      <c r="M273" s="12">
        <v>6.666666666666666E-7</v>
      </c>
      <c r="T273" s="7"/>
      <c r="U273" s="18"/>
      <c r="W273">
        <v>15.025181079785467</v>
      </c>
      <c r="X273">
        <v>5.7310239429444727E-6</v>
      </c>
      <c r="Y273"/>
      <c r="Z273"/>
      <c r="AA273"/>
      <c r="AB273"/>
      <c r="AC273"/>
      <c r="AD273"/>
      <c r="AE273"/>
      <c r="AF273"/>
      <c r="AH273" s="17">
        <v>14.435820357186044</v>
      </c>
      <c r="AI273" s="18">
        <v>8.278145695364238E-7</v>
      </c>
      <c r="AJ273"/>
      <c r="AK273"/>
      <c r="AL273"/>
      <c r="AM273"/>
      <c r="AN273"/>
      <c r="AO273"/>
      <c r="AP273"/>
      <c r="AQ273"/>
      <c r="AR273"/>
    </row>
    <row r="274" spans="1:44" x14ac:dyDescent="0.25">
      <c r="A274" s="12">
        <v>14.993414838698431</v>
      </c>
      <c r="B274" s="16">
        <v>0</v>
      </c>
      <c r="L274" s="12">
        <v>18.601482705984225</v>
      </c>
      <c r="M274" s="12">
        <v>8.0000000000000007E-7</v>
      </c>
      <c r="T274" s="7"/>
      <c r="U274" s="18"/>
      <c r="W274" s="20">
        <v>15.114613646428232</v>
      </c>
      <c r="X274" s="20">
        <v>2.006823198876179E-6</v>
      </c>
      <c r="Y274"/>
      <c r="Z274"/>
      <c r="AA274"/>
      <c r="AB274"/>
      <c r="AC274"/>
      <c r="AD274"/>
      <c r="AE274"/>
      <c r="AF274"/>
      <c r="AH274" s="17">
        <v>14.435820357186044</v>
      </c>
      <c r="AI274" s="18">
        <v>8.2822594003644194E-7</v>
      </c>
      <c r="AJ274"/>
      <c r="AK274"/>
      <c r="AL274"/>
      <c r="AM274"/>
      <c r="AN274"/>
      <c r="AO274"/>
      <c r="AP274"/>
      <c r="AQ274"/>
      <c r="AR274"/>
    </row>
    <row r="275" spans="1:44" x14ac:dyDescent="0.25">
      <c r="A275" s="12">
        <v>14.993414838698431</v>
      </c>
      <c r="B275" s="16">
        <v>0</v>
      </c>
      <c r="L275" s="12">
        <v>18.601482705984225</v>
      </c>
      <c r="M275" s="12">
        <v>9.9999999999999995E-7</v>
      </c>
      <c r="T275" s="7"/>
      <c r="U275" s="18"/>
      <c r="W275" s="20">
        <v>15.114613646428232</v>
      </c>
      <c r="X275" s="20">
        <v>8.027292795504716E-6</v>
      </c>
      <c r="Y275"/>
      <c r="Z275"/>
      <c r="AA275"/>
      <c r="AB275"/>
      <c r="AC275"/>
      <c r="AD275"/>
      <c r="AE275"/>
      <c r="AF275"/>
      <c r="AH275" s="17">
        <v>14.435820357186044</v>
      </c>
      <c r="AI275" s="18">
        <v>1.0034115994380895E-6</v>
      </c>
      <c r="AJ275"/>
      <c r="AK275"/>
      <c r="AL275"/>
      <c r="AM275"/>
      <c r="AN275"/>
      <c r="AO275"/>
      <c r="AP275"/>
      <c r="AQ275"/>
      <c r="AR275"/>
    </row>
    <row r="276" spans="1:44" x14ac:dyDescent="0.25">
      <c r="A276" s="12">
        <v>14.993414838698431</v>
      </c>
      <c r="B276" s="16">
        <v>0</v>
      </c>
      <c r="L276" s="12">
        <v>18.601482705984225</v>
      </c>
      <c r="M276" s="12">
        <v>1.9999999999999999E-6</v>
      </c>
      <c r="T276" s="7"/>
      <c r="U276" s="18"/>
      <c r="W276" s="20">
        <v>15.114613646428232</v>
      </c>
      <c r="X276" s="20">
        <v>8.6962338617967757E-6</v>
      </c>
      <c r="Y276"/>
      <c r="Z276"/>
      <c r="AA276"/>
      <c r="AB276"/>
      <c r="AC276"/>
      <c r="AD276"/>
      <c r="AE276"/>
      <c r="AF276"/>
      <c r="AH276" s="17">
        <v>14.435820357186044</v>
      </c>
      <c r="AI276" s="18">
        <v>2.006823198876179E-6</v>
      </c>
      <c r="AJ276"/>
      <c r="AK276"/>
      <c r="AL276"/>
      <c r="AM276"/>
      <c r="AN276"/>
      <c r="AO276"/>
      <c r="AP276"/>
      <c r="AQ276"/>
      <c r="AR276"/>
    </row>
    <row r="277" spans="1:44" x14ac:dyDescent="0.25">
      <c r="A277" s="12">
        <v>14.993414838698431</v>
      </c>
      <c r="B277" s="16">
        <v>0</v>
      </c>
      <c r="L277" s="12">
        <v>18.601482705984225</v>
      </c>
      <c r="M277" s="12">
        <v>1.9999999999999999E-6</v>
      </c>
      <c r="T277" s="7"/>
      <c r="U277" s="18"/>
      <c r="W277">
        <v>15.287890067318529</v>
      </c>
      <c r="X277">
        <v>2.228731533367295E-6</v>
      </c>
      <c r="Y277"/>
      <c r="Z277"/>
      <c r="AA277"/>
      <c r="AB277"/>
      <c r="AC277"/>
      <c r="AD277"/>
      <c r="AE277"/>
      <c r="AF277"/>
      <c r="AH277" s="17">
        <v>14.435820357186044</v>
      </c>
      <c r="AI277" s="18">
        <v>2.006823198876179E-6</v>
      </c>
      <c r="AJ277"/>
      <c r="AK277"/>
      <c r="AL277"/>
      <c r="AM277"/>
      <c r="AN277"/>
      <c r="AO277"/>
      <c r="AP277"/>
      <c r="AQ277"/>
      <c r="AR277"/>
    </row>
    <row r="278" spans="1:44" x14ac:dyDescent="0.25">
      <c r="A278" s="12">
        <v>14.993414838698431</v>
      </c>
      <c r="B278" s="16">
        <v>0</v>
      </c>
      <c r="L278" s="12">
        <v>18.601482705984225</v>
      </c>
      <c r="M278" s="12">
        <v>3.0000000000000001E-6</v>
      </c>
      <c r="T278" s="7"/>
      <c r="U278" s="18"/>
      <c r="W278">
        <v>15.287890067318529</v>
      </c>
      <c r="X278">
        <v>2.5471217524197657E-6</v>
      </c>
      <c r="Y278"/>
      <c r="Z278"/>
      <c r="AA278"/>
      <c r="AB278"/>
      <c r="AC278"/>
      <c r="AD278"/>
      <c r="AE278"/>
      <c r="AF278"/>
      <c r="AH278" s="17">
        <v>14.435820357186044</v>
      </c>
      <c r="AI278" s="18">
        <v>2.5085289985952238E-6</v>
      </c>
      <c r="AJ278"/>
      <c r="AK278"/>
      <c r="AL278"/>
      <c r="AM278"/>
      <c r="AN278"/>
      <c r="AO278"/>
      <c r="AP278"/>
      <c r="AQ278"/>
      <c r="AR278"/>
    </row>
    <row r="279" spans="1:44" x14ac:dyDescent="0.25">
      <c r="A279" s="12">
        <v>14.993414838698431</v>
      </c>
      <c r="B279" s="16">
        <v>0</v>
      </c>
      <c r="L279" s="12">
        <v>18.857543838136124</v>
      </c>
      <c r="M279" s="12">
        <v>0</v>
      </c>
      <c r="T279" s="7"/>
      <c r="U279" s="18"/>
      <c r="W279" s="20">
        <v>15.441190395348436</v>
      </c>
      <c r="X279" s="20">
        <v>7.0238811960666265E-6</v>
      </c>
      <c r="Y279"/>
      <c r="Z279"/>
      <c r="AA279"/>
      <c r="AB279"/>
      <c r="AC279"/>
      <c r="AD279"/>
      <c r="AE279"/>
      <c r="AF279"/>
      <c r="AH279" s="17">
        <v>14.435820357186044</v>
      </c>
      <c r="AI279" s="18">
        <v>2.5085289985952238E-6</v>
      </c>
      <c r="AJ279"/>
      <c r="AK279"/>
      <c r="AL279"/>
      <c r="AM279"/>
      <c r="AN279"/>
      <c r="AO279"/>
      <c r="AP279"/>
      <c r="AQ279"/>
      <c r="AR279"/>
    </row>
    <row r="280" spans="1:44" x14ac:dyDescent="0.25">
      <c r="A280" s="12">
        <v>14.993414838698431</v>
      </c>
      <c r="B280" s="16">
        <v>0</v>
      </c>
      <c r="L280" s="12">
        <v>18.857543838136124</v>
      </c>
      <c r="M280" s="12">
        <v>0</v>
      </c>
      <c r="T280" s="7"/>
      <c r="U280" s="18"/>
      <c r="W280">
        <v>15.460188388111218</v>
      </c>
      <c r="X280">
        <v>1.369077941925624E-5</v>
      </c>
      <c r="Y280"/>
      <c r="Z280"/>
      <c r="AA280"/>
      <c r="AB280"/>
      <c r="AC280"/>
      <c r="AD280"/>
      <c r="AE280"/>
      <c r="AF280"/>
      <c r="AH280" s="17">
        <v>14.435820357186044</v>
      </c>
      <c r="AI280" s="18">
        <v>3.0093289196509178E-6</v>
      </c>
      <c r="AJ280"/>
      <c r="AK280"/>
      <c r="AL280"/>
      <c r="AM280"/>
      <c r="AN280"/>
      <c r="AO280"/>
      <c r="AP280"/>
      <c r="AQ280"/>
      <c r="AR280"/>
    </row>
    <row r="281" spans="1:44" x14ac:dyDescent="0.25">
      <c r="A281" s="12">
        <v>14.993414838698431</v>
      </c>
      <c r="B281" s="16">
        <v>0</v>
      </c>
      <c r="L281" s="12">
        <v>18.857543838136124</v>
      </c>
      <c r="M281" s="12">
        <v>0</v>
      </c>
      <c r="T281" s="7"/>
      <c r="U281" s="18"/>
      <c r="W281">
        <v>15.545513958906358</v>
      </c>
      <c r="X281">
        <v>1.369077941925624E-5</v>
      </c>
      <c r="Y281"/>
      <c r="Z281"/>
      <c r="AA281"/>
      <c r="AB281"/>
      <c r="AC281"/>
      <c r="AD281"/>
      <c r="AE281"/>
      <c r="AF281"/>
      <c r="AH281" s="17">
        <v>14.435820357186044</v>
      </c>
      <c r="AI281" s="18">
        <v>3.0111412225233364E-6</v>
      </c>
      <c r="AJ281"/>
      <c r="AK281"/>
      <c r="AL281"/>
      <c r="AM281"/>
      <c r="AN281"/>
      <c r="AO281"/>
      <c r="AP281"/>
      <c r="AQ281"/>
      <c r="AR281"/>
    </row>
    <row r="282" spans="1:44" x14ac:dyDescent="0.25">
      <c r="A282" s="12">
        <v>15.038772547086351</v>
      </c>
      <c r="B282" s="16">
        <v>3.2500000000000004E-5</v>
      </c>
      <c r="L282" s="12">
        <v>18.857543838136124</v>
      </c>
      <c r="M282" s="12">
        <v>0</v>
      </c>
      <c r="T282" s="7"/>
      <c r="U282" s="18"/>
      <c r="W282">
        <v>15.63030260140294</v>
      </c>
      <c r="X282">
        <v>4.7758532857870606E-6</v>
      </c>
      <c r="Y282"/>
      <c r="Z282"/>
      <c r="AA282"/>
      <c r="AB282"/>
      <c r="AC282"/>
      <c r="AD282"/>
      <c r="AE282"/>
      <c r="AF282"/>
      <c r="AH282" s="17">
        <v>14.435820357186044</v>
      </c>
      <c r="AI282" s="18">
        <v>3.3112582781456952E-6</v>
      </c>
      <c r="AJ282"/>
      <c r="AK282"/>
      <c r="AL282"/>
      <c r="AM282"/>
      <c r="AN282"/>
      <c r="AO282"/>
      <c r="AP282"/>
      <c r="AQ282"/>
      <c r="AR282"/>
    </row>
    <row r="283" spans="1:44" x14ac:dyDescent="0.25">
      <c r="A283" s="12">
        <v>15.038772547086351</v>
      </c>
      <c r="B283" s="16">
        <v>1.2500000000000001E-5</v>
      </c>
      <c r="L283" s="12">
        <v>18.857543838136124</v>
      </c>
      <c r="M283" s="12">
        <v>0</v>
      </c>
      <c r="T283" s="7"/>
      <c r="U283" s="18"/>
      <c r="W283">
        <v>15.63030260140294</v>
      </c>
      <c r="X283">
        <v>1.337238920020377E-5</v>
      </c>
      <c r="Y283"/>
      <c r="Z283"/>
      <c r="AA283"/>
      <c r="AB283"/>
      <c r="AC283"/>
      <c r="AD283"/>
      <c r="AE283"/>
      <c r="AF283"/>
      <c r="AH283" s="17">
        <v>14.435820357186044</v>
      </c>
      <c r="AI283" s="18">
        <v>8.2781456953642384E-6</v>
      </c>
      <c r="AJ283"/>
      <c r="AK283"/>
      <c r="AL283"/>
      <c r="AM283"/>
      <c r="AN283"/>
      <c r="AO283"/>
      <c r="AP283"/>
      <c r="AQ283"/>
      <c r="AR283"/>
    </row>
    <row r="284" spans="1:44" x14ac:dyDescent="0.25">
      <c r="A284" s="12">
        <v>15.038772547086351</v>
      </c>
      <c r="B284" s="16">
        <v>1.0000000000000001E-5</v>
      </c>
      <c r="L284" s="12">
        <v>18.857543838136124</v>
      </c>
      <c r="M284" s="12">
        <v>0</v>
      </c>
      <c r="T284" s="7"/>
      <c r="U284" s="18"/>
      <c r="W284">
        <v>15.714563098179923</v>
      </c>
      <c r="X284">
        <v>1.9103413143148242E-6</v>
      </c>
      <c r="Y284"/>
      <c r="Z284"/>
      <c r="AA284"/>
      <c r="AB284"/>
      <c r="AC284"/>
      <c r="AD284"/>
      <c r="AE284"/>
      <c r="AF284"/>
      <c r="AH284" s="17">
        <v>14.435820357186044</v>
      </c>
      <c r="AI284" s="18">
        <v>1.3245033112582781E-5</v>
      </c>
      <c r="AJ284"/>
      <c r="AK284"/>
      <c r="AL284"/>
      <c r="AM284"/>
      <c r="AN284"/>
      <c r="AO284"/>
      <c r="AP284"/>
      <c r="AQ284"/>
      <c r="AR284"/>
    </row>
    <row r="285" spans="1:44" x14ac:dyDescent="0.25">
      <c r="A285" s="12">
        <v>15.038772547086351</v>
      </c>
      <c r="B285" s="16">
        <v>6.6666666666666675E-6</v>
      </c>
      <c r="L285" s="12">
        <v>18.857543838136124</v>
      </c>
      <c r="M285" s="12">
        <v>0</v>
      </c>
      <c r="T285" s="7"/>
      <c r="U285" s="18"/>
      <c r="W285">
        <v>15.798303990748179</v>
      </c>
      <c r="X285">
        <v>3.1839021905247071E-7</v>
      </c>
      <c r="Y285"/>
      <c r="Z285"/>
      <c r="AA285"/>
      <c r="AB285"/>
      <c r="AC285"/>
      <c r="AD285"/>
      <c r="AE285"/>
      <c r="AF285"/>
      <c r="AH285" s="17">
        <v>14.779686634276377</v>
      </c>
      <c r="AI285" s="18">
        <v>0</v>
      </c>
      <c r="AJ285"/>
      <c r="AK285"/>
      <c r="AL285"/>
      <c r="AM285"/>
      <c r="AN285"/>
      <c r="AO285"/>
      <c r="AP285"/>
      <c r="AQ285"/>
      <c r="AR285"/>
    </row>
    <row r="286" spans="1:44" x14ac:dyDescent="0.25">
      <c r="A286" s="12">
        <v>15.038772547086351</v>
      </c>
      <c r="B286" s="16">
        <v>2.5000000000000002E-6</v>
      </c>
      <c r="L286" s="12">
        <v>18.857543838136124</v>
      </c>
      <c r="M286" s="12">
        <v>0</v>
      </c>
      <c r="T286" s="7"/>
      <c r="U286" s="18"/>
      <c r="W286">
        <v>15.798303990748179</v>
      </c>
      <c r="X286">
        <v>3.1839021905247071E-7</v>
      </c>
      <c r="Y286"/>
      <c r="Z286"/>
      <c r="AA286"/>
      <c r="AB286"/>
      <c r="AC286"/>
      <c r="AD286"/>
      <c r="AE286"/>
      <c r="AF286"/>
      <c r="AH286" s="17">
        <v>14.779686634276377</v>
      </c>
      <c r="AI286" s="18">
        <v>0</v>
      </c>
      <c r="AJ286"/>
      <c r="AK286"/>
      <c r="AL286"/>
      <c r="AM286"/>
      <c r="AN286"/>
      <c r="AO286"/>
      <c r="AP286"/>
      <c r="AQ286"/>
      <c r="AR286"/>
    </row>
    <row r="287" spans="1:44" x14ac:dyDescent="0.25">
      <c r="A287" s="12">
        <v>15.038772547086351</v>
      </c>
      <c r="B287" s="16">
        <v>0</v>
      </c>
      <c r="L287" s="12">
        <v>18.857543838136124</v>
      </c>
      <c r="M287" s="12">
        <v>4.0000000000000003E-7</v>
      </c>
      <c r="T287" s="7"/>
      <c r="U287" s="18"/>
      <c r="W287">
        <v>15.88153358876392</v>
      </c>
      <c r="X287">
        <v>5.7310239429444727E-6</v>
      </c>
      <c r="Y287"/>
      <c r="Z287"/>
      <c r="AA287"/>
      <c r="AB287"/>
      <c r="AC287"/>
      <c r="AD287"/>
      <c r="AE287"/>
      <c r="AF287"/>
      <c r="AH287" s="17">
        <v>14.779686634276377</v>
      </c>
      <c r="AI287" s="18">
        <v>0</v>
      </c>
      <c r="AJ287"/>
      <c r="AK287"/>
      <c r="AL287"/>
      <c r="AM287"/>
      <c r="AN287"/>
      <c r="AO287"/>
      <c r="AP287"/>
      <c r="AQ287"/>
      <c r="AR287"/>
    </row>
    <row r="288" spans="1:44" x14ac:dyDescent="0.25">
      <c r="A288" s="12">
        <v>15.038772547086351</v>
      </c>
      <c r="B288" s="16">
        <v>0</v>
      </c>
      <c r="L288" s="12">
        <v>18.857543838136124</v>
      </c>
      <c r="M288" s="12">
        <v>4.9999999999999998E-7</v>
      </c>
      <c r="T288" s="7"/>
      <c r="U288" s="18"/>
      <c r="W288" s="20">
        <v>16.071344127418559</v>
      </c>
      <c r="X288" s="20">
        <v>7.0238811960666265E-6</v>
      </c>
      <c r="Y288"/>
      <c r="Z288"/>
      <c r="AA288"/>
      <c r="AB288"/>
      <c r="AC288"/>
      <c r="AD288"/>
      <c r="AE288"/>
      <c r="AF288"/>
      <c r="AH288" s="17">
        <v>14.779686634276377</v>
      </c>
      <c r="AI288" s="18">
        <v>0</v>
      </c>
      <c r="AJ288"/>
      <c r="AK288"/>
      <c r="AL288"/>
      <c r="AM288"/>
      <c r="AN288"/>
      <c r="AO288"/>
      <c r="AP288"/>
      <c r="AQ288"/>
      <c r="AR288"/>
    </row>
    <row r="289" spans="1:44" x14ac:dyDescent="0.25">
      <c r="A289" s="12">
        <v>15.038772547086351</v>
      </c>
      <c r="B289" s="16">
        <v>0</v>
      </c>
      <c r="L289" s="12">
        <v>18.857543838136124</v>
      </c>
      <c r="M289" s="12">
        <v>4.9999999999999998E-7</v>
      </c>
      <c r="T289" s="7"/>
      <c r="U289" s="18"/>
      <c r="W289" s="20">
        <v>16.375819641497269</v>
      </c>
      <c r="X289" s="20">
        <v>9.0307043949428072E-6</v>
      </c>
      <c r="Y289"/>
      <c r="Z289"/>
      <c r="AA289"/>
      <c r="AB289"/>
      <c r="AC289"/>
      <c r="AD289"/>
      <c r="AE289"/>
      <c r="AF289"/>
      <c r="AH289" s="17">
        <v>14.779686634276377</v>
      </c>
      <c r="AI289" s="18">
        <v>0</v>
      </c>
      <c r="AJ289"/>
      <c r="AK289"/>
      <c r="AL289"/>
      <c r="AM289"/>
      <c r="AN289"/>
      <c r="AO289"/>
      <c r="AP289"/>
      <c r="AQ289"/>
      <c r="AR289"/>
    </row>
    <row r="290" spans="1:44" x14ac:dyDescent="0.25">
      <c r="A290" s="12">
        <v>15.038772547086351</v>
      </c>
      <c r="B290" s="16">
        <v>0</v>
      </c>
      <c r="L290" s="12">
        <v>18.857543838136124</v>
      </c>
      <c r="M290" s="12">
        <v>4.9999999999999998E-7</v>
      </c>
      <c r="T290" s="7"/>
      <c r="U290" s="18"/>
      <c r="W290">
        <v>16.529890986046063</v>
      </c>
      <c r="X290">
        <v>3.5022924095771778E-6</v>
      </c>
      <c r="Y290"/>
      <c r="Z290"/>
      <c r="AA290"/>
      <c r="AB290"/>
      <c r="AC290"/>
      <c r="AD290"/>
      <c r="AE290"/>
      <c r="AF290"/>
      <c r="AH290" s="17">
        <v>14.779686634276377</v>
      </c>
      <c r="AI290" s="18">
        <v>0</v>
      </c>
      <c r="AJ290"/>
      <c r="AK290"/>
      <c r="AL290"/>
      <c r="AM290"/>
      <c r="AN290"/>
      <c r="AO290"/>
      <c r="AP290"/>
      <c r="AQ290"/>
      <c r="AR290"/>
    </row>
    <row r="291" spans="1:44" x14ac:dyDescent="0.25">
      <c r="A291" s="12">
        <v>15.038772547086351</v>
      </c>
      <c r="B291" s="16">
        <v>0</v>
      </c>
      <c r="L291" s="12">
        <v>18.857543838136124</v>
      </c>
      <c r="M291" s="12">
        <v>9.9999999999999995E-7</v>
      </c>
      <c r="T291" s="7"/>
      <c r="U291" s="18"/>
      <c r="W291">
        <v>16.529890986046063</v>
      </c>
      <c r="X291">
        <v>4.1390728476821192E-6</v>
      </c>
      <c r="Y291"/>
      <c r="Z291"/>
      <c r="AA291"/>
      <c r="AB291"/>
      <c r="AC291"/>
      <c r="AD291"/>
      <c r="AE291"/>
      <c r="AF291"/>
      <c r="AH291" s="17">
        <v>14.779686634276377</v>
      </c>
      <c r="AI291" s="18">
        <v>0</v>
      </c>
      <c r="AJ291"/>
      <c r="AK291"/>
      <c r="AL291"/>
      <c r="AM291"/>
      <c r="AN291"/>
      <c r="AO291"/>
      <c r="AP291"/>
      <c r="AQ291"/>
      <c r="AR291"/>
    </row>
    <row r="292" spans="1:44" x14ac:dyDescent="0.25">
      <c r="A292" s="12">
        <v>15.038772547086351</v>
      </c>
      <c r="B292" s="16">
        <v>0</v>
      </c>
      <c r="L292" s="12">
        <v>18.857543838136124</v>
      </c>
      <c r="M292" s="12">
        <v>9.9999999999999995E-7</v>
      </c>
      <c r="T292" s="7"/>
      <c r="U292" s="18"/>
      <c r="W292" s="20">
        <v>16.67375554219258</v>
      </c>
      <c r="X292" s="20">
        <v>4.013646397752358E-6</v>
      </c>
      <c r="Y292"/>
      <c r="Z292"/>
      <c r="AA292"/>
      <c r="AB292"/>
      <c r="AC292"/>
      <c r="AD292"/>
      <c r="AE292"/>
      <c r="AF292"/>
      <c r="AH292" s="17">
        <v>14.779686634276377</v>
      </c>
      <c r="AI292" s="18">
        <v>0</v>
      </c>
      <c r="AJ292"/>
      <c r="AK292"/>
      <c r="AL292"/>
      <c r="AM292"/>
      <c r="AN292"/>
      <c r="AO292"/>
      <c r="AP292"/>
      <c r="AQ292"/>
      <c r="AR292"/>
    </row>
    <row r="293" spans="1:44" x14ac:dyDescent="0.25">
      <c r="A293" s="12">
        <v>15.038772547086351</v>
      </c>
      <c r="B293" s="16">
        <v>0</v>
      </c>
      <c r="L293" s="12">
        <v>18.857543838136124</v>
      </c>
      <c r="M293" s="12">
        <v>9.9999999999999995E-7</v>
      </c>
      <c r="T293" s="7"/>
      <c r="U293" s="18"/>
      <c r="W293" s="20">
        <v>16.67375554219258</v>
      </c>
      <c r="X293" s="20">
        <v>6.020469596628537E-6</v>
      </c>
      <c r="Y293"/>
      <c r="Z293"/>
      <c r="AA293"/>
      <c r="AB293"/>
      <c r="AC293"/>
      <c r="AD293"/>
      <c r="AE293"/>
      <c r="AF293"/>
      <c r="AH293" s="17">
        <v>14.779686634276377</v>
      </c>
      <c r="AI293" s="18">
        <v>0</v>
      </c>
      <c r="AJ293"/>
      <c r="AK293"/>
      <c r="AL293"/>
      <c r="AM293"/>
      <c r="AN293"/>
      <c r="AO293"/>
      <c r="AP293"/>
      <c r="AQ293"/>
      <c r="AR293"/>
    </row>
    <row r="294" spans="1:44" x14ac:dyDescent="0.25">
      <c r="A294" s="12">
        <v>15.038772547086351</v>
      </c>
      <c r="B294" s="16">
        <v>0</v>
      </c>
      <c r="L294" s="12">
        <v>18.857543838136124</v>
      </c>
      <c r="M294" s="12">
        <v>1.1999999999999999E-6</v>
      </c>
      <c r="T294" s="7"/>
      <c r="U294" s="18"/>
      <c r="W294">
        <v>17.225295410883099</v>
      </c>
      <c r="X294">
        <v>7.3229750382068263E-6</v>
      </c>
      <c r="Y294"/>
      <c r="Z294"/>
      <c r="AA294"/>
      <c r="AB294"/>
      <c r="AC294"/>
      <c r="AD294"/>
      <c r="AE294"/>
      <c r="AF294"/>
      <c r="AH294" s="17">
        <v>14.779686634276377</v>
      </c>
      <c r="AI294" s="18">
        <v>0</v>
      </c>
      <c r="AJ294"/>
      <c r="AK294"/>
      <c r="AL294"/>
      <c r="AM294"/>
      <c r="AN294"/>
      <c r="AO294"/>
      <c r="AP294"/>
      <c r="AQ294"/>
      <c r="AR294"/>
    </row>
    <row r="295" spans="1:44" x14ac:dyDescent="0.25">
      <c r="A295" s="12">
        <v>15.038772547086351</v>
      </c>
      <c r="B295" s="16">
        <v>0</v>
      </c>
      <c r="L295" s="12">
        <v>18.857543838136124</v>
      </c>
      <c r="M295" s="12">
        <v>1.3333333333333332E-6</v>
      </c>
      <c r="T295" s="7"/>
      <c r="U295" s="18"/>
      <c r="W295">
        <v>17.449820641717579</v>
      </c>
      <c r="X295">
        <v>7.641365257259297E-6</v>
      </c>
      <c r="Y295"/>
      <c r="Z295"/>
      <c r="AA295"/>
      <c r="AB295"/>
      <c r="AC295"/>
      <c r="AD295"/>
      <c r="AE295"/>
      <c r="AF295"/>
      <c r="AH295" s="17">
        <v>14.779686634276377</v>
      </c>
      <c r="AI295" s="18">
        <v>8.278145695364238E-7</v>
      </c>
      <c r="AJ295"/>
      <c r="AK295"/>
      <c r="AL295"/>
      <c r="AM295"/>
      <c r="AN295"/>
      <c r="AO295"/>
      <c r="AP295"/>
      <c r="AQ295"/>
      <c r="AR295"/>
    </row>
    <row r="296" spans="1:44" x14ac:dyDescent="0.25">
      <c r="A296" s="12">
        <v>15.038772547086351</v>
      </c>
      <c r="B296" s="16">
        <v>0</v>
      </c>
      <c r="L296" s="12">
        <v>18.857543838136124</v>
      </c>
      <c r="M296" s="12">
        <v>1.5E-6</v>
      </c>
      <c r="T296" s="7"/>
      <c r="U296" s="18"/>
      <c r="W296">
        <v>17.449820641717579</v>
      </c>
      <c r="X296">
        <v>8.9149261334691798E-6</v>
      </c>
      <c r="Y296"/>
      <c r="Z296"/>
      <c r="AA296"/>
      <c r="AB296"/>
      <c r="AC296"/>
      <c r="AD296"/>
      <c r="AE296"/>
      <c r="AF296"/>
      <c r="AH296" s="17">
        <v>14.779686634276377</v>
      </c>
      <c r="AI296" s="18">
        <v>8.278145695364238E-7</v>
      </c>
      <c r="AJ296"/>
      <c r="AK296"/>
      <c r="AL296"/>
      <c r="AM296"/>
      <c r="AN296"/>
      <c r="AO296"/>
      <c r="AP296"/>
      <c r="AQ296"/>
      <c r="AR296"/>
    </row>
    <row r="297" spans="1:44" x14ac:dyDescent="0.25">
      <c r="A297" s="12">
        <v>15.038772547086351</v>
      </c>
      <c r="B297" s="16">
        <v>0</v>
      </c>
      <c r="L297" s="12">
        <v>18.857543838136124</v>
      </c>
      <c r="M297" s="12">
        <v>1.5E-6</v>
      </c>
      <c r="T297" s="7"/>
      <c r="U297" s="18"/>
      <c r="W297">
        <v>17.523899975581656</v>
      </c>
      <c r="X297">
        <v>5.412633723892002E-6</v>
      </c>
      <c r="Y297"/>
      <c r="Z297"/>
      <c r="AA297"/>
      <c r="AB297"/>
      <c r="AC297"/>
      <c r="AD297"/>
      <c r="AE297"/>
      <c r="AF297"/>
      <c r="AH297" s="17">
        <v>14.779686634276377</v>
      </c>
      <c r="AI297" s="18">
        <v>8.278145695364238E-7</v>
      </c>
      <c r="AJ297"/>
      <c r="AK297"/>
      <c r="AL297"/>
      <c r="AM297"/>
      <c r="AN297"/>
      <c r="AO297"/>
      <c r="AP297"/>
      <c r="AQ297"/>
      <c r="AR297"/>
    </row>
    <row r="298" spans="1:44" x14ac:dyDescent="0.25">
      <c r="A298" s="12">
        <v>15.20089845703775</v>
      </c>
      <c r="B298" s="16">
        <v>5.0000000000000004E-6</v>
      </c>
      <c r="L298" s="12">
        <v>18.857543838136124</v>
      </c>
      <c r="M298" s="12">
        <v>1.5E-6</v>
      </c>
      <c r="T298" s="7"/>
      <c r="U298" s="18"/>
      <c r="W298" s="20">
        <v>17.531684545506181</v>
      </c>
      <c r="X298" s="20">
        <v>1.4047762392133253E-5</v>
      </c>
      <c r="Y298"/>
      <c r="Z298"/>
      <c r="AA298"/>
      <c r="AB298"/>
      <c r="AC298"/>
      <c r="AD298"/>
      <c r="AE298"/>
      <c r="AF298"/>
      <c r="AH298" s="17">
        <v>14.779686634276377</v>
      </c>
      <c r="AI298" s="18">
        <v>1.0031096398836393E-6</v>
      </c>
      <c r="AJ298"/>
      <c r="AK298"/>
      <c r="AL298"/>
      <c r="AM298"/>
      <c r="AN298"/>
      <c r="AO298"/>
      <c r="AP298"/>
      <c r="AQ298"/>
      <c r="AR298"/>
    </row>
    <row r="299" spans="1:44" x14ac:dyDescent="0.25">
      <c r="A299" s="12">
        <v>15.20089845703775</v>
      </c>
      <c r="B299" s="16">
        <v>2.5000000000000002E-6</v>
      </c>
      <c r="L299" s="12">
        <v>18.857543838136124</v>
      </c>
      <c r="M299" s="12">
        <v>3.0000000000000001E-6</v>
      </c>
      <c r="T299" s="7"/>
      <c r="U299" s="18"/>
      <c r="W299">
        <v>17.670944301853662</v>
      </c>
      <c r="X299">
        <v>3.6791758646063282E-6</v>
      </c>
      <c r="Y299"/>
      <c r="Z299"/>
      <c r="AA299"/>
      <c r="AB299"/>
      <c r="AC299"/>
      <c r="AD299"/>
      <c r="AE299"/>
      <c r="AF299"/>
      <c r="AH299" s="17">
        <v>14.779686634276377</v>
      </c>
      <c r="AI299" s="18">
        <v>1.0031096398836393E-6</v>
      </c>
      <c r="AJ299"/>
      <c r="AK299"/>
      <c r="AL299"/>
      <c r="AM299"/>
      <c r="AN299"/>
      <c r="AO299"/>
      <c r="AP299"/>
      <c r="AQ299"/>
      <c r="AR299"/>
    </row>
    <row r="300" spans="1:44" x14ac:dyDescent="0.25">
      <c r="A300" s="12">
        <v>15.333170702065592</v>
      </c>
      <c r="B300" s="16">
        <v>7.9999999999999996E-6</v>
      </c>
      <c r="L300" s="12">
        <v>18.857543838136124</v>
      </c>
      <c r="M300" s="12">
        <v>3.7499999999999997E-6</v>
      </c>
      <c r="T300" s="7"/>
      <c r="U300" s="18"/>
      <c r="W300" s="20">
        <v>17.806681518267446</v>
      </c>
      <c r="X300" s="20">
        <v>5.0170579971904475E-6</v>
      </c>
      <c r="Y300"/>
      <c r="Z300"/>
      <c r="AA300"/>
      <c r="AB300"/>
      <c r="AC300"/>
      <c r="AD300"/>
      <c r="AE300"/>
      <c r="AF300"/>
      <c r="AH300" s="17">
        <v>14.779686634276377</v>
      </c>
      <c r="AI300" s="18">
        <v>1.5046644598254589E-6</v>
      </c>
      <c r="AJ300"/>
      <c r="AK300"/>
      <c r="AL300"/>
      <c r="AM300"/>
      <c r="AN300"/>
      <c r="AO300"/>
      <c r="AP300"/>
      <c r="AQ300"/>
      <c r="AR300"/>
    </row>
    <row r="301" spans="1:44" x14ac:dyDescent="0.25">
      <c r="A301" s="12">
        <v>15.333170702065592</v>
      </c>
      <c r="B301" s="16">
        <v>6.0000000000000002E-6</v>
      </c>
      <c r="L301" s="12">
        <v>19.109367457715539</v>
      </c>
      <c r="M301" s="12">
        <v>0</v>
      </c>
      <c r="T301" s="7"/>
      <c r="U301" s="18"/>
      <c r="W301">
        <v>17.816533974631895</v>
      </c>
      <c r="X301">
        <v>6.0494141619969434E-6</v>
      </c>
      <c r="Y301"/>
      <c r="Z301"/>
      <c r="AA301"/>
      <c r="AB301"/>
      <c r="AC301"/>
      <c r="AD301"/>
      <c r="AE301"/>
      <c r="AF301"/>
      <c r="AH301" s="17">
        <v>14.779686634276377</v>
      </c>
      <c r="AI301" s="18">
        <v>1.6556291390728476E-6</v>
      </c>
      <c r="AJ301"/>
      <c r="AK301"/>
      <c r="AL301"/>
      <c r="AM301"/>
      <c r="AN301"/>
      <c r="AO301"/>
      <c r="AP301"/>
      <c r="AQ301"/>
      <c r="AR301"/>
    </row>
    <row r="302" spans="1:44" x14ac:dyDescent="0.25">
      <c r="A302" s="12">
        <v>15.333170702065592</v>
      </c>
      <c r="B302" s="16">
        <v>1.9999999999999999E-6</v>
      </c>
      <c r="L302" s="12">
        <v>19.109367457715539</v>
      </c>
      <c r="M302" s="12">
        <v>0</v>
      </c>
      <c r="T302" s="7"/>
      <c r="U302" s="18"/>
      <c r="W302" s="20">
        <v>18.076620187331191</v>
      </c>
      <c r="X302" s="20">
        <v>5.0170579971904475E-6</v>
      </c>
      <c r="Y302"/>
      <c r="Z302"/>
      <c r="AA302"/>
      <c r="AB302"/>
      <c r="AC302"/>
      <c r="AD302"/>
      <c r="AE302"/>
      <c r="AF302"/>
      <c r="AH302" s="17">
        <v>14.779686634276377</v>
      </c>
      <c r="AI302" s="18">
        <v>2.4834437086092716E-6</v>
      </c>
      <c r="AJ302"/>
      <c r="AK302"/>
      <c r="AL302"/>
      <c r="AM302"/>
      <c r="AN302"/>
      <c r="AO302"/>
      <c r="AP302"/>
      <c r="AQ302"/>
      <c r="AR302"/>
    </row>
    <row r="303" spans="1:44" x14ac:dyDescent="0.25">
      <c r="A303" s="12">
        <v>15.37431685567997</v>
      </c>
      <c r="B303" s="16">
        <v>7.4999999999999993E-6</v>
      </c>
      <c r="L303" s="12">
        <v>19.109367457715539</v>
      </c>
      <c r="M303" s="12">
        <v>0</v>
      </c>
      <c r="T303" s="7"/>
      <c r="U303" s="18"/>
      <c r="W303" s="20">
        <v>18.076620187331191</v>
      </c>
      <c r="X303" s="20">
        <v>7.0238811960666265E-6</v>
      </c>
      <c r="Y303"/>
      <c r="Z303"/>
      <c r="AA303"/>
      <c r="AB303"/>
      <c r="AC303"/>
      <c r="AD303"/>
      <c r="AE303"/>
      <c r="AF303"/>
      <c r="AH303" s="17">
        <v>14.779686634276377</v>
      </c>
      <c r="AI303" s="18">
        <v>2.4834437086092716E-6</v>
      </c>
      <c r="AJ303"/>
      <c r="AK303"/>
      <c r="AL303"/>
      <c r="AM303"/>
      <c r="AN303"/>
      <c r="AO303"/>
      <c r="AP303"/>
      <c r="AQ303"/>
      <c r="AR303"/>
    </row>
    <row r="304" spans="1:44" x14ac:dyDescent="0.25">
      <c r="A304" s="12">
        <v>15.37431685567997</v>
      </c>
      <c r="B304" s="16">
        <v>1.2500000000000001E-6</v>
      </c>
      <c r="L304" s="12">
        <v>19.109367457715539</v>
      </c>
      <c r="M304" s="12">
        <v>0</v>
      </c>
      <c r="T304" s="7"/>
      <c r="U304" s="18"/>
      <c r="W304">
        <v>18.103491826354059</v>
      </c>
      <c r="X304">
        <v>2.1461859210203584E-6</v>
      </c>
      <c r="Y304"/>
      <c r="Z304"/>
      <c r="AA304"/>
      <c r="AB304"/>
      <c r="AC304"/>
      <c r="AD304"/>
      <c r="AE304"/>
      <c r="AF304"/>
      <c r="AH304" s="17">
        <v>14.779686634276377</v>
      </c>
      <c r="AI304" s="18">
        <v>3.3112582781456952E-6</v>
      </c>
      <c r="AJ304"/>
      <c r="AK304"/>
      <c r="AL304"/>
      <c r="AM304"/>
      <c r="AN304"/>
      <c r="AO304"/>
      <c r="AP304"/>
      <c r="AQ304"/>
      <c r="AR304"/>
    </row>
    <row r="305" spans="1:44" x14ac:dyDescent="0.25">
      <c r="A305" s="11">
        <v>15.441190395348436</v>
      </c>
      <c r="B305" s="19">
        <v>1.7E-5</v>
      </c>
      <c r="L305" s="12">
        <v>19.109367457715539</v>
      </c>
      <c r="M305" s="12">
        <v>0</v>
      </c>
      <c r="T305" s="7"/>
      <c r="U305" s="18"/>
      <c r="W305">
        <v>18.103491826354059</v>
      </c>
      <c r="X305">
        <v>5.7310239429444727E-6</v>
      </c>
      <c r="Y305"/>
      <c r="Z305"/>
      <c r="AA305"/>
      <c r="AB305"/>
      <c r="AC305"/>
      <c r="AD305"/>
      <c r="AE305"/>
      <c r="AF305"/>
      <c r="AH305" s="17">
        <v>14.779686634276377</v>
      </c>
      <c r="AI305" s="18">
        <v>3.3112582781456952E-6</v>
      </c>
      <c r="AJ305"/>
      <c r="AK305"/>
      <c r="AL305"/>
      <c r="AM305"/>
      <c r="AN305"/>
      <c r="AO305"/>
      <c r="AP305"/>
      <c r="AQ305"/>
      <c r="AR305"/>
    </row>
    <row r="306" spans="1:44" x14ac:dyDescent="0.25">
      <c r="A306" s="12">
        <v>15.545513958906358</v>
      </c>
      <c r="B306" s="16">
        <v>8.7500000000000009E-6</v>
      </c>
      <c r="L306" s="12">
        <v>19.109367457715539</v>
      </c>
      <c r="M306" s="12">
        <v>0</v>
      </c>
      <c r="T306" s="7"/>
      <c r="U306" s="18"/>
      <c r="W306">
        <v>18.174376582795652</v>
      </c>
      <c r="X306">
        <v>3.8206826286296485E-6</v>
      </c>
      <c r="Y306"/>
      <c r="Z306"/>
      <c r="AA306"/>
      <c r="AB306"/>
      <c r="AC306"/>
      <c r="AD306"/>
      <c r="AE306"/>
      <c r="AF306"/>
      <c r="AH306" s="17">
        <v>14.779686634276377</v>
      </c>
      <c r="AI306" s="18">
        <v>5.5187637969094931E-6</v>
      </c>
      <c r="AJ306"/>
      <c r="AK306"/>
      <c r="AL306"/>
      <c r="AM306"/>
      <c r="AN306"/>
      <c r="AO306"/>
      <c r="AP306"/>
      <c r="AQ306"/>
      <c r="AR306"/>
    </row>
    <row r="307" spans="1:44" x14ac:dyDescent="0.25">
      <c r="A307" s="12">
        <v>15.545513958906358</v>
      </c>
      <c r="B307" s="16">
        <v>5.0000000000000004E-6</v>
      </c>
      <c r="L307" s="12">
        <v>19.109367457715539</v>
      </c>
      <c r="M307" s="12">
        <v>0</v>
      </c>
      <c r="T307" s="7"/>
      <c r="U307" s="18"/>
      <c r="W307">
        <v>18.661440128416249</v>
      </c>
      <c r="X307">
        <v>1.6237901171676006E-5</v>
      </c>
      <c r="Y307"/>
      <c r="Z307"/>
      <c r="AA307"/>
      <c r="AB307"/>
      <c r="AC307"/>
      <c r="AD307"/>
      <c r="AE307"/>
      <c r="AF307"/>
      <c r="AH307" s="17">
        <v>15.114613646428232</v>
      </c>
      <c r="AI307" s="18">
        <v>0</v>
      </c>
      <c r="AJ307"/>
      <c r="AK307"/>
      <c r="AL307"/>
      <c r="AM307"/>
      <c r="AN307"/>
      <c r="AO307"/>
      <c r="AP307"/>
      <c r="AQ307"/>
      <c r="AR307"/>
    </row>
    <row r="308" spans="1:44" x14ac:dyDescent="0.25">
      <c r="A308" s="12">
        <v>15.545513958906358</v>
      </c>
      <c r="B308" s="16">
        <v>1.2500000000000001E-6</v>
      </c>
      <c r="L308" s="12">
        <v>19.109367457715539</v>
      </c>
      <c r="M308" s="12">
        <v>0</v>
      </c>
      <c r="T308" s="7"/>
      <c r="U308" s="18"/>
      <c r="W308">
        <v>18.729760863082653</v>
      </c>
      <c r="X308">
        <v>3.5022924095771778E-6</v>
      </c>
      <c r="Y308"/>
      <c r="Z308"/>
      <c r="AA308"/>
      <c r="AB308"/>
      <c r="AC308"/>
      <c r="AD308"/>
      <c r="AE308"/>
      <c r="AF308"/>
      <c r="AH308" s="17">
        <v>15.114613646428232</v>
      </c>
      <c r="AI308" s="18">
        <v>0</v>
      </c>
      <c r="AJ308"/>
      <c r="AK308"/>
      <c r="AL308"/>
      <c r="AM308"/>
      <c r="AN308"/>
      <c r="AO308"/>
      <c r="AP308"/>
      <c r="AQ308"/>
      <c r="AR308"/>
    </row>
    <row r="309" spans="1:44" x14ac:dyDescent="0.25">
      <c r="A309" s="12">
        <v>15.592884137631458</v>
      </c>
      <c r="B309" s="16">
        <v>2.0000000000000002E-5</v>
      </c>
      <c r="L309" s="12">
        <v>19.109367457715539</v>
      </c>
      <c r="M309" s="12">
        <v>3.333333333333333E-7</v>
      </c>
      <c r="T309" s="7"/>
      <c r="U309" s="18"/>
      <c r="W309">
        <v>18.865492634795903</v>
      </c>
      <c r="X309">
        <v>5.212165808192298E-6</v>
      </c>
      <c r="Y309"/>
      <c r="Z309"/>
      <c r="AA309"/>
      <c r="AB309"/>
      <c r="AC309"/>
      <c r="AD309"/>
      <c r="AE309"/>
      <c r="AF309"/>
      <c r="AH309" s="17">
        <v>15.114613646428232</v>
      </c>
      <c r="AI309" s="18">
        <v>0</v>
      </c>
      <c r="AJ309"/>
      <c r="AK309"/>
      <c r="AL309"/>
      <c r="AM309"/>
      <c r="AN309"/>
      <c r="AO309"/>
      <c r="AP309"/>
      <c r="AQ309"/>
      <c r="AR309"/>
    </row>
    <row r="310" spans="1:44" x14ac:dyDescent="0.25">
      <c r="A310" s="12">
        <v>15.592884137631458</v>
      </c>
      <c r="B310" s="16">
        <v>2.0000000000000002E-5</v>
      </c>
      <c r="L310" s="12">
        <v>19.109367457715539</v>
      </c>
      <c r="M310" s="12">
        <v>4.0000000000000003E-7</v>
      </c>
      <c r="T310" s="7"/>
      <c r="U310" s="18"/>
      <c r="W310">
        <v>18.865492634795903</v>
      </c>
      <c r="X310">
        <v>9.5517065715741212E-6</v>
      </c>
      <c r="Y310"/>
      <c r="Z310"/>
      <c r="AA310"/>
      <c r="AB310"/>
      <c r="AC310"/>
      <c r="AD310"/>
      <c r="AE310"/>
      <c r="AF310"/>
      <c r="AH310" s="17">
        <v>15.114613646428232</v>
      </c>
      <c r="AI310" s="18">
        <v>0</v>
      </c>
      <c r="AJ310"/>
      <c r="AK310"/>
      <c r="AL310"/>
      <c r="AM310"/>
      <c r="AN310"/>
      <c r="AO310"/>
      <c r="AP310"/>
      <c r="AQ310"/>
      <c r="AR310"/>
    </row>
    <row r="311" spans="1:44" x14ac:dyDescent="0.25">
      <c r="A311" s="12">
        <v>15.592884137631458</v>
      </c>
      <c r="B311" s="16">
        <v>1.2500000000000001E-5</v>
      </c>
      <c r="L311" s="12">
        <v>19.109367457715539</v>
      </c>
      <c r="M311" s="12">
        <v>4.9999999999999998E-7</v>
      </c>
      <c r="T311" s="7"/>
      <c r="U311" s="18"/>
      <c r="W311">
        <v>18.932910335926028</v>
      </c>
      <c r="X311">
        <v>4.4574630667345899E-6</v>
      </c>
      <c r="Y311"/>
      <c r="Z311"/>
      <c r="AA311"/>
      <c r="AB311"/>
      <c r="AC311"/>
      <c r="AD311"/>
      <c r="AE311"/>
      <c r="AF311"/>
      <c r="AH311" s="17">
        <v>15.114613646428232</v>
      </c>
      <c r="AI311" s="18">
        <v>0</v>
      </c>
      <c r="AJ311"/>
      <c r="AK311"/>
      <c r="AL311"/>
      <c r="AM311"/>
      <c r="AN311"/>
      <c r="AO311"/>
      <c r="AP311"/>
      <c r="AQ311"/>
      <c r="AR311"/>
    </row>
    <row r="312" spans="1:44" x14ac:dyDescent="0.25">
      <c r="A312" s="12">
        <v>15.592884137631458</v>
      </c>
      <c r="B312" s="16">
        <v>1.0000000000000001E-5</v>
      </c>
      <c r="L312" s="12">
        <v>19.109367457715539</v>
      </c>
      <c r="M312" s="12">
        <v>4.9999999999999998E-7</v>
      </c>
      <c r="T312" s="7"/>
      <c r="U312" s="18"/>
      <c r="W312">
        <v>19.13340940245136</v>
      </c>
      <c r="X312">
        <v>1.2263919548687761E-6</v>
      </c>
      <c r="Y312"/>
      <c r="Z312"/>
      <c r="AA312"/>
      <c r="AB312"/>
      <c r="AC312"/>
      <c r="AD312"/>
      <c r="AE312"/>
      <c r="AF312"/>
      <c r="AH312" s="17">
        <v>15.114613646428232</v>
      </c>
      <c r="AI312" s="18">
        <v>0</v>
      </c>
      <c r="AJ312"/>
      <c r="AK312"/>
      <c r="AL312"/>
      <c r="AM312"/>
      <c r="AN312"/>
      <c r="AO312"/>
      <c r="AP312"/>
      <c r="AQ312"/>
      <c r="AR312"/>
    </row>
    <row r="313" spans="1:44" x14ac:dyDescent="0.25">
      <c r="A313" s="12">
        <v>15.592884137631458</v>
      </c>
      <c r="B313" s="16">
        <v>0</v>
      </c>
      <c r="L313" s="12">
        <v>19.109367457715539</v>
      </c>
      <c r="M313" s="12">
        <v>9.9999999999999995E-7</v>
      </c>
      <c r="T313" s="7"/>
      <c r="U313" s="18"/>
      <c r="W313">
        <v>19.199668154613576</v>
      </c>
      <c r="X313">
        <v>6.1319597743438807E-7</v>
      </c>
      <c r="Y313"/>
      <c r="Z313"/>
      <c r="AA313"/>
      <c r="AB313"/>
      <c r="AC313"/>
      <c r="AD313"/>
      <c r="AE313"/>
      <c r="AF313"/>
      <c r="AH313" s="17">
        <v>15.114613646428232</v>
      </c>
      <c r="AI313" s="18">
        <v>0</v>
      </c>
      <c r="AJ313"/>
      <c r="AK313"/>
      <c r="AL313"/>
      <c r="AM313"/>
      <c r="AN313"/>
      <c r="AO313"/>
      <c r="AP313"/>
      <c r="AQ313"/>
      <c r="AR313"/>
    </row>
    <row r="314" spans="1:44" x14ac:dyDescent="0.25">
      <c r="A314" s="12">
        <v>15.664455147086018</v>
      </c>
      <c r="B314" s="16">
        <v>2.9999999999999997E-5</v>
      </c>
      <c r="L314" s="12">
        <v>19.109367457715539</v>
      </c>
      <c r="M314" s="12">
        <v>1.3333333333333332E-6</v>
      </c>
      <c r="T314" s="7"/>
      <c r="U314" s="18"/>
      <c r="W314">
        <v>19.265644835784915</v>
      </c>
      <c r="X314">
        <v>0</v>
      </c>
      <c r="Y314"/>
      <c r="Z314"/>
      <c r="AA314"/>
      <c r="AB314"/>
      <c r="AC314"/>
      <c r="AD314"/>
      <c r="AE314"/>
      <c r="AF314"/>
      <c r="AH314" s="17">
        <v>15.114613646428232</v>
      </c>
      <c r="AI314" s="18">
        <v>0</v>
      </c>
      <c r="AJ314"/>
      <c r="AK314"/>
      <c r="AL314"/>
      <c r="AM314"/>
      <c r="AN314"/>
      <c r="AO314"/>
      <c r="AP314"/>
      <c r="AQ314"/>
      <c r="AR314"/>
    </row>
    <row r="315" spans="1:44" x14ac:dyDescent="0.25">
      <c r="A315" s="12">
        <v>15.664455147086018</v>
      </c>
      <c r="B315" s="16">
        <v>1.7E-5</v>
      </c>
      <c r="L315" s="12">
        <v>19.109367457715539</v>
      </c>
      <c r="M315" s="12">
        <v>1.5E-6</v>
      </c>
      <c r="T315" s="7"/>
      <c r="U315" s="18"/>
      <c r="W315">
        <v>19.265644835784915</v>
      </c>
      <c r="X315">
        <v>0</v>
      </c>
      <c r="Y315"/>
      <c r="Z315"/>
      <c r="AA315"/>
      <c r="AB315"/>
      <c r="AC315"/>
      <c r="AD315"/>
      <c r="AE315"/>
      <c r="AF315"/>
      <c r="AH315" s="17">
        <v>15.114613646428232</v>
      </c>
      <c r="AI315" s="18">
        <v>0</v>
      </c>
      <c r="AJ315"/>
      <c r="AK315"/>
      <c r="AL315"/>
      <c r="AM315"/>
      <c r="AN315"/>
      <c r="AO315"/>
      <c r="AP315"/>
      <c r="AQ315"/>
      <c r="AR315"/>
    </row>
    <row r="316" spans="1:44" x14ac:dyDescent="0.25">
      <c r="A316" s="17">
        <v>15.759943078146149</v>
      </c>
      <c r="B316" s="16">
        <v>1.2500000000000001E-5</v>
      </c>
      <c r="L316" s="12">
        <v>19.109367457715539</v>
      </c>
      <c r="M316" s="12">
        <v>1.9999999999999999E-6</v>
      </c>
      <c r="T316" s="7"/>
      <c r="U316" s="18"/>
      <c r="W316">
        <v>19.265644835784915</v>
      </c>
      <c r="X316">
        <v>3.1839021905247071E-7</v>
      </c>
      <c r="Y316"/>
      <c r="Z316"/>
      <c r="AA316"/>
      <c r="AB316"/>
      <c r="AC316"/>
      <c r="AD316"/>
      <c r="AE316"/>
      <c r="AF316"/>
      <c r="AH316" s="17">
        <v>15.114613646428232</v>
      </c>
      <c r="AI316" s="18">
        <v>0</v>
      </c>
      <c r="AJ316"/>
      <c r="AK316"/>
      <c r="AL316"/>
      <c r="AM316"/>
      <c r="AN316"/>
      <c r="AO316"/>
      <c r="AP316"/>
      <c r="AQ316"/>
      <c r="AR316"/>
    </row>
    <row r="317" spans="1:44" x14ac:dyDescent="0.25">
      <c r="A317" s="17">
        <v>15.759943078146149</v>
      </c>
      <c r="B317" s="16">
        <v>1.0714285714285714E-5</v>
      </c>
      <c r="L317" s="12">
        <v>19.109367457715539</v>
      </c>
      <c r="M317" s="12">
        <v>2.3333333333333336E-6</v>
      </c>
      <c r="T317" s="7"/>
      <c r="U317" s="18"/>
      <c r="W317">
        <v>19.396763761292657</v>
      </c>
      <c r="X317">
        <v>4.2923718420407168E-6</v>
      </c>
      <c r="Y317"/>
      <c r="Z317"/>
      <c r="AA317"/>
      <c r="AB317"/>
      <c r="AC317"/>
      <c r="AD317"/>
      <c r="AE317"/>
      <c r="AF317"/>
      <c r="AH317" s="17">
        <v>15.114613646428232</v>
      </c>
      <c r="AI317" s="18">
        <v>0</v>
      </c>
      <c r="AJ317"/>
      <c r="AK317"/>
      <c r="AL317"/>
      <c r="AM317"/>
      <c r="AN317"/>
      <c r="AO317"/>
      <c r="AP317"/>
      <c r="AQ317"/>
      <c r="AR317"/>
    </row>
    <row r="318" spans="1:44" x14ac:dyDescent="0.25">
      <c r="A318" s="11">
        <v>15.759943078146149</v>
      </c>
      <c r="B318" s="19">
        <v>7.9999999999999996E-6</v>
      </c>
      <c r="L318" s="12">
        <v>19.109367457715539</v>
      </c>
      <c r="M318" s="12">
        <v>3.0000000000000001E-6</v>
      </c>
      <c r="T318" s="7"/>
      <c r="U318" s="18"/>
      <c r="W318">
        <v>19.396763761292657</v>
      </c>
      <c r="X318">
        <v>5.0942435048395313E-6</v>
      </c>
      <c r="Y318"/>
      <c r="Z318"/>
      <c r="AA318"/>
      <c r="AB318"/>
      <c r="AC318"/>
      <c r="AD318"/>
      <c r="AE318"/>
      <c r="AF318"/>
      <c r="AH318" s="17">
        <v>15.114613646428232</v>
      </c>
      <c r="AI318" s="18">
        <v>0</v>
      </c>
      <c r="AJ318"/>
      <c r="AK318"/>
      <c r="AL318"/>
      <c r="AM318"/>
      <c r="AN318"/>
      <c r="AO318"/>
      <c r="AP318"/>
      <c r="AQ318"/>
      <c r="AR318"/>
    </row>
    <row r="319" spans="1:44" x14ac:dyDescent="0.25">
      <c r="A319" s="12">
        <v>15.88153358876392</v>
      </c>
      <c r="B319" s="16">
        <v>8.7500000000000009E-6</v>
      </c>
      <c r="L319" s="12">
        <v>19.357124098485258</v>
      </c>
      <c r="M319" s="12">
        <v>0</v>
      </c>
      <c r="T319" s="7"/>
      <c r="U319" s="18"/>
      <c r="W319">
        <v>19.396763761292657</v>
      </c>
      <c r="X319">
        <v>8.9149261334691798E-6</v>
      </c>
      <c r="Y319"/>
      <c r="Z319"/>
      <c r="AA319"/>
      <c r="AB319"/>
      <c r="AC319"/>
      <c r="AD319"/>
      <c r="AE319"/>
      <c r="AF319"/>
      <c r="AH319" s="17">
        <v>15.114613646428232</v>
      </c>
      <c r="AI319" s="18">
        <v>0</v>
      </c>
      <c r="AJ319"/>
      <c r="AK319"/>
      <c r="AL319"/>
      <c r="AM319"/>
      <c r="AN319"/>
      <c r="AO319"/>
      <c r="AP319"/>
      <c r="AQ319"/>
      <c r="AR319"/>
    </row>
    <row r="320" spans="1:44" x14ac:dyDescent="0.25">
      <c r="A320" s="12">
        <v>16.046491032656096</v>
      </c>
      <c r="B320" s="16">
        <v>1.7500000000000002E-5</v>
      </c>
      <c r="L320" s="12">
        <v>19.357124098485258</v>
      </c>
      <c r="M320" s="12">
        <v>0</v>
      </c>
      <c r="T320" s="7"/>
      <c r="U320" s="18"/>
      <c r="W320">
        <v>19.71982558347387</v>
      </c>
      <c r="X320">
        <v>3.8206826286296485E-6</v>
      </c>
      <c r="Y320"/>
      <c r="Z320"/>
      <c r="AA320"/>
      <c r="AB320"/>
      <c r="AC320"/>
      <c r="AD320"/>
      <c r="AE320"/>
      <c r="AF320"/>
      <c r="AH320" s="17">
        <v>15.114613646428232</v>
      </c>
      <c r="AI320" s="18">
        <v>0</v>
      </c>
      <c r="AJ320"/>
      <c r="AK320"/>
      <c r="AL320"/>
      <c r="AM320"/>
      <c r="AN320"/>
      <c r="AO320"/>
      <c r="AP320"/>
      <c r="AQ320"/>
      <c r="AR320"/>
    </row>
    <row r="321" spans="1:44" x14ac:dyDescent="0.25">
      <c r="A321" s="12">
        <v>16.12615554228605</v>
      </c>
      <c r="B321" s="16">
        <v>2.5000000000000001E-5</v>
      </c>
      <c r="L321" s="12">
        <v>19.357124098485258</v>
      </c>
      <c r="M321" s="12">
        <v>4.9999999999999998E-7</v>
      </c>
      <c r="T321" s="7"/>
      <c r="U321" s="18"/>
      <c r="W321">
        <v>19.847213016051636</v>
      </c>
      <c r="X321">
        <v>0</v>
      </c>
      <c r="Y321"/>
      <c r="Z321"/>
      <c r="AA321"/>
      <c r="AB321"/>
      <c r="AC321"/>
      <c r="AD321"/>
      <c r="AE321"/>
      <c r="AF321"/>
      <c r="AH321" s="17">
        <v>15.114613646428232</v>
      </c>
      <c r="AI321" s="18">
        <v>8.278145695364238E-7</v>
      </c>
      <c r="AJ321"/>
      <c r="AK321"/>
      <c r="AL321"/>
      <c r="AM321"/>
      <c r="AN321"/>
      <c r="AO321"/>
      <c r="AP321"/>
      <c r="AQ321"/>
      <c r="AR321"/>
    </row>
    <row r="322" spans="1:44" x14ac:dyDescent="0.25">
      <c r="A322" s="12">
        <v>16.12615554228605</v>
      </c>
      <c r="B322" s="16">
        <v>1.0000000000000001E-5</v>
      </c>
      <c r="L322" s="12">
        <v>19.357124098485258</v>
      </c>
      <c r="M322" s="12">
        <v>1.3333333333333332E-6</v>
      </c>
      <c r="T322" s="7"/>
      <c r="U322" s="18"/>
      <c r="W322">
        <v>19.847213016051636</v>
      </c>
      <c r="X322">
        <v>4.5989698307579102E-6</v>
      </c>
      <c r="Y322"/>
      <c r="Z322"/>
      <c r="AA322"/>
      <c r="AB322"/>
      <c r="AC322"/>
      <c r="AD322"/>
      <c r="AE322"/>
      <c r="AF322"/>
      <c r="AH322" s="17">
        <v>15.114613646428232</v>
      </c>
      <c r="AI322" s="18">
        <v>8.278145695364238E-7</v>
      </c>
      <c r="AJ322"/>
      <c r="AK322"/>
      <c r="AL322"/>
      <c r="AM322"/>
      <c r="AN322"/>
      <c r="AO322"/>
      <c r="AP322"/>
      <c r="AQ322"/>
      <c r="AR322"/>
    </row>
    <row r="323" spans="1:44" x14ac:dyDescent="0.25">
      <c r="A323" s="12">
        <v>16.12615554228605</v>
      </c>
      <c r="B323" s="16">
        <v>1.0000000000000001E-5</v>
      </c>
      <c r="L323" s="12">
        <v>19.357124098485258</v>
      </c>
      <c r="M323" s="12">
        <v>1.5E-6</v>
      </c>
      <c r="T323" s="7"/>
      <c r="U323" s="18"/>
      <c r="W323">
        <v>20.161267064264038</v>
      </c>
      <c r="X323">
        <v>3.1839021905247075E-6</v>
      </c>
      <c r="Y323"/>
      <c r="Z323"/>
      <c r="AA323"/>
      <c r="AB323"/>
      <c r="AC323"/>
      <c r="AD323"/>
      <c r="AE323"/>
      <c r="AF323"/>
      <c r="AH323" s="17">
        <v>15.114613646428232</v>
      </c>
      <c r="AI323" s="18">
        <v>1.0028078620136384E-6</v>
      </c>
      <c r="AJ323"/>
      <c r="AK323"/>
      <c r="AL323"/>
      <c r="AM323"/>
      <c r="AN323"/>
      <c r="AO323"/>
      <c r="AP323"/>
      <c r="AQ323"/>
      <c r="AR323"/>
    </row>
    <row r="324" spans="1:44" x14ac:dyDescent="0.25">
      <c r="A324" s="12">
        <v>16.12615554228605</v>
      </c>
      <c r="B324" s="16">
        <v>1.0000000000000001E-5</v>
      </c>
      <c r="L324" s="12">
        <v>19.357124098485258</v>
      </c>
      <c r="M324" s="12">
        <v>2.3999999999999999E-6</v>
      </c>
      <c r="T324" s="7"/>
      <c r="U324" s="18"/>
      <c r="W324">
        <v>20.285173435901353</v>
      </c>
      <c r="X324">
        <v>6.7451557517782678E-6</v>
      </c>
      <c r="Y324"/>
      <c r="Z324"/>
      <c r="AA324"/>
      <c r="AB324"/>
      <c r="AC324"/>
      <c r="AD324"/>
      <c r="AE324"/>
      <c r="AF324"/>
      <c r="AH324" s="17">
        <v>15.114613646428232</v>
      </c>
      <c r="AI324" s="18">
        <v>1.0031096398836393E-6</v>
      </c>
      <c r="AJ324"/>
      <c r="AK324"/>
      <c r="AL324"/>
      <c r="AM324"/>
      <c r="AN324"/>
      <c r="AO324"/>
      <c r="AP324"/>
      <c r="AQ324"/>
      <c r="AR324"/>
    </row>
    <row r="325" spans="1:44" x14ac:dyDescent="0.25">
      <c r="A325" s="12">
        <v>16.12615554228605</v>
      </c>
      <c r="B325" s="16">
        <v>7.4999999999999993E-6</v>
      </c>
      <c r="L325" s="12">
        <v>19.357124098485258</v>
      </c>
      <c r="M325" s="12">
        <v>2.5000000000000002E-6</v>
      </c>
      <c r="T325" s="7"/>
      <c r="U325" s="18"/>
      <c r="W325">
        <v>20.346768313943254</v>
      </c>
      <c r="X325">
        <v>0</v>
      </c>
      <c r="Y325"/>
      <c r="Z325"/>
      <c r="AA325"/>
      <c r="AB325"/>
      <c r="AC325"/>
      <c r="AD325"/>
      <c r="AE325"/>
      <c r="AF325"/>
      <c r="AH325" s="17">
        <v>15.114613646428232</v>
      </c>
      <c r="AI325" s="18">
        <v>1.2490632025980516E-6</v>
      </c>
      <c r="AJ325"/>
      <c r="AK325"/>
      <c r="AL325"/>
      <c r="AM325"/>
      <c r="AN325"/>
      <c r="AO325"/>
      <c r="AP325"/>
      <c r="AQ325"/>
      <c r="AR325"/>
    </row>
    <row r="326" spans="1:44" x14ac:dyDescent="0.25">
      <c r="A326" s="12">
        <v>16.12615554228605</v>
      </c>
      <c r="B326" s="16">
        <v>5.0000000000000004E-6</v>
      </c>
      <c r="L326" s="12">
        <v>19.357124098485258</v>
      </c>
      <c r="M326" s="12">
        <v>3.4999999999999999E-6</v>
      </c>
      <c r="T326" s="7"/>
      <c r="U326" s="18"/>
      <c r="W326">
        <v>20.346768313943254</v>
      </c>
      <c r="X326">
        <v>9.1979396615158204E-7</v>
      </c>
      <c r="Y326"/>
      <c r="Z326"/>
      <c r="AA326"/>
      <c r="AB326"/>
      <c r="AC326"/>
      <c r="AD326"/>
      <c r="AE326"/>
      <c r="AF326"/>
      <c r="AH326" s="17">
        <v>15.114613646428232</v>
      </c>
      <c r="AI326" s="18">
        <v>1.6556291390728476E-6</v>
      </c>
      <c r="AJ326"/>
      <c r="AK326"/>
      <c r="AL326"/>
      <c r="AM326"/>
      <c r="AN326"/>
      <c r="AO326"/>
      <c r="AP326"/>
      <c r="AQ326"/>
      <c r="AR326"/>
    </row>
    <row r="327" spans="1:44" x14ac:dyDescent="0.25">
      <c r="A327" s="12">
        <v>16.12615554228605</v>
      </c>
      <c r="B327" s="16">
        <v>5.0000000000000004E-6</v>
      </c>
      <c r="L327" s="12">
        <v>19.357124098485258</v>
      </c>
      <c r="M327" s="12">
        <v>3.4999999999999999E-6</v>
      </c>
      <c r="T327" s="7"/>
      <c r="U327" s="18"/>
      <c r="W327">
        <v>20.771447257256455</v>
      </c>
      <c r="X327">
        <v>0</v>
      </c>
      <c r="Y327"/>
      <c r="Z327"/>
      <c r="AA327"/>
      <c r="AB327"/>
      <c r="AC327"/>
      <c r="AD327"/>
      <c r="AE327"/>
      <c r="AF327"/>
      <c r="AH327" s="17">
        <v>15.114613646428232</v>
      </c>
      <c r="AI327" s="18">
        <v>1.6556291390728476E-6</v>
      </c>
      <c r="AJ327"/>
      <c r="AK327"/>
      <c r="AL327"/>
      <c r="AM327"/>
      <c r="AN327"/>
      <c r="AO327"/>
      <c r="AP327"/>
      <c r="AQ327"/>
      <c r="AR327"/>
    </row>
    <row r="328" spans="1:44" x14ac:dyDescent="0.25">
      <c r="A328" s="12">
        <v>16.12615554228605</v>
      </c>
      <c r="B328" s="16">
        <v>5.0000000000000004E-6</v>
      </c>
      <c r="L328" s="12">
        <v>19.357124098485258</v>
      </c>
      <c r="M328" s="12">
        <v>3.9999999999999998E-6</v>
      </c>
      <c r="T328" s="7"/>
      <c r="U328" s="18"/>
      <c r="W328">
        <v>20.771447257256455</v>
      </c>
      <c r="X328">
        <v>2.5471217524197657E-6</v>
      </c>
      <c r="Y328"/>
      <c r="Z328"/>
      <c r="AA328"/>
      <c r="AB328"/>
      <c r="AC328"/>
      <c r="AD328"/>
      <c r="AE328"/>
      <c r="AF328"/>
      <c r="AH328" s="17">
        <v>15.114613646428232</v>
      </c>
      <c r="AI328" s="18">
        <v>2.4834437086092716E-6</v>
      </c>
      <c r="AJ328"/>
      <c r="AK328"/>
      <c r="AL328"/>
      <c r="AM328"/>
      <c r="AN328"/>
      <c r="AO328"/>
      <c r="AP328"/>
      <c r="AQ328"/>
      <c r="AR328"/>
    </row>
    <row r="329" spans="1:44" x14ac:dyDescent="0.25">
      <c r="A329" s="12">
        <v>16.12615554228605</v>
      </c>
      <c r="B329" s="16">
        <v>5.0000000000000004E-6</v>
      </c>
      <c r="L329" s="12">
        <v>19.600973026042517</v>
      </c>
      <c r="M329" s="12">
        <v>8.0000000000000007E-7</v>
      </c>
      <c r="T329" s="7"/>
      <c r="U329" s="18"/>
      <c r="W329">
        <v>21.185276735658199</v>
      </c>
      <c r="X329">
        <v>1.0052034058656575E-5</v>
      </c>
      <c r="Y329"/>
      <c r="Z329"/>
      <c r="AA329"/>
      <c r="AB329"/>
      <c r="AC329"/>
      <c r="AD329"/>
      <c r="AE329"/>
      <c r="AF329"/>
      <c r="AH329" s="17">
        <v>15.114613646428232</v>
      </c>
      <c r="AI329" s="18">
        <v>2.4834437086092716E-6</v>
      </c>
      <c r="AJ329"/>
      <c r="AK329"/>
      <c r="AL329"/>
      <c r="AM329"/>
      <c r="AN329"/>
      <c r="AO329"/>
      <c r="AP329"/>
      <c r="AQ329"/>
      <c r="AR329"/>
    </row>
    <row r="330" spans="1:44" x14ac:dyDescent="0.25">
      <c r="A330" s="12">
        <v>16.12615554228605</v>
      </c>
      <c r="B330" s="16">
        <v>0</v>
      </c>
      <c r="L330" s="12">
        <v>19.600973026042517</v>
      </c>
      <c r="M330" s="12">
        <v>9.9999999999999995E-7</v>
      </c>
      <c r="T330" s="7"/>
      <c r="U330" s="18"/>
      <c r="W330" s="20">
        <v>21.854135545094483</v>
      </c>
      <c r="X330" s="20">
        <v>7.0238811960666265E-6</v>
      </c>
      <c r="Y330"/>
      <c r="Z330"/>
      <c r="AA330"/>
      <c r="AB330"/>
      <c r="AC330"/>
      <c r="AD330"/>
      <c r="AE330"/>
      <c r="AF330"/>
      <c r="AH330" s="17">
        <v>15.114613646428232</v>
      </c>
      <c r="AI330" s="18">
        <v>6.5241393154672288E-6</v>
      </c>
      <c r="AJ330"/>
      <c r="AK330"/>
      <c r="AL330"/>
      <c r="AM330"/>
      <c r="AN330"/>
      <c r="AO330"/>
      <c r="AP330"/>
      <c r="AQ330"/>
      <c r="AR330"/>
    </row>
    <row r="331" spans="1:44" x14ac:dyDescent="0.25">
      <c r="A331" s="12">
        <v>16.12615554228605</v>
      </c>
      <c r="B331" s="16">
        <v>0</v>
      </c>
      <c r="L331" s="12">
        <v>19.600973026042517</v>
      </c>
      <c r="M331" s="12">
        <v>2.7999999999999999E-6</v>
      </c>
      <c r="T331" s="7"/>
      <c r="U331" s="18"/>
      <c r="W331">
        <v>22.148946071363444</v>
      </c>
      <c r="X331">
        <v>3.2805984792739762E-5</v>
      </c>
      <c r="Y331"/>
      <c r="Z331"/>
      <c r="AA331"/>
      <c r="AB331"/>
      <c r="AC331"/>
      <c r="AD331"/>
      <c r="AE331"/>
      <c r="AF331"/>
      <c r="AH331" s="17">
        <v>15.441190395348436</v>
      </c>
      <c r="AI331" s="18">
        <v>0</v>
      </c>
      <c r="AJ331"/>
      <c r="AK331"/>
      <c r="AL331"/>
      <c r="AM331"/>
      <c r="AN331"/>
      <c r="AO331"/>
      <c r="AP331"/>
      <c r="AQ331"/>
      <c r="AR331"/>
    </row>
    <row r="332" spans="1:44" x14ac:dyDescent="0.25">
      <c r="A332" s="12">
        <v>16.12615554228605</v>
      </c>
      <c r="B332" s="16">
        <v>0</v>
      </c>
      <c r="L332" s="12">
        <v>19.600973026042517</v>
      </c>
      <c r="M332" s="12">
        <v>3.4999999999999999E-6</v>
      </c>
      <c r="T332" s="7"/>
      <c r="U332" s="18"/>
      <c r="W332" s="20">
        <v>22.269527539290227</v>
      </c>
      <c r="X332" s="20">
        <v>2.006823198876179E-6</v>
      </c>
      <c r="Y332"/>
      <c r="Z332"/>
      <c r="AA332"/>
      <c r="AB332"/>
      <c r="AC332"/>
      <c r="AD332"/>
      <c r="AE332"/>
      <c r="AF332"/>
      <c r="AH332" s="17">
        <v>15.441190395348436</v>
      </c>
      <c r="AI332" s="18">
        <v>0</v>
      </c>
      <c r="AJ332"/>
      <c r="AK332"/>
      <c r="AL332"/>
      <c r="AM332"/>
      <c r="AN332"/>
      <c r="AO332"/>
      <c r="AP332"/>
      <c r="AQ332"/>
      <c r="AR332"/>
    </row>
    <row r="333" spans="1:44" x14ac:dyDescent="0.25">
      <c r="A333" s="12">
        <v>16.209497592717071</v>
      </c>
      <c r="B333" s="16">
        <v>1.2500000000000001E-5</v>
      </c>
      <c r="L333" s="12">
        <v>19.600973026042517</v>
      </c>
      <c r="M333" s="12">
        <v>5.0000000000000004E-6</v>
      </c>
      <c r="T333" s="7"/>
      <c r="U333" s="18"/>
      <c r="W333">
        <v>26.504550722380053</v>
      </c>
      <c r="X333">
        <v>3.2794192562404483E-5</v>
      </c>
      <c r="Y333"/>
      <c r="Z333"/>
      <c r="AA333"/>
      <c r="AB333"/>
      <c r="AC333"/>
      <c r="AD333"/>
      <c r="AE333"/>
      <c r="AF333"/>
      <c r="AH333" s="17">
        <v>15.441190395348436</v>
      </c>
      <c r="AI333" s="18">
        <v>0</v>
      </c>
      <c r="AJ333"/>
      <c r="AK333"/>
      <c r="AL333"/>
      <c r="AM333"/>
      <c r="AN333"/>
      <c r="AO333"/>
      <c r="AP333"/>
      <c r="AQ333"/>
      <c r="AR333"/>
    </row>
    <row r="334" spans="1:44" x14ac:dyDescent="0.25">
      <c r="A334" s="12">
        <v>16.209497592717071</v>
      </c>
      <c r="B334" s="16">
        <v>5.0000000000000004E-6</v>
      </c>
      <c r="L334" s="12">
        <v>19.600973026042517</v>
      </c>
      <c r="M334" s="12">
        <v>5.4999999999999999E-6</v>
      </c>
      <c r="T334" s="7"/>
      <c r="U334" s="18"/>
      <c r="W334" s="20">
        <v>26.758704185142786</v>
      </c>
      <c r="X334" s="20">
        <v>1.0034115994380895E-5</v>
      </c>
      <c r="Y334"/>
      <c r="Z334"/>
      <c r="AA334"/>
      <c r="AB334"/>
      <c r="AC334"/>
      <c r="AD334"/>
      <c r="AE334"/>
      <c r="AF334"/>
      <c r="AH334" s="17">
        <v>15.441190395348436</v>
      </c>
      <c r="AI334" s="18">
        <v>0</v>
      </c>
      <c r="AJ334"/>
      <c r="AK334"/>
      <c r="AL334"/>
      <c r="AM334"/>
      <c r="AN334"/>
      <c r="AO334"/>
      <c r="AP334"/>
      <c r="AQ334"/>
      <c r="AR334"/>
    </row>
    <row r="335" spans="1:44" x14ac:dyDescent="0.25">
      <c r="A335" s="12">
        <v>16.370612241273765</v>
      </c>
      <c r="B335" s="16">
        <v>7.4999999999999993E-6</v>
      </c>
      <c r="L335" s="12">
        <v>19.841063262535261</v>
      </c>
      <c r="M335" s="12">
        <v>1.9999999999999999E-6</v>
      </c>
      <c r="T335" s="7"/>
      <c r="U335" s="18"/>
      <c r="W335">
        <v>27.053447648094679</v>
      </c>
      <c r="X335">
        <v>1.1154289004029938E-5</v>
      </c>
      <c r="Y335"/>
      <c r="Z335"/>
      <c r="AA335"/>
      <c r="AB335"/>
      <c r="AC335"/>
      <c r="AD335"/>
      <c r="AE335"/>
      <c r="AF335"/>
      <c r="AH335" s="17">
        <v>15.441190395348436</v>
      </c>
      <c r="AI335" s="18">
        <v>1.2490632025980516E-6</v>
      </c>
      <c r="AJ335"/>
      <c r="AK335"/>
      <c r="AL335"/>
      <c r="AM335"/>
      <c r="AN335"/>
      <c r="AO335"/>
      <c r="AP335"/>
      <c r="AQ335"/>
      <c r="AR335"/>
    </row>
    <row r="336" spans="1:44" x14ac:dyDescent="0.25">
      <c r="A336" s="17">
        <v>16.375819641497269</v>
      </c>
      <c r="B336" s="16">
        <v>1.2E-5</v>
      </c>
      <c r="L336" s="12">
        <v>19.841063262535261</v>
      </c>
      <c r="M336" s="12">
        <v>2.5000000000000002E-6</v>
      </c>
      <c r="T336" s="7"/>
      <c r="U336" s="18"/>
      <c r="W336">
        <v>27.786929842763801</v>
      </c>
      <c r="X336">
        <v>1.4890800794176041E-5</v>
      </c>
      <c r="Y336"/>
      <c r="Z336"/>
      <c r="AA336"/>
      <c r="AB336"/>
      <c r="AC336"/>
      <c r="AD336"/>
      <c r="AE336"/>
      <c r="AF336"/>
      <c r="AH336" s="17">
        <v>15.441190395348436</v>
      </c>
      <c r="AI336" s="18">
        <v>1.6556291390728476E-6</v>
      </c>
      <c r="AJ336"/>
      <c r="AK336"/>
      <c r="AL336"/>
      <c r="AM336"/>
      <c r="AN336"/>
      <c r="AO336"/>
      <c r="AP336"/>
      <c r="AQ336"/>
      <c r="AR336"/>
    </row>
    <row r="337" spans="1:44" x14ac:dyDescent="0.25">
      <c r="A337" s="12">
        <v>16.612553211956399</v>
      </c>
      <c r="B337" s="16">
        <v>1.0000000000000001E-5</v>
      </c>
      <c r="L337" s="12">
        <v>20.077534494261865</v>
      </c>
      <c r="M337" s="12">
        <v>1.5E-6</v>
      </c>
      <c r="T337" s="7"/>
      <c r="U337" s="18"/>
      <c r="W337" s="20">
        <v>28.279756661773153</v>
      </c>
      <c r="X337" s="20">
        <v>1.0034115994380895E-5</v>
      </c>
      <c r="AH337" s="17">
        <v>15.441190395348436</v>
      </c>
      <c r="AI337" s="18">
        <v>1.6556291390728476E-6</v>
      </c>
      <c r="AJ337"/>
      <c r="AK337"/>
      <c r="AL337"/>
      <c r="AM337"/>
      <c r="AN337"/>
      <c r="AO337"/>
      <c r="AP337"/>
      <c r="AQ337"/>
      <c r="AR337"/>
    </row>
    <row r="338" spans="1:44" x14ac:dyDescent="0.25">
      <c r="A338" s="12">
        <v>16.640602369510191</v>
      </c>
      <c r="B338" s="16">
        <v>5.0000000000000002E-5</v>
      </c>
      <c r="L338" s="12">
        <v>20.077534494261865</v>
      </c>
      <c r="M338" s="12">
        <v>4.6666666666666672E-6</v>
      </c>
      <c r="T338" s="7"/>
      <c r="U338" s="18"/>
      <c r="AH338" s="17">
        <v>15.441190395348436</v>
      </c>
      <c r="AI338" s="18">
        <v>2.4834437086092716E-6</v>
      </c>
      <c r="AJ338"/>
      <c r="AK338"/>
      <c r="AL338"/>
      <c r="AM338"/>
      <c r="AN338"/>
      <c r="AO338"/>
      <c r="AP338"/>
      <c r="AQ338"/>
      <c r="AR338"/>
    </row>
    <row r="339" spans="1:44" x14ac:dyDescent="0.25">
      <c r="A339" s="12">
        <v>16.640602369510191</v>
      </c>
      <c r="B339" s="16">
        <v>2.5000000000000001E-5</v>
      </c>
      <c r="L339" s="12">
        <v>20.077534494261865</v>
      </c>
      <c r="M339" s="12">
        <v>6.4999999999999996E-6</v>
      </c>
      <c r="T339" s="7"/>
      <c r="U339" s="18"/>
      <c r="AH339" s="17">
        <v>15.441190395348436</v>
      </c>
      <c r="AI339" s="18">
        <v>2.4834437086092716E-6</v>
      </c>
      <c r="AJ339"/>
      <c r="AK339"/>
      <c r="AL339"/>
      <c r="AM339"/>
      <c r="AN339"/>
      <c r="AO339"/>
      <c r="AP339"/>
      <c r="AQ339"/>
      <c r="AR339"/>
    </row>
    <row r="340" spans="1:44" x14ac:dyDescent="0.25">
      <c r="A340" s="12">
        <v>16.640602369510191</v>
      </c>
      <c r="B340" s="16">
        <v>2.5000000000000001E-5</v>
      </c>
      <c r="L340" s="12">
        <v>20.077534494261865</v>
      </c>
      <c r="M340" s="12">
        <v>1.0500000000000001E-5</v>
      </c>
      <c r="T340" s="7"/>
      <c r="U340" s="18"/>
      <c r="AH340" s="17">
        <v>15.441190395348436</v>
      </c>
      <c r="AI340" s="18">
        <v>3.0102347983142685E-6</v>
      </c>
      <c r="AJ340"/>
      <c r="AK340"/>
      <c r="AL340"/>
      <c r="AM340"/>
      <c r="AN340"/>
      <c r="AO340"/>
      <c r="AP340"/>
      <c r="AQ340"/>
      <c r="AR340"/>
    </row>
    <row r="341" spans="1:44" x14ac:dyDescent="0.25">
      <c r="A341" s="12">
        <v>16.640602369510191</v>
      </c>
      <c r="B341" s="16">
        <v>2.0000000000000002E-5</v>
      </c>
      <c r="L341" s="12">
        <v>20.310517878132451</v>
      </c>
      <c r="M341" s="12">
        <v>0</v>
      </c>
      <c r="T341" s="7"/>
      <c r="U341" s="18"/>
      <c r="AH341" s="17">
        <v>15.441190395348436</v>
      </c>
      <c r="AI341" s="18">
        <v>7.5255869957856721E-6</v>
      </c>
      <c r="AJ341"/>
      <c r="AK341"/>
      <c r="AL341"/>
      <c r="AM341"/>
      <c r="AN341"/>
      <c r="AO341"/>
      <c r="AP341"/>
      <c r="AQ341"/>
      <c r="AR341"/>
    </row>
    <row r="342" spans="1:44" x14ac:dyDescent="0.25">
      <c r="A342" s="12">
        <v>16.640602369510191</v>
      </c>
      <c r="B342" s="16">
        <v>1.4999999999999999E-5</v>
      </c>
      <c r="L342" s="12">
        <v>20.310517878132451</v>
      </c>
      <c r="M342" s="12">
        <v>0</v>
      </c>
      <c r="T342" s="7"/>
      <c r="U342" s="18"/>
      <c r="AH342" s="17">
        <v>15.759943078146149</v>
      </c>
      <c r="AI342" s="18">
        <v>8.278145695364238E-7</v>
      </c>
      <c r="AJ342"/>
      <c r="AK342"/>
      <c r="AL342"/>
      <c r="AM342"/>
      <c r="AN342"/>
      <c r="AO342"/>
      <c r="AP342"/>
      <c r="AQ342"/>
      <c r="AR342"/>
    </row>
    <row r="343" spans="1:44" x14ac:dyDescent="0.25">
      <c r="A343" s="12">
        <v>16.640602369510191</v>
      </c>
      <c r="B343" s="16">
        <v>1.4999999999999999E-5</v>
      </c>
      <c r="L343" s="12">
        <v>20.310517878132451</v>
      </c>
      <c r="M343" s="12">
        <v>0</v>
      </c>
      <c r="T343" s="7"/>
      <c r="U343" s="18"/>
      <c r="AH343" s="17">
        <v>15.759943078146149</v>
      </c>
      <c r="AI343" s="18">
        <v>8.278145695364238E-7</v>
      </c>
      <c r="AJ343"/>
      <c r="AK343"/>
      <c r="AL343"/>
      <c r="AM343"/>
      <c r="AN343"/>
      <c r="AO343"/>
      <c r="AP343"/>
      <c r="AQ343"/>
      <c r="AR343"/>
    </row>
    <row r="344" spans="1:44" x14ac:dyDescent="0.25">
      <c r="A344" s="12">
        <v>16.640602369510191</v>
      </c>
      <c r="B344" s="16">
        <v>1.0000000000000001E-5</v>
      </c>
      <c r="L344" s="12">
        <v>20.310517878132451</v>
      </c>
      <c r="M344" s="12">
        <v>0</v>
      </c>
      <c r="T344" s="7"/>
      <c r="U344" s="18"/>
      <c r="AH344" s="17">
        <v>15.759943078146149</v>
      </c>
      <c r="AI344" s="18">
        <v>1.6556291390728476E-6</v>
      </c>
      <c r="AJ344"/>
      <c r="AK344"/>
      <c r="AL344"/>
      <c r="AM344"/>
      <c r="AN344"/>
      <c r="AO344"/>
      <c r="AP344"/>
      <c r="AQ344"/>
      <c r="AR344"/>
    </row>
    <row r="345" spans="1:44" x14ac:dyDescent="0.25">
      <c r="A345" s="12">
        <v>16.640602369510191</v>
      </c>
      <c r="B345" s="16">
        <v>5.0000000000000004E-6</v>
      </c>
      <c r="L345" s="12">
        <v>20.310517878132451</v>
      </c>
      <c r="M345" s="12">
        <v>9.9999999999999995E-7</v>
      </c>
      <c r="T345" s="7"/>
      <c r="U345" s="18"/>
      <c r="AH345" s="17">
        <v>15.759943078146149</v>
      </c>
      <c r="AI345" s="18">
        <v>1.6556291390728476E-6</v>
      </c>
      <c r="AJ345"/>
      <c r="AK345"/>
      <c r="AL345"/>
      <c r="AM345"/>
      <c r="AN345"/>
      <c r="AO345"/>
      <c r="AP345"/>
      <c r="AQ345"/>
      <c r="AR345"/>
    </row>
    <row r="346" spans="1:44" x14ac:dyDescent="0.25">
      <c r="A346" s="12">
        <v>16.640602369510191</v>
      </c>
      <c r="B346" s="16">
        <v>5.0000000000000004E-6</v>
      </c>
      <c r="L346" s="12">
        <v>20.310517878132451</v>
      </c>
      <c r="M346" s="12">
        <v>9.9999999999999995E-7</v>
      </c>
      <c r="T346" s="7"/>
      <c r="U346" s="18"/>
      <c r="AH346" s="17">
        <v>15.759943078146149</v>
      </c>
      <c r="AI346" s="18">
        <v>3.3112582781456952E-6</v>
      </c>
      <c r="AJ346"/>
      <c r="AK346"/>
      <c r="AL346"/>
      <c r="AM346"/>
      <c r="AN346"/>
      <c r="AO346"/>
      <c r="AP346"/>
      <c r="AQ346"/>
      <c r="AR346"/>
    </row>
    <row r="347" spans="1:44" x14ac:dyDescent="0.25">
      <c r="A347" s="12">
        <v>16.640602369510191</v>
      </c>
      <c r="B347" s="16">
        <v>5.0000000000000004E-6</v>
      </c>
      <c r="L347" s="12">
        <v>20.540136760454157</v>
      </c>
      <c r="M347" s="12">
        <v>0</v>
      </c>
      <c r="T347" s="7"/>
      <c r="U347" s="18"/>
      <c r="AH347" s="17">
        <v>15.759943078146149</v>
      </c>
      <c r="AI347" s="18">
        <v>6.6225165562913904E-6</v>
      </c>
      <c r="AJ347"/>
      <c r="AK347"/>
      <c r="AL347"/>
      <c r="AM347"/>
      <c r="AN347"/>
      <c r="AO347"/>
      <c r="AP347"/>
      <c r="AQ347"/>
      <c r="AR347"/>
    </row>
    <row r="348" spans="1:44" x14ac:dyDescent="0.25">
      <c r="A348" s="12">
        <v>16.640602369510191</v>
      </c>
      <c r="B348" s="16">
        <v>0</v>
      </c>
      <c r="L348" s="12">
        <v>20.540136760454157</v>
      </c>
      <c r="M348" s="12">
        <v>2.5000000000000002E-6</v>
      </c>
      <c r="T348" s="7"/>
      <c r="U348" s="18"/>
      <c r="AH348" s="17">
        <v>16.071344127418559</v>
      </c>
      <c r="AI348" s="18">
        <v>0</v>
      </c>
      <c r="AJ348"/>
      <c r="AK348"/>
      <c r="AL348"/>
      <c r="AM348"/>
      <c r="AN348"/>
      <c r="AO348"/>
      <c r="AP348"/>
      <c r="AQ348"/>
      <c r="AR348"/>
    </row>
    <row r="349" spans="1:44" x14ac:dyDescent="0.25">
      <c r="A349" s="12">
        <v>16.843151188427978</v>
      </c>
      <c r="B349" s="16">
        <v>5.0000000000000004E-6</v>
      </c>
      <c r="L349" s="12">
        <v>20.540136760454157</v>
      </c>
      <c r="M349" s="12">
        <v>3.0000000000000001E-6</v>
      </c>
      <c r="T349" s="7"/>
      <c r="U349" s="18"/>
      <c r="AH349" s="17">
        <v>16.071344127418559</v>
      </c>
      <c r="AI349" s="18">
        <v>0</v>
      </c>
      <c r="AJ349"/>
      <c r="AK349"/>
      <c r="AL349"/>
      <c r="AM349"/>
      <c r="AN349"/>
      <c r="AO349"/>
      <c r="AP349"/>
      <c r="AQ349"/>
      <c r="AR349"/>
    </row>
    <row r="350" spans="1:44" x14ac:dyDescent="0.25">
      <c r="A350" s="12">
        <v>16.843151188427978</v>
      </c>
      <c r="B350" s="16">
        <v>3.7499999999999997E-6</v>
      </c>
      <c r="L350" s="12">
        <v>20.540136760454157</v>
      </c>
      <c r="M350" s="12">
        <v>3.0000000000000001E-6</v>
      </c>
      <c r="T350" s="7"/>
      <c r="U350" s="18"/>
      <c r="AH350" s="17">
        <v>16.071344127418559</v>
      </c>
      <c r="AI350" s="18">
        <v>8.278145695364238E-7</v>
      </c>
      <c r="AJ350"/>
      <c r="AK350"/>
      <c r="AL350"/>
      <c r="AM350"/>
      <c r="AN350"/>
      <c r="AO350"/>
      <c r="AP350"/>
      <c r="AQ350"/>
      <c r="AR350"/>
    </row>
    <row r="351" spans="1:44" x14ac:dyDescent="0.25">
      <c r="A351" s="12">
        <v>16.843151188427978</v>
      </c>
      <c r="B351" s="16">
        <v>0</v>
      </c>
      <c r="L351" s="12">
        <v>20.540136760454157</v>
      </c>
      <c r="M351" s="12">
        <v>3.4999999999999999E-6</v>
      </c>
      <c r="T351" s="7"/>
      <c r="U351" s="18"/>
      <c r="AH351" s="17">
        <v>16.071344127418559</v>
      </c>
      <c r="AI351" s="18">
        <v>8.278145695364238E-7</v>
      </c>
      <c r="AJ351"/>
      <c r="AK351"/>
      <c r="AL351"/>
      <c r="AM351"/>
      <c r="AN351"/>
      <c r="AO351"/>
      <c r="AP351"/>
      <c r="AQ351"/>
      <c r="AR351"/>
    </row>
    <row r="352" spans="1:44" x14ac:dyDescent="0.25">
      <c r="A352" s="17">
        <v>16.96550271685717</v>
      </c>
      <c r="B352" s="16">
        <v>1.0000000000000001E-5</v>
      </c>
      <c r="L352" s="12">
        <v>20.540136760454157</v>
      </c>
      <c r="M352" s="12">
        <v>3.6496350364963501E-6</v>
      </c>
      <c r="T352" s="7"/>
      <c r="U352" s="18"/>
      <c r="AH352" s="17">
        <v>16.071344127418559</v>
      </c>
      <c r="AI352" s="18">
        <v>8.278145695364238E-7</v>
      </c>
      <c r="AJ352"/>
      <c r="AK352"/>
      <c r="AL352"/>
      <c r="AM352"/>
      <c r="AN352"/>
      <c r="AO352"/>
      <c r="AP352"/>
      <c r="AQ352"/>
      <c r="AR352"/>
    </row>
    <row r="353" spans="1:44" x14ac:dyDescent="0.25">
      <c r="A353" s="12">
        <v>17.137931407949761</v>
      </c>
      <c r="B353" s="16">
        <v>2.0000000000000002E-5</v>
      </c>
      <c r="L353" s="12">
        <v>20.540136760454157</v>
      </c>
      <c r="M353" s="12">
        <v>5.0000000000000004E-6</v>
      </c>
      <c r="T353" s="7"/>
      <c r="U353" s="18"/>
      <c r="AH353" s="17">
        <v>16.071344127418559</v>
      </c>
      <c r="AI353" s="18">
        <v>1.0031096398836393E-6</v>
      </c>
      <c r="AJ353"/>
      <c r="AK353"/>
      <c r="AL353"/>
      <c r="AM353"/>
      <c r="AN353"/>
      <c r="AO353"/>
      <c r="AP353"/>
      <c r="AQ353"/>
      <c r="AR353"/>
    </row>
    <row r="354" spans="1:44" x14ac:dyDescent="0.25">
      <c r="A354" s="12">
        <v>17.137931407949761</v>
      </c>
      <c r="B354" s="16">
        <v>1.4999999999999999E-5</v>
      </c>
      <c r="L354" s="12">
        <v>20.766507319433774</v>
      </c>
      <c r="M354" s="12">
        <v>2.5000000000000002E-6</v>
      </c>
      <c r="T354" s="7"/>
      <c r="U354" s="18"/>
      <c r="AH354" s="17">
        <v>16.071344127418559</v>
      </c>
      <c r="AI354" s="18">
        <v>2.4834437086092716E-6</v>
      </c>
      <c r="AJ354"/>
      <c r="AK354"/>
      <c r="AL354"/>
      <c r="AM354"/>
      <c r="AN354"/>
      <c r="AO354"/>
      <c r="AP354"/>
      <c r="AQ354"/>
      <c r="AR354"/>
    </row>
    <row r="355" spans="1:44" x14ac:dyDescent="0.25">
      <c r="A355" s="12">
        <v>17.137931407949761</v>
      </c>
      <c r="B355" s="16">
        <v>1.4999999999999999E-5</v>
      </c>
      <c r="L355" s="12">
        <v>20.989739141080165</v>
      </c>
      <c r="M355" s="12">
        <v>0</v>
      </c>
      <c r="T355" s="7"/>
      <c r="U355" s="18"/>
      <c r="AH355" s="17">
        <v>16.071344127418559</v>
      </c>
      <c r="AI355" s="18">
        <v>2.5085289985952238E-6</v>
      </c>
      <c r="AJ355"/>
      <c r="AK355"/>
      <c r="AL355"/>
      <c r="AM355"/>
      <c r="AN355"/>
      <c r="AO355"/>
      <c r="AP355"/>
      <c r="AQ355"/>
      <c r="AR355"/>
    </row>
    <row r="356" spans="1:44" x14ac:dyDescent="0.25">
      <c r="A356" s="12">
        <v>17.137931407949761</v>
      </c>
      <c r="B356" s="16">
        <v>1.0000000000000001E-5</v>
      </c>
      <c r="L356" s="12">
        <v>20.989739141080165</v>
      </c>
      <c r="M356" s="12">
        <v>0</v>
      </c>
      <c r="T356" s="7"/>
      <c r="U356" s="18"/>
      <c r="AH356" s="17">
        <v>16.071344127418559</v>
      </c>
      <c r="AI356" s="18">
        <v>3.3112582781456952E-6</v>
      </c>
      <c r="AJ356"/>
      <c r="AK356"/>
      <c r="AL356"/>
      <c r="AM356"/>
      <c r="AN356"/>
      <c r="AO356"/>
      <c r="AP356"/>
      <c r="AQ356"/>
      <c r="AR356"/>
    </row>
    <row r="357" spans="1:44" x14ac:dyDescent="0.25">
      <c r="A357" s="12">
        <v>17.137931407949761</v>
      </c>
      <c r="B357" s="16">
        <v>1.0000000000000001E-5</v>
      </c>
      <c r="L357" s="12">
        <v>20.989739141080165</v>
      </c>
      <c r="M357" s="12">
        <v>0</v>
      </c>
      <c r="T357" s="7"/>
      <c r="U357" s="18"/>
      <c r="AH357" s="17">
        <v>16.071344127418559</v>
      </c>
      <c r="AI357" s="18">
        <v>3.7471896077941548E-6</v>
      </c>
      <c r="AJ357"/>
      <c r="AK357"/>
      <c r="AL357"/>
      <c r="AM357"/>
      <c r="AN357"/>
      <c r="AO357"/>
      <c r="AP357"/>
      <c r="AQ357"/>
      <c r="AR357"/>
    </row>
    <row r="358" spans="1:44" x14ac:dyDescent="0.25">
      <c r="A358" s="12">
        <v>17.137931407949761</v>
      </c>
      <c r="B358" s="16">
        <v>1.0000000000000001E-5</v>
      </c>
      <c r="L358" s="12">
        <v>20.989739141080165</v>
      </c>
      <c r="M358" s="12">
        <v>0</v>
      </c>
      <c r="T358" s="7"/>
      <c r="U358" s="18"/>
      <c r="AH358" s="17">
        <v>16.071344127418559</v>
      </c>
      <c r="AI358" s="18">
        <v>4.1390728476821192E-6</v>
      </c>
      <c r="AJ358"/>
      <c r="AK358"/>
      <c r="AL358"/>
      <c r="AM358"/>
      <c r="AN358"/>
      <c r="AO358"/>
      <c r="AP358"/>
      <c r="AQ358"/>
      <c r="AR358"/>
    </row>
    <row r="359" spans="1:44" x14ac:dyDescent="0.25">
      <c r="A359" s="12">
        <v>17.137931407949761</v>
      </c>
      <c r="B359" s="16">
        <v>5.0000000000000004E-6</v>
      </c>
      <c r="L359" s="12">
        <v>20.989739141080165</v>
      </c>
      <c r="M359" s="12">
        <v>9.9999999999999995E-7</v>
      </c>
      <c r="T359" s="7"/>
      <c r="U359" s="18"/>
      <c r="AH359" s="17">
        <v>16.071344127418559</v>
      </c>
      <c r="AI359" s="18">
        <v>4.9668874172185432E-6</v>
      </c>
      <c r="AJ359"/>
      <c r="AK359"/>
      <c r="AL359"/>
      <c r="AM359"/>
      <c r="AN359"/>
      <c r="AO359"/>
      <c r="AP359"/>
      <c r="AQ359"/>
      <c r="AR359"/>
    </row>
    <row r="360" spans="1:44" x14ac:dyDescent="0.25">
      <c r="A360" s="12">
        <v>17.137931407949761</v>
      </c>
      <c r="B360" s="16">
        <v>0</v>
      </c>
      <c r="L360" s="12">
        <v>20.989739141080165</v>
      </c>
      <c r="M360" s="12">
        <v>1.1999999999999999E-6</v>
      </c>
      <c r="T360" s="7"/>
      <c r="U360" s="18"/>
      <c r="AH360" s="17">
        <v>16.071344127418559</v>
      </c>
      <c r="AI360" s="18">
        <v>6.6225165562913904E-6</v>
      </c>
      <c r="AJ360"/>
      <c r="AK360"/>
      <c r="AL360"/>
      <c r="AM360"/>
      <c r="AN360"/>
      <c r="AO360"/>
      <c r="AP360"/>
      <c r="AQ360"/>
      <c r="AR360"/>
    </row>
    <row r="361" spans="1:44" x14ac:dyDescent="0.25">
      <c r="A361" s="12">
        <v>17.137931407949761</v>
      </c>
      <c r="B361" s="16">
        <v>0</v>
      </c>
      <c r="L361" s="12">
        <v>20.989739141080165</v>
      </c>
      <c r="M361" s="12">
        <v>1.5E-6</v>
      </c>
      <c r="T361" s="7"/>
      <c r="U361" s="18"/>
      <c r="AH361" s="17">
        <v>16.071344127418559</v>
      </c>
      <c r="AI361" s="18">
        <v>6.6225165562913904E-6</v>
      </c>
      <c r="AJ361"/>
      <c r="AK361"/>
      <c r="AL361"/>
      <c r="AM361"/>
      <c r="AN361"/>
      <c r="AO361"/>
      <c r="AP361"/>
      <c r="AQ361"/>
      <c r="AR361"/>
    </row>
    <row r="362" spans="1:44" x14ac:dyDescent="0.25">
      <c r="A362" s="12">
        <v>17.137931407949761</v>
      </c>
      <c r="B362" s="16">
        <v>0</v>
      </c>
      <c r="L362" s="12">
        <v>20.989739141080165</v>
      </c>
      <c r="M362" s="12">
        <v>3.9999999999999998E-6</v>
      </c>
      <c r="T362" s="7"/>
      <c r="U362" s="18"/>
      <c r="AH362" s="17">
        <v>16.071344127418559</v>
      </c>
      <c r="AI362" s="18">
        <v>1.053582179409994E-5</v>
      </c>
      <c r="AJ362"/>
      <c r="AK362"/>
      <c r="AL362"/>
      <c r="AM362"/>
      <c r="AN362"/>
      <c r="AO362"/>
      <c r="AP362"/>
      <c r="AQ362"/>
      <c r="AR362"/>
    </row>
    <row r="363" spans="1:44" x14ac:dyDescent="0.25">
      <c r="A363" s="12">
        <v>17.449820641717579</v>
      </c>
      <c r="B363" s="16">
        <v>1.0000000000000001E-5</v>
      </c>
      <c r="L363" s="12">
        <v>21.209935736768227</v>
      </c>
      <c r="M363" s="12">
        <v>0</v>
      </c>
      <c r="T363" s="7"/>
      <c r="U363" s="18"/>
      <c r="AH363" s="17">
        <v>16.375819641497269</v>
      </c>
      <c r="AI363" s="18">
        <v>0</v>
      </c>
      <c r="AJ363"/>
      <c r="AK363"/>
      <c r="AL363"/>
      <c r="AM363"/>
      <c r="AN363"/>
      <c r="AO363"/>
      <c r="AP363"/>
      <c r="AQ363"/>
      <c r="AR363"/>
    </row>
    <row r="364" spans="1:44" x14ac:dyDescent="0.25">
      <c r="A364" s="12">
        <v>17.619603269624371</v>
      </c>
      <c r="B364" s="16">
        <v>1.3333333333333335E-5</v>
      </c>
      <c r="L364" s="12">
        <v>21.209935736768227</v>
      </c>
      <c r="M364" s="12">
        <v>4.9999999999999998E-7</v>
      </c>
      <c r="T364" s="7"/>
      <c r="U364" s="18"/>
      <c r="AH364" s="17">
        <v>16.375819641497269</v>
      </c>
      <c r="AI364" s="18">
        <v>0</v>
      </c>
      <c r="AJ364"/>
      <c r="AK364"/>
      <c r="AL364"/>
      <c r="AM364"/>
      <c r="AN364"/>
      <c r="AO364"/>
      <c r="AP364"/>
      <c r="AQ364"/>
      <c r="AR364"/>
    </row>
    <row r="365" spans="1:44" x14ac:dyDescent="0.25">
      <c r="A365" s="12">
        <v>17.743918684738496</v>
      </c>
      <c r="B365" s="16">
        <v>2.3750000000000001E-5</v>
      </c>
      <c r="L365" s="12">
        <v>21.209935736768227</v>
      </c>
      <c r="M365" s="12">
        <v>4.9999999999999998E-7</v>
      </c>
      <c r="T365" s="7"/>
      <c r="U365" s="18"/>
      <c r="AH365" s="17">
        <v>16.375819641497269</v>
      </c>
      <c r="AI365" s="18">
        <v>5.0170579971904475E-7</v>
      </c>
      <c r="AJ365"/>
      <c r="AK365"/>
      <c r="AL365"/>
      <c r="AM365"/>
      <c r="AN365"/>
      <c r="AO365"/>
      <c r="AP365"/>
      <c r="AQ365"/>
      <c r="AR365"/>
    </row>
    <row r="366" spans="1:44" x14ac:dyDescent="0.25">
      <c r="A366" s="12">
        <v>17.743918684738496</v>
      </c>
      <c r="B366" s="16">
        <v>1.2500000000000001E-5</v>
      </c>
      <c r="L366" s="12">
        <v>21.209935736768227</v>
      </c>
      <c r="M366" s="12">
        <v>9.9999999999999995E-7</v>
      </c>
      <c r="T366" s="7"/>
      <c r="U366" s="18"/>
      <c r="AH366" s="17">
        <v>16.375819641497269</v>
      </c>
      <c r="AI366" s="18">
        <v>8.278145695364238E-7</v>
      </c>
      <c r="AJ366"/>
      <c r="AK366"/>
      <c r="AL366"/>
      <c r="AM366"/>
      <c r="AN366"/>
      <c r="AO366"/>
      <c r="AP366"/>
      <c r="AQ366"/>
      <c r="AR366"/>
    </row>
    <row r="367" spans="1:44" x14ac:dyDescent="0.25">
      <c r="A367" s="12">
        <v>17.743918684738496</v>
      </c>
      <c r="B367" s="16">
        <v>8.7500000000000009E-6</v>
      </c>
      <c r="L367" s="12">
        <v>21.209935736768227</v>
      </c>
      <c r="M367" s="12">
        <v>3.4999999999999999E-6</v>
      </c>
      <c r="T367" s="7"/>
      <c r="U367" s="18"/>
      <c r="AH367" s="17">
        <v>16.375819641497269</v>
      </c>
      <c r="AI367" s="18">
        <v>8.278145695364238E-7</v>
      </c>
      <c r="AJ367"/>
      <c r="AK367"/>
      <c r="AL367"/>
      <c r="AM367"/>
      <c r="AN367"/>
      <c r="AO367"/>
      <c r="AP367"/>
      <c r="AQ367"/>
      <c r="AR367"/>
    </row>
    <row r="368" spans="1:44" x14ac:dyDescent="0.25">
      <c r="A368" s="12">
        <v>17.743918684738496</v>
      </c>
      <c r="B368" s="16">
        <v>0</v>
      </c>
      <c r="L368" s="12">
        <v>21.209935736768227</v>
      </c>
      <c r="M368" s="12">
        <v>5.4999999999999999E-6</v>
      </c>
      <c r="T368" s="7"/>
      <c r="U368" s="18"/>
      <c r="AH368" s="17">
        <v>16.375819641497269</v>
      </c>
      <c r="AI368" s="18">
        <v>2.4834437086092716E-6</v>
      </c>
      <c r="AJ368"/>
      <c r="AK368"/>
      <c r="AL368"/>
      <c r="AM368"/>
      <c r="AN368"/>
      <c r="AO368"/>
      <c r="AP368"/>
      <c r="AQ368"/>
      <c r="AR368"/>
    </row>
    <row r="369" spans="1:44" x14ac:dyDescent="0.25">
      <c r="A369" s="12">
        <v>18.032269324306277</v>
      </c>
      <c r="B369" s="16">
        <v>8.125000000000001E-6</v>
      </c>
      <c r="L369" s="12">
        <v>21.427195009540878</v>
      </c>
      <c r="M369" s="12">
        <v>0</v>
      </c>
      <c r="T369" s="7"/>
      <c r="U369" s="18"/>
      <c r="AH369" s="17">
        <v>16.375819641497269</v>
      </c>
      <c r="AI369" s="18">
        <v>4.1390728476821192E-6</v>
      </c>
      <c r="AJ369"/>
      <c r="AK369"/>
      <c r="AL369"/>
      <c r="AM369"/>
      <c r="AN369"/>
      <c r="AO369"/>
      <c r="AP369"/>
      <c r="AQ369"/>
      <c r="AR369"/>
    </row>
    <row r="370" spans="1:44" x14ac:dyDescent="0.25">
      <c r="A370" s="11">
        <v>18.076620187331191</v>
      </c>
      <c r="B370" s="19">
        <v>1.95E-5</v>
      </c>
      <c r="L370" s="12">
        <v>21.427195009540878</v>
      </c>
      <c r="M370" s="12">
        <v>4.9999999999999998E-7</v>
      </c>
      <c r="T370" s="7"/>
      <c r="U370" s="18"/>
      <c r="AH370" s="17">
        <v>16.67375554219258</v>
      </c>
      <c r="AI370" s="18">
        <v>0</v>
      </c>
      <c r="AJ370"/>
      <c r="AK370"/>
      <c r="AL370"/>
      <c r="AM370"/>
      <c r="AN370"/>
      <c r="AO370"/>
      <c r="AP370"/>
      <c r="AQ370"/>
      <c r="AR370"/>
    </row>
    <row r="371" spans="1:44" x14ac:dyDescent="0.25">
      <c r="A371" s="11">
        <v>18.076620187331191</v>
      </c>
      <c r="B371" s="19">
        <v>1.2E-5</v>
      </c>
      <c r="L371" s="12">
        <v>21.427195009540878</v>
      </c>
      <c r="M371" s="12">
        <v>6.0000000000000002E-6</v>
      </c>
      <c r="T371" s="7"/>
      <c r="U371" s="18"/>
      <c r="AH371" s="17">
        <v>16.67375554219258</v>
      </c>
      <c r="AI371" s="18">
        <v>0</v>
      </c>
      <c r="AJ371"/>
      <c r="AK371"/>
      <c r="AL371"/>
      <c r="AM371"/>
      <c r="AN371"/>
      <c r="AO371"/>
      <c r="AP371"/>
      <c r="AQ371"/>
      <c r="AR371"/>
    </row>
    <row r="372" spans="1:44" x14ac:dyDescent="0.25">
      <c r="A372" s="12">
        <v>18.086879569655814</v>
      </c>
      <c r="B372" s="16">
        <v>2.0000000000000002E-5</v>
      </c>
      <c r="L372" s="12">
        <v>21.641609675231898</v>
      </c>
      <c r="M372" s="12">
        <v>0</v>
      </c>
      <c r="T372" s="7"/>
      <c r="U372" s="18"/>
      <c r="AH372" s="17">
        <v>16.67375554219258</v>
      </c>
      <c r="AI372" s="18">
        <v>0</v>
      </c>
      <c r="AJ372"/>
      <c r="AK372"/>
      <c r="AL372"/>
      <c r="AM372"/>
      <c r="AN372"/>
      <c r="AO372"/>
      <c r="AP372"/>
      <c r="AQ372"/>
      <c r="AR372"/>
    </row>
    <row r="373" spans="1:44" x14ac:dyDescent="0.25">
      <c r="A373" s="12">
        <v>18.086879569655814</v>
      </c>
      <c r="B373" s="16">
        <v>2.0000000000000002E-5</v>
      </c>
      <c r="L373" s="12">
        <v>21.641609675231898</v>
      </c>
      <c r="M373" s="12">
        <v>0</v>
      </c>
      <c r="T373" s="7"/>
      <c r="U373" s="18"/>
      <c r="AH373" s="17">
        <v>16.67375554219258</v>
      </c>
      <c r="AI373" s="18">
        <v>0</v>
      </c>
      <c r="AJ373"/>
      <c r="AK373"/>
      <c r="AL373"/>
      <c r="AM373"/>
      <c r="AN373"/>
      <c r="AO373"/>
      <c r="AP373"/>
      <c r="AQ373"/>
      <c r="AR373"/>
    </row>
    <row r="374" spans="1:44" x14ac:dyDescent="0.25">
      <c r="A374" s="12">
        <v>18.086879569655814</v>
      </c>
      <c r="B374" s="16">
        <v>2.0000000000000002E-5</v>
      </c>
      <c r="L374" s="12">
        <v>21.641609675231898</v>
      </c>
      <c r="M374" s="12">
        <v>0</v>
      </c>
      <c r="T374" s="7"/>
      <c r="U374" s="18"/>
      <c r="AH374" s="17">
        <v>16.67375554219258</v>
      </c>
      <c r="AI374" s="18">
        <v>0</v>
      </c>
      <c r="AJ374"/>
      <c r="AK374"/>
      <c r="AL374"/>
      <c r="AM374"/>
      <c r="AN374"/>
      <c r="AO374"/>
      <c r="AP374"/>
      <c r="AQ374"/>
      <c r="AR374"/>
    </row>
    <row r="375" spans="1:44" x14ac:dyDescent="0.25">
      <c r="A375" s="12">
        <v>18.086879569655814</v>
      </c>
      <c r="B375" s="16">
        <v>1.4999999999999999E-5</v>
      </c>
      <c r="L375" s="12">
        <v>21.641609675231898</v>
      </c>
      <c r="M375" s="12">
        <v>0</v>
      </c>
      <c r="T375" s="7"/>
      <c r="U375" s="18"/>
      <c r="AH375" s="17">
        <v>16.67375554219258</v>
      </c>
      <c r="AI375" s="18">
        <v>8.278145695364238E-7</v>
      </c>
      <c r="AJ375"/>
      <c r="AK375"/>
      <c r="AL375"/>
      <c r="AM375"/>
      <c r="AN375"/>
      <c r="AO375"/>
      <c r="AP375"/>
      <c r="AQ375"/>
      <c r="AR375"/>
    </row>
    <row r="376" spans="1:44" x14ac:dyDescent="0.25">
      <c r="A376" s="12">
        <v>18.086879569655814</v>
      </c>
      <c r="B376" s="16">
        <v>1.4999999999999999E-5</v>
      </c>
      <c r="L376" s="12">
        <v>21.641609675231898</v>
      </c>
      <c r="M376" s="12">
        <v>0</v>
      </c>
      <c r="T376" s="7"/>
      <c r="U376" s="18"/>
      <c r="AH376" s="17">
        <v>16.67375554219258</v>
      </c>
      <c r="AI376" s="18">
        <v>1.0031096398836393E-6</v>
      </c>
      <c r="AJ376"/>
      <c r="AK376"/>
      <c r="AL376"/>
      <c r="AM376"/>
      <c r="AN376"/>
      <c r="AO376"/>
      <c r="AP376"/>
      <c r="AQ376"/>
      <c r="AR376"/>
    </row>
    <row r="377" spans="1:44" x14ac:dyDescent="0.25">
      <c r="A377" s="12">
        <v>18.086879569655814</v>
      </c>
      <c r="B377" s="16">
        <v>1.4999999999999999E-5</v>
      </c>
      <c r="L377" s="12">
        <v>21.641609675231898</v>
      </c>
      <c r="M377" s="12">
        <v>9.9999999999999995E-7</v>
      </c>
      <c r="T377" s="7"/>
      <c r="U377" s="18"/>
      <c r="AH377" s="17">
        <v>16.67375554219258</v>
      </c>
      <c r="AI377" s="18">
        <v>2.4834437086092716E-6</v>
      </c>
      <c r="AJ377"/>
      <c r="AK377"/>
      <c r="AL377"/>
      <c r="AM377"/>
      <c r="AN377"/>
      <c r="AO377"/>
      <c r="AP377"/>
      <c r="AQ377"/>
      <c r="AR377"/>
    </row>
    <row r="378" spans="1:44" x14ac:dyDescent="0.25">
      <c r="A378" s="12">
        <v>18.086879569655814</v>
      </c>
      <c r="B378" s="16">
        <v>1.0000000000000001E-5</v>
      </c>
      <c r="L378" s="12">
        <v>21.641609675231898</v>
      </c>
      <c r="M378" s="12">
        <v>1.3333333333333332E-6</v>
      </c>
      <c r="T378" s="7"/>
      <c r="U378" s="18"/>
      <c r="AH378" s="17">
        <v>16.67375554219258</v>
      </c>
      <c r="AI378" s="18">
        <v>2.4981264051961032E-6</v>
      </c>
      <c r="AJ378"/>
      <c r="AK378"/>
      <c r="AL378"/>
      <c r="AM378"/>
      <c r="AN378"/>
      <c r="AO378"/>
      <c r="AP378"/>
      <c r="AQ378"/>
      <c r="AR378"/>
    </row>
    <row r="379" spans="1:44" x14ac:dyDescent="0.25">
      <c r="A379" s="12">
        <v>18.086879569655814</v>
      </c>
      <c r="B379" s="16">
        <v>1.0000000000000001E-5</v>
      </c>
      <c r="L379" s="12">
        <v>21.641609675231898</v>
      </c>
      <c r="M379" s="12">
        <v>3.4999999999999999E-6</v>
      </c>
      <c r="T379" s="7"/>
      <c r="U379" s="18"/>
      <c r="AH379" s="17">
        <v>16.67375554219258</v>
      </c>
      <c r="AI379" s="18">
        <v>4.1390728476821192E-6</v>
      </c>
      <c r="AJ379"/>
      <c r="AK379"/>
      <c r="AL379"/>
      <c r="AM379"/>
      <c r="AN379"/>
      <c r="AO379"/>
      <c r="AP379"/>
      <c r="AQ379"/>
      <c r="AR379"/>
    </row>
    <row r="380" spans="1:44" x14ac:dyDescent="0.25">
      <c r="A380" s="12">
        <v>18.086879569655814</v>
      </c>
      <c r="B380" s="16">
        <v>5.0000000000000004E-6</v>
      </c>
      <c r="L380" s="12">
        <v>21.853267643656963</v>
      </c>
      <c r="M380" s="12">
        <v>1.6000000000000001E-6</v>
      </c>
      <c r="T380" s="7"/>
      <c r="U380" s="18"/>
      <c r="AH380" s="17">
        <v>16.96550271685717</v>
      </c>
      <c r="AI380" s="18">
        <v>0</v>
      </c>
      <c r="AJ380"/>
      <c r="AK380"/>
      <c r="AL380"/>
      <c r="AM380"/>
      <c r="AN380"/>
      <c r="AO380"/>
      <c r="AP380"/>
      <c r="AQ380"/>
      <c r="AR380"/>
    </row>
    <row r="381" spans="1:44" x14ac:dyDescent="0.25">
      <c r="A381" s="12">
        <v>18.086879569655814</v>
      </c>
      <c r="B381" s="16">
        <v>0</v>
      </c>
      <c r="L381" s="12">
        <v>22.268643141235486</v>
      </c>
      <c r="M381" s="12">
        <v>0</v>
      </c>
      <c r="T381" s="7"/>
      <c r="U381" s="18"/>
      <c r="AH381" s="17">
        <v>16.96550271685717</v>
      </c>
      <c r="AI381" s="18">
        <v>0</v>
      </c>
      <c r="AJ381"/>
      <c r="AK381"/>
      <c r="AL381"/>
      <c r="AM381"/>
      <c r="AN381"/>
      <c r="AO381"/>
      <c r="AP381"/>
      <c r="AQ381"/>
      <c r="AR381"/>
    </row>
    <row r="382" spans="1:44" x14ac:dyDescent="0.25">
      <c r="A382" s="12">
        <v>18.086879569655814</v>
      </c>
      <c r="B382" s="16">
        <v>0</v>
      </c>
      <c r="L382" s="12">
        <v>22.268643141235486</v>
      </c>
      <c r="M382" s="12">
        <v>1.5E-6</v>
      </c>
      <c r="T382" s="7"/>
      <c r="U382" s="18"/>
      <c r="AH382" s="17">
        <v>16.96550271685717</v>
      </c>
      <c r="AI382" s="18">
        <v>0</v>
      </c>
      <c r="AJ382"/>
      <c r="AK382"/>
      <c r="AL382"/>
      <c r="AM382"/>
      <c r="AN382"/>
      <c r="AO382"/>
      <c r="AP382"/>
      <c r="AQ382"/>
      <c r="AR382"/>
    </row>
    <row r="383" spans="1:44" x14ac:dyDescent="0.25">
      <c r="A383" s="12">
        <v>18.086879569655814</v>
      </c>
      <c r="B383" s="16">
        <v>0</v>
      </c>
      <c r="L383" s="12">
        <v>22.268643141235486</v>
      </c>
      <c r="M383" s="12">
        <v>2.5000000000000002E-6</v>
      </c>
      <c r="T383" s="7"/>
      <c r="U383" s="18"/>
      <c r="AH383" s="17">
        <v>16.96550271685717</v>
      </c>
      <c r="AI383" s="18">
        <v>0</v>
      </c>
      <c r="AJ383"/>
      <c r="AK383"/>
      <c r="AL383"/>
      <c r="AM383"/>
      <c r="AN383"/>
      <c r="AO383"/>
      <c r="AP383"/>
      <c r="AQ383"/>
      <c r="AR383"/>
    </row>
    <row r="384" spans="1:44" x14ac:dyDescent="0.25">
      <c r="A384" s="12">
        <v>18.086879569655814</v>
      </c>
      <c r="B384" s="16">
        <v>0</v>
      </c>
      <c r="L384" s="12">
        <v>22.268643141235486</v>
      </c>
      <c r="M384" s="12">
        <v>2.6666666666666664E-6</v>
      </c>
      <c r="T384" s="7"/>
      <c r="U384" s="18"/>
      <c r="AH384" s="17">
        <v>16.96550271685717</v>
      </c>
      <c r="AI384" s="18">
        <v>0</v>
      </c>
      <c r="AJ384"/>
      <c r="AK384"/>
      <c r="AL384"/>
      <c r="AM384"/>
      <c r="AN384"/>
      <c r="AO384"/>
      <c r="AP384"/>
      <c r="AQ384"/>
      <c r="AR384"/>
    </row>
    <row r="385" spans="1:44" x14ac:dyDescent="0.25">
      <c r="A385" s="12">
        <v>18.337848661738896</v>
      </c>
      <c r="B385" s="16">
        <v>1.5999999999999999E-5</v>
      </c>
      <c r="L385" s="12">
        <v>22.268643141235486</v>
      </c>
      <c r="M385" s="12">
        <v>5.0000000000000004E-6</v>
      </c>
      <c r="T385" s="7"/>
      <c r="U385" s="18"/>
      <c r="AH385" s="17">
        <v>16.96550271685717</v>
      </c>
      <c r="AI385" s="18">
        <v>6.245316012990258E-7</v>
      </c>
      <c r="AJ385"/>
      <c r="AK385"/>
      <c r="AL385"/>
      <c r="AM385"/>
      <c r="AN385"/>
      <c r="AO385"/>
      <c r="AP385"/>
      <c r="AQ385"/>
      <c r="AR385"/>
    </row>
    <row r="386" spans="1:44" x14ac:dyDescent="0.25">
      <c r="A386" s="12">
        <v>18.385044094666881</v>
      </c>
      <c r="B386" s="16">
        <v>7.4999999999999993E-6</v>
      </c>
      <c r="L386" s="12">
        <v>22.268643141235486</v>
      </c>
      <c r="M386" s="12">
        <v>1.1E-5</v>
      </c>
      <c r="T386" s="7"/>
      <c r="U386" s="18"/>
      <c r="AH386" s="17">
        <v>16.96550271685717</v>
      </c>
      <c r="AI386" s="18">
        <v>8.278145695364238E-7</v>
      </c>
      <c r="AJ386"/>
      <c r="AK386"/>
      <c r="AL386"/>
      <c r="AM386"/>
      <c r="AN386"/>
      <c r="AO386"/>
      <c r="AP386"/>
      <c r="AQ386"/>
      <c r="AR386"/>
    </row>
    <row r="387" spans="1:44" x14ac:dyDescent="0.25">
      <c r="A387" s="12">
        <v>18.540859068632244</v>
      </c>
      <c r="B387" s="16">
        <v>2.7500000000000001E-5</v>
      </c>
      <c r="L387" s="12">
        <v>22.472515418326974</v>
      </c>
      <c r="M387" s="12">
        <v>1.9999999999999999E-6</v>
      </c>
      <c r="T387" s="7"/>
      <c r="U387" s="18"/>
      <c r="AH387" s="17">
        <v>16.96550271685717</v>
      </c>
      <c r="AI387" s="18">
        <v>8.278145695364238E-7</v>
      </c>
      <c r="AJ387"/>
      <c r="AK387"/>
      <c r="AL387"/>
      <c r="AM387"/>
      <c r="AN387"/>
      <c r="AO387"/>
      <c r="AP387"/>
      <c r="AQ387"/>
      <c r="AR387"/>
    </row>
    <row r="388" spans="1:44" x14ac:dyDescent="0.25">
      <c r="A388" s="12">
        <v>18.540859068632244</v>
      </c>
      <c r="B388" s="16">
        <v>2.0000000000000002E-5</v>
      </c>
      <c r="L388" s="12">
        <v>22.472515418326974</v>
      </c>
      <c r="M388" s="12">
        <v>6.9999999999999999E-6</v>
      </c>
      <c r="T388" s="7"/>
      <c r="U388" s="18"/>
      <c r="AH388" s="17">
        <v>16.96550271685717</v>
      </c>
      <c r="AI388" s="18">
        <v>8.278145695364238E-7</v>
      </c>
      <c r="AJ388"/>
      <c r="AK388"/>
      <c r="AL388"/>
      <c r="AM388"/>
      <c r="AN388"/>
      <c r="AO388"/>
      <c r="AP388"/>
      <c r="AQ388"/>
      <c r="AR388"/>
    </row>
    <row r="389" spans="1:44" x14ac:dyDescent="0.25">
      <c r="A389" s="12">
        <v>18.540859068632244</v>
      </c>
      <c r="B389" s="16">
        <v>1.4999999999999999E-5</v>
      </c>
      <c r="L389" s="12">
        <v>22.673941041688984</v>
      </c>
      <c r="M389" s="12">
        <v>0</v>
      </c>
      <c r="T389" s="7"/>
      <c r="U389" s="18"/>
      <c r="AH389" s="17">
        <v>16.96550271685717</v>
      </c>
      <c r="AI389" s="18">
        <v>1.6556291390728476E-6</v>
      </c>
      <c r="AJ389"/>
      <c r="AK389"/>
      <c r="AL389"/>
      <c r="AM389"/>
      <c r="AN389"/>
      <c r="AO389"/>
      <c r="AP389"/>
      <c r="AQ389"/>
      <c r="AR389"/>
    </row>
    <row r="390" spans="1:44" x14ac:dyDescent="0.25">
      <c r="A390" s="12">
        <v>18.540859068632244</v>
      </c>
      <c r="B390" s="16">
        <v>1.0000000000000001E-5</v>
      </c>
      <c r="L390" s="12">
        <v>22.673941041688984</v>
      </c>
      <c r="M390" s="12">
        <v>4.9999999999999998E-7</v>
      </c>
      <c r="T390" s="7"/>
      <c r="U390" s="18"/>
      <c r="AH390" s="17">
        <v>16.96550271685717</v>
      </c>
      <c r="AI390" s="18">
        <v>1.6556291390728476E-6</v>
      </c>
      <c r="AJ390"/>
      <c r="AK390"/>
      <c r="AL390"/>
      <c r="AM390"/>
      <c r="AN390"/>
      <c r="AO390"/>
      <c r="AP390"/>
      <c r="AQ390"/>
      <c r="AR390"/>
    </row>
    <row r="391" spans="1:44" x14ac:dyDescent="0.25">
      <c r="A391" s="12">
        <v>18.540859068632244</v>
      </c>
      <c r="B391" s="16">
        <v>1.0000000000000001E-5</v>
      </c>
      <c r="L391" s="12">
        <v>22.673941041688984</v>
      </c>
      <c r="M391" s="12">
        <v>1.5E-6</v>
      </c>
      <c r="T391" s="7"/>
      <c r="U391" s="18"/>
      <c r="AH391" s="17">
        <v>16.96550271685717</v>
      </c>
      <c r="AI391" s="18">
        <v>2.4834437086092716E-6</v>
      </c>
      <c r="AJ391"/>
      <c r="AK391"/>
      <c r="AL391"/>
      <c r="AM391"/>
      <c r="AN391"/>
      <c r="AO391"/>
      <c r="AP391"/>
      <c r="AQ391"/>
      <c r="AR391"/>
    </row>
    <row r="392" spans="1:44" x14ac:dyDescent="0.25">
      <c r="A392" s="12">
        <v>18.540859068632244</v>
      </c>
      <c r="B392" s="16">
        <v>1.0000000000000001E-5</v>
      </c>
      <c r="L392" s="12">
        <v>22.673941041688984</v>
      </c>
      <c r="M392" s="12">
        <v>5.0000000000000004E-6</v>
      </c>
      <c r="T392" s="7"/>
      <c r="U392" s="18"/>
      <c r="AH392" s="17">
        <v>17.25138134247166</v>
      </c>
      <c r="AI392" s="18">
        <v>0</v>
      </c>
      <c r="AJ392"/>
      <c r="AK392"/>
      <c r="AL392"/>
      <c r="AM392"/>
      <c r="AN392"/>
      <c r="AO392"/>
      <c r="AP392"/>
      <c r="AQ392"/>
      <c r="AR392"/>
    </row>
    <row r="393" spans="1:44" x14ac:dyDescent="0.25">
      <c r="A393" s="12">
        <v>18.540859068632244</v>
      </c>
      <c r="B393" s="16">
        <v>5.0000000000000004E-6</v>
      </c>
      <c r="L393" s="12">
        <v>22.872988498049921</v>
      </c>
      <c r="M393" s="12">
        <v>0</v>
      </c>
      <c r="T393" s="7"/>
      <c r="U393" s="18"/>
      <c r="AH393" s="17">
        <v>17.25138134247166</v>
      </c>
      <c r="AI393" s="18">
        <v>0</v>
      </c>
      <c r="AJ393"/>
      <c r="AK393"/>
      <c r="AL393"/>
      <c r="AM393"/>
      <c r="AN393"/>
      <c r="AO393"/>
      <c r="AP393"/>
      <c r="AQ393"/>
      <c r="AR393"/>
    </row>
    <row r="394" spans="1:44" x14ac:dyDescent="0.25">
      <c r="A394" s="12">
        <v>18.540859068632244</v>
      </c>
      <c r="B394" s="16">
        <v>0</v>
      </c>
      <c r="L394" s="12">
        <v>22.872988498049921</v>
      </c>
      <c r="M394" s="12">
        <v>9.9999999999999995E-7</v>
      </c>
      <c r="T394" s="7"/>
      <c r="U394" s="18"/>
      <c r="AH394" s="17">
        <v>17.25138134247166</v>
      </c>
      <c r="AI394" s="18">
        <v>0</v>
      </c>
      <c r="AJ394"/>
      <c r="AK394"/>
      <c r="AL394"/>
      <c r="AM394"/>
      <c r="AN394"/>
      <c r="AO394"/>
      <c r="AP394"/>
      <c r="AQ394"/>
      <c r="AR394"/>
    </row>
    <row r="395" spans="1:44" x14ac:dyDescent="0.25">
      <c r="A395" s="12">
        <v>18.606774427937751</v>
      </c>
      <c r="B395" s="16">
        <v>2.0000000000000002E-5</v>
      </c>
      <c r="L395" s="12">
        <v>22.872988498049921</v>
      </c>
      <c r="M395" s="12">
        <v>3.0000000000000001E-6</v>
      </c>
      <c r="T395" s="7"/>
      <c r="U395" s="18"/>
      <c r="AH395" s="17">
        <v>17.25138134247166</v>
      </c>
      <c r="AI395" s="18">
        <v>0</v>
      </c>
      <c r="AJ395"/>
      <c r="AK395"/>
      <c r="AL395"/>
      <c r="AM395"/>
      <c r="AN395"/>
      <c r="AO395"/>
      <c r="AP395"/>
      <c r="AQ395"/>
      <c r="AR395"/>
    </row>
    <row r="396" spans="1:44" x14ac:dyDescent="0.25">
      <c r="A396" s="12">
        <v>18.729760863082653</v>
      </c>
      <c r="B396" s="16">
        <v>8.7500000000000009E-6</v>
      </c>
      <c r="L396" s="12">
        <v>22.872988498049921</v>
      </c>
      <c r="M396" s="12">
        <v>3.9999999999999998E-6</v>
      </c>
      <c r="T396" s="7"/>
      <c r="U396" s="18"/>
      <c r="AH396" s="17">
        <v>17.25138134247166</v>
      </c>
      <c r="AI396" s="18">
        <v>8.278145695364238E-7</v>
      </c>
      <c r="AJ396"/>
      <c r="AK396"/>
      <c r="AL396"/>
      <c r="AM396"/>
      <c r="AN396"/>
      <c r="AO396"/>
      <c r="AP396"/>
      <c r="AQ396"/>
      <c r="AR396"/>
    </row>
    <row r="397" spans="1:44" x14ac:dyDescent="0.25">
      <c r="A397" s="12">
        <v>18.729760863082653</v>
      </c>
      <c r="B397" s="16">
        <v>3.7499999999999997E-6</v>
      </c>
      <c r="L397" s="12">
        <v>23.264207355364068</v>
      </c>
      <c r="M397" s="12">
        <v>3.4999999999999999E-6</v>
      </c>
      <c r="T397" s="7"/>
      <c r="U397" s="18"/>
      <c r="AH397" s="17">
        <v>17.25138134247166</v>
      </c>
      <c r="AI397" s="18">
        <v>8.278145695364238E-7</v>
      </c>
      <c r="AJ397"/>
      <c r="AK397"/>
      <c r="AL397"/>
      <c r="AM397"/>
      <c r="AN397"/>
      <c r="AO397"/>
      <c r="AP397"/>
      <c r="AQ397"/>
      <c r="AR397"/>
    </row>
    <row r="398" spans="1:44" x14ac:dyDescent="0.25">
      <c r="A398" s="12">
        <v>18.865492634795903</v>
      </c>
      <c r="B398" s="16">
        <v>1.4375E-5</v>
      </c>
      <c r="L398" s="12">
        <v>23.264207355364068</v>
      </c>
      <c r="M398" s="12">
        <v>3.9999999999999998E-6</v>
      </c>
      <c r="T398" s="7"/>
      <c r="U398" s="18"/>
      <c r="AH398" s="17">
        <v>17.25138134247166</v>
      </c>
      <c r="AI398" s="18">
        <v>8.278145695364238E-7</v>
      </c>
      <c r="AJ398"/>
      <c r="AK398"/>
      <c r="AL398"/>
      <c r="AM398"/>
      <c r="AN398"/>
      <c r="AO398"/>
      <c r="AP398"/>
      <c r="AQ398"/>
      <c r="AR398"/>
    </row>
    <row r="399" spans="1:44" x14ac:dyDescent="0.25">
      <c r="A399" s="12">
        <v>18.865492634795903</v>
      </c>
      <c r="B399" s="16">
        <v>1.3124999999999999E-5</v>
      </c>
      <c r="L399" s="12">
        <v>23.456500814583272</v>
      </c>
      <c r="M399" s="12">
        <v>4.4999999999999993E-6</v>
      </c>
      <c r="T399" s="7"/>
      <c r="U399" s="18"/>
      <c r="AH399" s="17">
        <v>17.25138134247166</v>
      </c>
      <c r="AI399" s="18">
        <v>1.6556291390728476E-6</v>
      </c>
      <c r="AJ399"/>
      <c r="AK399"/>
      <c r="AL399"/>
      <c r="AM399"/>
      <c r="AN399"/>
      <c r="AO399"/>
      <c r="AP399"/>
      <c r="AQ399"/>
      <c r="AR399"/>
    </row>
    <row r="400" spans="1:44" x14ac:dyDescent="0.25">
      <c r="A400" s="12">
        <v>18.982505779817767</v>
      </c>
      <c r="B400" s="16">
        <v>2.5000000000000001E-5</v>
      </c>
      <c r="L400" s="12">
        <v>23.646660577727079</v>
      </c>
      <c r="M400" s="12">
        <v>0</v>
      </c>
      <c r="T400" s="7"/>
      <c r="U400" s="18"/>
      <c r="AH400" s="17">
        <v>17.25138134247166</v>
      </c>
      <c r="AI400" s="18">
        <v>1.6556291390728476E-6</v>
      </c>
      <c r="AJ400"/>
      <c r="AK400"/>
      <c r="AL400"/>
      <c r="AM400"/>
      <c r="AN400"/>
      <c r="AO400"/>
      <c r="AP400"/>
      <c r="AQ400"/>
      <c r="AR400"/>
    </row>
    <row r="401" spans="1:44" x14ac:dyDescent="0.25">
      <c r="A401" s="12">
        <v>18.982505779817767</v>
      </c>
      <c r="B401" s="16">
        <v>2.0000000000000002E-5</v>
      </c>
      <c r="L401" s="12">
        <v>23.646660577727079</v>
      </c>
      <c r="M401" s="12">
        <v>1.2408759124087591E-5</v>
      </c>
      <c r="T401" s="7"/>
      <c r="U401" s="18"/>
      <c r="AH401" s="17">
        <v>17.25138134247166</v>
      </c>
      <c r="AI401" s="18">
        <v>3.3112582781456952E-6</v>
      </c>
      <c r="AJ401"/>
      <c r="AK401"/>
      <c r="AL401"/>
      <c r="AM401"/>
      <c r="AN401"/>
      <c r="AO401"/>
      <c r="AP401"/>
      <c r="AQ401"/>
      <c r="AR401"/>
    </row>
    <row r="402" spans="1:44" x14ac:dyDescent="0.25">
      <c r="A402" s="12">
        <v>18.982505779817767</v>
      </c>
      <c r="B402" s="16">
        <v>1.4999999999999999E-5</v>
      </c>
      <c r="L402" s="12">
        <v>24.204872781065905</v>
      </c>
      <c r="M402" s="12">
        <v>0</v>
      </c>
      <c r="T402" s="7"/>
      <c r="U402" s="18"/>
      <c r="AH402" s="17">
        <v>17.25138134247166</v>
      </c>
      <c r="AI402" s="18">
        <v>3.3112582781456952E-6</v>
      </c>
      <c r="AJ402"/>
      <c r="AK402"/>
      <c r="AL402"/>
      <c r="AM402"/>
      <c r="AN402"/>
      <c r="AO402"/>
      <c r="AP402"/>
      <c r="AQ402"/>
      <c r="AR402"/>
    </row>
    <row r="403" spans="1:44" x14ac:dyDescent="0.25">
      <c r="A403" s="12">
        <v>18.982505779817767</v>
      </c>
      <c r="B403" s="16">
        <v>1.3333333333333335E-5</v>
      </c>
      <c r="L403" s="12">
        <v>24.204872781065905</v>
      </c>
      <c r="M403" s="12">
        <v>0</v>
      </c>
      <c r="T403" s="7"/>
      <c r="U403" s="18"/>
      <c r="AH403" s="17">
        <v>17.25138134247166</v>
      </c>
      <c r="AI403" s="18">
        <v>4.9668874172185432E-6</v>
      </c>
      <c r="AJ403"/>
      <c r="AK403"/>
      <c r="AL403"/>
      <c r="AM403"/>
      <c r="AN403"/>
      <c r="AO403"/>
      <c r="AP403"/>
      <c r="AQ403"/>
      <c r="AR403"/>
    </row>
    <row r="404" spans="1:44" x14ac:dyDescent="0.25">
      <c r="A404" s="12">
        <v>18.982505779817767</v>
      </c>
      <c r="B404" s="16">
        <v>1.0000000000000001E-5</v>
      </c>
      <c r="L404" s="12">
        <v>24.204872781065905</v>
      </c>
      <c r="M404" s="12">
        <v>2.5000000000000002E-6</v>
      </c>
      <c r="T404" s="7"/>
      <c r="U404" s="18"/>
      <c r="AH404" s="17">
        <v>17.25138134247166</v>
      </c>
      <c r="AI404" s="18">
        <v>6.6225165562913904E-6</v>
      </c>
      <c r="AJ404"/>
      <c r="AK404"/>
      <c r="AL404"/>
      <c r="AM404"/>
      <c r="AN404"/>
      <c r="AO404"/>
      <c r="AP404"/>
      <c r="AQ404"/>
      <c r="AR404"/>
    </row>
    <row r="405" spans="1:44" x14ac:dyDescent="0.25">
      <c r="A405" s="12">
        <v>18.982505779817767</v>
      </c>
      <c r="B405" s="16">
        <v>1.0000000000000001E-5</v>
      </c>
      <c r="L405" s="12">
        <v>24.204872781065905</v>
      </c>
      <c r="M405" s="12">
        <v>3.9999999999999998E-6</v>
      </c>
      <c r="T405" s="7"/>
      <c r="U405" s="18"/>
      <c r="AH405" s="17">
        <v>17.531684545506181</v>
      </c>
      <c r="AI405" s="18">
        <v>0</v>
      </c>
      <c r="AJ405"/>
      <c r="AK405"/>
      <c r="AL405"/>
      <c r="AM405"/>
      <c r="AN405"/>
      <c r="AO405"/>
      <c r="AP405"/>
      <c r="AQ405"/>
      <c r="AR405"/>
    </row>
    <row r="406" spans="1:44" x14ac:dyDescent="0.25">
      <c r="A406" s="12">
        <v>18.982505779817767</v>
      </c>
      <c r="B406" s="16">
        <v>1.0000000000000001E-5</v>
      </c>
      <c r="L406" s="12">
        <v>24.204872781065905</v>
      </c>
      <c r="M406" s="12">
        <v>4.4999999999999993E-6</v>
      </c>
      <c r="T406" s="7"/>
      <c r="U406" s="18"/>
      <c r="AH406" s="17">
        <v>17.531684545506181</v>
      </c>
      <c r="AI406" s="18">
        <v>0</v>
      </c>
      <c r="AJ406"/>
      <c r="AK406"/>
      <c r="AL406"/>
      <c r="AM406"/>
      <c r="AN406"/>
      <c r="AO406"/>
      <c r="AP406"/>
      <c r="AQ406"/>
      <c r="AR406"/>
    </row>
    <row r="407" spans="1:44" x14ac:dyDescent="0.25">
      <c r="A407" s="12">
        <v>18.982505779817767</v>
      </c>
      <c r="B407" s="16">
        <v>1.0000000000000001E-5</v>
      </c>
      <c r="L407" s="12">
        <v>24.204872781065905</v>
      </c>
      <c r="M407" s="12">
        <v>6.0000000000000002E-6</v>
      </c>
      <c r="T407" s="7"/>
      <c r="U407" s="18"/>
      <c r="AH407" s="17">
        <v>17.531684545506181</v>
      </c>
      <c r="AI407" s="18">
        <v>0</v>
      </c>
      <c r="AJ407"/>
      <c r="AK407"/>
      <c r="AL407"/>
      <c r="AM407"/>
      <c r="AN407"/>
      <c r="AO407"/>
      <c r="AP407"/>
      <c r="AQ407"/>
      <c r="AR407"/>
    </row>
    <row r="408" spans="1:44" x14ac:dyDescent="0.25">
      <c r="A408" s="12">
        <v>18.982505779817767</v>
      </c>
      <c r="B408" s="16">
        <v>5.0000000000000004E-6</v>
      </c>
      <c r="L408" s="12">
        <v>24.387021954589507</v>
      </c>
      <c r="M408" s="12">
        <v>3.5999999999999998E-6</v>
      </c>
      <c r="T408" s="7"/>
      <c r="U408" s="18"/>
      <c r="AH408" s="17">
        <v>17.531684545506181</v>
      </c>
      <c r="AI408" s="18">
        <v>0</v>
      </c>
      <c r="AJ408"/>
      <c r="AK408"/>
      <c r="AL408"/>
      <c r="AM408"/>
      <c r="AN408"/>
      <c r="AO408"/>
      <c r="AP408"/>
      <c r="AQ408"/>
      <c r="AR408"/>
    </row>
    <row r="409" spans="1:44" x14ac:dyDescent="0.25">
      <c r="A409" s="12">
        <v>18.982505779817767</v>
      </c>
      <c r="B409" s="16">
        <v>0</v>
      </c>
      <c r="L409" s="12">
        <v>24.387021954589507</v>
      </c>
      <c r="M409" s="12">
        <v>7.3333333333333331E-6</v>
      </c>
      <c r="T409" s="7"/>
      <c r="U409" s="18"/>
      <c r="AH409" s="17">
        <v>17.531684545506181</v>
      </c>
      <c r="AI409" s="18">
        <v>0</v>
      </c>
      <c r="AJ409"/>
      <c r="AK409"/>
      <c r="AL409"/>
      <c r="AM409"/>
      <c r="AN409"/>
      <c r="AO409"/>
      <c r="AP409"/>
      <c r="AQ409"/>
      <c r="AR409"/>
    </row>
    <row r="410" spans="1:44" x14ac:dyDescent="0.25">
      <c r="A410" s="12">
        <v>18.982505779817767</v>
      </c>
      <c r="B410" s="16">
        <v>0</v>
      </c>
      <c r="L410" s="12">
        <v>25.09723419440088</v>
      </c>
      <c r="M410" s="12">
        <v>6.9999999999999999E-6</v>
      </c>
      <c r="T410" s="7"/>
      <c r="U410" s="18"/>
      <c r="AH410" s="17">
        <v>17.531684545506181</v>
      </c>
      <c r="AI410" s="18">
        <v>8.278145695364238E-7</v>
      </c>
      <c r="AJ410"/>
      <c r="AK410"/>
      <c r="AL410"/>
      <c r="AM410"/>
      <c r="AN410"/>
      <c r="AO410"/>
      <c r="AP410"/>
      <c r="AQ410"/>
      <c r="AR410"/>
    </row>
    <row r="411" spans="1:44" x14ac:dyDescent="0.25">
      <c r="A411" s="12">
        <v>19.13340940245136</v>
      </c>
      <c r="B411" s="16">
        <v>1.0000000000000001E-5</v>
      </c>
      <c r="L411" s="12">
        <v>25.09723419440088</v>
      </c>
      <c r="M411" s="12">
        <v>7.9999999999999996E-6</v>
      </c>
      <c r="T411" s="7"/>
      <c r="U411" s="18"/>
      <c r="AH411" s="17">
        <v>17.531684545506181</v>
      </c>
      <c r="AI411" s="18">
        <v>8.278145695364238E-7</v>
      </c>
      <c r="AJ411"/>
      <c r="AK411"/>
      <c r="AL411"/>
      <c r="AM411"/>
      <c r="AN411"/>
      <c r="AO411"/>
      <c r="AP411"/>
      <c r="AQ411"/>
      <c r="AR411"/>
    </row>
    <row r="412" spans="1:44" x14ac:dyDescent="0.25">
      <c r="A412" s="12">
        <v>19.13340940245136</v>
      </c>
      <c r="B412" s="16">
        <v>3.7499999999999997E-6</v>
      </c>
      <c r="L412" s="12">
        <v>25.441891955138431</v>
      </c>
      <c r="M412" s="12">
        <v>4.4999999999999993E-6</v>
      </c>
      <c r="T412" s="7"/>
      <c r="U412" s="18"/>
      <c r="AH412" s="17">
        <v>17.531684545506181</v>
      </c>
      <c r="AI412" s="18">
        <v>8.278145695364238E-7</v>
      </c>
      <c r="AJ412"/>
      <c r="AK412"/>
      <c r="AL412"/>
      <c r="AM412"/>
      <c r="AN412"/>
      <c r="AO412"/>
      <c r="AP412"/>
      <c r="AQ412"/>
      <c r="AR412"/>
    </row>
    <row r="413" spans="1:44" x14ac:dyDescent="0.25">
      <c r="A413" s="12">
        <v>19.199668154613576</v>
      </c>
      <c r="B413" s="16">
        <v>2.1875E-5</v>
      </c>
      <c r="L413" s="12">
        <v>25.779991795500194</v>
      </c>
      <c r="M413" s="12">
        <v>1.9999999999999999E-6</v>
      </c>
      <c r="T413" s="7"/>
      <c r="U413" s="18"/>
      <c r="AH413" s="17">
        <v>17.531684545506181</v>
      </c>
      <c r="AI413" s="18">
        <v>1.6556291390728476E-6</v>
      </c>
      <c r="AJ413"/>
      <c r="AK413"/>
      <c r="AL413"/>
      <c r="AM413"/>
      <c r="AN413"/>
      <c r="AO413"/>
      <c r="AP413"/>
      <c r="AQ413"/>
      <c r="AR413"/>
    </row>
    <row r="414" spans="1:44" x14ac:dyDescent="0.25">
      <c r="A414" s="12">
        <v>19.199668154613576</v>
      </c>
      <c r="B414" s="16">
        <v>3.1250000000000001E-6</v>
      </c>
      <c r="L414" s="12">
        <v>25.946670451841051</v>
      </c>
      <c r="M414" s="12">
        <v>4.6666666666666672E-6</v>
      </c>
      <c r="T414" s="7"/>
      <c r="U414" s="18"/>
      <c r="AH414" s="17">
        <v>17.531684545506181</v>
      </c>
      <c r="AI414" s="18">
        <v>1.6556291390728476E-6</v>
      </c>
      <c r="AJ414"/>
      <c r="AK414"/>
      <c r="AL414"/>
      <c r="AM414"/>
      <c r="AN414"/>
      <c r="AO414"/>
      <c r="AP414"/>
      <c r="AQ414"/>
      <c r="AR414"/>
    </row>
    <row r="415" spans="1:44" x14ac:dyDescent="0.25">
      <c r="A415" s="12">
        <v>19.412671123345429</v>
      </c>
      <c r="B415" s="16">
        <v>2.0000000000000002E-5</v>
      </c>
      <c r="L415" s="12">
        <v>26.111812745914236</v>
      </c>
      <c r="M415" s="12">
        <v>2.6666666666666664E-6</v>
      </c>
      <c r="T415" s="7"/>
      <c r="U415" s="18"/>
      <c r="AH415" s="17">
        <v>17.531684545506181</v>
      </c>
      <c r="AI415" s="18">
        <v>1.6556291390728476E-6</v>
      </c>
      <c r="AJ415"/>
      <c r="AK415"/>
      <c r="AL415"/>
      <c r="AM415"/>
      <c r="AN415"/>
      <c r="AO415"/>
      <c r="AP415"/>
      <c r="AQ415"/>
      <c r="AR415"/>
    </row>
    <row r="416" spans="1:44" x14ac:dyDescent="0.25">
      <c r="A416" s="12">
        <v>19.412671123345429</v>
      </c>
      <c r="B416" s="16">
        <v>1.4999999999999999E-5</v>
      </c>
      <c r="L416" s="12">
        <v>26.275450623063875</v>
      </c>
      <c r="M416" s="12">
        <v>6.9999999999999999E-6</v>
      </c>
      <c r="T416" s="7"/>
      <c r="U416" s="18"/>
      <c r="AH416" s="17">
        <v>17.531684545506181</v>
      </c>
      <c r="AI416" s="18">
        <v>4.9668874172185432E-6</v>
      </c>
      <c r="AJ416"/>
      <c r="AK416"/>
      <c r="AL416"/>
      <c r="AM416"/>
      <c r="AN416"/>
      <c r="AO416"/>
      <c r="AP416"/>
      <c r="AQ416"/>
      <c r="AR416"/>
    </row>
    <row r="417" spans="1:44" x14ac:dyDescent="0.25">
      <c r="A417" s="12">
        <v>19.412671123345429</v>
      </c>
      <c r="B417" s="16">
        <v>1.4999999999999999E-5</v>
      </c>
      <c r="L417" s="12">
        <v>26.757641506741241</v>
      </c>
      <c r="M417" s="12">
        <v>1.5E-6</v>
      </c>
      <c r="T417" s="7"/>
      <c r="U417" s="18"/>
      <c r="AH417" s="17">
        <v>17.531684545506181</v>
      </c>
      <c r="AI417" s="18">
        <v>5.7947019867549672E-6</v>
      </c>
      <c r="AJ417"/>
      <c r="AK417"/>
      <c r="AL417"/>
      <c r="AM417"/>
      <c r="AN417"/>
      <c r="AO417"/>
      <c r="AP417"/>
      <c r="AQ417"/>
      <c r="AR417"/>
    </row>
    <row r="418" spans="1:44" x14ac:dyDescent="0.25">
      <c r="A418" s="12">
        <v>19.412671123345429</v>
      </c>
      <c r="B418" s="16">
        <v>1.4999999999999999E-5</v>
      </c>
      <c r="L418" s="12">
        <v>26.757641506741241</v>
      </c>
      <c r="M418" s="12">
        <v>1.6000000000000001E-6</v>
      </c>
      <c r="T418" s="7"/>
      <c r="U418" s="18"/>
      <c r="AH418" s="17">
        <v>17.531684545506181</v>
      </c>
      <c r="AI418" s="18">
        <v>9.1059602649006616E-6</v>
      </c>
      <c r="AJ418"/>
      <c r="AK418"/>
      <c r="AL418"/>
      <c r="AM418"/>
      <c r="AN418"/>
      <c r="AO418"/>
      <c r="AP418"/>
      <c r="AQ418"/>
      <c r="AR418"/>
    </row>
    <row r="419" spans="1:44" x14ac:dyDescent="0.25">
      <c r="A419" s="12">
        <v>19.412671123345429</v>
      </c>
      <c r="B419" s="16">
        <v>1.0000000000000001E-5</v>
      </c>
      <c r="L419" s="12">
        <v>26.757641506741241</v>
      </c>
      <c r="M419" s="12">
        <v>2.3999999999999999E-6</v>
      </c>
      <c r="T419" s="7"/>
      <c r="U419" s="18"/>
      <c r="AH419" s="17">
        <v>17.806681518267446</v>
      </c>
      <c r="AI419" s="18">
        <v>1.3245033112582781E-5</v>
      </c>
      <c r="AJ419"/>
      <c r="AK419"/>
      <c r="AL419"/>
      <c r="AM419"/>
      <c r="AN419"/>
      <c r="AO419"/>
      <c r="AP419"/>
      <c r="AQ419"/>
      <c r="AR419"/>
    </row>
    <row r="420" spans="1:44" x14ac:dyDescent="0.25">
      <c r="A420" s="12">
        <v>19.412671123345429</v>
      </c>
      <c r="B420" s="16">
        <v>1.0000000000000001E-5</v>
      </c>
      <c r="L420" s="12">
        <v>26.757641506741241</v>
      </c>
      <c r="M420" s="12">
        <v>1.0000000000000001E-5</v>
      </c>
      <c r="T420" s="7"/>
      <c r="U420" s="18"/>
      <c r="AH420" s="17">
        <v>18.076620187331191</v>
      </c>
      <c r="AI420" s="18">
        <v>8.278145695364238E-7</v>
      </c>
      <c r="AJ420"/>
      <c r="AK420"/>
      <c r="AL420"/>
      <c r="AM420"/>
      <c r="AN420"/>
      <c r="AO420"/>
      <c r="AP420"/>
      <c r="AQ420"/>
      <c r="AR420"/>
    </row>
    <row r="421" spans="1:44" x14ac:dyDescent="0.25">
      <c r="A421" s="12">
        <v>19.412671123345429</v>
      </c>
      <c r="B421" s="16">
        <v>6.6666666666666675E-6</v>
      </c>
      <c r="L421" s="12">
        <v>26.915560576404154</v>
      </c>
      <c r="M421" s="12">
        <v>4.4999999999999993E-6</v>
      </c>
      <c r="T421" s="7"/>
      <c r="U421" s="18"/>
      <c r="AH421" s="17">
        <v>18.076620187331191</v>
      </c>
      <c r="AI421" s="18">
        <v>1.6556291390728476E-6</v>
      </c>
      <c r="AJ421"/>
      <c r="AK421"/>
      <c r="AL421"/>
      <c r="AM421"/>
      <c r="AN421"/>
      <c r="AO421"/>
      <c r="AP421"/>
      <c r="AQ421"/>
      <c r="AR421"/>
    </row>
    <row r="422" spans="1:44" x14ac:dyDescent="0.25">
      <c r="A422" s="12">
        <v>19.412671123345429</v>
      </c>
      <c r="B422" s="16">
        <v>5.0000000000000004E-6</v>
      </c>
      <c r="L422" s="12">
        <v>26.915560576404154</v>
      </c>
      <c r="M422" s="12">
        <v>1.1E-5</v>
      </c>
      <c r="T422" s="7"/>
      <c r="U422" s="18"/>
      <c r="AH422" s="17">
        <v>18.076620187331191</v>
      </c>
      <c r="AI422" s="18">
        <v>2.4834437086092716E-6</v>
      </c>
      <c r="AJ422"/>
      <c r="AK422"/>
      <c r="AL422"/>
      <c r="AM422"/>
      <c r="AN422"/>
      <c r="AO422"/>
      <c r="AP422"/>
      <c r="AQ422"/>
      <c r="AR422"/>
    </row>
    <row r="423" spans="1:44" x14ac:dyDescent="0.25">
      <c r="A423" s="12">
        <v>19.412671123345429</v>
      </c>
      <c r="B423" s="16">
        <v>0</v>
      </c>
      <c r="L423" s="12">
        <v>27.227345789914995</v>
      </c>
      <c r="M423" s="12">
        <v>2.5000000000000002E-6</v>
      </c>
      <c r="T423" s="7"/>
      <c r="U423" s="18"/>
      <c r="AH423" s="17">
        <v>18.076620187331191</v>
      </c>
      <c r="AI423" s="18">
        <v>3.3112582781456952E-6</v>
      </c>
      <c r="AJ423"/>
      <c r="AK423"/>
      <c r="AL423"/>
      <c r="AM423"/>
      <c r="AN423"/>
      <c r="AO423"/>
      <c r="AP423"/>
      <c r="AQ423"/>
      <c r="AR423"/>
    </row>
    <row r="424" spans="1:44" x14ac:dyDescent="0.25">
      <c r="A424" s="12">
        <v>19.637562430102676</v>
      </c>
      <c r="B424" s="16">
        <v>5.5999999999999999E-5</v>
      </c>
      <c r="L424" s="12">
        <v>27.53389808439622</v>
      </c>
      <c r="M424" s="12">
        <v>9.9999999999999995E-7</v>
      </c>
      <c r="T424" s="7"/>
      <c r="U424" s="18"/>
      <c r="AH424" s="17">
        <v>18.076620187331191</v>
      </c>
      <c r="AI424" s="18">
        <v>1.4072847682119206E-5</v>
      </c>
      <c r="AJ424"/>
      <c r="AK424"/>
      <c r="AL424"/>
      <c r="AM424"/>
      <c r="AN424"/>
      <c r="AO424"/>
      <c r="AP424"/>
      <c r="AQ424"/>
      <c r="AR424"/>
    </row>
    <row r="425" spans="1:44" x14ac:dyDescent="0.25">
      <c r="A425" s="12">
        <v>19.832111600279497</v>
      </c>
      <c r="B425" s="16">
        <v>2.5000000000000001E-5</v>
      </c>
      <c r="L425" s="12">
        <v>27.53389808439622</v>
      </c>
      <c r="M425" s="12">
        <v>9.9999999999999995E-7</v>
      </c>
      <c r="T425" s="7"/>
      <c r="U425" s="18"/>
      <c r="AH425" s="17">
        <v>18.341729510392266</v>
      </c>
      <c r="AI425" s="18">
        <v>0</v>
      </c>
      <c r="AJ425"/>
      <c r="AK425"/>
      <c r="AL425"/>
      <c r="AM425"/>
      <c r="AN425"/>
      <c r="AO425"/>
      <c r="AP425"/>
      <c r="AQ425"/>
      <c r="AR425"/>
    </row>
    <row r="426" spans="1:44" x14ac:dyDescent="0.25">
      <c r="A426" s="12">
        <v>19.832111600279497</v>
      </c>
      <c r="B426" s="16">
        <v>2.0000000000000002E-5</v>
      </c>
      <c r="L426" s="12">
        <v>27.835411948606517</v>
      </c>
      <c r="M426" s="12">
        <v>1.5E-6</v>
      </c>
      <c r="T426" s="7"/>
      <c r="U426" s="18"/>
      <c r="AH426" s="17">
        <v>18.341729510392266</v>
      </c>
      <c r="AI426" s="18">
        <v>8.278145695364238E-7</v>
      </c>
      <c r="AJ426"/>
      <c r="AK426"/>
      <c r="AL426"/>
      <c r="AM426"/>
      <c r="AN426"/>
      <c r="AO426"/>
      <c r="AP426"/>
      <c r="AQ426"/>
      <c r="AR426"/>
    </row>
    <row r="427" spans="1:44" x14ac:dyDescent="0.25">
      <c r="A427" s="12">
        <v>19.832111600279497</v>
      </c>
      <c r="B427" s="16">
        <v>1.4999999999999999E-5</v>
      </c>
      <c r="L427" s="12">
        <v>27.984337133675545</v>
      </c>
      <c r="M427" s="12">
        <v>6.4999999999999996E-6</v>
      </c>
      <c r="T427" s="7"/>
      <c r="U427" s="18"/>
      <c r="AH427" s="17">
        <v>18.341729510392266</v>
      </c>
      <c r="AI427" s="18">
        <v>8.278145695364238E-7</v>
      </c>
      <c r="AJ427"/>
      <c r="AK427"/>
      <c r="AL427"/>
      <c r="AM427"/>
      <c r="AN427"/>
      <c r="AO427"/>
      <c r="AP427"/>
      <c r="AQ427"/>
      <c r="AR427"/>
    </row>
    <row r="428" spans="1:44" x14ac:dyDescent="0.25">
      <c r="A428" s="12">
        <v>19.832111600279497</v>
      </c>
      <c r="B428" s="16">
        <v>1.4999999999999999E-5</v>
      </c>
      <c r="L428" s="12">
        <v>28.132070580541392</v>
      </c>
      <c r="M428" s="12">
        <v>4.4999999999999993E-6</v>
      </c>
      <c r="T428" s="7"/>
      <c r="U428" s="18"/>
      <c r="AH428" s="17">
        <v>18.341729510392266</v>
      </c>
      <c r="AI428" s="18">
        <v>8.278145695364238E-7</v>
      </c>
      <c r="AJ428"/>
      <c r="AK428"/>
      <c r="AL428"/>
      <c r="AM428"/>
      <c r="AN428"/>
      <c r="AO428"/>
      <c r="AP428"/>
      <c r="AQ428"/>
      <c r="AR428"/>
    </row>
    <row r="429" spans="1:44" x14ac:dyDescent="0.25">
      <c r="A429" s="12">
        <v>19.832111600279497</v>
      </c>
      <c r="B429" s="16">
        <v>5.0000000000000004E-6</v>
      </c>
      <c r="L429" s="12">
        <v>28.278633577247167</v>
      </c>
      <c r="M429" s="12">
        <v>9.9999999999999995E-7</v>
      </c>
      <c r="T429" s="7"/>
      <c r="U429" s="18"/>
      <c r="AH429" s="17">
        <v>18.341729510392266</v>
      </c>
      <c r="AI429" s="18">
        <v>1.6556291390728476E-6</v>
      </c>
      <c r="AJ429"/>
      <c r="AK429"/>
      <c r="AL429"/>
      <c r="AM429"/>
      <c r="AN429"/>
      <c r="AO429"/>
      <c r="AP429"/>
      <c r="AQ429"/>
      <c r="AR429"/>
    </row>
    <row r="430" spans="1:44" x14ac:dyDescent="0.25">
      <c r="A430" s="12">
        <v>19.832111600279497</v>
      </c>
      <c r="B430" s="16">
        <v>5.0000000000000004E-6</v>
      </c>
      <c r="L430" s="12">
        <v>28.278633577247167</v>
      </c>
      <c r="M430" s="12">
        <v>1.0000000000000001E-5</v>
      </c>
      <c r="T430" s="7"/>
      <c r="U430" s="18"/>
      <c r="AH430" s="17">
        <v>18.341729510392266</v>
      </c>
      <c r="AI430" s="18">
        <v>1.6556291390728476E-6</v>
      </c>
      <c r="AJ430"/>
      <c r="AK430"/>
      <c r="AL430"/>
      <c r="AM430"/>
      <c r="AN430"/>
      <c r="AO430"/>
      <c r="AP430"/>
      <c r="AQ430"/>
      <c r="AR430"/>
    </row>
    <row r="431" spans="1:44" x14ac:dyDescent="0.25">
      <c r="A431" s="12">
        <v>19.832111600279497</v>
      </c>
      <c r="B431" s="16">
        <v>0</v>
      </c>
      <c r="L431" s="12">
        <v>28.424046817039162</v>
      </c>
      <c r="M431" s="12">
        <v>2.5000000000000002E-6</v>
      </c>
      <c r="T431" s="7"/>
      <c r="U431" s="18"/>
      <c r="AH431" s="17">
        <v>18.60222146294468</v>
      </c>
      <c r="AI431" s="18">
        <v>0</v>
      </c>
      <c r="AJ431"/>
      <c r="AK431"/>
      <c r="AL431"/>
      <c r="AM431"/>
      <c r="AN431"/>
      <c r="AO431"/>
      <c r="AP431"/>
      <c r="AQ431"/>
      <c r="AR431"/>
    </row>
    <row r="432" spans="1:44" x14ac:dyDescent="0.25">
      <c r="A432" s="12">
        <v>19.832111600279497</v>
      </c>
      <c r="B432" s="16">
        <v>0</v>
      </c>
      <c r="L432" s="12">
        <v>28.994596565248351</v>
      </c>
      <c r="M432" s="12">
        <v>0</v>
      </c>
      <c r="T432" s="7"/>
      <c r="U432" s="18"/>
      <c r="AH432" s="17">
        <v>18.60222146294468</v>
      </c>
      <c r="AI432" s="18">
        <v>0</v>
      </c>
      <c r="AJ432"/>
      <c r="AK432"/>
      <c r="AL432"/>
      <c r="AM432"/>
      <c r="AN432"/>
      <c r="AO432"/>
      <c r="AP432"/>
      <c r="AQ432"/>
      <c r="AR432"/>
    </row>
    <row r="433" spans="1:44" x14ac:dyDescent="0.25">
      <c r="A433" s="12">
        <v>19.910523408329297</v>
      </c>
      <c r="B433" s="16">
        <v>2.5000000000000001E-5</v>
      </c>
      <c r="L433" s="12">
        <v>28.994596565248351</v>
      </c>
      <c r="M433" s="12">
        <v>1.9999999999999999E-6</v>
      </c>
      <c r="T433" s="7"/>
      <c r="U433" s="18"/>
      <c r="AH433" s="17">
        <v>18.60222146294468</v>
      </c>
      <c r="AI433" s="18">
        <v>0</v>
      </c>
      <c r="AJ433"/>
      <c r="AK433"/>
      <c r="AL433"/>
      <c r="AM433"/>
      <c r="AN433"/>
      <c r="AO433"/>
      <c r="AP433"/>
      <c r="AQ433"/>
      <c r="AR433"/>
    </row>
    <row r="434" spans="1:44" x14ac:dyDescent="0.25">
      <c r="A434" s="12">
        <v>20.161267064264038</v>
      </c>
      <c r="B434" s="16">
        <v>1.2500000000000001E-5</v>
      </c>
      <c r="L434" s="12">
        <v>29.684175805811062</v>
      </c>
      <c r="M434" s="12">
        <v>9.5000000000000005E-6</v>
      </c>
      <c r="T434" s="7"/>
      <c r="U434" s="18"/>
      <c r="AH434" s="17">
        <v>18.60222146294468</v>
      </c>
      <c r="AI434" s="18">
        <v>0</v>
      </c>
      <c r="AJ434"/>
      <c r="AK434"/>
      <c r="AL434"/>
      <c r="AM434"/>
      <c r="AN434"/>
      <c r="AO434"/>
      <c r="AP434"/>
      <c r="AQ434"/>
      <c r="AR434"/>
    </row>
    <row r="435" spans="1:44" x14ac:dyDescent="0.25">
      <c r="A435" s="12">
        <v>20.241503047091591</v>
      </c>
      <c r="B435" s="16">
        <v>3.5000000000000004E-5</v>
      </c>
      <c r="L435" s="12">
        <v>30.609202126890466</v>
      </c>
      <c r="M435" s="12">
        <v>6.9999999999999999E-6</v>
      </c>
      <c r="T435" s="7"/>
      <c r="U435" s="18"/>
      <c r="AH435" s="17">
        <v>18.60222146294468</v>
      </c>
      <c r="AI435" s="18">
        <v>8.278145695364238E-7</v>
      </c>
      <c r="AJ435"/>
      <c r="AK435"/>
      <c r="AL435"/>
      <c r="AM435"/>
      <c r="AN435"/>
      <c r="AO435"/>
      <c r="AP435"/>
      <c r="AQ435"/>
      <c r="AR435"/>
    </row>
    <row r="436" spans="1:44" x14ac:dyDescent="0.25">
      <c r="A436" s="12">
        <v>20.241503047091591</v>
      </c>
      <c r="B436" s="16">
        <v>2.0000000000000002E-5</v>
      </c>
      <c r="L436" s="12">
        <v>31.978252059836549</v>
      </c>
      <c r="M436" s="12">
        <v>7.9999999999999996E-6</v>
      </c>
      <c r="T436" s="7"/>
      <c r="U436" s="18"/>
      <c r="AH436" s="17">
        <v>18.60222146294468</v>
      </c>
      <c r="AI436" s="18">
        <v>8.278145695364238E-7</v>
      </c>
      <c r="AJ436"/>
      <c r="AK436"/>
      <c r="AL436"/>
      <c r="AM436"/>
      <c r="AN436"/>
      <c r="AO436"/>
      <c r="AP436"/>
      <c r="AQ436"/>
      <c r="AR436"/>
    </row>
    <row r="437" spans="1:44" x14ac:dyDescent="0.25">
      <c r="A437" s="12">
        <v>20.241503047091591</v>
      </c>
      <c r="B437" s="16">
        <v>1.4999999999999999E-5</v>
      </c>
      <c r="L437" s="12">
        <v>32.916783063463342</v>
      </c>
      <c r="M437" s="12">
        <v>7.9999999999999996E-6</v>
      </c>
      <c r="T437" s="7"/>
      <c r="U437" s="18"/>
      <c r="AH437" s="17">
        <v>18.60222146294468</v>
      </c>
      <c r="AI437" s="18">
        <v>5.015548199418196E-6</v>
      </c>
      <c r="AJ437"/>
      <c r="AK437"/>
      <c r="AL437"/>
      <c r="AM437"/>
      <c r="AN437"/>
      <c r="AO437"/>
      <c r="AP437"/>
      <c r="AQ437"/>
      <c r="AR437"/>
    </row>
    <row r="438" spans="1:44" x14ac:dyDescent="0.25">
      <c r="A438" s="12">
        <v>20.241503047091591</v>
      </c>
      <c r="B438" s="16">
        <v>1.0000000000000001E-5</v>
      </c>
      <c r="L438" s="12">
        <v>34.565675809262004</v>
      </c>
      <c r="M438" s="12">
        <v>1.5999999999999999E-5</v>
      </c>
      <c r="T438" s="7"/>
      <c r="U438" s="18"/>
      <c r="AH438" s="17">
        <v>18.858292764551706</v>
      </c>
      <c r="AI438" s="18">
        <v>0</v>
      </c>
      <c r="AJ438"/>
      <c r="AK438"/>
      <c r="AL438"/>
      <c r="AM438"/>
      <c r="AN438"/>
      <c r="AO438"/>
      <c r="AP438"/>
      <c r="AQ438"/>
      <c r="AR438"/>
    </row>
    <row r="439" spans="1:44" x14ac:dyDescent="0.25">
      <c r="A439" s="12">
        <v>20.408127291751594</v>
      </c>
      <c r="B439" s="16">
        <v>2.3750000000000001E-5</v>
      </c>
      <c r="L439" s="12">
        <v>36.190142247970854</v>
      </c>
      <c r="M439" s="12">
        <v>1.5999999999999999E-5</v>
      </c>
      <c r="T439" s="7"/>
      <c r="U439" s="18"/>
      <c r="AH439" s="17">
        <v>18.858292764551706</v>
      </c>
      <c r="AI439" s="18">
        <v>0</v>
      </c>
      <c r="AJ439"/>
      <c r="AK439"/>
      <c r="AL439"/>
      <c r="AM439"/>
      <c r="AN439"/>
      <c r="AO439"/>
      <c r="AP439"/>
      <c r="AQ439"/>
      <c r="AR439"/>
    </row>
    <row r="440" spans="1:44" x14ac:dyDescent="0.25">
      <c r="A440" s="12">
        <v>20.641452246498144</v>
      </c>
      <c r="B440" s="16">
        <v>5.0000000000000002E-5</v>
      </c>
      <c r="L440" s="12">
        <v>44.139568284346673</v>
      </c>
      <c r="M440" s="12">
        <v>2.6000000000000003E-4</v>
      </c>
      <c r="T440" s="7"/>
      <c r="U440" s="18"/>
      <c r="AH440" s="17">
        <v>18.858292764551706</v>
      </c>
      <c r="AI440" s="18">
        <v>0</v>
      </c>
      <c r="AJ440"/>
      <c r="AK440"/>
      <c r="AL440"/>
      <c r="AM440"/>
      <c r="AN440"/>
      <c r="AO440"/>
      <c r="AP440"/>
      <c r="AQ440"/>
      <c r="AR440"/>
    </row>
    <row r="441" spans="1:44" x14ac:dyDescent="0.25">
      <c r="A441" s="12">
        <v>20.641452246498144</v>
      </c>
      <c r="B441" s="16">
        <v>5.0000000000000002E-5</v>
      </c>
      <c r="L441" s="12">
        <v>46.088818126365865</v>
      </c>
      <c r="M441" s="12">
        <v>1.85E-4</v>
      </c>
      <c r="T441" s="7"/>
      <c r="U441" s="18"/>
      <c r="AH441" s="17">
        <v>18.858292764551706</v>
      </c>
      <c r="AI441" s="18">
        <v>0</v>
      </c>
      <c r="AJ441"/>
      <c r="AK441"/>
      <c r="AL441"/>
      <c r="AM441"/>
      <c r="AN441"/>
      <c r="AO441"/>
      <c r="AP441"/>
      <c r="AQ441"/>
      <c r="AR441"/>
    </row>
    <row r="442" spans="1:44" x14ac:dyDescent="0.25">
      <c r="A442" s="12">
        <v>20.641452246498144</v>
      </c>
      <c r="B442" s="16">
        <v>4.0000000000000003E-5</v>
      </c>
      <c r="L442" s="12">
        <v>46.914129919071577</v>
      </c>
      <c r="M442" s="12">
        <v>1.85E-4</v>
      </c>
      <c r="T442" s="7"/>
      <c r="U442" s="18"/>
      <c r="AH442" s="17">
        <v>18.858292764551706</v>
      </c>
      <c r="AI442" s="18">
        <v>0</v>
      </c>
      <c r="AJ442"/>
      <c r="AK442"/>
      <c r="AL442"/>
      <c r="AM442"/>
      <c r="AN442"/>
      <c r="AO442"/>
      <c r="AP442"/>
      <c r="AQ442"/>
      <c r="AR442"/>
    </row>
    <row r="443" spans="1:44" x14ac:dyDescent="0.25">
      <c r="A443" s="12">
        <v>20.641452246498144</v>
      </c>
      <c r="B443" s="16">
        <v>2.5000000000000001E-5</v>
      </c>
      <c r="L443" s="12">
        <v>48.898650489563146</v>
      </c>
      <c r="M443" s="12">
        <v>2.6000000000000003E-4</v>
      </c>
      <c r="AH443" s="17">
        <v>18.858292764551706</v>
      </c>
      <c r="AI443" s="18">
        <v>0</v>
      </c>
      <c r="AJ443"/>
      <c r="AK443"/>
      <c r="AL443"/>
      <c r="AM443"/>
      <c r="AN443"/>
      <c r="AO443"/>
      <c r="AP443"/>
      <c r="AQ443"/>
      <c r="AR443"/>
    </row>
    <row r="444" spans="1:44" x14ac:dyDescent="0.25">
      <c r="A444" s="12">
        <v>20.641452246498144</v>
      </c>
      <c r="B444" s="16">
        <v>2.0000000000000002E-5</v>
      </c>
      <c r="AH444" s="17">
        <v>18.858292764551706</v>
      </c>
      <c r="AI444" s="18">
        <v>6.245316012990258E-7</v>
      </c>
      <c r="AJ444"/>
      <c r="AK444"/>
      <c r="AL444"/>
      <c r="AM444"/>
      <c r="AN444"/>
      <c r="AO444"/>
      <c r="AP444"/>
      <c r="AQ444"/>
      <c r="AR444"/>
    </row>
    <row r="445" spans="1:44" x14ac:dyDescent="0.25">
      <c r="A445" s="12">
        <v>20.641452246498144</v>
      </c>
      <c r="B445" s="16">
        <v>5.0000000000000004E-6</v>
      </c>
      <c r="AH445" s="17">
        <v>18.858292764551706</v>
      </c>
      <c r="AI445" s="18">
        <v>1.6556291390728476E-6</v>
      </c>
      <c r="AJ445"/>
      <c r="AK445"/>
      <c r="AL445"/>
      <c r="AM445"/>
      <c r="AN445"/>
      <c r="AO445"/>
      <c r="AP445"/>
      <c r="AQ445"/>
      <c r="AR445"/>
    </row>
    <row r="446" spans="1:44" x14ac:dyDescent="0.25">
      <c r="A446" s="12">
        <v>20.641452246498144</v>
      </c>
      <c r="B446" s="16">
        <v>5.0000000000000004E-6</v>
      </c>
      <c r="AH446" s="17">
        <v>18.858292764551706</v>
      </c>
      <c r="AI446" s="18">
        <v>1.6556291390728476E-6</v>
      </c>
      <c r="AJ446"/>
      <c r="AK446"/>
      <c r="AL446"/>
      <c r="AM446"/>
      <c r="AN446"/>
      <c r="AO446"/>
      <c r="AP446"/>
      <c r="AQ446"/>
      <c r="AR446"/>
    </row>
    <row r="447" spans="1:44" x14ac:dyDescent="0.25">
      <c r="A447" s="12">
        <v>20.641452246498144</v>
      </c>
      <c r="B447" s="16">
        <v>0</v>
      </c>
      <c r="AH447" s="17">
        <v>18.858292764551706</v>
      </c>
      <c r="AI447" s="18">
        <v>2.4834437086092716E-6</v>
      </c>
      <c r="AJ447"/>
      <c r="AK447"/>
      <c r="AL447"/>
      <c r="AM447"/>
      <c r="AN447"/>
      <c r="AO447"/>
      <c r="AP447"/>
      <c r="AQ447"/>
      <c r="AR447"/>
    </row>
    <row r="448" spans="1:44" x14ac:dyDescent="0.25">
      <c r="A448" s="12">
        <v>20.837642006095731</v>
      </c>
      <c r="B448" s="16">
        <v>1.2999999999999999E-5</v>
      </c>
      <c r="AH448" s="17">
        <v>18.858292764551706</v>
      </c>
      <c r="AI448" s="18">
        <v>3.3112582781456952E-6</v>
      </c>
      <c r="AJ448"/>
      <c r="AK448"/>
      <c r="AL448"/>
      <c r="AM448"/>
      <c r="AN448"/>
      <c r="AO448"/>
      <c r="AP448"/>
      <c r="AQ448"/>
      <c r="AR448"/>
    </row>
    <row r="449" spans="1:44" x14ac:dyDescent="0.25">
      <c r="A449" s="12">
        <v>21.032506470665812</v>
      </c>
      <c r="B449" s="16">
        <v>2.0000000000000002E-5</v>
      </c>
      <c r="AH449" s="17">
        <v>18.858292764551706</v>
      </c>
      <c r="AI449" s="18">
        <v>8.2781456953642384E-6</v>
      </c>
      <c r="AJ449"/>
      <c r="AK449"/>
      <c r="AL449"/>
      <c r="AM449"/>
      <c r="AN449"/>
      <c r="AO449"/>
      <c r="AP449"/>
      <c r="AQ449"/>
      <c r="AR449"/>
    </row>
    <row r="450" spans="1:44" x14ac:dyDescent="0.25">
      <c r="A450" s="12">
        <v>21.032506470665812</v>
      </c>
      <c r="B450" s="16">
        <v>1.4999999999999999E-5</v>
      </c>
      <c r="AH450" s="17">
        <v>19.357892865706035</v>
      </c>
      <c r="AI450" s="18">
        <v>0</v>
      </c>
      <c r="AJ450"/>
      <c r="AK450"/>
      <c r="AL450"/>
      <c r="AM450"/>
      <c r="AN450"/>
      <c r="AO450"/>
      <c r="AP450"/>
      <c r="AQ450"/>
      <c r="AR450"/>
    </row>
    <row r="451" spans="1:44" x14ac:dyDescent="0.25">
      <c r="A451" s="12">
        <v>21.032506470665812</v>
      </c>
      <c r="B451" s="16">
        <v>1.4999999999999999E-5</v>
      </c>
      <c r="AH451" s="17">
        <v>19.357892865706035</v>
      </c>
      <c r="AI451" s="18">
        <v>8.278145695364238E-7</v>
      </c>
      <c r="AJ451"/>
      <c r="AK451"/>
      <c r="AL451"/>
      <c r="AM451"/>
      <c r="AN451"/>
      <c r="AO451"/>
      <c r="AP451"/>
      <c r="AQ451"/>
      <c r="AR451"/>
    </row>
    <row r="452" spans="1:44" x14ac:dyDescent="0.25">
      <c r="A452" s="12">
        <v>21.032506470665812</v>
      </c>
      <c r="B452" s="16">
        <v>5.0000000000000004E-6</v>
      </c>
      <c r="AH452" s="17">
        <v>19.357892865706035</v>
      </c>
      <c r="AI452" s="18">
        <v>1.6556291390728476E-6</v>
      </c>
      <c r="AJ452"/>
      <c r="AK452"/>
      <c r="AL452"/>
      <c r="AM452"/>
      <c r="AN452"/>
      <c r="AO452"/>
      <c r="AP452"/>
      <c r="AQ452"/>
      <c r="AR452"/>
    </row>
    <row r="453" spans="1:44" x14ac:dyDescent="0.25">
      <c r="A453" s="12">
        <v>21.032506470665812</v>
      </c>
      <c r="B453" s="16">
        <v>5.0000000000000004E-6</v>
      </c>
      <c r="AH453" s="17">
        <v>19.357892865706035</v>
      </c>
      <c r="AI453" s="18">
        <v>8.0248771190691142E-6</v>
      </c>
      <c r="AJ453"/>
      <c r="AK453"/>
      <c r="AL453"/>
      <c r="AM453"/>
      <c r="AN453"/>
      <c r="AO453"/>
      <c r="AP453"/>
      <c r="AQ453"/>
      <c r="AR453"/>
    </row>
    <row r="454" spans="1:44" x14ac:dyDescent="0.25">
      <c r="A454" s="12">
        <v>21.032506470665812</v>
      </c>
      <c r="B454" s="16">
        <v>0</v>
      </c>
      <c r="AH454" s="17">
        <v>19.601751477711321</v>
      </c>
      <c r="AI454" s="18">
        <v>0</v>
      </c>
      <c r="AJ454"/>
      <c r="AK454"/>
      <c r="AL454"/>
      <c r="AM454"/>
      <c r="AN454"/>
      <c r="AO454"/>
      <c r="AP454"/>
      <c r="AQ454"/>
      <c r="AR454"/>
    </row>
    <row r="455" spans="1:44" x14ac:dyDescent="0.25">
      <c r="A455" s="12">
        <v>21.359472920020394</v>
      </c>
      <c r="B455" s="16">
        <v>4.375E-5</v>
      </c>
      <c r="AH455" s="17">
        <v>19.601751477711321</v>
      </c>
      <c r="AI455" s="18">
        <v>0</v>
      </c>
      <c r="AJ455"/>
      <c r="AK455"/>
      <c r="AL455"/>
      <c r="AM455"/>
      <c r="AN455"/>
      <c r="AO455"/>
      <c r="AP455"/>
      <c r="AQ455"/>
      <c r="AR455"/>
    </row>
    <row r="456" spans="1:44" x14ac:dyDescent="0.25">
      <c r="A456" s="12">
        <v>21.359472920020394</v>
      </c>
      <c r="B456" s="16">
        <v>1.4999999999999999E-5</v>
      </c>
      <c r="AH456" s="17">
        <v>19.601751477711321</v>
      </c>
      <c r="AI456" s="18">
        <v>8.278145695364238E-7</v>
      </c>
      <c r="AJ456"/>
      <c r="AK456"/>
      <c r="AL456"/>
      <c r="AM456"/>
      <c r="AN456"/>
      <c r="AO456"/>
      <c r="AP456"/>
      <c r="AQ456"/>
      <c r="AR456"/>
    </row>
    <row r="457" spans="1:44" x14ac:dyDescent="0.25">
      <c r="A457" s="12">
        <v>21.359472920020394</v>
      </c>
      <c r="B457" s="16">
        <v>1.0000000000000001E-5</v>
      </c>
      <c r="AH457" s="17">
        <v>19.601751477711321</v>
      </c>
      <c r="AI457" s="18">
        <v>8.278145695364238E-7</v>
      </c>
      <c r="AJ457"/>
      <c r="AK457"/>
      <c r="AL457"/>
      <c r="AM457"/>
      <c r="AN457"/>
      <c r="AO457"/>
      <c r="AP457"/>
      <c r="AQ457"/>
      <c r="AR457"/>
    </row>
    <row r="458" spans="1:44" x14ac:dyDescent="0.25">
      <c r="A458" s="12">
        <v>21.415161390050784</v>
      </c>
      <c r="B458" s="16">
        <v>2.0000000000000002E-5</v>
      </c>
      <c r="AH458" s="17">
        <v>19.601751477711321</v>
      </c>
      <c r="AI458" s="18">
        <v>4.1390728476821192E-6</v>
      </c>
      <c r="AJ458"/>
      <c r="AK458"/>
      <c r="AL458"/>
      <c r="AM458"/>
      <c r="AN458"/>
      <c r="AO458"/>
      <c r="AP458"/>
      <c r="AQ458"/>
      <c r="AR458"/>
    </row>
    <row r="459" spans="1:44" x14ac:dyDescent="0.25">
      <c r="A459" s="12">
        <v>21.415161390050784</v>
      </c>
      <c r="B459" s="16">
        <v>1.4999999999999999E-5</v>
      </c>
      <c r="AH459" s="17">
        <v>19.601751477711321</v>
      </c>
      <c r="AI459" s="18">
        <v>4.1431885979449789E-5</v>
      </c>
      <c r="AJ459"/>
      <c r="AK459"/>
      <c r="AL459"/>
      <c r="AM459"/>
      <c r="AN459"/>
      <c r="AO459"/>
      <c r="AP459"/>
      <c r="AQ459"/>
      <c r="AR459"/>
    </row>
    <row r="460" spans="1:44" x14ac:dyDescent="0.25">
      <c r="A460" s="12">
        <v>21.415161390050784</v>
      </c>
      <c r="B460" s="16">
        <v>1.0000000000000001E-5</v>
      </c>
      <c r="AH460" s="17">
        <v>19.841851249375868</v>
      </c>
      <c r="AI460" s="18">
        <v>0</v>
      </c>
      <c r="AJ460"/>
      <c r="AK460"/>
      <c r="AL460"/>
      <c r="AM460"/>
      <c r="AN460"/>
      <c r="AO460"/>
      <c r="AP460"/>
      <c r="AQ460"/>
      <c r="AR460"/>
    </row>
    <row r="461" spans="1:44" x14ac:dyDescent="0.25">
      <c r="A461" s="12">
        <v>21.5171013251801</v>
      </c>
      <c r="B461" s="16">
        <v>1.7E-5</v>
      </c>
      <c r="AH461" s="17">
        <v>19.841851249375868</v>
      </c>
      <c r="AI461" s="18">
        <v>8.278145695364238E-7</v>
      </c>
      <c r="AJ461"/>
      <c r="AK461"/>
      <c r="AL461"/>
      <c r="AM461"/>
      <c r="AN461"/>
      <c r="AO461"/>
      <c r="AP461"/>
      <c r="AQ461"/>
      <c r="AR461"/>
    </row>
    <row r="462" spans="1:44" x14ac:dyDescent="0.25">
      <c r="A462" s="17">
        <v>21.642469170683725</v>
      </c>
      <c r="B462" s="16">
        <v>2.4285714285714285E-5</v>
      </c>
      <c r="AH462" s="17">
        <v>19.841851249375868</v>
      </c>
      <c r="AI462" s="18">
        <v>1.2490632025980516E-6</v>
      </c>
      <c r="AJ462"/>
      <c r="AK462"/>
      <c r="AL462"/>
      <c r="AM462"/>
      <c r="AN462"/>
      <c r="AO462"/>
      <c r="AP462"/>
      <c r="AQ462"/>
      <c r="AR462"/>
    </row>
    <row r="463" spans="1:44" x14ac:dyDescent="0.25">
      <c r="A463" s="11">
        <v>21.642469170683725</v>
      </c>
      <c r="B463" s="19">
        <v>2.4000000000000001E-5</v>
      </c>
      <c r="AH463" s="17">
        <v>19.841851249375868</v>
      </c>
      <c r="AI463" s="18">
        <v>2.4834437086092716E-6</v>
      </c>
      <c r="AJ463"/>
      <c r="AK463"/>
      <c r="AL463"/>
      <c r="AM463"/>
      <c r="AN463"/>
      <c r="AO463"/>
      <c r="AP463"/>
      <c r="AQ463"/>
      <c r="AR463"/>
    </row>
    <row r="464" spans="1:44" x14ac:dyDescent="0.25">
      <c r="A464" s="17">
        <v>21.642469170683725</v>
      </c>
      <c r="B464" s="16">
        <v>1.9333333333333333E-5</v>
      </c>
      <c r="AH464" s="17">
        <v>20.078331872545675</v>
      </c>
      <c r="AI464" s="18">
        <v>0</v>
      </c>
      <c r="AJ464"/>
      <c r="AK464"/>
      <c r="AL464"/>
      <c r="AM464"/>
      <c r="AN464"/>
      <c r="AO464"/>
      <c r="AP464"/>
      <c r="AQ464"/>
      <c r="AR464"/>
    </row>
    <row r="465" spans="1:44" x14ac:dyDescent="0.25">
      <c r="A465" s="12">
        <v>21.789867677726519</v>
      </c>
      <c r="B465" s="16">
        <v>3.5000000000000004E-5</v>
      </c>
      <c r="AH465" s="17">
        <v>20.078331872545675</v>
      </c>
      <c r="AI465" s="18">
        <v>0</v>
      </c>
      <c r="AJ465"/>
      <c r="AK465"/>
      <c r="AL465"/>
      <c r="AM465"/>
      <c r="AN465"/>
      <c r="AO465"/>
      <c r="AP465"/>
      <c r="AQ465"/>
      <c r="AR465"/>
    </row>
    <row r="466" spans="1:44" x14ac:dyDescent="0.25">
      <c r="A466" s="12">
        <v>21.789867677726519</v>
      </c>
      <c r="B466" s="16">
        <v>2.9999999999999997E-5</v>
      </c>
      <c r="AH466" s="17">
        <v>20.078331872545675</v>
      </c>
      <c r="AI466" s="18">
        <v>0</v>
      </c>
      <c r="AJ466"/>
      <c r="AK466"/>
      <c r="AL466"/>
      <c r="AM466"/>
      <c r="AN466"/>
      <c r="AO466"/>
      <c r="AP466"/>
      <c r="AQ466"/>
      <c r="AR466"/>
    </row>
    <row r="467" spans="1:44" x14ac:dyDescent="0.25">
      <c r="A467" s="12">
        <v>21.789867677726519</v>
      </c>
      <c r="B467" s="16">
        <v>2.9999999999999997E-5</v>
      </c>
      <c r="AH467" s="17">
        <v>20.078331872545675</v>
      </c>
      <c r="AI467" s="18">
        <v>0</v>
      </c>
      <c r="AJ467"/>
      <c r="AK467"/>
      <c r="AL467"/>
      <c r="AM467"/>
      <c r="AN467"/>
      <c r="AO467"/>
      <c r="AP467"/>
      <c r="AQ467"/>
      <c r="AR467"/>
    </row>
    <row r="468" spans="1:44" x14ac:dyDescent="0.25">
      <c r="A468" s="12">
        <v>21.789867677726519</v>
      </c>
      <c r="B468" s="16">
        <v>2.9999999999999997E-5</v>
      </c>
      <c r="AH468" s="17">
        <v>20.078331872545675</v>
      </c>
      <c r="AI468" s="18">
        <v>0</v>
      </c>
      <c r="AJ468"/>
      <c r="AK468"/>
      <c r="AL468"/>
      <c r="AM468"/>
      <c r="AN468"/>
      <c r="AO468"/>
      <c r="AP468"/>
      <c r="AQ468"/>
      <c r="AR468"/>
    </row>
    <row r="469" spans="1:44" x14ac:dyDescent="0.25">
      <c r="A469" s="12">
        <v>21.789867677726519</v>
      </c>
      <c r="B469" s="16">
        <v>1.4999999999999999E-5</v>
      </c>
      <c r="AH469" s="17">
        <v>20.078331872545675</v>
      </c>
      <c r="AI469" s="18">
        <v>0</v>
      </c>
      <c r="AJ469"/>
      <c r="AK469"/>
      <c r="AL469"/>
      <c r="AM469"/>
      <c r="AN469"/>
      <c r="AO469"/>
      <c r="AP469"/>
      <c r="AQ469"/>
      <c r="AR469"/>
    </row>
    <row r="470" spans="1:44" x14ac:dyDescent="0.25">
      <c r="A470" s="12">
        <v>22.157036563123139</v>
      </c>
      <c r="B470" s="16">
        <v>2.5000000000000001E-5</v>
      </c>
      <c r="AH470" s="17">
        <v>20.078331872545675</v>
      </c>
      <c r="AI470" s="18">
        <v>8.278145695364238E-7</v>
      </c>
      <c r="AJ470"/>
      <c r="AK470"/>
      <c r="AL470"/>
      <c r="AM470"/>
      <c r="AN470"/>
      <c r="AO470"/>
      <c r="AP470"/>
      <c r="AQ470"/>
      <c r="AR470"/>
    </row>
    <row r="471" spans="1:44" x14ac:dyDescent="0.25">
      <c r="A471" s="12">
        <v>22.157036563123139</v>
      </c>
      <c r="B471" s="16">
        <v>1.0000000000000001E-5</v>
      </c>
      <c r="AH471" s="17">
        <v>20.078331872545675</v>
      </c>
      <c r="AI471" s="18">
        <v>1.6556291390728476E-6</v>
      </c>
      <c r="AJ471"/>
      <c r="AK471"/>
      <c r="AL471"/>
      <c r="AM471"/>
      <c r="AN471"/>
      <c r="AO471"/>
      <c r="AP471"/>
      <c r="AQ471"/>
      <c r="AR471"/>
    </row>
    <row r="472" spans="1:44" x14ac:dyDescent="0.25">
      <c r="A472" s="12">
        <v>22.157036563123139</v>
      </c>
      <c r="B472" s="16">
        <v>5.0000000000000004E-6</v>
      </c>
      <c r="AH472" s="17">
        <v>20.078331872545675</v>
      </c>
      <c r="AI472" s="18">
        <v>3.3112582781456952E-6</v>
      </c>
      <c r="AJ472"/>
      <c r="AK472"/>
      <c r="AL472"/>
      <c r="AM472"/>
      <c r="AN472"/>
      <c r="AO472"/>
      <c r="AP472"/>
      <c r="AQ472"/>
      <c r="AR472"/>
    </row>
    <row r="473" spans="1:44" x14ac:dyDescent="0.25">
      <c r="A473" s="12">
        <v>22.25873359521605</v>
      </c>
      <c r="B473" s="16">
        <v>2.5624999999999999E-5</v>
      </c>
      <c r="AH473" s="17">
        <v>20.078331872545675</v>
      </c>
      <c r="AI473" s="18">
        <v>1.6556291390728477E-5</v>
      </c>
      <c r="AJ473"/>
      <c r="AK473"/>
      <c r="AL473"/>
      <c r="AM473"/>
      <c r="AN473"/>
      <c r="AO473"/>
      <c r="AP473"/>
      <c r="AQ473"/>
      <c r="AR473"/>
    </row>
    <row r="474" spans="1:44" x14ac:dyDescent="0.25">
      <c r="A474" s="12">
        <v>22.367807272437975</v>
      </c>
      <c r="B474" s="16">
        <v>2.6249999999999998E-5</v>
      </c>
      <c r="AH474" s="17">
        <v>20.311324509339766</v>
      </c>
      <c r="AI474" s="18">
        <v>0</v>
      </c>
      <c r="AJ474"/>
      <c r="AK474"/>
      <c r="AL474"/>
      <c r="AM474"/>
      <c r="AN474"/>
      <c r="AO474"/>
      <c r="AP474"/>
      <c r="AQ474"/>
      <c r="AR474"/>
    </row>
    <row r="475" spans="1:44" x14ac:dyDescent="0.25">
      <c r="A475" s="12">
        <v>22.517044532655987</v>
      </c>
      <c r="B475" s="16">
        <v>3.5000000000000004E-5</v>
      </c>
      <c r="AH475" s="17">
        <v>20.311324509339766</v>
      </c>
      <c r="AI475" s="18">
        <v>0</v>
      </c>
      <c r="AJ475"/>
      <c r="AK475"/>
      <c r="AL475"/>
      <c r="AM475"/>
      <c r="AN475"/>
      <c r="AO475"/>
      <c r="AP475"/>
      <c r="AQ475"/>
      <c r="AR475"/>
    </row>
    <row r="476" spans="1:44" x14ac:dyDescent="0.25">
      <c r="A476" s="12">
        <v>22.517044532655987</v>
      </c>
      <c r="B476" s="16">
        <v>3.3333333333333335E-5</v>
      </c>
      <c r="AH476" s="17">
        <v>20.311324509339766</v>
      </c>
      <c r="AI476" s="18">
        <v>0</v>
      </c>
      <c r="AJ476"/>
      <c r="AK476"/>
      <c r="AL476"/>
      <c r="AM476"/>
      <c r="AN476"/>
      <c r="AO476"/>
      <c r="AP476"/>
      <c r="AQ476"/>
      <c r="AR476"/>
    </row>
    <row r="477" spans="1:44" x14ac:dyDescent="0.25">
      <c r="A477" s="12">
        <v>22.517044532655987</v>
      </c>
      <c r="B477" s="16">
        <v>2.0000000000000002E-5</v>
      </c>
      <c r="AH477" s="17">
        <v>20.311324509339766</v>
      </c>
      <c r="AI477" s="18">
        <v>8.278145695364238E-7</v>
      </c>
      <c r="AJ477"/>
      <c r="AK477"/>
      <c r="AL477"/>
      <c r="AM477"/>
      <c r="AN477"/>
      <c r="AO477"/>
      <c r="AP477"/>
      <c r="AQ477"/>
      <c r="AR477"/>
    </row>
    <row r="478" spans="1:44" x14ac:dyDescent="0.25">
      <c r="A478" s="12">
        <v>22.517044532655987</v>
      </c>
      <c r="B478" s="16">
        <v>2.0000000000000002E-5</v>
      </c>
      <c r="AH478" s="17">
        <v>20.311324509339766</v>
      </c>
      <c r="AI478" s="18">
        <v>1.6556291390728476E-6</v>
      </c>
      <c r="AJ478"/>
      <c r="AK478"/>
      <c r="AL478"/>
      <c r="AM478"/>
      <c r="AN478"/>
      <c r="AO478"/>
      <c r="AP478"/>
      <c r="AQ478"/>
      <c r="AR478"/>
    </row>
    <row r="479" spans="1:44" x14ac:dyDescent="0.25">
      <c r="A479" s="12">
        <v>22.517044532655987</v>
      </c>
      <c r="B479" s="16">
        <v>1.4999999999999999E-5</v>
      </c>
      <c r="AH479" s="17">
        <v>20.311324509339766</v>
      </c>
      <c r="AI479" s="18">
        <v>9.1059602649006616E-6</v>
      </c>
      <c r="AJ479"/>
      <c r="AK479"/>
      <c r="AL479"/>
      <c r="AM479"/>
      <c r="AN479"/>
      <c r="AO479"/>
      <c r="AP479"/>
      <c r="AQ479"/>
      <c r="AR479"/>
    </row>
    <row r="480" spans="1:44" x14ac:dyDescent="0.25">
      <c r="A480" s="12">
        <v>22.517044532655987</v>
      </c>
      <c r="B480" s="16">
        <v>1.4999999999999999E-5</v>
      </c>
      <c r="AH480" s="17">
        <v>20.540952510963965</v>
      </c>
      <c r="AI480" s="18">
        <v>1.6556291390728476E-6</v>
      </c>
      <c r="AJ480"/>
      <c r="AK480"/>
      <c r="AL480"/>
      <c r="AM480"/>
      <c r="AN480"/>
      <c r="AO480"/>
      <c r="AP480"/>
      <c r="AQ480"/>
      <c r="AR480"/>
    </row>
    <row r="481" spans="1:44" x14ac:dyDescent="0.25">
      <c r="A481" s="12">
        <v>22.517044532655987</v>
      </c>
      <c r="B481" s="16">
        <v>5.0000000000000004E-6</v>
      </c>
      <c r="AH481" s="17">
        <v>20.540952510963965</v>
      </c>
      <c r="AI481" s="18">
        <v>3.3112582781456952E-6</v>
      </c>
      <c r="AJ481"/>
      <c r="AK481"/>
      <c r="AL481"/>
      <c r="AM481"/>
      <c r="AN481"/>
      <c r="AO481"/>
      <c r="AP481"/>
      <c r="AQ481"/>
      <c r="AR481"/>
    </row>
    <row r="482" spans="1:44" x14ac:dyDescent="0.25">
      <c r="A482" s="12">
        <v>22.517044532655987</v>
      </c>
      <c r="B482" s="16">
        <v>5.0000000000000004E-6</v>
      </c>
      <c r="AH482" s="17">
        <v>20.990572747526151</v>
      </c>
      <c r="AI482" s="18">
        <v>0</v>
      </c>
      <c r="AJ482"/>
      <c r="AK482"/>
      <c r="AL482"/>
      <c r="AM482"/>
      <c r="AN482"/>
      <c r="AO482"/>
      <c r="AP482"/>
      <c r="AQ482"/>
      <c r="AR482"/>
    </row>
    <row r="483" spans="1:44" x14ac:dyDescent="0.25">
      <c r="A483" s="12">
        <v>22.517044532655987</v>
      </c>
      <c r="B483" s="16">
        <v>5.0000000000000004E-6</v>
      </c>
      <c r="AH483" s="17">
        <v>20.990572747526151</v>
      </c>
      <c r="AI483" s="18">
        <v>0</v>
      </c>
      <c r="AJ483"/>
      <c r="AK483"/>
      <c r="AL483"/>
      <c r="AM483"/>
      <c r="AN483"/>
      <c r="AO483"/>
      <c r="AP483"/>
      <c r="AQ483"/>
      <c r="AR483"/>
    </row>
    <row r="484" spans="1:44" x14ac:dyDescent="0.25">
      <c r="A484" s="12">
        <v>22.517044532655987</v>
      </c>
      <c r="B484" s="16">
        <v>0</v>
      </c>
      <c r="AH484" s="17">
        <v>20.990572747526151</v>
      </c>
      <c r="AI484" s="18">
        <v>0</v>
      </c>
      <c r="AJ484"/>
      <c r="AK484"/>
      <c r="AL484"/>
      <c r="AM484"/>
      <c r="AN484"/>
      <c r="AO484"/>
      <c r="AP484"/>
      <c r="AQ484"/>
      <c r="AR484"/>
    </row>
    <row r="485" spans="1:44" x14ac:dyDescent="0.25">
      <c r="A485" s="12">
        <v>22.517044532655987</v>
      </c>
      <c r="B485" s="16">
        <v>0</v>
      </c>
      <c r="AH485" s="17">
        <v>20.990572747526151</v>
      </c>
      <c r="AI485" s="18">
        <v>0</v>
      </c>
      <c r="AJ485"/>
      <c r="AK485"/>
      <c r="AL485"/>
      <c r="AM485"/>
      <c r="AN485"/>
      <c r="AO485"/>
      <c r="AP485"/>
      <c r="AQ485"/>
      <c r="AR485"/>
    </row>
    <row r="486" spans="1:44" x14ac:dyDescent="0.25">
      <c r="A486" s="12">
        <v>22.517044532655987</v>
      </c>
      <c r="B486" s="16">
        <v>0</v>
      </c>
      <c r="AH486" s="17">
        <v>20.990572747526151</v>
      </c>
      <c r="AI486" s="18">
        <v>8.278145695364238E-7</v>
      </c>
      <c r="AJ486"/>
      <c r="AK486"/>
      <c r="AL486"/>
      <c r="AM486"/>
      <c r="AN486"/>
      <c r="AO486"/>
      <c r="AP486"/>
      <c r="AQ486"/>
      <c r="AR486"/>
    </row>
    <row r="487" spans="1:44" x14ac:dyDescent="0.25">
      <c r="A487" s="12">
        <v>22.517044532655987</v>
      </c>
      <c r="B487" s="16">
        <v>0</v>
      </c>
      <c r="AH487" s="17">
        <v>20.990572747526151</v>
      </c>
      <c r="AI487" s="18">
        <v>8.278145695364238E-7</v>
      </c>
      <c r="AJ487"/>
      <c r="AK487"/>
      <c r="AL487"/>
      <c r="AM487"/>
      <c r="AN487"/>
      <c r="AO487"/>
      <c r="AP487"/>
      <c r="AQ487"/>
      <c r="AR487"/>
    </row>
    <row r="488" spans="1:44" x14ac:dyDescent="0.25">
      <c r="A488" s="12">
        <v>22.517044532655987</v>
      </c>
      <c r="B488" s="16">
        <v>0</v>
      </c>
      <c r="AH488" s="17">
        <v>20.990572747526151</v>
      </c>
      <c r="AI488" s="18">
        <v>3.3112582781456952E-6</v>
      </c>
      <c r="AJ488"/>
      <c r="AK488"/>
      <c r="AL488"/>
      <c r="AM488"/>
      <c r="AN488"/>
      <c r="AO488"/>
      <c r="AP488"/>
      <c r="AQ488"/>
      <c r="AR488"/>
    </row>
    <row r="489" spans="1:44" x14ac:dyDescent="0.25">
      <c r="A489" s="12">
        <v>22.517044532655987</v>
      </c>
      <c r="B489" s="16">
        <v>0</v>
      </c>
      <c r="AH489" s="17">
        <v>21.210778088311056</v>
      </c>
      <c r="AI489" s="18">
        <v>0</v>
      </c>
      <c r="AJ489"/>
      <c r="AK489"/>
      <c r="AL489"/>
      <c r="AM489"/>
      <c r="AN489"/>
      <c r="AO489"/>
      <c r="AP489"/>
      <c r="AQ489"/>
      <c r="AR489"/>
    </row>
    <row r="490" spans="1:44" x14ac:dyDescent="0.25">
      <c r="A490" s="12">
        <v>22.517044532655987</v>
      </c>
      <c r="B490" s="16">
        <v>0</v>
      </c>
      <c r="AH490" s="17">
        <v>21.210778088311056</v>
      </c>
      <c r="AI490" s="18">
        <v>0</v>
      </c>
      <c r="AJ490"/>
      <c r="AK490"/>
      <c r="AL490"/>
      <c r="AM490"/>
      <c r="AN490"/>
      <c r="AO490"/>
      <c r="AP490"/>
      <c r="AQ490"/>
      <c r="AR490"/>
    </row>
    <row r="491" spans="1:44" x14ac:dyDescent="0.25">
      <c r="A491" s="12">
        <v>22.517044532655987</v>
      </c>
      <c r="B491" s="16">
        <v>0</v>
      </c>
      <c r="AH491" s="17">
        <v>21.210778088311056</v>
      </c>
      <c r="AI491" s="18">
        <v>0</v>
      </c>
      <c r="AJ491"/>
      <c r="AK491"/>
      <c r="AL491"/>
      <c r="AM491"/>
      <c r="AN491"/>
      <c r="AO491"/>
      <c r="AP491"/>
      <c r="AQ491"/>
      <c r="AR491"/>
    </row>
    <row r="492" spans="1:44" x14ac:dyDescent="0.25">
      <c r="A492" s="12">
        <v>22.517044532655987</v>
      </c>
      <c r="B492" s="16">
        <v>0</v>
      </c>
      <c r="AH492" s="17">
        <v>21.210778088311056</v>
      </c>
      <c r="AI492" s="18">
        <v>0</v>
      </c>
      <c r="AJ492"/>
      <c r="AK492"/>
      <c r="AL492"/>
      <c r="AM492"/>
      <c r="AN492"/>
      <c r="AO492"/>
      <c r="AP492"/>
      <c r="AQ492"/>
      <c r="AR492"/>
    </row>
    <row r="493" spans="1:44" x14ac:dyDescent="0.25">
      <c r="A493" s="12">
        <v>22.517044532655987</v>
      </c>
      <c r="B493" s="16">
        <v>0</v>
      </c>
      <c r="AH493" s="17">
        <v>21.210778088311056</v>
      </c>
      <c r="AI493" s="18">
        <v>0</v>
      </c>
      <c r="AJ493"/>
      <c r="AK493"/>
      <c r="AL493"/>
      <c r="AM493"/>
      <c r="AN493"/>
      <c r="AO493"/>
      <c r="AP493"/>
      <c r="AQ493"/>
      <c r="AR493"/>
    </row>
    <row r="494" spans="1:44" x14ac:dyDescent="0.25">
      <c r="A494" s="12">
        <v>22.517044532655987</v>
      </c>
      <c r="B494" s="16">
        <v>0</v>
      </c>
      <c r="AH494" s="17">
        <v>21.210778088311056</v>
      </c>
      <c r="AI494" s="18">
        <v>0</v>
      </c>
      <c r="AJ494"/>
      <c r="AK494"/>
      <c r="AL494"/>
      <c r="AM494"/>
      <c r="AN494"/>
      <c r="AO494"/>
      <c r="AP494"/>
      <c r="AQ494"/>
      <c r="AR494"/>
    </row>
    <row r="495" spans="1:44" x14ac:dyDescent="0.25">
      <c r="A495" s="12">
        <v>22.797176085276167</v>
      </c>
      <c r="B495" s="16">
        <v>2.9999999999999997E-5</v>
      </c>
      <c r="AH495" s="17">
        <v>21.210778088311056</v>
      </c>
      <c r="AI495" s="18">
        <v>0</v>
      </c>
      <c r="AJ495"/>
      <c r="AK495"/>
      <c r="AL495"/>
      <c r="AM495"/>
      <c r="AN495"/>
      <c r="AO495"/>
      <c r="AP495"/>
      <c r="AQ495"/>
      <c r="AR495"/>
    </row>
    <row r="496" spans="1:44" x14ac:dyDescent="0.25">
      <c r="A496" s="12">
        <v>22.797176085276167</v>
      </c>
      <c r="B496" s="16">
        <v>5.0000000000000004E-6</v>
      </c>
      <c r="AH496" s="17">
        <v>21.210778088311056</v>
      </c>
      <c r="AI496" s="18">
        <v>0</v>
      </c>
      <c r="AJ496"/>
      <c r="AK496"/>
      <c r="AL496"/>
      <c r="AM496"/>
      <c r="AN496"/>
      <c r="AO496"/>
      <c r="AP496"/>
      <c r="AQ496"/>
      <c r="AR496"/>
    </row>
    <row r="497" spans="1:44" x14ac:dyDescent="0.25">
      <c r="A497" s="12">
        <v>22.870237332279171</v>
      </c>
      <c r="B497" s="16">
        <v>1.0000000000000001E-5</v>
      </c>
      <c r="AH497" s="17">
        <v>21.210778088311056</v>
      </c>
      <c r="AI497" s="18">
        <v>8.278145695364238E-7</v>
      </c>
      <c r="AJ497"/>
      <c r="AK497"/>
      <c r="AL497"/>
      <c r="AM497"/>
      <c r="AN497"/>
      <c r="AO497"/>
      <c r="AP497"/>
      <c r="AQ497"/>
      <c r="AR497"/>
    </row>
    <row r="498" spans="1:44" x14ac:dyDescent="0.25">
      <c r="A498" s="12">
        <v>23.216933394749958</v>
      </c>
      <c r="B498" s="16">
        <v>4.4999999999999996E-5</v>
      </c>
      <c r="AH498" s="17">
        <v>21.210778088311056</v>
      </c>
      <c r="AI498" s="18">
        <v>1.6556291390728476E-6</v>
      </c>
      <c r="AJ498"/>
      <c r="AK498"/>
      <c r="AL498"/>
      <c r="AM498"/>
      <c r="AN498"/>
      <c r="AO498"/>
      <c r="AP498"/>
      <c r="AQ498"/>
      <c r="AR498"/>
    </row>
    <row r="499" spans="1:44" x14ac:dyDescent="0.25">
      <c r="A499" s="12">
        <v>23.216933394749958</v>
      </c>
      <c r="B499" s="16">
        <v>3.5000000000000004E-5</v>
      </c>
      <c r="AH499" s="17">
        <v>21.210778088311056</v>
      </c>
      <c r="AI499" s="18">
        <v>1.6556291390728476E-6</v>
      </c>
      <c r="AJ499"/>
      <c r="AK499"/>
      <c r="AL499"/>
      <c r="AM499"/>
      <c r="AN499"/>
      <c r="AO499"/>
      <c r="AP499"/>
      <c r="AQ499"/>
      <c r="AR499"/>
    </row>
    <row r="500" spans="1:44" x14ac:dyDescent="0.25">
      <c r="A500" s="12">
        <v>23.216933394749958</v>
      </c>
      <c r="B500" s="16">
        <v>2.5000000000000001E-5</v>
      </c>
      <c r="AH500" s="17">
        <v>21.210778088311056</v>
      </c>
      <c r="AI500" s="18">
        <v>2.4834437086092716E-6</v>
      </c>
      <c r="AJ500"/>
      <c r="AK500"/>
      <c r="AL500"/>
      <c r="AM500"/>
      <c r="AN500"/>
      <c r="AO500"/>
      <c r="AP500"/>
      <c r="AQ500"/>
      <c r="AR500"/>
    </row>
    <row r="501" spans="1:44" x14ac:dyDescent="0.25">
      <c r="A501" s="12">
        <v>23.216933394749958</v>
      </c>
      <c r="B501" s="16">
        <v>2.0000000000000002E-5</v>
      </c>
      <c r="AH501" s="17">
        <v>21.210778088311056</v>
      </c>
      <c r="AI501" s="18">
        <v>2.4834437086092716E-6</v>
      </c>
      <c r="AJ501"/>
      <c r="AK501"/>
      <c r="AL501"/>
      <c r="AM501"/>
      <c r="AN501"/>
      <c r="AO501"/>
      <c r="AP501"/>
      <c r="AQ501"/>
      <c r="AR501"/>
    </row>
    <row r="502" spans="1:44" x14ac:dyDescent="0.25">
      <c r="A502" s="12">
        <v>23.216933394749958</v>
      </c>
      <c r="B502" s="16">
        <v>1.4999999999999999E-5</v>
      </c>
      <c r="AH502" s="17">
        <v>21.428045989524922</v>
      </c>
      <c r="AI502" s="18">
        <v>3.3112582781456952E-6</v>
      </c>
      <c r="AJ502"/>
      <c r="AK502"/>
      <c r="AL502"/>
      <c r="AM502"/>
      <c r="AN502"/>
      <c r="AO502"/>
      <c r="AP502"/>
      <c r="AQ502"/>
      <c r="AR502"/>
    </row>
    <row r="503" spans="1:44" x14ac:dyDescent="0.25">
      <c r="A503" s="12">
        <v>23.216933394749958</v>
      </c>
      <c r="B503" s="16">
        <v>1.4999999999999999E-5</v>
      </c>
      <c r="AH503" s="17">
        <v>21.642469170683725</v>
      </c>
      <c r="AI503" s="18">
        <v>2.4834437086092716E-6</v>
      </c>
      <c r="AJ503"/>
      <c r="AK503"/>
      <c r="AL503"/>
      <c r="AM503"/>
      <c r="AN503"/>
      <c r="AO503"/>
      <c r="AP503"/>
      <c r="AQ503"/>
      <c r="AR503"/>
    </row>
    <row r="504" spans="1:44" x14ac:dyDescent="0.25">
      <c r="A504" s="12">
        <v>23.216933394749958</v>
      </c>
      <c r="B504" s="16">
        <v>0</v>
      </c>
      <c r="AH504" s="17">
        <v>21.642469170683725</v>
      </c>
      <c r="AI504" s="18">
        <v>1.73841059602649E-5</v>
      </c>
      <c r="AJ504"/>
      <c r="AK504"/>
      <c r="AL504"/>
      <c r="AM504"/>
      <c r="AN504"/>
      <c r="AO504"/>
      <c r="AP504"/>
      <c r="AQ504"/>
      <c r="AR504"/>
    </row>
    <row r="505" spans="1:44" x14ac:dyDescent="0.25">
      <c r="A505" s="11">
        <v>23.45743238834643</v>
      </c>
      <c r="B505" s="19">
        <v>3.4500000000000005E-5</v>
      </c>
      <c r="AH505" s="17">
        <v>21.854135545094483</v>
      </c>
      <c r="AI505" s="18">
        <v>0</v>
      </c>
      <c r="AJ505"/>
      <c r="AK505"/>
      <c r="AL505"/>
      <c r="AM505"/>
      <c r="AN505"/>
      <c r="AO505"/>
      <c r="AP505"/>
      <c r="AQ505"/>
      <c r="AR505"/>
    </row>
    <row r="506" spans="1:44" x14ac:dyDescent="0.25">
      <c r="A506" s="12">
        <v>23.557426789642964</v>
      </c>
      <c r="B506" s="16">
        <v>5.0000000000000002E-5</v>
      </c>
      <c r="AH506" s="17">
        <v>21.854135545094483</v>
      </c>
      <c r="AI506" s="18">
        <v>8.278145695364238E-7</v>
      </c>
      <c r="AJ506"/>
      <c r="AK506"/>
      <c r="AL506"/>
      <c r="AM506"/>
      <c r="AN506"/>
      <c r="AO506"/>
      <c r="AP506"/>
      <c r="AQ506"/>
      <c r="AR506"/>
    </row>
    <row r="507" spans="1:44" x14ac:dyDescent="0.25">
      <c r="A507" s="12">
        <v>23.557426789642964</v>
      </c>
      <c r="B507" s="16">
        <v>4.0000000000000003E-5</v>
      </c>
      <c r="AH507" s="17">
        <v>21.854135545094483</v>
      </c>
      <c r="AI507" s="18">
        <v>4.9668874172185432E-6</v>
      </c>
      <c r="AJ507"/>
      <c r="AK507"/>
      <c r="AL507"/>
      <c r="AM507"/>
      <c r="AN507"/>
      <c r="AO507"/>
      <c r="AP507"/>
      <c r="AQ507"/>
      <c r="AR507"/>
    </row>
    <row r="508" spans="1:44" x14ac:dyDescent="0.25">
      <c r="A508" s="12">
        <v>23.557426789642964</v>
      </c>
      <c r="B508" s="16">
        <v>4.0000000000000003E-5</v>
      </c>
      <c r="AH508" s="17">
        <v>22.063128565669263</v>
      </c>
      <c r="AI508" s="18">
        <v>0</v>
      </c>
      <c r="AJ508"/>
      <c r="AK508"/>
      <c r="AL508"/>
      <c r="AM508"/>
      <c r="AN508"/>
      <c r="AO508"/>
      <c r="AP508"/>
      <c r="AQ508"/>
      <c r="AR508"/>
    </row>
    <row r="509" spans="1:44" x14ac:dyDescent="0.25">
      <c r="A509" s="12">
        <v>23.557426789642964</v>
      </c>
      <c r="B509" s="16">
        <v>2.5000000000000001E-5</v>
      </c>
      <c r="AH509" s="17">
        <v>22.063128565669263</v>
      </c>
      <c r="AI509" s="18">
        <v>8.278145695364238E-7</v>
      </c>
      <c r="AJ509"/>
      <c r="AK509"/>
      <c r="AL509"/>
      <c r="AM509"/>
      <c r="AN509"/>
      <c r="AO509"/>
      <c r="AP509"/>
      <c r="AQ509"/>
      <c r="AR509"/>
    </row>
    <row r="510" spans="1:44" x14ac:dyDescent="0.25">
      <c r="A510" s="12">
        <v>23.557426789642964</v>
      </c>
      <c r="B510" s="16">
        <v>1.0000000000000001E-5</v>
      </c>
      <c r="AH510" s="17">
        <v>22.063128565669263</v>
      </c>
      <c r="AI510" s="18">
        <v>1.6556291390728476E-6</v>
      </c>
      <c r="AJ510"/>
      <c r="AK510"/>
      <c r="AL510"/>
      <c r="AM510"/>
      <c r="AN510"/>
      <c r="AO510"/>
      <c r="AP510"/>
      <c r="AQ510"/>
      <c r="AR510"/>
    </row>
    <row r="511" spans="1:44" x14ac:dyDescent="0.25">
      <c r="A511" s="12">
        <v>23.557426789642964</v>
      </c>
      <c r="B511" s="16">
        <v>1.0000000000000001E-5</v>
      </c>
      <c r="AH511" s="17">
        <v>22.063128565669263</v>
      </c>
      <c r="AI511" s="18">
        <v>2.4834437086092716E-6</v>
      </c>
      <c r="AJ511"/>
      <c r="AK511"/>
      <c r="AL511"/>
      <c r="AM511"/>
      <c r="AN511"/>
      <c r="AO511"/>
      <c r="AP511"/>
      <c r="AQ511"/>
      <c r="AR511"/>
    </row>
    <row r="512" spans="1:44" x14ac:dyDescent="0.25">
      <c r="A512" s="12">
        <v>23.574131334490154</v>
      </c>
      <c r="B512" s="16">
        <v>2.9374999999999999E-5</v>
      </c>
      <c r="AH512" s="17">
        <v>22.269527539290227</v>
      </c>
      <c r="AI512" s="18">
        <v>4.1390728476821192E-6</v>
      </c>
      <c r="AJ512"/>
      <c r="AK512"/>
      <c r="AL512"/>
      <c r="AM512"/>
      <c r="AN512"/>
      <c r="AO512"/>
      <c r="AP512"/>
      <c r="AQ512"/>
      <c r="AR512"/>
    </row>
    <row r="513" spans="1:44" x14ac:dyDescent="0.25">
      <c r="A513" s="12">
        <v>23.891989774990392</v>
      </c>
      <c r="B513" s="16">
        <v>7.0000000000000007E-5</v>
      </c>
      <c r="AH513" s="17">
        <v>22.473407913159068</v>
      </c>
      <c r="AI513" s="18">
        <v>0</v>
      </c>
      <c r="AJ513"/>
      <c r="AK513"/>
      <c r="AL513"/>
      <c r="AM513"/>
      <c r="AN513"/>
      <c r="AO513"/>
      <c r="AP513"/>
      <c r="AQ513"/>
      <c r="AR513"/>
    </row>
    <row r="514" spans="1:44" x14ac:dyDescent="0.25">
      <c r="A514" s="12">
        <v>23.891989774990392</v>
      </c>
      <c r="B514" s="16">
        <v>5.5000000000000002E-5</v>
      </c>
      <c r="AH514" s="17">
        <v>22.473407913159068</v>
      </c>
      <c r="AI514" s="18">
        <v>1.6556291390728476E-6</v>
      </c>
      <c r="AJ514"/>
      <c r="AK514"/>
      <c r="AL514"/>
      <c r="AM514"/>
      <c r="AN514"/>
      <c r="AO514"/>
      <c r="AP514"/>
      <c r="AQ514"/>
      <c r="AR514"/>
    </row>
    <row r="515" spans="1:44" x14ac:dyDescent="0.25">
      <c r="A515" s="12">
        <v>23.891989774990392</v>
      </c>
      <c r="B515" s="16">
        <v>2.0000000000000002E-5</v>
      </c>
      <c r="AH515" s="17">
        <v>22.473407913159068</v>
      </c>
      <c r="AI515" s="18">
        <v>6.020469596628537E-6</v>
      </c>
      <c r="AJ515"/>
      <c r="AK515"/>
      <c r="AL515"/>
      <c r="AM515"/>
      <c r="AN515"/>
      <c r="AO515"/>
      <c r="AP515"/>
      <c r="AQ515"/>
      <c r="AR515"/>
    </row>
    <row r="516" spans="1:44" x14ac:dyDescent="0.25">
      <c r="A516" s="17">
        <v>24.205834076384491</v>
      </c>
      <c r="B516" s="16">
        <v>3.2500000000000004E-5</v>
      </c>
      <c r="AH516" s="17">
        <v>22.674841536129687</v>
      </c>
      <c r="AI516" s="18">
        <v>1.6556291390728476E-6</v>
      </c>
      <c r="AJ516"/>
      <c r="AK516"/>
      <c r="AL516"/>
      <c r="AM516"/>
      <c r="AN516"/>
      <c r="AO516"/>
      <c r="AP516"/>
      <c r="AQ516"/>
      <c r="AR516"/>
    </row>
    <row r="517" spans="1:44" x14ac:dyDescent="0.25">
      <c r="A517" s="12">
        <v>24.220875014458851</v>
      </c>
      <c r="B517" s="16">
        <v>2.9999999999999997E-5</v>
      </c>
      <c r="AH517" s="17">
        <v>22.873896897650447</v>
      </c>
      <c r="AI517" s="18">
        <v>0</v>
      </c>
      <c r="AJ517"/>
      <c r="AK517"/>
      <c r="AL517"/>
      <c r="AM517"/>
      <c r="AN517"/>
      <c r="AO517"/>
      <c r="AP517"/>
      <c r="AQ517"/>
      <c r="AR517"/>
    </row>
    <row r="518" spans="1:44" x14ac:dyDescent="0.25">
      <c r="A518" s="12">
        <v>24.220875014458851</v>
      </c>
      <c r="B518" s="16">
        <v>2.5000000000000001E-5</v>
      </c>
      <c r="AH518" s="17">
        <v>22.873896897650447</v>
      </c>
      <c r="AI518" s="18">
        <v>0</v>
      </c>
      <c r="AJ518"/>
      <c r="AK518"/>
      <c r="AL518"/>
      <c r="AM518"/>
      <c r="AN518"/>
      <c r="AO518"/>
      <c r="AP518"/>
      <c r="AQ518"/>
      <c r="AR518"/>
    </row>
    <row r="519" spans="1:44" x14ac:dyDescent="0.25">
      <c r="A519" s="12">
        <v>24.220875014458851</v>
      </c>
      <c r="B519" s="16">
        <v>2.5000000000000001E-5</v>
      </c>
      <c r="AH519" s="17">
        <v>22.873896897650447</v>
      </c>
      <c r="AI519" s="18">
        <v>0</v>
      </c>
      <c r="AJ519"/>
      <c r="AK519"/>
      <c r="AL519"/>
      <c r="AM519"/>
      <c r="AN519"/>
      <c r="AO519"/>
      <c r="AP519"/>
      <c r="AQ519"/>
      <c r="AR519"/>
    </row>
    <row r="520" spans="1:44" x14ac:dyDescent="0.25">
      <c r="A520" s="12">
        <v>24.220875014458851</v>
      </c>
      <c r="B520" s="16">
        <v>1.4999999999999999E-5</v>
      </c>
      <c r="AH520" s="17">
        <v>22.873896897650447</v>
      </c>
      <c r="AI520" s="18">
        <v>0</v>
      </c>
      <c r="AJ520"/>
      <c r="AK520"/>
      <c r="AL520"/>
      <c r="AM520"/>
      <c r="AN520"/>
      <c r="AO520"/>
      <c r="AP520"/>
      <c r="AQ520"/>
      <c r="AR520"/>
    </row>
    <row r="521" spans="1:44" x14ac:dyDescent="0.25">
      <c r="A521" s="12">
        <v>24.368490952373158</v>
      </c>
      <c r="B521" s="16">
        <v>2.6999999999999999E-5</v>
      </c>
      <c r="AH521" s="17">
        <v>22.873896897650447</v>
      </c>
      <c r="AI521" s="18">
        <v>8.278145695364238E-7</v>
      </c>
      <c r="AJ521"/>
      <c r="AK521"/>
      <c r="AL521"/>
      <c r="AM521"/>
      <c r="AN521"/>
      <c r="AO521"/>
      <c r="AP521"/>
      <c r="AQ521"/>
      <c r="AR521"/>
    </row>
    <row r="522" spans="1:44" x14ac:dyDescent="0.25">
      <c r="A522" s="12">
        <v>24.544317512192304</v>
      </c>
      <c r="B522" s="16">
        <v>2.9999999999999997E-5</v>
      </c>
      <c r="AH522" s="17">
        <v>22.873896897650447</v>
      </c>
      <c r="AI522" s="18">
        <v>6.6225165562913904E-6</v>
      </c>
      <c r="AJ522"/>
      <c r="AK522"/>
      <c r="AL522"/>
      <c r="AM522"/>
      <c r="AN522"/>
      <c r="AO522"/>
      <c r="AP522"/>
      <c r="AQ522"/>
      <c r="AR522"/>
    </row>
    <row r="523" spans="1:44" x14ac:dyDescent="0.25">
      <c r="A523" s="12">
        <v>24.544317512192304</v>
      </c>
      <c r="B523" s="16">
        <v>1.4999999999999999E-5</v>
      </c>
      <c r="AH523" s="17">
        <v>23.070639346622112</v>
      </c>
      <c r="AI523" s="18">
        <v>5.7947019867549672E-6</v>
      </c>
      <c r="AJ523"/>
      <c r="AK523"/>
      <c r="AL523"/>
      <c r="AM523"/>
      <c r="AN523"/>
      <c r="AO523"/>
      <c r="AP523"/>
      <c r="AQ523"/>
      <c r="AR523"/>
    </row>
    <row r="524" spans="1:44" x14ac:dyDescent="0.25">
      <c r="A524" s="12">
        <v>24.653838908304039</v>
      </c>
      <c r="B524" s="16">
        <v>2.7500000000000001E-5</v>
      </c>
      <c r="AH524" s="17">
        <v>23.265131292202057</v>
      </c>
      <c r="AI524" s="18">
        <v>3.3112582781456952E-6</v>
      </c>
      <c r="AJ524"/>
      <c r="AK524"/>
      <c r="AL524"/>
      <c r="AM524"/>
      <c r="AN524"/>
      <c r="AO524"/>
      <c r="AP524"/>
      <c r="AQ524"/>
      <c r="AR524"/>
    </row>
    <row r="525" spans="1:44" x14ac:dyDescent="0.25">
      <c r="A525" s="12">
        <v>24.862536308107156</v>
      </c>
      <c r="B525" s="16">
        <v>5.0000000000000002E-5</v>
      </c>
      <c r="AH525" s="17">
        <v>23.45743238834643</v>
      </c>
      <c r="AI525" s="18">
        <v>1.6556291390728476E-6</v>
      </c>
      <c r="AJ525"/>
      <c r="AK525"/>
      <c r="AL525"/>
      <c r="AM525"/>
      <c r="AN525"/>
      <c r="AO525"/>
      <c r="AP525"/>
      <c r="AQ525"/>
      <c r="AR525"/>
    </row>
    <row r="526" spans="1:44" x14ac:dyDescent="0.25">
      <c r="A526" s="12">
        <v>24.862536308107156</v>
      </c>
      <c r="B526" s="16">
        <v>4.4999999999999996E-5</v>
      </c>
      <c r="AH526" s="17">
        <v>23.64759970367577</v>
      </c>
      <c r="AI526" s="18">
        <v>1.6556291390728476E-6</v>
      </c>
      <c r="AJ526"/>
      <c r="AK526"/>
      <c r="AL526"/>
      <c r="AM526"/>
      <c r="AN526"/>
      <c r="AO526"/>
      <c r="AP526"/>
      <c r="AQ526"/>
      <c r="AR526"/>
    </row>
    <row r="527" spans="1:44" x14ac:dyDescent="0.25">
      <c r="A527" s="12">
        <v>24.862536308107156</v>
      </c>
      <c r="B527" s="16">
        <v>1.4999999999999999E-5</v>
      </c>
      <c r="AH527" s="17">
        <v>23.64759970367577</v>
      </c>
      <c r="AI527" s="18">
        <v>1.6556291390728476E-6</v>
      </c>
      <c r="AJ527"/>
      <c r="AK527"/>
      <c r="AL527"/>
      <c r="AM527"/>
      <c r="AN527"/>
      <c r="AO527"/>
      <c r="AP527"/>
      <c r="AQ527"/>
      <c r="AR527"/>
    </row>
    <row r="528" spans="1:44" x14ac:dyDescent="0.25">
      <c r="A528" s="12">
        <v>25.169653394459047</v>
      </c>
      <c r="B528" s="16">
        <v>5.9999999999999995E-5</v>
      </c>
      <c r="AH528" s="17">
        <v>23.64759970367577</v>
      </c>
      <c r="AI528" s="18">
        <v>3.5119405980333133E-6</v>
      </c>
      <c r="AJ528"/>
      <c r="AK528"/>
      <c r="AL528"/>
      <c r="AM528"/>
      <c r="AN528"/>
      <c r="AO528"/>
      <c r="AP528"/>
      <c r="AQ528"/>
      <c r="AR528"/>
    </row>
    <row r="529" spans="1:44" x14ac:dyDescent="0.25">
      <c r="A529" s="12">
        <v>25.175735968963696</v>
      </c>
      <c r="B529" s="16">
        <v>3.5000000000000004E-5</v>
      </c>
      <c r="AH529" s="17">
        <v>23.64759970367577</v>
      </c>
      <c r="AI529" s="18">
        <v>4.9668874172185432E-6</v>
      </c>
      <c r="AJ529"/>
      <c r="AK529"/>
      <c r="AL529"/>
      <c r="AM529"/>
      <c r="AN529"/>
      <c r="AO529"/>
      <c r="AP529"/>
      <c r="AQ529"/>
      <c r="AR529"/>
    </row>
    <row r="530" spans="1:44" x14ac:dyDescent="0.25">
      <c r="A530" s="12">
        <v>25.175735968963696</v>
      </c>
      <c r="B530" s="16">
        <v>2.9999999999999997E-5</v>
      </c>
      <c r="AH530" s="17">
        <v>23.835687878069301</v>
      </c>
      <c r="AI530" s="18">
        <v>8.278145695364238E-7</v>
      </c>
      <c r="AJ530"/>
      <c r="AK530"/>
      <c r="AL530"/>
      <c r="AM530"/>
      <c r="AN530"/>
      <c r="AO530"/>
      <c r="AP530"/>
      <c r="AQ530"/>
      <c r="AR530"/>
    </row>
    <row r="531" spans="1:44" x14ac:dyDescent="0.25">
      <c r="A531" s="12">
        <v>25.175735968963696</v>
      </c>
      <c r="B531" s="16">
        <v>2.9999999999999997E-5</v>
      </c>
      <c r="AH531" s="17">
        <v>23.835687878069301</v>
      </c>
      <c r="AI531" s="18">
        <v>1.6556291390728476E-6</v>
      </c>
      <c r="AJ531"/>
      <c r="AK531"/>
      <c r="AL531"/>
      <c r="AM531"/>
      <c r="AN531"/>
      <c r="AO531"/>
      <c r="AP531"/>
      <c r="AQ531"/>
      <c r="AR531"/>
    </row>
    <row r="532" spans="1:44" x14ac:dyDescent="0.25">
      <c r="A532" s="12">
        <v>25.175735968963696</v>
      </c>
      <c r="B532" s="16">
        <v>2.0000000000000002E-5</v>
      </c>
      <c r="AH532" s="17">
        <v>23.835687878069301</v>
      </c>
      <c r="AI532" s="18">
        <v>3.0093289196509178E-6</v>
      </c>
      <c r="AJ532"/>
      <c r="AK532"/>
      <c r="AL532"/>
      <c r="AM532"/>
      <c r="AN532"/>
      <c r="AO532"/>
      <c r="AP532"/>
      <c r="AQ532"/>
      <c r="AR532"/>
    </row>
    <row r="533" spans="1:44" x14ac:dyDescent="0.25">
      <c r="A533" s="12">
        <v>25.175735968963696</v>
      </c>
      <c r="B533" s="16">
        <v>1.4999999999999999E-5</v>
      </c>
      <c r="AH533" s="17">
        <v>23.835687878069301</v>
      </c>
      <c r="AI533" s="18">
        <v>3.3112582781456952E-6</v>
      </c>
      <c r="AJ533"/>
      <c r="AK533"/>
      <c r="AL533"/>
      <c r="AM533"/>
      <c r="AN533"/>
      <c r="AO533"/>
      <c r="AP533"/>
      <c r="AQ533"/>
      <c r="AR533"/>
    </row>
    <row r="534" spans="1:44" x14ac:dyDescent="0.25">
      <c r="A534" s="12">
        <v>25.444772904700855</v>
      </c>
      <c r="B534" s="16">
        <v>2.1250000000000002E-5</v>
      </c>
      <c r="AH534" s="17">
        <v>24.021749267237503</v>
      </c>
      <c r="AI534" s="18">
        <v>1.6556291390728476E-6</v>
      </c>
      <c r="AJ534"/>
      <c r="AK534"/>
      <c r="AL534"/>
      <c r="AM534"/>
      <c r="AN534"/>
      <c r="AO534"/>
      <c r="AP534"/>
      <c r="AQ534"/>
      <c r="AR534"/>
    </row>
    <row r="535" spans="1:44" x14ac:dyDescent="0.25">
      <c r="A535" s="12">
        <v>25.444772904700855</v>
      </c>
      <c r="B535" s="16">
        <v>0</v>
      </c>
      <c r="AH535" s="17">
        <v>24.205834076384491</v>
      </c>
      <c r="AI535" s="18">
        <v>3.3112582781456952E-6</v>
      </c>
      <c r="AJ535"/>
      <c r="AK535"/>
      <c r="AL535"/>
      <c r="AM535"/>
      <c r="AN535"/>
      <c r="AO535"/>
      <c r="AP535"/>
      <c r="AQ535"/>
      <c r="AR535"/>
    </row>
    <row r="536" spans="1:44" x14ac:dyDescent="0.25">
      <c r="A536" s="12">
        <v>25.787831533368237</v>
      </c>
      <c r="B536" s="16">
        <v>2.9999999999999997E-5</v>
      </c>
      <c r="AH536" s="17">
        <v>24.205834076384491</v>
      </c>
      <c r="AI536" s="18">
        <v>3.3112582781456954E-5</v>
      </c>
      <c r="AJ536"/>
      <c r="AK536"/>
      <c r="AL536"/>
      <c r="AM536"/>
      <c r="AN536"/>
      <c r="AO536"/>
      <c r="AP536"/>
      <c r="AQ536"/>
      <c r="AR536"/>
    </row>
    <row r="537" spans="1:44" x14ac:dyDescent="0.25">
      <c r="A537" s="12">
        <v>25.787831533368237</v>
      </c>
      <c r="B537" s="16">
        <v>2.9999999999999997E-5</v>
      </c>
      <c r="AH537" s="17">
        <v>24.568264756342227</v>
      </c>
      <c r="AI537" s="18">
        <v>6.6225165562913904E-6</v>
      </c>
      <c r="AJ537"/>
      <c r="AK537"/>
      <c r="AL537"/>
      <c r="AM537"/>
      <c r="AN537"/>
      <c r="AO537"/>
      <c r="AP537"/>
      <c r="AQ537"/>
      <c r="AR537"/>
    </row>
    <row r="538" spans="1:44" x14ac:dyDescent="0.25">
      <c r="A538" s="12">
        <v>25.787831533368237</v>
      </c>
      <c r="B538" s="16">
        <v>2.0000000000000002E-5</v>
      </c>
      <c r="AH538" s="17">
        <v>24.746701354383742</v>
      </c>
      <c r="AI538" s="18">
        <v>8.278145695364238E-7</v>
      </c>
      <c r="AJ538"/>
      <c r="AK538"/>
      <c r="AL538"/>
      <c r="AM538"/>
      <c r="AN538"/>
      <c r="AO538"/>
      <c r="AP538"/>
      <c r="AQ538"/>
      <c r="AR538"/>
    </row>
    <row r="539" spans="1:44" x14ac:dyDescent="0.25">
      <c r="A539" s="12">
        <v>25.787831533368237</v>
      </c>
      <c r="B539" s="16">
        <v>1.4999999999999999E-5</v>
      </c>
      <c r="AH539" s="17">
        <v>24.746701354383742</v>
      </c>
      <c r="AI539" s="18">
        <v>2.4834437086092716E-6</v>
      </c>
      <c r="AJ539"/>
      <c r="AK539"/>
      <c r="AL539"/>
      <c r="AM539"/>
      <c r="AN539"/>
      <c r="AO539"/>
      <c r="AP539"/>
      <c r="AQ539"/>
      <c r="AR539"/>
    </row>
    <row r="540" spans="1:44" x14ac:dyDescent="0.25">
      <c r="A540" s="12">
        <v>26.087075318592056</v>
      </c>
      <c r="B540" s="16">
        <v>4.0000000000000003E-5</v>
      </c>
      <c r="AH540" s="17">
        <v>24.746701354383742</v>
      </c>
      <c r="AI540" s="18">
        <v>5.0140393100681915E-6</v>
      </c>
      <c r="AJ540"/>
      <c r="AK540"/>
      <c r="AL540"/>
      <c r="AM540"/>
      <c r="AN540"/>
      <c r="AO540"/>
      <c r="AP540"/>
      <c r="AQ540"/>
      <c r="AR540"/>
    </row>
    <row r="541" spans="1:44" x14ac:dyDescent="0.25">
      <c r="A541" s="12">
        <v>26.087075318592056</v>
      </c>
      <c r="B541" s="16">
        <v>2.0000000000000002E-5</v>
      </c>
      <c r="AH541" s="17">
        <v>24.923343032305514</v>
      </c>
      <c r="AI541" s="18">
        <v>3.3112582781456952E-6</v>
      </c>
      <c r="AJ541"/>
      <c r="AK541"/>
      <c r="AL541"/>
      <c r="AM541"/>
      <c r="AN541"/>
      <c r="AO541"/>
      <c r="AP541"/>
      <c r="AQ541"/>
      <c r="AR541"/>
    </row>
    <row r="542" spans="1:44" x14ac:dyDescent="0.25">
      <c r="A542" s="12">
        <v>26.087075318592056</v>
      </c>
      <c r="B542" s="16">
        <v>1.0000000000000001E-5</v>
      </c>
      <c r="AH542" s="17">
        <v>25.098230929808608</v>
      </c>
      <c r="AI542" s="18">
        <v>4.9668874172185432E-6</v>
      </c>
      <c r="AJ542"/>
      <c r="AK542"/>
      <c r="AL542"/>
      <c r="AM542"/>
      <c r="AN542"/>
      <c r="AO542"/>
      <c r="AP542"/>
      <c r="AQ542"/>
      <c r="AR542"/>
    </row>
    <row r="543" spans="1:44" x14ac:dyDescent="0.25">
      <c r="A543" s="12">
        <v>26.38199769117638</v>
      </c>
      <c r="B543" s="16">
        <v>1.4999999999999999E-5</v>
      </c>
      <c r="AH543" s="17">
        <v>25.271404657844748</v>
      </c>
      <c r="AI543" s="18">
        <v>4.1390728476821192E-6</v>
      </c>
      <c r="AJ543"/>
      <c r="AK543"/>
      <c r="AL543"/>
      <c r="AM543"/>
      <c r="AN543"/>
      <c r="AO543"/>
      <c r="AP543"/>
      <c r="AQ543"/>
      <c r="AR543"/>
    </row>
    <row r="544" spans="1:44" x14ac:dyDescent="0.25">
      <c r="A544" s="12">
        <v>26.38199769117638</v>
      </c>
      <c r="B544" s="16">
        <v>1.0000000000000001E-5</v>
      </c>
      <c r="AH544" s="17">
        <v>25.442902378611983</v>
      </c>
      <c r="AI544" s="18">
        <v>1.6556291390728476E-6</v>
      </c>
      <c r="AJ544"/>
      <c r="AK544"/>
      <c r="AL544"/>
      <c r="AM544"/>
      <c r="AN544"/>
      <c r="AO544"/>
      <c r="AP544"/>
      <c r="AQ544"/>
      <c r="AR544"/>
    </row>
    <row r="545" spans="1:44" x14ac:dyDescent="0.25">
      <c r="A545" s="12">
        <v>26.38199769117638</v>
      </c>
      <c r="B545" s="16">
        <v>1.0000000000000001E-5</v>
      </c>
      <c r="AH545" s="17">
        <v>25.442902378611983</v>
      </c>
      <c r="AI545" s="18">
        <v>3.3112582781456952E-6</v>
      </c>
      <c r="AJ545"/>
      <c r="AK545"/>
      <c r="AL545"/>
      <c r="AM545"/>
      <c r="AN545"/>
      <c r="AO545"/>
      <c r="AP545"/>
      <c r="AQ545"/>
      <c r="AR545"/>
    </row>
    <row r="546" spans="1:44" x14ac:dyDescent="0.25">
      <c r="A546" s="12">
        <v>26.655665902017098</v>
      </c>
      <c r="B546" s="16">
        <v>2.5999999999999998E-5</v>
      </c>
      <c r="AH546" s="17">
        <v>25.612760880240117</v>
      </c>
      <c r="AI546" s="18">
        <v>8.278145695364238E-7</v>
      </c>
      <c r="AJ546"/>
      <c r="AK546"/>
      <c r="AL546"/>
      <c r="AM546"/>
      <c r="AN546"/>
      <c r="AO546"/>
      <c r="AP546"/>
      <c r="AQ546"/>
      <c r="AR546"/>
    </row>
    <row r="547" spans="1:44" x14ac:dyDescent="0.25">
      <c r="A547" s="12">
        <v>26.672747875163594</v>
      </c>
      <c r="B547" s="16">
        <v>6.5000000000000008E-5</v>
      </c>
      <c r="AH547" s="17">
        <v>25.612760880240117</v>
      </c>
      <c r="AI547" s="18">
        <v>2.4834437086092716E-6</v>
      </c>
      <c r="AJ547"/>
      <c r="AK547"/>
      <c r="AL547"/>
      <c r="AM547"/>
      <c r="AN547"/>
      <c r="AO547"/>
      <c r="AP547"/>
      <c r="AQ547"/>
      <c r="AR547"/>
    </row>
    <row r="548" spans="1:44" x14ac:dyDescent="0.25">
      <c r="A548" s="12">
        <v>26.672747875163594</v>
      </c>
      <c r="B548" s="16">
        <v>2.0000000000000002E-5</v>
      </c>
      <c r="AH548" s="17">
        <v>25.612760880240117</v>
      </c>
      <c r="AI548" s="18">
        <v>2.4834437086092716E-6</v>
      </c>
      <c r="AJ548"/>
      <c r="AK548"/>
      <c r="AL548"/>
      <c r="AM548"/>
      <c r="AN548"/>
      <c r="AO548"/>
      <c r="AP548"/>
      <c r="AQ548"/>
      <c r="AR548"/>
    </row>
    <row r="549" spans="1:44" x14ac:dyDescent="0.25">
      <c r="A549" s="12">
        <v>26.672747875163594</v>
      </c>
      <c r="B549" s="16">
        <v>1.4999999999999999E-5</v>
      </c>
      <c r="AH549" s="17">
        <v>25.781015646592088</v>
      </c>
      <c r="AI549" s="18">
        <v>2.4834437086092716E-6</v>
      </c>
      <c r="AJ549"/>
      <c r="AK549"/>
      <c r="AL549"/>
      <c r="AM549"/>
      <c r="AN549"/>
      <c r="AO549"/>
      <c r="AP549"/>
      <c r="AQ549"/>
      <c r="AR549"/>
    </row>
    <row r="550" spans="1:44" x14ac:dyDescent="0.25">
      <c r="A550" s="12">
        <v>26.672747875163594</v>
      </c>
      <c r="B550" s="16">
        <v>1.4999999999999999E-5</v>
      </c>
      <c r="AH550" s="17">
        <v>25.947700922567495</v>
      </c>
      <c r="AI550" s="18">
        <v>1.6556291390728476E-6</v>
      </c>
      <c r="AJ550"/>
      <c r="AK550"/>
      <c r="AL550"/>
      <c r="AM550"/>
      <c r="AN550"/>
      <c r="AO550"/>
      <c r="AP550"/>
      <c r="AQ550"/>
      <c r="AR550"/>
    </row>
    <row r="551" spans="1:44" x14ac:dyDescent="0.25">
      <c r="A551" s="17">
        <v>26.916629526553702</v>
      </c>
      <c r="B551" s="16">
        <v>3.571428571428571E-5</v>
      </c>
      <c r="AH551" s="17">
        <v>25.947700922567495</v>
      </c>
      <c r="AI551" s="18">
        <v>1.6556291390728476E-6</v>
      </c>
      <c r="AJ551"/>
      <c r="AK551"/>
      <c r="AL551"/>
      <c r="AM551"/>
      <c r="AN551"/>
      <c r="AO551"/>
      <c r="AP551"/>
      <c r="AQ551"/>
      <c r="AR551"/>
    </row>
    <row r="552" spans="1:44" x14ac:dyDescent="0.25">
      <c r="A552" s="12">
        <v>26.928255801579255</v>
      </c>
      <c r="B552" s="16">
        <v>2.6874999999999999E-5</v>
      </c>
      <c r="AH552" s="17">
        <v>26.112849775258677</v>
      </c>
      <c r="AI552" s="18">
        <v>3.3112582781456952E-6</v>
      </c>
      <c r="AJ552"/>
      <c r="AK552"/>
      <c r="AL552"/>
      <c r="AM552"/>
      <c r="AN552"/>
      <c r="AO552"/>
      <c r="AP552"/>
      <c r="AQ552"/>
      <c r="AR552"/>
    </row>
    <row r="553" spans="1:44" x14ac:dyDescent="0.25">
      <c r="A553" s="12">
        <v>26.959466627376525</v>
      </c>
      <c r="B553" s="16">
        <v>6.5000000000000008E-5</v>
      </c>
      <c r="AH553" s="17">
        <v>26.276494151278467</v>
      </c>
      <c r="AI553" s="18">
        <v>3.3112582781456952E-6</v>
      </c>
      <c r="AJ553"/>
      <c r="AK553"/>
      <c r="AL553"/>
      <c r="AM553"/>
      <c r="AN553"/>
      <c r="AO553"/>
      <c r="AP553"/>
      <c r="AQ553"/>
      <c r="AR553"/>
    </row>
    <row r="554" spans="1:44" x14ac:dyDescent="0.25">
      <c r="A554" s="12">
        <v>26.959466627376525</v>
      </c>
      <c r="B554" s="16">
        <v>5.0000000000000002E-5</v>
      </c>
      <c r="AH554" s="17">
        <v>26.276494151278467</v>
      </c>
      <c r="AI554" s="18">
        <v>4.9668874172185432E-6</v>
      </c>
      <c r="AJ554"/>
      <c r="AK554"/>
      <c r="AL554"/>
      <c r="AM554"/>
      <c r="AN554"/>
      <c r="AO554"/>
      <c r="AP554"/>
      <c r="AQ554"/>
      <c r="AR554"/>
    </row>
    <row r="555" spans="1:44" x14ac:dyDescent="0.25">
      <c r="A555" s="12">
        <v>27.094986011625938</v>
      </c>
      <c r="B555" s="16">
        <v>1.2500000000000001E-5</v>
      </c>
      <c r="AH555" s="17">
        <v>26.59939197681917</v>
      </c>
      <c r="AI555" s="18">
        <v>0</v>
      </c>
      <c r="AJ555"/>
      <c r="AK555"/>
      <c r="AL555"/>
      <c r="AM555"/>
      <c r="AN555"/>
      <c r="AO555"/>
      <c r="AP555"/>
      <c r="AQ555"/>
      <c r="AR555"/>
    </row>
    <row r="556" spans="1:44" x14ac:dyDescent="0.25">
      <c r="A556" s="12">
        <v>27.242286902191712</v>
      </c>
      <c r="B556" s="16">
        <v>4.0000000000000003E-5</v>
      </c>
      <c r="AH556" s="17">
        <v>26.59939197681917</v>
      </c>
      <c r="AI556" s="18">
        <v>0</v>
      </c>
      <c r="AJ556"/>
      <c r="AK556"/>
      <c r="AL556"/>
      <c r="AM556"/>
      <c r="AN556"/>
      <c r="AO556"/>
      <c r="AP556"/>
      <c r="AQ556"/>
      <c r="AR556"/>
    </row>
    <row r="557" spans="1:44" x14ac:dyDescent="0.25">
      <c r="A557" s="12">
        <v>27.242286902191712</v>
      </c>
      <c r="B557" s="16">
        <v>2.0000000000000002E-5</v>
      </c>
      <c r="AH557" s="17">
        <v>26.59939197681917</v>
      </c>
      <c r="AI557" s="18">
        <v>1.6556291390728476E-6</v>
      </c>
      <c r="AJ557"/>
      <c r="AK557"/>
      <c r="AL557"/>
      <c r="AM557"/>
      <c r="AN557"/>
      <c r="AO557"/>
      <c r="AP557"/>
      <c r="AQ557"/>
      <c r="AR557"/>
    </row>
    <row r="558" spans="1:44" x14ac:dyDescent="0.25">
      <c r="A558" s="12">
        <v>27.242286902191712</v>
      </c>
      <c r="B558" s="16">
        <v>2.0000000000000002E-5</v>
      </c>
      <c r="AH558" s="17">
        <v>26.758704185142786</v>
      </c>
      <c r="AI558" s="18">
        <v>6.6225165562913904E-6</v>
      </c>
      <c r="AJ558"/>
      <c r="AK558"/>
      <c r="AL558"/>
      <c r="AM558"/>
      <c r="AN558"/>
      <c r="AO558"/>
      <c r="AP558"/>
      <c r="AQ558"/>
      <c r="AR558"/>
    </row>
    <row r="559" spans="1:44" x14ac:dyDescent="0.25">
      <c r="A559" s="12">
        <v>27.301257419958066</v>
      </c>
      <c r="B559" s="16">
        <v>5.1875000000000001E-5</v>
      </c>
      <c r="AH559" s="17">
        <v>27.073195090123846</v>
      </c>
      <c r="AI559" s="18">
        <v>1.6556291390728476E-6</v>
      </c>
      <c r="AJ559"/>
      <c r="AK559"/>
      <c r="AL559"/>
      <c r="AM559"/>
      <c r="AN559"/>
      <c r="AO559"/>
      <c r="AP559"/>
      <c r="AQ559"/>
      <c r="AR559"/>
    </row>
    <row r="560" spans="1:44" x14ac:dyDescent="0.25">
      <c r="A560" s="12">
        <v>27.505203987001003</v>
      </c>
      <c r="B560" s="16">
        <v>2.0625E-5</v>
      </c>
      <c r="AH560" s="17">
        <v>27.228427122598788</v>
      </c>
      <c r="AI560" s="18">
        <v>0</v>
      </c>
      <c r="AJ560"/>
      <c r="AK560"/>
      <c r="AL560"/>
      <c r="AM560"/>
      <c r="AN560"/>
      <c r="AO560"/>
      <c r="AP560"/>
      <c r="AQ560"/>
      <c r="AR560"/>
    </row>
    <row r="561" spans="1:44" x14ac:dyDescent="0.25">
      <c r="A561" s="12">
        <v>27.521334450470544</v>
      </c>
      <c r="B561" s="16">
        <v>2.5000000000000001E-5</v>
      </c>
      <c r="AH561" s="17">
        <v>27.228427122598788</v>
      </c>
      <c r="AI561" s="18">
        <v>0</v>
      </c>
      <c r="AJ561"/>
      <c r="AK561"/>
      <c r="AL561"/>
      <c r="AM561"/>
      <c r="AN561"/>
      <c r="AO561"/>
      <c r="AP561"/>
      <c r="AQ561"/>
      <c r="AR561"/>
    </row>
    <row r="562" spans="1:44" x14ac:dyDescent="0.25">
      <c r="A562" s="12">
        <v>27.796728360461117</v>
      </c>
      <c r="B562" s="16">
        <v>4.0000000000000003E-5</v>
      </c>
      <c r="AH562" s="17">
        <v>27.228427122598788</v>
      </c>
      <c r="AI562" s="18">
        <v>8.278145695364238E-7</v>
      </c>
      <c r="AJ562"/>
      <c r="AK562"/>
      <c r="AL562"/>
      <c r="AM562"/>
      <c r="AN562"/>
      <c r="AO562"/>
      <c r="AP562"/>
      <c r="AQ562"/>
      <c r="AR562"/>
    </row>
    <row r="563" spans="1:44" x14ac:dyDescent="0.25">
      <c r="A563" s="12">
        <v>27.796728360461117</v>
      </c>
      <c r="B563" s="16">
        <v>3.5000000000000004E-5</v>
      </c>
      <c r="AH563" s="17">
        <v>27.534991591789144</v>
      </c>
      <c r="AI563" s="18">
        <v>8.2781456953642384E-6</v>
      </c>
      <c r="AJ563"/>
      <c r="AK563"/>
      <c r="AL563"/>
      <c r="AM563"/>
      <c r="AN563"/>
      <c r="AO563"/>
      <c r="AP563"/>
      <c r="AQ563"/>
      <c r="AR563"/>
    </row>
    <row r="564" spans="1:44" x14ac:dyDescent="0.25">
      <c r="A564" s="12">
        <v>27.796728360461117</v>
      </c>
      <c r="B564" s="16">
        <v>2.9999999999999997E-5</v>
      </c>
      <c r="AH564" s="17">
        <v>27.985448530232905</v>
      </c>
      <c r="AI564" s="18">
        <v>3.3112582781456952E-6</v>
      </c>
      <c r="AJ564"/>
      <c r="AK564"/>
      <c r="AL564"/>
      <c r="AM564"/>
      <c r="AN564"/>
      <c r="AO564"/>
      <c r="AP564"/>
      <c r="AQ564"/>
      <c r="AR564"/>
    </row>
    <row r="565" spans="1:44" x14ac:dyDescent="0.25">
      <c r="A565" s="12">
        <v>27.796728360461117</v>
      </c>
      <c r="B565" s="16">
        <v>2.5000000000000001E-5</v>
      </c>
      <c r="AH565" s="17">
        <v>28.279756661773153</v>
      </c>
      <c r="AI565" s="18">
        <v>0</v>
      </c>
      <c r="AJ565"/>
      <c r="AK565"/>
      <c r="AL565"/>
      <c r="AM565"/>
      <c r="AN565"/>
      <c r="AO565"/>
      <c r="AP565"/>
      <c r="AQ565"/>
      <c r="AR565"/>
    </row>
    <row r="566" spans="1:44" x14ac:dyDescent="0.25">
      <c r="A566" s="12">
        <v>27.796728360461117</v>
      </c>
      <c r="B566" s="16">
        <v>2.0000000000000002E-5</v>
      </c>
      <c r="AH566" s="17">
        <v>28.279756661773153</v>
      </c>
      <c r="AI566" s="18">
        <v>1.6556291390728476E-6</v>
      </c>
      <c r="AJ566"/>
      <c r="AK566"/>
      <c r="AL566"/>
      <c r="AM566"/>
      <c r="AN566"/>
      <c r="AO566"/>
      <c r="AP566"/>
      <c r="AQ566"/>
      <c r="AR566"/>
    </row>
    <row r="567" spans="1:44" x14ac:dyDescent="0.25">
      <c r="A567" s="12">
        <v>27.796728360461117</v>
      </c>
      <c r="B567" s="16">
        <v>1.0000000000000001E-5</v>
      </c>
      <c r="AH567" s="17">
        <v>28.279756661773153</v>
      </c>
      <c r="AI567" s="18">
        <v>4.1390728476821192E-6</v>
      </c>
      <c r="AJ567"/>
      <c r="AK567"/>
      <c r="AL567"/>
      <c r="AM567"/>
      <c r="AN567"/>
      <c r="AO567"/>
      <c r="AP567"/>
      <c r="AQ567"/>
      <c r="AR567"/>
    </row>
    <row r="568" spans="1:44" x14ac:dyDescent="0.25">
      <c r="A568" s="12">
        <v>28.068581547410652</v>
      </c>
      <c r="B568" s="16">
        <v>2.5000000000000001E-5</v>
      </c>
      <c r="AH568" s="17">
        <v>28.995748084208785</v>
      </c>
      <c r="AI568" s="18">
        <v>5.7947019867549672E-6</v>
      </c>
      <c r="AJ568"/>
      <c r="AK568"/>
      <c r="AL568"/>
      <c r="AM568"/>
      <c r="AN568"/>
      <c r="AO568"/>
      <c r="AP568"/>
      <c r="AQ568"/>
      <c r="AR568"/>
    </row>
    <row r="569" spans="1:44" x14ac:dyDescent="0.25">
      <c r="A569" s="12">
        <v>28.068581547410652</v>
      </c>
      <c r="B569" s="16">
        <v>1.0000000000000001E-5</v>
      </c>
      <c r="AH569" s="17">
        <v>29.274633635988945</v>
      </c>
      <c r="AI569" s="18">
        <v>2.4834437086092716E-6</v>
      </c>
      <c r="AJ569"/>
      <c r="AK569"/>
      <c r="AL569"/>
      <c r="AM569"/>
      <c r="AN569"/>
      <c r="AO569"/>
      <c r="AP569"/>
      <c r="AQ569"/>
      <c r="AR569"/>
    </row>
    <row r="570" spans="1:44" x14ac:dyDescent="0.25">
      <c r="A570" s="12">
        <v>28.337001197721289</v>
      </c>
      <c r="B570" s="16">
        <v>2.5000000000000001E-5</v>
      </c>
      <c r="AH570" s="17">
        <v>29.412538252015221</v>
      </c>
      <c r="AI570" s="18">
        <v>0</v>
      </c>
      <c r="AJ570"/>
      <c r="AK570"/>
      <c r="AL570"/>
      <c r="AM570"/>
      <c r="AN570"/>
      <c r="AO570"/>
      <c r="AP570"/>
      <c r="AQ570"/>
      <c r="AR570"/>
    </row>
    <row r="571" spans="1:44" x14ac:dyDescent="0.25">
      <c r="A571" s="12">
        <v>28.337001197721289</v>
      </c>
      <c r="B571" s="16">
        <v>2.0000000000000002E-5</v>
      </c>
      <c r="AH571" s="17">
        <v>29.412538252015221</v>
      </c>
      <c r="AI571" s="18">
        <v>8.278145695364238E-7</v>
      </c>
      <c r="AJ571"/>
      <c r="AK571"/>
      <c r="AL571"/>
      <c r="AM571"/>
      <c r="AN571"/>
      <c r="AO571"/>
      <c r="AP571"/>
      <c r="AQ571"/>
      <c r="AR571"/>
    </row>
    <row r="572" spans="1:44" x14ac:dyDescent="0.25">
      <c r="A572" s="12">
        <v>28.41494903326716</v>
      </c>
      <c r="B572" s="16">
        <v>2.5000000000000001E-5</v>
      </c>
      <c r="AH572" s="17">
        <v>29.412538252015221</v>
      </c>
      <c r="AI572" s="18">
        <v>1.6556291390728476E-6</v>
      </c>
      <c r="AJ572"/>
      <c r="AK572"/>
      <c r="AL572"/>
      <c r="AM572"/>
      <c r="AN572"/>
      <c r="AO572"/>
      <c r="AP572"/>
      <c r="AQ572"/>
      <c r="AR572"/>
    </row>
    <row r="573" spans="1:44" x14ac:dyDescent="0.25">
      <c r="A573" s="12">
        <v>28.602089172713342</v>
      </c>
      <c r="B573" s="16">
        <v>4.4999999999999996E-5</v>
      </c>
      <c r="AH573" s="17">
        <v>29.685354711376743</v>
      </c>
      <c r="AI573" s="18">
        <v>0</v>
      </c>
      <c r="AJ573"/>
      <c r="AK573"/>
      <c r="AL573"/>
      <c r="AM573"/>
      <c r="AN573"/>
      <c r="AO573"/>
      <c r="AP573"/>
      <c r="AQ573"/>
      <c r="AR573"/>
    </row>
    <row r="574" spans="1:44" x14ac:dyDescent="0.25">
      <c r="A574" s="12">
        <v>28.602089172713342</v>
      </c>
      <c r="B574" s="16">
        <v>2.9999999999999997E-5</v>
      </c>
      <c r="AH574" s="17">
        <v>29.685354711376743</v>
      </c>
      <c r="AI574" s="18">
        <v>0</v>
      </c>
      <c r="AJ574"/>
      <c r="AK574"/>
      <c r="AL574"/>
      <c r="AM574"/>
      <c r="AN574"/>
      <c r="AO574"/>
      <c r="AP574"/>
      <c r="AQ574"/>
      <c r="AR574"/>
    </row>
    <row r="575" spans="1:44" x14ac:dyDescent="0.25">
      <c r="A575" s="12">
        <v>28.602089172713342</v>
      </c>
      <c r="B575" s="16">
        <v>2.9999999999999997E-5</v>
      </c>
      <c r="AH575" s="17">
        <v>29.685354711376743</v>
      </c>
      <c r="AI575" s="18">
        <v>0</v>
      </c>
      <c r="AJ575"/>
      <c r="AK575"/>
      <c r="AL575"/>
      <c r="AM575"/>
      <c r="AN575"/>
      <c r="AO575"/>
      <c r="AP575"/>
      <c r="AQ575"/>
      <c r="AR575"/>
    </row>
    <row r="576" spans="1:44" x14ac:dyDescent="0.25">
      <c r="A576" s="12">
        <v>28.863942376406239</v>
      </c>
      <c r="B576" s="16">
        <v>4.0000000000000003E-5</v>
      </c>
      <c r="AH576" s="17">
        <v>29.685354711376743</v>
      </c>
      <c r="AI576" s="18">
        <v>0</v>
      </c>
      <c r="AJ576"/>
      <c r="AK576"/>
      <c r="AL576"/>
      <c r="AM576"/>
      <c r="AN576"/>
      <c r="AO576"/>
      <c r="AP576"/>
      <c r="AQ576"/>
      <c r="AR576"/>
    </row>
    <row r="577" spans="1:44" x14ac:dyDescent="0.25">
      <c r="A577" s="12">
        <v>29.05937824099432</v>
      </c>
      <c r="B577" s="16">
        <v>1.6875E-5</v>
      </c>
      <c r="AH577" s="17">
        <v>29.685354711376743</v>
      </c>
      <c r="AI577" s="18">
        <v>1.6556291390728476E-6</v>
      </c>
      <c r="AJ577"/>
      <c r="AK577"/>
      <c r="AL577"/>
      <c r="AM577"/>
      <c r="AN577"/>
      <c r="AO577"/>
      <c r="AP577"/>
      <c r="AQ577"/>
      <c r="AR577"/>
    </row>
    <row r="578" spans="1:44" x14ac:dyDescent="0.25">
      <c r="A578" s="12">
        <v>29.122653091168473</v>
      </c>
      <c r="B578" s="16">
        <v>4.0000000000000003E-5</v>
      </c>
      <c r="AH578" s="17">
        <v>29.685354711376743</v>
      </c>
      <c r="AI578" s="18">
        <v>3.3112582781456952E-6</v>
      </c>
      <c r="AJ578"/>
      <c r="AK578"/>
      <c r="AL578"/>
      <c r="AM578"/>
      <c r="AN578"/>
      <c r="AO578"/>
      <c r="AP578"/>
      <c r="AQ578"/>
      <c r="AR578"/>
    </row>
    <row r="579" spans="1:44" x14ac:dyDescent="0.25">
      <c r="A579" s="12">
        <v>29.122653091168473</v>
      </c>
      <c r="B579" s="16">
        <v>2.5000000000000001E-5</v>
      </c>
      <c r="AH579" s="17">
        <v>29.685354711376743</v>
      </c>
      <c r="AI579" s="18">
        <v>4.1390728476821192E-6</v>
      </c>
      <c r="AJ579"/>
      <c r="AK579"/>
      <c r="AL579"/>
      <c r="AM579"/>
      <c r="AN579"/>
      <c r="AO579"/>
      <c r="AP579"/>
      <c r="AQ579"/>
      <c r="AR579"/>
    </row>
    <row r="580" spans="1:44" x14ac:dyDescent="0.25">
      <c r="A580" s="12">
        <v>29.122653091168473</v>
      </c>
      <c r="B580" s="16">
        <v>2.0000000000000002E-5</v>
      </c>
      <c r="AH580" s="17">
        <v>29.820298731443</v>
      </c>
      <c r="AI580" s="18">
        <v>0</v>
      </c>
      <c r="AJ580"/>
      <c r="AK580"/>
      <c r="AL580"/>
      <c r="AM580"/>
      <c r="AN580"/>
      <c r="AO580"/>
      <c r="AP580"/>
      <c r="AQ580"/>
      <c r="AR580"/>
    </row>
    <row r="581" spans="1:44" x14ac:dyDescent="0.25">
      <c r="A581" s="12">
        <v>29.122653091168473</v>
      </c>
      <c r="B581" s="16">
        <v>2.0000000000000002E-5</v>
      </c>
      <c r="AH581" s="17">
        <v>29.820298731443</v>
      </c>
      <c r="AI581" s="18">
        <v>0</v>
      </c>
      <c r="AJ581"/>
      <c r="AK581"/>
      <c r="AL581"/>
      <c r="AM581"/>
      <c r="AN581"/>
      <c r="AO581"/>
      <c r="AP581"/>
      <c r="AQ581"/>
      <c r="AR581"/>
    </row>
    <row r="582" spans="1:44" x14ac:dyDescent="0.25">
      <c r="A582" s="12">
        <v>29.122653091168473</v>
      </c>
      <c r="B582" s="16">
        <v>0</v>
      </c>
      <c r="AH582" s="17">
        <v>29.820298731443</v>
      </c>
      <c r="AI582" s="18">
        <v>0</v>
      </c>
      <c r="AJ582"/>
      <c r="AK582"/>
      <c r="AL582"/>
      <c r="AM582"/>
      <c r="AN582"/>
      <c r="AO582"/>
      <c r="AP582"/>
      <c r="AQ582"/>
      <c r="AR582"/>
    </row>
    <row r="583" spans="1:44" x14ac:dyDescent="0.25">
      <c r="A583" s="12">
        <v>29.378309284609823</v>
      </c>
      <c r="B583" s="16">
        <v>2.9999999999999997E-5</v>
      </c>
      <c r="AH583" s="17">
        <v>29.820298731443</v>
      </c>
      <c r="AI583" s="18">
        <v>1.6556291390728476E-6</v>
      </c>
      <c r="AJ583"/>
      <c r="AK583"/>
      <c r="AL583"/>
      <c r="AM583"/>
      <c r="AN583"/>
      <c r="AO583"/>
      <c r="AP583"/>
      <c r="AQ583"/>
      <c r="AR583"/>
    </row>
    <row r="584" spans="1:44" x14ac:dyDescent="0.25">
      <c r="A584" s="12">
        <v>29.378309284609823</v>
      </c>
      <c r="B584" s="16">
        <v>2.0000000000000002E-5</v>
      </c>
      <c r="AH584" s="17">
        <v>30.087335868706869</v>
      </c>
      <c r="AI584" s="18">
        <v>2.4834437086092716E-6</v>
      </c>
      <c r="AJ584"/>
      <c r="AK584"/>
      <c r="AL584"/>
      <c r="AM584"/>
      <c r="AN584"/>
      <c r="AO584"/>
      <c r="AP584"/>
      <c r="AQ584"/>
      <c r="AR584"/>
    </row>
    <row r="585" spans="1:44" x14ac:dyDescent="0.25">
      <c r="A585" s="12">
        <v>29.428138451634606</v>
      </c>
      <c r="B585" s="16">
        <v>1.4999999999999999E-5</v>
      </c>
      <c r="AH585" s="17">
        <v>30.219458880899275</v>
      </c>
      <c r="AI585" s="18">
        <v>0</v>
      </c>
      <c r="AJ585"/>
      <c r="AK585"/>
      <c r="AL585"/>
      <c r="AM585"/>
      <c r="AN585"/>
      <c r="AO585"/>
      <c r="AP585"/>
      <c r="AQ585"/>
      <c r="AR585"/>
    </row>
    <row r="586" spans="1:44" x14ac:dyDescent="0.25">
      <c r="A586" s="12">
        <v>29.630994890677865</v>
      </c>
      <c r="B586" s="16">
        <v>4.0000000000000003E-5</v>
      </c>
      <c r="AH586" s="17">
        <v>30.219458880899275</v>
      </c>
      <c r="AI586" s="18">
        <v>8.278145695364238E-7</v>
      </c>
      <c r="AJ586"/>
      <c r="AK586"/>
      <c r="AL586"/>
      <c r="AM586"/>
      <c r="AN586"/>
      <c r="AO586"/>
      <c r="AP586"/>
      <c r="AQ586"/>
      <c r="AR586"/>
    </row>
    <row r="587" spans="1:44" x14ac:dyDescent="0.25">
      <c r="A587" s="12">
        <v>29.630994890677865</v>
      </c>
      <c r="B587" s="16">
        <v>1.4999999999999999E-5</v>
      </c>
      <c r="AH587" s="17">
        <v>30.219458880899275</v>
      </c>
      <c r="AI587" s="18">
        <v>8.278145695364238E-7</v>
      </c>
      <c r="AJ587"/>
      <c r="AK587"/>
      <c r="AL587"/>
      <c r="AM587"/>
      <c r="AN587"/>
      <c r="AO587"/>
      <c r="AP587"/>
      <c r="AQ587"/>
      <c r="AR587"/>
    </row>
    <row r="588" spans="1:44" x14ac:dyDescent="0.25">
      <c r="A588" s="12">
        <v>29.880790067566593</v>
      </c>
      <c r="B588" s="16">
        <v>4.0000000000000003E-5</v>
      </c>
      <c r="AH588" s="17">
        <v>30.219458880899275</v>
      </c>
      <c r="AI588" s="18">
        <v>5.7947019867549672E-6</v>
      </c>
      <c r="AJ588"/>
      <c r="AK588"/>
      <c r="AL588"/>
      <c r="AM588"/>
      <c r="AN588"/>
      <c r="AO588"/>
      <c r="AP588"/>
      <c r="AQ588"/>
      <c r="AR588"/>
    </row>
    <row r="589" spans="1:44" x14ac:dyDescent="0.25">
      <c r="A589" s="12">
        <v>29.880790067566593</v>
      </c>
      <c r="B589" s="16">
        <v>2.9999999999999997E-5</v>
      </c>
      <c r="AH589" s="17">
        <v>30.350670865233916</v>
      </c>
      <c r="AI589" s="18">
        <v>0</v>
      </c>
      <c r="AJ589"/>
      <c r="AK589"/>
      <c r="AL589"/>
      <c r="AM589"/>
      <c r="AN589"/>
      <c r="AO589"/>
      <c r="AP589"/>
      <c r="AQ589"/>
      <c r="AR589"/>
    </row>
    <row r="590" spans="1:44" x14ac:dyDescent="0.25">
      <c r="A590" s="12">
        <v>29.932290764738166</v>
      </c>
      <c r="B590" s="16">
        <v>2.3750000000000001E-5</v>
      </c>
      <c r="AH590" s="17">
        <v>30.350670865233916</v>
      </c>
      <c r="AI590" s="18">
        <v>1.6556291390728476E-6</v>
      </c>
      <c r="AJ590"/>
      <c r="AK590"/>
      <c r="AL590"/>
      <c r="AM590"/>
      <c r="AN590"/>
      <c r="AO590"/>
      <c r="AP590"/>
      <c r="AQ590"/>
      <c r="AR590"/>
    </row>
    <row r="591" spans="1:44" x14ac:dyDescent="0.25">
      <c r="A591" s="17">
        <v>29.954287408091602</v>
      </c>
      <c r="B591" s="16">
        <v>5.2499999999999995E-5</v>
      </c>
      <c r="AH591" s="17">
        <v>30.350670865233916</v>
      </c>
      <c r="AI591" s="18">
        <v>4.1390728476821192E-6</v>
      </c>
      <c r="AJ591"/>
      <c r="AK591"/>
      <c r="AL591"/>
      <c r="AM591"/>
      <c r="AN591"/>
      <c r="AO591"/>
      <c r="AP591"/>
      <c r="AQ591"/>
      <c r="AR591"/>
    </row>
    <row r="592" spans="1:44" x14ac:dyDescent="0.25">
      <c r="A592" s="12">
        <v>30.10905459835509</v>
      </c>
      <c r="B592" s="16">
        <v>5.0625000000000004E-5</v>
      </c>
      <c r="AH592" s="17">
        <v>30.350670865233916</v>
      </c>
      <c r="AI592" s="18">
        <v>7.4503311258278144E-6</v>
      </c>
      <c r="AJ592"/>
      <c r="AK592"/>
      <c r="AL592"/>
      <c r="AM592"/>
      <c r="AN592"/>
      <c r="AO592"/>
      <c r="AP592"/>
      <c r="AQ592"/>
      <c r="AR592"/>
    </row>
    <row r="593" spans="1:44" x14ac:dyDescent="0.25">
      <c r="A593" s="12">
        <v>30.127771434738616</v>
      </c>
      <c r="B593" s="16">
        <v>4.4999999999999996E-5</v>
      </c>
      <c r="AH593" s="17">
        <v>30.610417769830473</v>
      </c>
      <c r="AI593" s="18">
        <v>3.3112582781456952E-6</v>
      </c>
      <c r="AJ593"/>
      <c r="AK593"/>
      <c r="AL593"/>
      <c r="AM593"/>
      <c r="AN593"/>
      <c r="AO593"/>
      <c r="AP593"/>
      <c r="AQ593"/>
      <c r="AR593"/>
    </row>
    <row r="594" spans="1:44" x14ac:dyDescent="0.25">
      <c r="A594" s="12">
        <v>30.127771434738616</v>
      </c>
      <c r="B594" s="16">
        <v>3.5000000000000004E-5</v>
      </c>
      <c r="AH594" s="17">
        <v>30.738979902862138</v>
      </c>
      <c r="AI594" s="18">
        <v>5.7947019867549672E-6</v>
      </c>
      <c r="AJ594"/>
      <c r="AK594"/>
      <c r="AL594"/>
      <c r="AM594"/>
      <c r="AN594"/>
      <c r="AO594"/>
      <c r="AP594"/>
      <c r="AQ594"/>
      <c r="AR594"/>
    </row>
    <row r="595" spans="1:44" x14ac:dyDescent="0.25">
      <c r="A595" s="12">
        <v>30.127771434738616</v>
      </c>
      <c r="B595" s="16">
        <v>2.5000000000000001E-5</v>
      </c>
      <c r="AH595" s="17">
        <v>31.492804868222908</v>
      </c>
      <c r="AI595" s="18">
        <v>8.2781456953642384E-6</v>
      </c>
      <c r="AJ595"/>
      <c r="AK595"/>
      <c r="AL595"/>
      <c r="AM595"/>
      <c r="AN595"/>
      <c r="AO595"/>
      <c r="AP595"/>
      <c r="AQ595"/>
      <c r="AR595"/>
    </row>
    <row r="596" spans="1:44" x14ac:dyDescent="0.25">
      <c r="A596" s="12">
        <v>30.127771434738616</v>
      </c>
      <c r="B596" s="16">
        <v>2.5000000000000001E-5</v>
      </c>
      <c r="AH596" s="17">
        <v>31.492804868222908</v>
      </c>
      <c r="AI596" s="18">
        <v>1.1589403973509934E-5</v>
      </c>
      <c r="AJ596"/>
      <c r="AK596"/>
      <c r="AL596"/>
      <c r="AM596"/>
      <c r="AN596"/>
      <c r="AO596"/>
      <c r="AP596"/>
      <c r="AQ596"/>
      <c r="AR596"/>
    </row>
    <row r="597" spans="1:44" x14ac:dyDescent="0.25">
      <c r="A597" s="12">
        <v>30.353714386207749</v>
      </c>
      <c r="B597" s="16">
        <v>4.1875000000000001E-5</v>
      </c>
      <c r="AH597" s="17">
        <v>31.979522074526553</v>
      </c>
      <c r="AI597" s="18">
        <v>6.6225165562913904E-6</v>
      </c>
      <c r="AJ597"/>
      <c r="AK597"/>
      <c r="AL597"/>
      <c r="AM597"/>
      <c r="AN597"/>
      <c r="AO597"/>
      <c r="AP597"/>
      <c r="AQ597"/>
      <c r="AR597"/>
    </row>
    <row r="598" spans="1:44" x14ac:dyDescent="0.25">
      <c r="A598" s="12">
        <v>30.372012291097008</v>
      </c>
      <c r="B598" s="16">
        <v>3.5000000000000004E-5</v>
      </c>
      <c r="AH598" s="17">
        <v>32.099325466368306</v>
      </c>
      <c r="AI598" s="18">
        <v>4.9668874172185432E-6</v>
      </c>
      <c r="AJ598"/>
      <c r="AK598"/>
      <c r="AL598"/>
      <c r="AM598"/>
      <c r="AN598"/>
      <c r="AO598"/>
      <c r="AP598"/>
      <c r="AQ598"/>
      <c r="AR598"/>
    </row>
    <row r="599" spans="1:44" x14ac:dyDescent="0.25">
      <c r="A599" s="11">
        <v>30.48098590739707</v>
      </c>
      <c r="B599" s="19">
        <v>4.4999999999999996E-5</v>
      </c>
      <c r="AH599" s="17">
        <v>32.218399656245786</v>
      </c>
      <c r="AI599" s="18">
        <v>7.4503311258278144E-6</v>
      </c>
      <c r="AJ599"/>
      <c r="AK599"/>
      <c r="AL599"/>
      <c r="AM599"/>
      <c r="AN599"/>
      <c r="AO599"/>
      <c r="AP599"/>
      <c r="AQ599"/>
      <c r="AR599"/>
    </row>
    <row r="600" spans="1:44" x14ac:dyDescent="0.25">
      <c r="A600" s="12">
        <v>30.613582816111929</v>
      </c>
      <c r="B600" s="16">
        <v>3.5000000000000004E-5</v>
      </c>
      <c r="AH600" s="17">
        <v>33.145928280783863</v>
      </c>
      <c r="AI600" s="18">
        <v>1.4072847682119206E-5</v>
      </c>
      <c r="AJ600"/>
      <c r="AK600"/>
      <c r="AL600"/>
      <c r="AM600"/>
      <c r="AN600"/>
      <c r="AO600"/>
      <c r="AP600"/>
      <c r="AQ600"/>
      <c r="AR600"/>
    </row>
    <row r="601" spans="1:44" x14ac:dyDescent="0.25">
      <c r="A601" s="12">
        <v>30.613582816111929</v>
      </c>
      <c r="B601" s="16">
        <v>2.0000000000000002E-5</v>
      </c>
      <c r="AH601" s="17">
        <v>33.371190691330526</v>
      </c>
      <c r="AI601" s="18">
        <v>8.2781456953642384E-6</v>
      </c>
      <c r="AJ601"/>
      <c r="AK601"/>
      <c r="AL601"/>
      <c r="AM601"/>
      <c r="AN601"/>
      <c r="AO601"/>
      <c r="AP601"/>
      <c r="AQ601"/>
      <c r="AR601"/>
    </row>
    <row r="602" spans="1:44" x14ac:dyDescent="0.25">
      <c r="A602" s="12">
        <v>30.765740623475903</v>
      </c>
      <c r="B602" s="16">
        <v>4.375E-5</v>
      </c>
      <c r="AH602" s="17">
        <v>33.923523180708742</v>
      </c>
      <c r="AI602" s="18">
        <v>0</v>
      </c>
      <c r="AJ602"/>
      <c r="AK602"/>
      <c r="AL602"/>
      <c r="AM602"/>
      <c r="AN602"/>
      <c r="AO602"/>
      <c r="AP602"/>
      <c r="AQ602"/>
      <c r="AR602"/>
    </row>
    <row r="603" spans="1:44" x14ac:dyDescent="0.25">
      <c r="A603" s="12">
        <v>30.852550255506664</v>
      </c>
      <c r="B603" s="16">
        <v>4.4999999999999996E-5</v>
      </c>
      <c r="AH603" s="17">
        <v>33.923523180708742</v>
      </c>
      <c r="AI603" s="18">
        <v>4.1390728476821192E-6</v>
      </c>
      <c r="AJ603"/>
      <c r="AK603"/>
      <c r="AL603"/>
      <c r="AM603"/>
      <c r="AN603"/>
      <c r="AO603"/>
      <c r="AP603"/>
      <c r="AQ603"/>
      <c r="AR603"/>
    </row>
    <row r="604" spans="1:44" x14ac:dyDescent="0.25">
      <c r="A604" s="12">
        <v>30.852550255506664</v>
      </c>
      <c r="B604" s="16">
        <v>2.0000000000000002E-5</v>
      </c>
      <c r="AH604" s="17">
        <v>34.140296374885601</v>
      </c>
      <c r="AI604" s="18">
        <v>9.9337748344370864E-6</v>
      </c>
      <c r="AJ604"/>
      <c r="AK604"/>
      <c r="AL604"/>
      <c r="AM604"/>
      <c r="AN604"/>
      <c r="AO604"/>
      <c r="AP604"/>
      <c r="AQ604"/>
      <c r="AR604"/>
    </row>
    <row r="605" spans="1:44" x14ac:dyDescent="0.25">
      <c r="A605" s="12">
        <v>31.088979092931101</v>
      </c>
      <c r="B605" s="16">
        <v>5.0000000000000002E-5</v>
      </c>
      <c r="AH605" s="17">
        <v>34.461191415009168</v>
      </c>
      <c r="AI605" s="18">
        <v>4.9668874172185432E-6</v>
      </c>
      <c r="AJ605"/>
      <c r="AK605"/>
      <c r="AL605"/>
      <c r="AM605"/>
      <c r="AN605"/>
      <c r="AO605"/>
      <c r="AP605"/>
      <c r="AQ605"/>
      <c r="AR605"/>
    </row>
    <row r="606" spans="1:44" x14ac:dyDescent="0.25">
      <c r="A606" s="12">
        <v>31.088979092931101</v>
      </c>
      <c r="B606" s="16">
        <v>3.5000000000000004E-5</v>
      </c>
      <c r="AH606" s="17">
        <v>34.777143940438904</v>
      </c>
      <c r="AI606" s="18">
        <v>3.3112582781456952E-6</v>
      </c>
      <c r="AJ606"/>
      <c r="AK606"/>
      <c r="AL606"/>
      <c r="AM606"/>
      <c r="AN606"/>
      <c r="AO606"/>
      <c r="AP606"/>
      <c r="AQ606"/>
      <c r="AR606"/>
    </row>
    <row r="607" spans="1:44" x14ac:dyDescent="0.25">
      <c r="A607" s="12">
        <v>31.088979092931101</v>
      </c>
      <c r="B607" s="16">
        <v>2.9999999999999997E-5</v>
      </c>
      <c r="AH607" s="17">
        <v>34.985126786260395</v>
      </c>
      <c r="AI607" s="18">
        <v>3.3112582781456952E-6</v>
      </c>
      <c r="AJ607"/>
      <c r="AK607"/>
      <c r="AL607"/>
      <c r="AM607"/>
      <c r="AN607"/>
      <c r="AO607"/>
      <c r="AP607"/>
      <c r="AQ607"/>
      <c r="AR607"/>
    </row>
    <row r="608" spans="1:44" x14ac:dyDescent="0.25">
      <c r="A608" s="12">
        <v>31.088979092931101</v>
      </c>
      <c r="B608" s="16">
        <v>2.5000000000000001E-5</v>
      </c>
      <c r="AH608" s="17">
        <v>35.995189663250557</v>
      </c>
      <c r="AI608" s="18">
        <v>3.3145508783559829E-6</v>
      </c>
      <c r="AJ608"/>
      <c r="AK608"/>
      <c r="AL608"/>
      <c r="AM608"/>
      <c r="AN608"/>
      <c r="AO608"/>
      <c r="AP608"/>
      <c r="AQ608"/>
      <c r="AR608"/>
    </row>
    <row r="609" spans="1:44" x14ac:dyDescent="0.25">
      <c r="A609" s="12">
        <v>31.088979092931101</v>
      </c>
      <c r="B609" s="16">
        <v>1.0000000000000001E-5</v>
      </c>
      <c r="AH609" s="17">
        <v>36.191579537670194</v>
      </c>
      <c r="AI609" s="18">
        <v>3.3145508783559829E-6</v>
      </c>
      <c r="AJ609"/>
      <c r="AK609"/>
      <c r="AL609"/>
      <c r="AM609"/>
      <c r="AN609"/>
      <c r="AO609"/>
      <c r="AP609"/>
      <c r="AQ609"/>
      <c r="AR609"/>
    </row>
    <row r="610" spans="1:44" x14ac:dyDescent="0.25">
      <c r="A610" s="12">
        <v>31.322931208897899</v>
      </c>
      <c r="B610" s="16">
        <v>2.9999999999999997E-5</v>
      </c>
    </row>
    <row r="611" spans="1:44" x14ac:dyDescent="0.25">
      <c r="A611" s="12">
        <v>31.554466028121006</v>
      </c>
      <c r="B611" s="16">
        <v>3.5000000000000004E-5</v>
      </c>
    </row>
    <row r="612" spans="1:44" x14ac:dyDescent="0.25">
      <c r="A612" s="12">
        <v>31.554466028121006</v>
      </c>
      <c r="B612" s="16">
        <v>1.4999999999999999E-5</v>
      </c>
    </row>
    <row r="613" spans="1:44" x14ac:dyDescent="0.25">
      <c r="A613" s="12">
        <v>31.554466028121006</v>
      </c>
      <c r="B613" s="16">
        <v>1.0000000000000001E-5</v>
      </c>
    </row>
    <row r="614" spans="1:44" x14ac:dyDescent="0.25">
      <c r="A614" s="12">
        <v>31.783640656277292</v>
      </c>
      <c r="B614" s="16">
        <v>5.9999999999999995E-5</v>
      </c>
    </row>
    <row r="615" spans="1:44" x14ac:dyDescent="0.25">
      <c r="A615" s="12">
        <v>31.783640656277292</v>
      </c>
      <c r="B615" s="16">
        <v>5.0000000000000002E-5</v>
      </c>
    </row>
    <row r="616" spans="1:44" x14ac:dyDescent="0.25">
      <c r="A616" s="12">
        <v>31.783640656277292</v>
      </c>
      <c r="B616" s="16">
        <v>4.0000000000000003E-5</v>
      </c>
    </row>
    <row r="617" spans="1:44" x14ac:dyDescent="0.25">
      <c r="A617" s="12">
        <v>31.821858908473573</v>
      </c>
      <c r="B617" s="16">
        <v>8.0000000000000007E-5</v>
      </c>
    </row>
    <row r="618" spans="1:44" x14ac:dyDescent="0.25">
      <c r="A618" s="12">
        <v>32.235126920684138</v>
      </c>
      <c r="B618" s="16">
        <v>5.5000000000000002E-5</v>
      </c>
    </row>
    <row r="619" spans="1:44" x14ac:dyDescent="0.25">
      <c r="A619" s="12">
        <v>32.235126920684138</v>
      </c>
      <c r="B619" s="16">
        <v>2.0000000000000002E-5</v>
      </c>
    </row>
    <row r="620" spans="1:44" x14ac:dyDescent="0.25">
      <c r="A620" s="12">
        <v>32.235126920684138</v>
      </c>
      <c r="B620" s="16">
        <v>1.4999999999999999E-5</v>
      </c>
    </row>
    <row r="621" spans="1:44" x14ac:dyDescent="0.25">
      <c r="A621" s="12">
        <v>32.265399065144393</v>
      </c>
      <c r="B621" s="16">
        <v>2.8750000000000001E-5</v>
      </c>
    </row>
    <row r="622" spans="1:44" x14ac:dyDescent="0.25">
      <c r="A622" s="12">
        <v>32.265399065144393</v>
      </c>
      <c r="B622" s="16">
        <v>0</v>
      </c>
    </row>
    <row r="623" spans="1:44" x14ac:dyDescent="0.25">
      <c r="A623" s="12">
        <v>32.327932685001912</v>
      </c>
      <c r="B623" s="16">
        <v>7.4999999999999993E-5</v>
      </c>
    </row>
    <row r="624" spans="1:44" x14ac:dyDescent="0.25">
      <c r="A624" s="12">
        <v>32.677805081598358</v>
      </c>
      <c r="B624" s="16">
        <v>5.0000000000000002E-5</v>
      </c>
    </row>
    <row r="625" spans="1:2" x14ac:dyDescent="0.25">
      <c r="A625" s="12">
        <v>32.895962595736819</v>
      </c>
      <c r="B625" s="16">
        <v>5.5000000000000002E-5</v>
      </c>
    </row>
    <row r="626" spans="1:2" x14ac:dyDescent="0.25">
      <c r="A626" s="12">
        <v>33.112060391797492</v>
      </c>
      <c r="B626" s="16">
        <v>5.9999999999999995E-5</v>
      </c>
    </row>
    <row r="627" spans="1:2" x14ac:dyDescent="0.25">
      <c r="A627" s="12">
        <v>33.112060391797492</v>
      </c>
      <c r="B627" s="16">
        <v>5.5000000000000002E-5</v>
      </c>
    </row>
    <row r="628" spans="1:2" x14ac:dyDescent="0.25">
      <c r="A628" s="12">
        <v>33.112060391797492</v>
      </c>
      <c r="B628" s="16">
        <v>4.0000000000000003E-5</v>
      </c>
    </row>
    <row r="629" spans="1:2" x14ac:dyDescent="0.25">
      <c r="A629" s="12">
        <v>33.53825125493946</v>
      </c>
      <c r="B629" s="16">
        <v>5.0000000000000002E-5</v>
      </c>
    </row>
    <row r="630" spans="1:2" x14ac:dyDescent="0.25">
      <c r="A630" s="12">
        <v>33.956711831214264</v>
      </c>
      <c r="B630" s="16">
        <v>4.0000000000000003E-5</v>
      </c>
    </row>
    <row r="631" spans="1:2" x14ac:dyDescent="0.25">
      <c r="A631" s="12">
        <v>34.163141626840186</v>
      </c>
      <c r="B631" s="16">
        <v>5.0000000000000002E-5</v>
      </c>
    </row>
    <row r="632" spans="1:2" x14ac:dyDescent="0.25">
      <c r="A632" s="12">
        <v>34.163141626840186</v>
      </c>
      <c r="B632" s="16">
        <v>4.0000000000000003E-5</v>
      </c>
    </row>
    <row r="633" spans="1:2" x14ac:dyDescent="0.25">
      <c r="A633" s="12">
        <v>34.367754326519993</v>
      </c>
      <c r="B633" s="16">
        <v>8.0000000000000007E-5</v>
      </c>
    </row>
    <row r="634" spans="1:2" x14ac:dyDescent="0.25">
      <c r="A634" s="12">
        <v>34.367754326519993</v>
      </c>
      <c r="B634" s="16">
        <v>7.0000000000000007E-5</v>
      </c>
    </row>
    <row r="635" spans="1:2" x14ac:dyDescent="0.25">
      <c r="A635" s="12">
        <v>34.771671011088912</v>
      </c>
      <c r="B635" s="16">
        <v>3.5000000000000004E-5</v>
      </c>
    </row>
    <row r="636" spans="1:2" x14ac:dyDescent="0.25">
      <c r="A636" s="12">
        <v>34.971043501469502</v>
      </c>
      <c r="B636" s="16">
        <v>4.0000000000000003E-5</v>
      </c>
    </row>
    <row r="637" spans="1:2" x14ac:dyDescent="0.25">
      <c r="A637" s="12">
        <v>35.559206868201699</v>
      </c>
      <c r="B637" s="16">
        <v>5.5000000000000002E-5</v>
      </c>
    </row>
    <row r="638" spans="1:2" x14ac:dyDescent="0.25">
      <c r="A638" s="12">
        <v>36.314376029302736</v>
      </c>
      <c r="B638" s="16">
        <v>8.0000000000000007E-5</v>
      </c>
    </row>
    <row r="639" spans="1:2" x14ac:dyDescent="0.25">
      <c r="A639" s="12">
        <v>36.321321934455383</v>
      </c>
      <c r="B639" s="16">
        <v>1E-4</v>
      </c>
    </row>
    <row r="640" spans="1:2" x14ac:dyDescent="0.25">
      <c r="A640" s="12">
        <v>36.321321934455383</v>
      </c>
      <c r="B640" s="16">
        <v>8.9999999999999992E-5</v>
      </c>
    </row>
    <row r="641" spans="1:2" x14ac:dyDescent="0.25">
      <c r="A641" s="12">
        <v>36.850430079078862</v>
      </c>
      <c r="B641" s="16">
        <v>3.8500000000000001E-5</v>
      </c>
    </row>
    <row r="642" spans="1:2" x14ac:dyDescent="0.25">
      <c r="A642" s="12">
        <v>36.877303552350305</v>
      </c>
      <c r="B642" s="16">
        <v>7.4999999999999993E-5</v>
      </c>
    </row>
    <row r="643" spans="1:2" x14ac:dyDescent="0.25">
      <c r="A643" s="12">
        <v>37.589610656106252</v>
      </c>
      <c r="B643" s="16">
        <v>2.8750000000000001E-5</v>
      </c>
    </row>
    <row r="644" spans="1:2" x14ac:dyDescent="0.25">
      <c r="A644" s="12">
        <v>37.776218031248256</v>
      </c>
      <c r="B644" s="16">
        <v>8.0000000000000007E-5</v>
      </c>
    </row>
    <row r="645" spans="1:2" x14ac:dyDescent="0.25">
      <c r="A645" s="12">
        <v>37.943853760254314</v>
      </c>
      <c r="B645" s="16">
        <v>4.6999999999999997E-5</v>
      </c>
    </row>
    <row r="646" spans="1:2" x14ac:dyDescent="0.25">
      <c r="A646" s="12">
        <v>38.155651001327023</v>
      </c>
      <c r="B646" s="16">
        <v>6.3999999999999997E-5</v>
      </c>
    </row>
    <row r="647" spans="1:2" x14ac:dyDescent="0.25">
      <c r="A647" s="12">
        <v>38.299929550481338</v>
      </c>
      <c r="B647" s="16">
        <v>8.0000000000000007E-5</v>
      </c>
    </row>
    <row r="648" spans="1:2" x14ac:dyDescent="0.25">
      <c r="A648" s="12">
        <v>39.279807234638433</v>
      </c>
      <c r="B648" s="16">
        <v>7.4999999999999993E-5</v>
      </c>
    </row>
    <row r="649" spans="1:2" x14ac:dyDescent="0.25">
      <c r="A649" s="12">
        <v>39.60163502561273</v>
      </c>
      <c r="B649" s="16">
        <v>7.6000000000000004E-5</v>
      </c>
    </row>
    <row r="650" spans="1:2" x14ac:dyDescent="0.25">
      <c r="A650" s="12">
        <v>39.643871887355928</v>
      </c>
      <c r="B650" s="16">
        <v>2.0000000000000002E-5</v>
      </c>
    </row>
    <row r="651" spans="1:2" x14ac:dyDescent="0.25">
      <c r="A651" s="12">
        <v>39.968679235655991</v>
      </c>
      <c r="B651" s="16">
        <v>2.0000000000000002E-5</v>
      </c>
    </row>
    <row r="652" spans="1:2" x14ac:dyDescent="0.25">
      <c r="A652" s="12">
        <v>40.289279931760106</v>
      </c>
      <c r="B652" s="16">
        <v>1.4999999999999999E-5</v>
      </c>
    </row>
    <row r="653" spans="1:2" x14ac:dyDescent="0.25">
      <c r="A653" s="12">
        <v>40.448041250454089</v>
      </c>
      <c r="B653" s="16">
        <v>2.0000000000000002E-5</v>
      </c>
    </row>
    <row r="654" spans="1:2" x14ac:dyDescent="0.25">
      <c r="A654" s="12">
        <v>40.918346076628239</v>
      </c>
      <c r="B654" s="16">
        <v>2.9999999999999997E-5</v>
      </c>
    </row>
    <row r="655" spans="1:2" x14ac:dyDescent="0.25">
      <c r="A655" s="12">
        <v>41.379977923642365</v>
      </c>
      <c r="B655" s="16">
        <v>2.5000000000000001E-5</v>
      </c>
    </row>
    <row r="656" spans="1:2" x14ac:dyDescent="0.25">
      <c r="A656" s="12">
        <v>41.469843076041172</v>
      </c>
      <c r="B656" s="16">
        <v>9.3999999999999994E-5</v>
      </c>
    </row>
    <row r="657" spans="1:2" x14ac:dyDescent="0.25">
      <c r="A657" s="12">
        <v>41.683093631050802</v>
      </c>
      <c r="B657" s="16">
        <v>2.9999999999999997E-5</v>
      </c>
    </row>
    <row r="658" spans="1:2" x14ac:dyDescent="0.25">
      <c r="A658" s="12">
        <v>42.27864882925585</v>
      </c>
      <c r="B658" s="16">
        <v>4.4999999999999996E-5</v>
      </c>
    </row>
    <row r="659" spans="1:2" x14ac:dyDescent="0.25">
      <c r="A659" s="12">
        <v>42.425384047853477</v>
      </c>
      <c r="B659" s="16">
        <v>1.1999999999999999E-4</v>
      </c>
    </row>
    <row r="660" spans="1:2" x14ac:dyDescent="0.25">
      <c r="A660" s="12">
        <v>43.004056037420142</v>
      </c>
      <c r="B660" s="16">
        <v>5.0000000000000002E-5</v>
      </c>
    </row>
    <row r="661" spans="1:2" x14ac:dyDescent="0.25">
      <c r="A661" s="12">
        <v>43.472456162023775</v>
      </c>
      <c r="B661" s="16">
        <v>1.06E-4</v>
      </c>
    </row>
    <row r="662" spans="1:2" x14ac:dyDescent="0.25">
      <c r="A662" s="12">
        <v>44.123933761976588</v>
      </c>
      <c r="B662" s="16">
        <v>1.25E-4</v>
      </c>
    </row>
    <row r="663" spans="1:2" x14ac:dyDescent="0.25">
      <c r="A663" s="12">
        <v>44.788187768812286</v>
      </c>
      <c r="B663" s="16">
        <v>2.6000000000000003E-4</v>
      </c>
    </row>
    <row r="664" spans="1:2" x14ac:dyDescent="0.25">
      <c r="A664" s="12">
        <v>44.933551503531312</v>
      </c>
      <c r="B664" s="16">
        <v>5.0000000000000002E-5</v>
      </c>
    </row>
    <row r="665" spans="1:2" x14ac:dyDescent="0.25">
      <c r="A665" s="12">
        <v>45.589974327512508</v>
      </c>
      <c r="B665" s="16">
        <v>5.5000000000000002E-5</v>
      </c>
    </row>
    <row r="666" spans="1:2" x14ac:dyDescent="0.25">
      <c r="A666" s="12">
        <v>45.628825192751883</v>
      </c>
      <c r="B666" s="16">
        <v>1.26E-4</v>
      </c>
    </row>
    <row r="667" spans="1:2" x14ac:dyDescent="0.25">
      <c r="A667" s="12">
        <v>45.848149524923777</v>
      </c>
      <c r="B667" s="16">
        <v>1.3000000000000002E-4</v>
      </c>
    </row>
    <row r="668" spans="1:2" x14ac:dyDescent="0.25">
      <c r="A668" s="12">
        <v>46.357314504959554</v>
      </c>
      <c r="B668" s="16">
        <v>5.9999999999999995E-5</v>
      </c>
    </row>
    <row r="669" spans="1:2" x14ac:dyDescent="0.25">
      <c r="A669" s="12">
        <v>46.770728268784794</v>
      </c>
      <c r="B669" s="16">
        <v>1.85E-4</v>
      </c>
    </row>
    <row r="670" spans="1:2" x14ac:dyDescent="0.25">
      <c r="A670" s="12">
        <v>47.61061624065259</v>
      </c>
      <c r="B670" s="16">
        <v>1.85E-4</v>
      </c>
    </row>
    <row r="671" spans="1:2" x14ac:dyDescent="0.25">
      <c r="A671" s="12">
        <v>48.302785194204837</v>
      </c>
      <c r="B671" s="16">
        <v>1.46E-4</v>
      </c>
    </row>
    <row r="672" spans="1:2" x14ac:dyDescent="0.25">
      <c r="A672" s="12">
        <v>49.120430350616928</v>
      </c>
      <c r="B672" s="16">
        <v>2.9999999999999997E-5</v>
      </c>
    </row>
    <row r="673" spans="1:2" x14ac:dyDescent="0.25">
      <c r="A673" s="12">
        <v>49.46270081408742</v>
      </c>
      <c r="B673" s="16">
        <v>4.0000000000000003E-5</v>
      </c>
    </row>
    <row r="674" spans="1:2" x14ac:dyDescent="0.25">
      <c r="A674" s="12">
        <v>49.631417500468082</v>
      </c>
      <c r="B674" s="16">
        <v>2.6000000000000003E-4</v>
      </c>
    </row>
    <row r="675" spans="1:2" x14ac:dyDescent="0.25">
      <c r="A675" s="12">
        <v>50.025081441787968</v>
      </c>
      <c r="B675" s="16">
        <v>5.5000000000000002E-5</v>
      </c>
    </row>
    <row r="676" spans="1:2" x14ac:dyDescent="0.25">
      <c r="A676" s="12">
        <v>50.687466632195914</v>
      </c>
      <c r="B676" s="16">
        <v>5.5000000000000002E-5</v>
      </c>
    </row>
    <row r="677" spans="1:2" x14ac:dyDescent="0.25">
      <c r="A677" s="12">
        <v>51.229836739353054</v>
      </c>
      <c r="B677" s="16">
        <v>4.4999999999999996E-5</v>
      </c>
    </row>
    <row r="678" spans="1:2" x14ac:dyDescent="0.25">
      <c r="A678" s="12">
        <v>51.331837427299838</v>
      </c>
      <c r="B678" s="16">
        <v>1.5200000000000001E-4</v>
      </c>
    </row>
    <row r="679" spans="1:2" x14ac:dyDescent="0.25">
      <c r="A679" s="12">
        <v>51.6578971104991</v>
      </c>
      <c r="B679" s="16">
        <v>4.0000000000000003E-5</v>
      </c>
    </row>
    <row r="680" spans="1:2" x14ac:dyDescent="0.25">
      <c r="A680" s="12">
        <v>56.306902623050405</v>
      </c>
      <c r="B680" s="16">
        <v>5.0000000000000002E-5</v>
      </c>
    </row>
    <row r="681" spans="1:2" x14ac:dyDescent="0.25">
      <c r="A681" s="12">
        <v>56.695337499682331</v>
      </c>
      <c r="B681" s="16">
        <v>2.6000000000000003E-4</v>
      </c>
    </row>
    <row r="682" spans="1:2" x14ac:dyDescent="0.25">
      <c r="A682" s="12">
        <v>56.792231326364181</v>
      </c>
      <c r="B682" s="16">
        <v>5.0000000000000002E-5</v>
      </c>
    </row>
    <row r="683" spans="1:2" x14ac:dyDescent="0.25">
      <c r="A683" s="12">
        <v>59.200036934123759</v>
      </c>
      <c r="B683" s="16">
        <v>1.85E-4</v>
      </c>
    </row>
    <row r="684" spans="1:2" x14ac:dyDescent="0.25">
      <c r="A684" s="12">
        <v>60.260626688473728</v>
      </c>
      <c r="B684" s="16">
        <v>1.85E-4</v>
      </c>
    </row>
    <row r="685" spans="1:2" x14ac:dyDescent="0.25">
      <c r="A685" s="12">
        <v>62.811147753620709</v>
      </c>
      <c r="B685" s="16">
        <v>2.6000000000000003E-4</v>
      </c>
    </row>
    <row r="686" spans="1:2" x14ac:dyDescent="0.25">
      <c r="A686" s="12">
        <v>83.470602588277629</v>
      </c>
      <c r="B686" s="16">
        <v>3.2499999999999999E-4</v>
      </c>
    </row>
    <row r="687" spans="1:2" x14ac:dyDescent="0.25">
      <c r="A687" s="12">
        <v>102.51348503855431</v>
      </c>
      <c r="B687" s="16">
        <v>3.4499999999999998E-4</v>
      </c>
    </row>
    <row r="688" spans="1:2" x14ac:dyDescent="0.25">
      <c r="A688" s="12">
        <v>133.79116102848812</v>
      </c>
      <c r="B688" s="16">
        <v>3.6499999999999998E-4</v>
      </c>
    </row>
  </sheetData>
  <mergeCells count="4">
    <mergeCell ref="A1:J1"/>
    <mergeCell ref="L1:U1"/>
    <mergeCell ref="W1:AF1"/>
    <mergeCell ref="AH1:AQ1"/>
  </mergeCells>
  <conditionalFormatting sqref="B634:B637">
    <cfRule type="cellIs" dxfId="210" priority="113" operator="lessThan">
      <formula>0</formula>
    </cfRule>
  </conditionalFormatting>
  <conditionalFormatting sqref="B658 B643 B651 B655">
    <cfRule type="cellIs" dxfId="209" priority="112" operator="lessThan">
      <formula>0</formula>
    </cfRule>
  </conditionalFormatting>
  <conditionalFormatting sqref="B639">
    <cfRule type="cellIs" dxfId="208" priority="111" operator="lessThan">
      <formula>0</formula>
    </cfRule>
  </conditionalFormatting>
  <conditionalFormatting sqref="B644">
    <cfRule type="cellIs" dxfId="207" priority="110" operator="lessThan">
      <formula>0</formula>
    </cfRule>
  </conditionalFormatting>
  <conditionalFormatting sqref="B652">
    <cfRule type="cellIs" dxfId="206" priority="109" operator="lessThan">
      <formula>0</formula>
    </cfRule>
  </conditionalFormatting>
  <conditionalFormatting sqref="B656">
    <cfRule type="cellIs" dxfId="205" priority="108" operator="lessThan">
      <formula>0</formula>
    </cfRule>
  </conditionalFormatting>
  <conditionalFormatting sqref="B659">
    <cfRule type="cellIs" dxfId="204" priority="107" operator="lessThan">
      <formula>0</formula>
    </cfRule>
  </conditionalFormatting>
  <conditionalFormatting sqref="B642">
    <cfRule type="cellIs" dxfId="203" priority="106" operator="lessThan">
      <formula>0</formula>
    </cfRule>
  </conditionalFormatting>
  <conditionalFormatting sqref="B650">
    <cfRule type="cellIs" dxfId="202" priority="105" operator="lessThan">
      <formula>0</formula>
    </cfRule>
  </conditionalFormatting>
  <conditionalFormatting sqref="B654">
    <cfRule type="cellIs" dxfId="201" priority="104" operator="lessThan">
      <formula>0</formula>
    </cfRule>
  </conditionalFormatting>
  <conditionalFormatting sqref="B657">
    <cfRule type="cellIs" dxfId="200" priority="103" operator="lessThan">
      <formula>0</formula>
    </cfRule>
  </conditionalFormatting>
  <conditionalFormatting sqref="B640:B641">
    <cfRule type="cellIs" dxfId="199" priority="102" operator="lessThan">
      <formula>0</formula>
    </cfRule>
  </conditionalFormatting>
  <conditionalFormatting sqref="B645:B649">
    <cfRule type="cellIs" dxfId="198" priority="101" operator="lessThan">
      <formula>0</formula>
    </cfRule>
  </conditionalFormatting>
  <conditionalFormatting sqref="B653">
    <cfRule type="cellIs" dxfId="197" priority="100" operator="lessThan">
      <formula>0</formula>
    </cfRule>
  </conditionalFormatting>
  <conditionalFormatting sqref="B660:B662">
    <cfRule type="cellIs" dxfId="196" priority="99" operator="lessThan">
      <formula>0</formula>
    </cfRule>
  </conditionalFormatting>
  <conditionalFormatting sqref="X193">
    <cfRule type="cellIs" dxfId="97" priority="98" operator="lessThan">
      <formula>0</formula>
    </cfRule>
  </conditionalFormatting>
  <conditionalFormatting sqref="X194:X197">
    <cfRule type="cellIs" dxfId="96" priority="97" operator="lessThan">
      <formula>0</formula>
    </cfRule>
  </conditionalFormatting>
  <conditionalFormatting sqref="X271">
    <cfRule type="cellIs" dxfId="95" priority="96" operator="lessThan">
      <formula>0</formula>
    </cfRule>
  </conditionalFormatting>
  <conditionalFormatting sqref="X313">
    <cfRule type="cellIs" dxfId="94" priority="95" operator="lessThan">
      <formula>0</formula>
    </cfRule>
  </conditionalFormatting>
  <conditionalFormatting sqref="X221">
    <cfRule type="cellIs" dxfId="93" priority="94" operator="lessThan">
      <formula>0</formula>
    </cfRule>
  </conditionalFormatting>
  <conditionalFormatting sqref="X261">
    <cfRule type="cellIs" dxfId="92" priority="93" operator="lessThan">
      <formula>0</formula>
    </cfRule>
  </conditionalFormatting>
  <conditionalFormatting sqref="X266">
    <cfRule type="cellIs" dxfId="91" priority="92" operator="lessThan">
      <formula>0</formula>
    </cfRule>
  </conditionalFormatting>
  <conditionalFormatting sqref="X203 X207 X213 X217">
    <cfRule type="cellIs" dxfId="90" priority="91" operator="lessThan">
      <formula>0</formula>
    </cfRule>
  </conditionalFormatting>
  <conditionalFormatting sqref="X224">
    <cfRule type="cellIs" dxfId="89" priority="90" operator="lessThan">
      <formula>0</formula>
    </cfRule>
  </conditionalFormatting>
  <conditionalFormatting sqref="X230 X236 X241">
    <cfRule type="cellIs" dxfId="88" priority="89" operator="lessThan">
      <formula>0</formula>
    </cfRule>
  </conditionalFormatting>
  <conditionalFormatting sqref="X247 X253 X257">
    <cfRule type="cellIs" dxfId="87" priority="88" operator="lessThan">
      <formula>0</formula>
    </cfRule>
  </conditionalFormatting>
  <conditionalFormatting sqref="X276 X280 X284">
    <cfRule type="cellIs" dxfId="86" priority="87" operator="lessThan">
      <formula>0</formula>
    </cfRule>
  </conditionalFormatting>
  <conditionalFormatting sqref="X292 X295 X298 X301 X304 X307 X310">
    <cfRule type="cellIs" dxfId="85" priority="86" operator="lessThan">
      <formula>0</formula>
    </cfRule>
  </conditionalFormatting>
  <conditionalFormatting sqref="X316 X319 X322 X325 X331">
    <cfRule type="cellIs" dxfId="84" priority="85" operator="lessThan">
      <formula>0</formula>
    </cfRule>
  </conditionalFormatting>
  <conditionalFormatting sqref="X199">
    <cfRule type="cellIs" dxfId="83" priority="84" operator="lessThan">
      <formula>0</formula>
    </cfRule>
  </conditionalFormatting>
  <conditionalFormatting sqref="X204">
    <cfRule type="cellIs" dxfId="82" priority="83" operator="lessThan">
      <formula>0</formula>
    </cfRule>
  </conditionalFormatting>
  <conditionalFormatting sqref="X208">
    <cfRule type="cellIs" dxfId="81" priority="82" operator="lessThan">
      <formula>0</formula>
    </cfRule>
  </conditionalFormatting>
  <conditionalFormatting sqref="X214">
    <cfRule type="cellIs" dxfId="80" priority="81" operator="lessThan">
      <formula>0</formula>
    </cfRule>
  </conditionalFormatting>
  <conditionalFormatting sqref="X218">
    <cfRule type="cellIs" dxfId="79" priority="80" operator="lessThan">
      <formula>0</formula>
    </cfRule>
  </conditionalFormatting>
  <conditionalFormatting sqref="X222">
    <cfRule type="cellIs" dxfId="78" priority="79" operator="lessThan">
      <formula>0</formula>
    </cfRule>
  </conditionalFormatting>
  <conditionalFormatting sqref="X225">
    <cfRule type="cellIs" dxfId="77" priority="78" operator="lessThan">
      <formula>0</formula>
    </cfRule>
  </conditionalFormatting>
  <conditionalFormatting sqref="X231">
    <cfRule type="cellIs" dxfId="76" priority="77" operator="lessThan">
      <formula>0</formula>
    </cfRule>
  </conditionalFormatting>
  <conditionalFormatting sqref="X237">
    <cfRule type="cellIs" dxfId="75" priority="76" operator="lessThan">
      <formula>0</formula>
    </cfRule>
  </conditionalFormatting>
  <conditionalFormatting sqref="X242">
    <cfRule type="cellIs" dxfId="74" priority="75" operator="lessThan">
      <formula>0</formula>
    </cfRule>
  </conditionalFormatting>
  <conditionalFormatting sqref="X202">
    <cfRule type="cellIs" dxfId="73" priority="74" operator="lessThan">
      <formula>0</formula>
    </cfRule>
  </conditionalFormatting>
  <conditionalFormatting sqref="X206">
    <cfRule type="cellIs" dxfId="72" priority="73" operator="lessThan">
      <formula>0</formula>
    </cfRule>
  </conditionalFormatting>
  <conditionalFormatting sqref="X212">
    <cfRule type="cellIs" dxfId="71" priority="72" operator="lessThan">
      <formula>0</formula>
    </cfRule>
  </conditionalFormatting>
  <conditionalFormatting sqref="X216">
    <cfRule type="cellIs" dxfId="70" priority="71" operator="lessThan">
      <formula>0</formula>
    </cfRule>
  </conditionalFormatting>
  <conditionalFormatting sqref="X220">
    <cfRule type="cellIs" dxfId="69" priority="70" operator="lessThan">
      <formula>0</formula>
    </cfRule>
  </conditionalFormatting>
  <conditionalFormatting sqref="X235">
    <cfRule type="cellIs" dxfId="68" priority="69" operator="lessThan">
      <formula>0</formula>
    </cfRule>
  </conditionalFormatting>
  <conditionalFormatting sqref="X240">
    <cfRule type="cellIs" dxfId="67" priority="68" operator="lessThan">
      <formula>0</formula>
    </cfRule>
  </conditionalFormatting>
  <conditionalFormatting sqref="X246">
    <cfRule type="cellIs" dxfId="66" priority="67" operator="lessThan">
      <formula>0</formula>
    </cfRule>
  </conditionalFormatting>
  <conditionalFormatting sqref="X200:X201">
    <cfRule type="cellIs" dxfId="65" priority="66" operator="lessThan">
      <formula>0</formula>
    </cfRule>
  </conditionalFormatting>
  <conditionalFormatting sqref="X205">
    <cfRule type="cellIs" dxfId="64" priority="65" operator="lessThan">
      <formula>0</formula>
    </cfRule>
  </conditionalFormatting>
  <conditionalFormatting sqref="X209:X211">
    <cfRule type="cellIs" dxfId="63" priority="64" operator="lessThan">
      <formula>0</formula>
    </cfRule>
  </conditionalFormatting>
  <conditionalFormatting sqref="X215">
    <cfRule type="cellIs" dxfId="62" priority="63" operator="lessThan">
      <formula>0</formula>
    </cfRule>
  </conditionalFormatting>
  <conditionalFormatting sqref="X219">
    <cfRule type="cellIs" dxfId="61" priority="62" operator="lessThan">
      <formula>0</formula>
    </cfRule>
  </conditionalFormatting>
  <conditionalFormatting sqref="X226:X229">
    <cfRule type="cellIs" dxfId="60" priority="61" operator="lessThan">
      <formula>0</formula>
    </cfRule>
  </conditionalFormatting>
  <conditionalFormatting sqref="X232:X234">
    <cfRule type="cellIs" dxfId="59" priority="60" operator="lessThan">
      <formula>0</formula>
    </cfRule>
  </conditionalFormatting>
  <conditionalFormatting sqref="X238:X239">
    <cfRule type="cellIs" dxfId="58" priority="59" operator="lessThan">
      <formula>0</formula>
    </cfRule>
  </conditionalFormatting>
  <conditionalFormatting sqref="X243:X245">
    <cfRule type="cellIs" dxfId="57" priority="58" operator="lessThan">
      <formula>0</formula>
    </cfRule>
  </conditionalFormatting>
  <conditionalFormatting sqref="X223">
    <cfRule type="cellIs" dxfId="56" priority="57" operator="lessThan">
      <formula>0</formula>
    </cfRule>
  </conditionalFormatting>
  <conditionalFormatting sqref="X248">
    <cfRule type="cellIs" dxfId="55" priority="56" operator="lessThan">
      <formula>0</formula>
    </cfRule>
  </conditionalFormatting>
  <conditionalFormatting sqref="X254">
    <cfRule type="cellIs" dxfId="54" priority="55" operator="lessThan">
      <formula>0</formula>
    </cfRule>
  </conditionalFormatting>
  <conditionalFormatting sqref="X258">
    <cfRule type="cellIs" dxfId="53" priority="54" operator="lessThan">
      <formula>0</formula>
    </cfRule>
  </conditionalFormatting>
  <conditionalFormatting sqref="X262">
    <cfRule type="cellIs" dxfId="52" priority="53" operator="lessThan">
      <formula>0</formula>
    </cfRule>
  </conditionalFormatting>
  <conditionalFormatting sqref="X267">
    <cfRule type="cellIs" dxfId="51" priority="52" operator="lessThan">
      <formula>0</formula>
    </cfRule>
  </conditionalFormatting>
  <conditionalFormatting sqref="X272">
    <cfRule type="cellIs" dxfId="50" priority="51" operator="lessThan">
      <formula>0</formula>
    </cfRule>
  </conditionalFormatting>
  <conditionalFormatting sqref="X277">
    <cfRule type="cellIs" dxfId="49" priority="50" operator="lessThan">
      <formula>0</formula>
    </cfRule>
  </conditionalFormatting>
  <conditionalFormatting sqref="X281">
    <cfRule type="cellIs" dxfId="48" priority="49" operator="lessThan">
      <formula>0</formula>
    </cfRule>
  </conditionalFormatting>
  <conditionalFormatting sqref="X285">
    <cfRule type="cellIs" dxfId="47" priority="48" operator="lessThan">
      <formula>0</formula>
    </cfRule>
  </conditionalFormatting>
  <conditionalFormatting sqref="X290">
    <cfRule type="cellIs" dxfId="46" priority="47" operator="lessThan">
      <formula>0</formula>
    </cfRule>
  </conditionalFormatting>
  <conditionalFormatting sqref="X293">
    <cfRule type="cellIs" dxfId="45" priority="46" operator="lessThan">
      <formula>0</formula>
    </cfRule>
  </conditionalFormatting>
  <conditionalFormatting sqref="X296">
    <cfRule type="cellIs" dxfId="44" priority="45" operator="lessThan">
      <formula>0</formula>
    </cfRule>
  </conditionalFormatting>
  <conditionalFormatting sqref="X299">
    <cfRule type="cellIs" dxfId="43" priority="44" operator="lessThan">
      <formula>0</formula>
    </cfRule>
  </conditionalFormatting>
  <conditionalFormatting sqref="X302">
    <cfRule type="cellIs" dxfId="42" priority="43" operator="lessThan">
      <formula>0</formula>
    </cfRule>
  </conditionalFormatting>
  <conditionalFormatting sqref="X305">
    <cfRule type="cellIs" dxfId="41" priority="42" operator="lessThan">
      <formula>0</formula>
    </cfRule>
  </conditionalFormatting>
  <conditionalFormatting sqref="X308">
    <cfRule type="cellIs" dxfId="40" priority="41" operator="lessThan">
      <formula>0</formula>
    </cfRule>
  </conditionalFormatting>
  <conditionalFormatting sqref="X311">
    <cfRule type="cellIs" dxfId="39" priority="40" operator="lessThan">
      <formula>0</formula>
    </cfRule>
  </conditionalFormatting>
  <conditionalFormatting sqref="X314">
    <cfRule type="cellIs" dxfId="38" priority="39" operator="lessThan">
      <formula>0</formula>
    </cfRule>
  </conditionalFormatting>
  <conditionalFormatting sqref="X317">
    <cfRule type="cellIs" dxfId="37" priority="38" operator="lessThan">
      <formula>0</formula>
    </cfRule>
  </conditionalFormatting>
  <conditionalFormatting sqref="X320">
    <cfRule type="cellIs" dxfId="36" priority="37" operator="lessThan">
      <formula>0</formula>
    </cfRule>
  </conditionalFormatting>
  <conditionalFormatting sqref="X323">
    <cfRule type="cellIs" dxfId="35" priority="36" operator="lessThan">
      <formula>0</formula>
    </cfRule>
  </conditionalFormatting>
  <conditionalFormatting sqref="X326">
    <cfRule type="cellIs" dxfId="34" priority="35" operator="lessThan">
      <formula>0</formula>
    </cfRule>
  </conditionalFormatting>
  <conditionalFormatting sqref="X332">
    <cfRule type="cellIs" dxfId="33" priority="34" operator="lessThan">
      <formula>0</formula>
    </cfRule>
  </conditionalFormatting>
  <conditionalFormatting sqref="X252">
    <cfRule type="cellIs" dxfId="32" priority="33" operator="lessThan">
      <formula>0</formula>
    </cfRule>
  </conditionalFormatting>
  <conditionalFormatting sqref="X256">
    <cfRule type="cellIs" dxfId="31" priority="32" operator="lessThan">
      <formula>0</formula>
    </cfRule>
  </conditionalFormatting>
  <conditionalFormatting sqref="X260">
    <cfRule type="cellIs" dxfId="30" priority="31" operator="lessThan">
      <formula>0</formula>
    </cfRule>
  </conditionalFormatting>
  <conditionalFormatting sqref="X265">
    <cfRule type="cellIs" dxfId="29" priority="30" operator="lessThan">
      <formula>0</formula>
    </cfRule>
  </conditionalFormatting>
  <conditionalFormatting sqref="X270">
    <cfRule type="cellIs" dxfId="28" priority="29" operator="lessThan">
      <formula>0</formula>
    </cfRule>
  </conditionalFormatting>
  <conditionalFormatting sqref="X275">
    <cfRule type="cellIs" dxfId="27" priority="28" operator="lessThan">
      <formula>0</formula>
    </cfRule>
  </conditionalFormatting>
  <conditionalFormatting sqref="X279">
    <cfRule type="cellIs" dxfId="26" priority="27" operator="lessThan">
      <formula>0</formula>
    </cfRule>
  </conditionalFormatting>
  <conditionalFormatting sqref="X283">
    <cfRule type="cellIs" dxfId="25" priority="26" operator="lessThan">
      <formula>0</formula>
    </cfRule>
  </conditionalFormatting>
  <conditionalFormatting sqref="X288">
    <cfRule type="cellIs" dxfId="24" priority="25" operator="lessThan">
      <formula>0</formula>
    </cfRule>
  </conditionalFormatting>
  <conditionalFormatting sqref="X291">
    <cfRule type="cellIs" dxfId="23" priority="24" operator="lessThan">
      <formula>0</formula>
    </cfRule>
  </conditionalFormatting>
  <conditionalFormatting sqref="X294">
    <cfRule type="cellIs" dxfId="22" priority="23" operator="lessThan">
      <formula>0</formula>
    </cfRule>
  </conditionalFormatting>
  <conditionalFormatting sqref="X297">
    <cfRule type="cellIs" dxfId="21" priority="22" operator="lessThan">
      <formula>0</formula>
    </cfRule>
  </conditionalFormatting>
  <conditionalFormatting sqref="X300">
    <cfRule type="cellIs" dxfId="20" priority="21" operator="lessThan">
      <formula>0</formula>
    </cfRule>
  </conditionalFormatting>
  <conditionalFormatting sqref="X303">
    <cfRule type="cellIs" dxfId="19" priority="20" operator="lessThan">
      <formula>0</formula>
    </cfRule>
  </conditionalFormatting>
  <conditionalFormatting sqref="X306">
    <cfRule type="cellIs" dxfId="18" priority="19" operator="lessThan">
      <formula>0</formula>
    </cfRule>
  </conditionalFormatting>
  <conditionalFormatting sqref="X309">
    <cfRule type="cellIs" dxfId="17" priority="18" operator="lessThan">
      <formula>0</formula>
    </cfRule>
  </conditionalFormatting>
  <conditionalFormatting sqref="X312">
    <cfRule type="cellIs" dxfId="16" priority="17" operator="lessThan">
      <formula>0</formula>
    </cfRule>
  </conditionalFormatting>
  <conditionalFormatting sqref="X315">
    <cfRule type="cellIs" dxfId="15" priority="16" operator="lessThan">
      <formula>0</formula>
    </cfRule>
  </conditionalFormatting>
  <conditionalFormatting sqref="X318">
    <cfRule type="cellIs" dxfId="14" priority="15" operator="lessThan">
      <formula>0</formula>
    </cfRule>
  </conditionalFormatting>
  <conditionalFormatting sqref="X321">
    <cfRule type="cellIs" dxfId="13" priority="14" operator="lessThan">
      <formula>0</formula>
    </cfRule>
  </conditionalFormatting>
  <conditionalFormatting sqref="X324">
    <cfRule type="cellIs" dxfId="12" priority="13" operator="lessThan">
      <formula>0</formula>
    </cfRule>
  </conditionalFormatting>
  <conditionalFormatting sqref="X330">
    <cfRule type="cellIs" dxfId="11" priority="12" operator="lessThan">
      <formula>0</formula>
    </cfRule>
  </conditionalFormatting>
  <conditionalFormatting sqref="X249:X251">
    <cfRule type="cellIs" dxfId="10" priority="11" operator="lessThan">
      <formula>0</formula>
    </cfRule>
  </conditionalFormatting>
  <conditionalFormatting sqref="X255">
    <cfRule type="cellIs" dxfId="9" priority="10" operator="lessThan">
      <formula>0</formula>
    </cfRule>
  </conditionalFormatting>
  <conditionalFormatting sqref="X259">
    <cfRule type="cellIs" dxfId="8" priority="9" operator="lessThan">
      <formula>0</formula>
    </cfRule>
  </conditionalFormatting>
  <conditionalFormatting sqref="X263:X264">
    <cfRule type="cellIs" dxfId="7" priority="8" operator="lessThan">
      <formula>0</formula>
    </cfRule>
  </conditionalFormatting>
  <conditionalFormatting sqref="X268:X269">
    <cfRule type="cellIs" dxfId="6" priority="7" operator="lessThan">
      <formula>0</formula>
    </cfRule>
  </conditionalFormatting>
  <conditionalFormatting sqref="X273:X274">
    <cfRule type="cellIs" dxfId="5" priority="6" operator="lessThan">
      <formula>0</formula>
    </cfRule>
  </conditionalFormatting>
  <conditionalFormatting sqref="X278">
    <cfRule type="cellIs" dxfId="4" priority="5" operator="lessThan">
      <formula>0</formula>
    </cfRule>
  </conditionalFormatting>
  <conditionalFormatting sqref="X282">
    <cfRule type="cellIs" dxfId="3" priority="4" operator="lessThan">
      <formula>0</formula>
    </cfRule>
  </conditionalFormatting>
  <conditionalFormatting sqref="X286:X287">
    <cfRule type="cellIs" dxfId="2" priority="3" operator="lessThan">
      <formula>0</formula>
    </cfRule>
  </conditionalFormatting>
  <conditionalFormatting sqref="X327:X329">
    <cfRule type="cellIs" dxfId="1" priority="2" operator="lessThan">
      <formula>0</formula>
    </cfRule>
  </conditionalFormatting>
  <conditionalFormatting sqref="X333:X33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B729-528F-4C71-A261-ECA2AAEB141F}">
  <dimension ref="A1:F5"/>
  <sheetViews>
    <sheetView workbookViewId="0">
      <selection activeCell="H34" sqref="H34"/>
    </sheetView>
  </sheetViews>
  <sheetFormatPr defaultRowHeight="15" x14ac:dyDescent="0.25"/>
  <cols>
    <col min="1" max="1" width="31.7109375" bestFit="1" customWidth="1"/>
    <col min="2" max="2" width="10.85546875" bestFit="1" customWidth="1"/>
    <col min="3" max="3" width="13.28515625" bestFit="1" customWidth="1"/>
    <col min="4" max="4" width="11.42578125" bestFit="1" customWidth="1"/>
    <col min="5" max="5" width="6" bestFit="1" customWidth="1"/>
    <col min="6" max="6" width="7" bestFit="1" customWidth="1"/>
  </cols>
  <sheetData>
    <row r="1" spans="1:6" x14ac:dyDescent="0.25">
      <c r="A1" s="9" t="s">
        <v>392</v>
      </c>
      <c r="B1" s="9" t="s">
        <v>393</v>
      </c>
      <c r="C1" s="9" t="s">
        <v>62</v>
      </c>
      <c r="D1" s="9" t="s">
        <v>394</v>
      </c>
      <c r="E1" s="9" t="s">
        <v>395</v>
      </c>
      <c r="F1" s="9" t="s">
        <v>396</v>
      </c>
    </row>
    <row r="2" spans="1:6" x14ac:dyDescent="0.25">
      <c r="A2" s="9" t="s">
        <v>383</v>
      </c>
      <c r="B2" s="9">
        <v>26000</v>
      </c>
      <c r="C2" s="9">
        <v>43800</v>
      </c>
      <c r="D2" s="9">
        <v>19400</v>
      </c>
      <c r="E2" s="9">
        <v>36750</v>
      </c>
      <c r="F2" s="9">
        <v>23750</v>
      </c>
    </row>
    <row r="3" spans="1:6" x14ac:dyDescent="0.25">
      <c r="A3" s="9" t="s">
        <v>397</v>
      </c>
      <c r="B3" s="9">
        <v>37800</v>
      </c>
      <c r="C3" s="9">
        <v>54302</v>
      </c>
      <c r="D3" s="9">
        <v>6000</v>
      </c>
      <c r="E3" s="9">
        <v>21500</v>
      </c>
      <c r="F3" s="9">
        <v>17900</v>
      </c>
    </row>
    <row r="4" spans="1:6" x14ac:dyDescent="0.25">
      <c r="A4" s="9" t="s">
        <v>382</v>
      </c>
      <c r="B4" s="9">
        <v>24000</v>
      </c>
      <c r="C4" s="9">
        <v>92200</v>
      </c>
      <c r="D4" s="9">
        <v>22300</v>
      </c>
      <c r="E4" s="9">
        <v>58500</v>
      </c>
      <c r="F4" s="9">
        <v>45500</v>
      </c>
    </row>
    <row r="5" spans="1:6" x14ac:dyDescent="0.25">
      <c r="A5" s="9" t="s">
        <v>398</v>
      </c>
      <c r="B5" s="9">
        <v>22650</v>
      </c>
      <c r="C5" s="9">
        <v>64500</v>
      </c>
      <c r="D5" s="9">
        <v>49850</v>
      </c>
      <c r="E5" s="9">
        <v>35750</v>
      </c>
      <c r="F5" s="9">
        <v>35750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342F-32C0-4BAD-BC40-F964B4EAAA18}">
  <dimension ref="A1:H16"/>
  <sheetViews>
    <sheetView workbookViewId="0">
      <selection activeCell="K7" sqref="K7"/>
    </sheetView>
  </sheetViews>
  <sheetFormatPr defaultRowHeight="15" x14ac:dyDescent="0.25"/>
  <cols>
    <col min="1" max="1" width="15.42578125" bestFit="1" customWidth="1"/>
    <col min="2" max="2" width="10.85546875" bestFit="1" customWidth="1"/>
    <col min="3" max="3" width="13.28515625" bestFit="1" customWidth="1"/>
    <col min="4" max="4" width="11.42578125" bestFit="1" customWidth="1"/>
    <col min="5" max="5" width="16.7109375" bestFit="1" customWidth="1"/>
    <col min="6" max="6" width="14.42578125" bestFit="1" customWidth="1"/>
    <col min="7" max="7" width="6" bestFit="1" customWidth="1"/>
    <col min="8" max="8" width="7" bestFit="1" customWidth="1"/>
  </cols>
  <sheetData>
    <row r="1" spans="1:8" x14ac:dyDescent="0.25">
      <c r="A1" s="14" t="s">
        <v>402</v>
      </c>
      <c r="B1" s="14"/>
      <c r="C1" s="14"/>
      <c r="D1" s="14"/>
      <c r="E1" s="14"/>
      <c r="F1" s="14"/>
      <c r="G1" s="14"/>
      <c r="H1" s="14"/>
    </row>
    <row r="2" spans="1:8" x14ac:dyDescent="0.25">
      <c r="A2" s="9" t="s">
        <v>399</v>
      </c>
      <c r="B2" s="9" t="s">
        <v>393</v>
      </c>
      <c r="C2" s="9" t="s">
        <v>62</v>
      </c>
      <c r="D2" s="9" t="s">
        <v>394</v>
      </c>
      <c r="E2" s="9" t="s">
        <v>400</v>
      </c>
      <c r="F2" s="9" t="s">
        <v>401</v>
      </c>
      <c r="G2" s="9" t="s">
        <v>395</v>
      </c>
      <c r="H2" s="9" t="s">
        <v>396</v>
      </c>
    </row>
    <row r="3" spans="1:8" x14ac:dyDescent="0.25">
      <c r="A3" s="9" t="s">
        <v>383</v>
      </c>
      <c r="B3" s="9">
        <v>26000</v>
      </c>
      <c r="C3" s="9">
        <v>43800</v>
      </c>
      <c r="D3" s="9">
        <v>19400</v>
      </c>
      <c r="E3" s="9">
        <v>0</v>
      </c>
      <c r="F3" s="9">
        <v>0</v>
      </c>
      <c r="G3" s="9">
        <v>33100</v>
      </c>
      <c r="H3" s="9">
        <v>10800</v>
      </c>
    </row>
    <row r="4" spans="1:8" x14ac:dyDescent="0.25">
      <c r="A4" s="9" t="s">
        <v>382</v>
      </c>
      <c r="B4" s="9">
        <v>24000</v>
      </c>
      <c r="C4" s="9">
        <v>92200</v>
      </c>
      <c r="D4" s="9">
        <v>22300</v>
      </c>
      <c r="E4" s="9">
        <v>0</v>
      </c>
      <c r="F4" s="9">
        <v>0</v>
      </c>
      <c r="G4" s="9">
        <v>54900</v>
      </c>
      <c r="H4" s="9">
        <v>42900</v>
      </c>
    </row>
    <row r="5" spans="1:8" x14ac:dyDescent="0.25">
      <c r="A5" s="9" t="s">
        <v>382</v>
      </c>
      <c r="B5" s="9">
        <v>0</v>
      </c>
      <c r="C5" s="9">
        <v>0</v>
      </c>
      <c r="D5" s="9">
        <v>0</v>
      </c>
      <c r="E5" s="9">
        <v>139446</v>
      </c>
      <c r="F5" s="9">
        <v>0</v>
      </c>
      <c r="G5" s="9">
        <v>0</v>
      </c>
      <c r="H5" s="9">
        <v>0</v>
      </c>
    </row>
    <row r="6" spans="1:8" x14ac:dyDescent="0.25">
      <c r="A6" s="9" t="s">
        <v>403</v>
      </c>
      <c r="B6" s="9">
        <v>26000</v>
      </c>
      <c r="C6" s="9">
        <v>43800</v>
      </c>
      <c r="D6" s="9">
        <v>0</v>
      </c>
      <c r="E6" s="9">
        <v>139446</v>
      </c>
      <c r="F6" s="9">
        <v>0</v>
      </c>
      <c r="G6" s="9">
        <v>88000</v>
      </c>
      <c r="H6" s="9">
        <v>53700</v>
      </c>
    </row>
    <row r="7" spans="1:8" x14ac:dyDescent="0.25">
      <c r="A7" s="9" t="s">
        <v>404</v>
      </c>
      <c r="B7" s="9">
        <v>0</v>
      </c>
      <c r="C7" s="9">
        <v>0</v>
      </c>
      <c r="D7" s="9">
        <v>0</v>
      </c>
      <c r="E7" s="9">
        <v>0</v>
      </c>
      <c r="F7" s="9">
        <v>221430</v>
      </c>
      <c r="G7" s="9">
        <v>22760</v>
      </c>
      <c r="H7" s="9">
        <v>22760</v>
      </c>
    </row>
    <row r="10" spans="1:8" x14ac:dyDescent="0.25">
      <c r="A10" s="14" t="s">
        <v>408</v>
      </c>
      <c r="B10" s="14"/>
      <c r="C10" s="14"/>
      <c r="D10" s="14"/>
      <c r="E10" s="14"/>
      <c r="F10" s="14"/>
      <c r="G10" s="14"/>
      <c r="H10" s="14"/>
    </row>
    <row r="11" spans="1:8" x14ac:dyDescent="0.25">
      <c r="A11" s="9" t="s">
        <v>399</v>
      </c>
      <c r="B11" s="9" t="s">
        <v>393</v>
      </c>
      <c r="C11" s="9" t="s">
        <v>62</v>
      </c>
      <c r="D11" s="9" t="s">
        <v>394</v>
      </c>
      <c r="E11" s="9" t="s">
        <v>400</v>
      </c>
      <c r="F11" s="9" t="s">
        <v>401</v>
      </c>
      <c r="G11" s="9" t="s">
        <v>395</v>
      </c>
      <c r="H11" s="9" t="s">
        <v>396</v>
      </c>
    </row>
    <row r="12" spans="1:8" x14ac:dyDescent="0.25">
      <c r="A12" s="9" t="s">
        <v>405</v>
      </c>
      <c r="B12" s="9">
        <v>37800</v>
      </c>
      <c r="C12" s="9">
        <v>54300</v>
      </c>
      <c r="D12" s="9">
        <v>6000</v>
      </c>
      <c r="E12" s="9">
        <v>0</v>
      </c>
      <c r="F12" s="9">
        <v>0</v>
      </c>
      <c r="G12" s="9">
        <v>16100</v>
      </c>
      <c r="H12" s="9">
        <v>14300</v>
      </c>
    </row>
    <row r="13" spans="1:8" x14ac:dyDescent="0.25">
      <c r="A13" s="9" t="s">
        <v>406</v>
      </c>
      <c r="B13" s="9">
        <v>22650</v>
      </c>
      <c r="C13" s="9">
        <v>64500</v>
      </c>
      <c r="D13" s="9">
        <v>49850</v>
      </c>
      <c r="E13" s="9">
        <v>0</v>
      </c>
      <c r="F13" s="9">
        <v>0</v>
      </c>
      <c r="G13" s="9">
        <v>29400</v>
      </c>
      <c r="H13" s="9">
        <v>32150</v>
      </c>
    </row>
    <row r="14" spans="1:8" x14ac:dyDescent="0.25">
      <c r="A14" s="9" t="s">
        <v>406</v>
      </c>
      <c r="B14" s="9">
        <v>0</v>
      </c>
      <c r="C14" s="9">
        <v>0</v>
      </c>
      <c r="D14" s="9">
        <v>0</v>
      </c>
      <c r="E14" s="9">
        <v>139446</v>
      </c>
      <c r="F14" s="9">
        <v>0</v>
      </c>
      <c r="G14" s="9">
        <v>0</v>
      </c>
      <c r="H14" s="9">
        <v>0</v>
      </c>
    </row>
    <row r="15" spans="1:8" x14ac:dyDescent="0.25">
      <c r="A15" s="9" t="s">
        <v>407</v>
      </c>
      <c r="B15" s="9">
        <v>37800</v>
      </c>
      <c r="C15" s="9">
        <v>54300</v>
      </c>
      <c r="D15" s="9">
        <v>0</v>
      </c>
      <c r="E15" s="9">
        <v>139446</v>
      </c>
      <c r="F15" s="9">
        <v>0</v>
      </c>
      <c r="G15" s="9">
        <v>45500</v>
      </c>
      <c r="H15" s="9">
        <v>46450</v>
      </c>
    </row>
    <row r="16" spans="1:8" x14ac:dyDescent="0.25">
      <c r="A16" s="9" t="s">
        <v>407</v>
      </c>
      <c r="B16" s="9">
        <v>0</v>
      </c>
      <c r="C16" s="9">
        <v>0</v>
      </c>
      <c r="D16" s="9">
        <v>0</v>
      </c>
      <c r="E16" s="9">
        <v>0</v>
      </c>
      <c r="F16" s="9">
        <v>219960</v>
      </c>
      <c r="G16" s="9">
        <v>22760</v>
      </c>
      <c r="H16" s="9">
        <v>22760</v>
      </c>
    </row>
  </sheetData>
  <mergeCells count="2">
    <mergeCell ref="A1:H1"/>
    <mergeCell ref="A10:H1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E6373-6A7D-4F6D-B857-06667224714F}">
  <dimension ref="A1:G25"/>
  <sheetViews>
    <sheetView tabSelected="1" workbookViewId="0">
      <selection activeCell="I6" sqref="I6"/>
    </sheetView>
  </sheetViews>
  <sheetFormatPr defaultRowHeight="15" x14ac:dyDescent="0.25"/>
  <cols>
    <col min="1" max="1" width="16.42578125" bestFit="1" customWidth="1"/>
    <col min="2" max="4" width="13.140625" bestFit="1" customWidth="1"/>
    <col min="5" max="5" width="22.5703125" bestFit="1" customWidth="1"/>
    <col min="6" max="6" width="13.140625" bestFit="1" customWidth="1"/>
    <col min="7" max="8" width="22.5703125" bestFit="1" customWidth="1"/>
    <col min="9" max="9" width="12.5703125" bestFit="1" customWidth="1"/>
    <col min="10" max="10" width="11.140625" bestFit="1" customWidth="1"/>
  </cols>
  <sheetData>
    <row r="1" spans="1:7" x14ac:dyDescent="0.25">
      <c r="A1" t="s">
        <v>409</v>
      </c>
      <c r="B1" t="s">
        <v>410</v>
      </c>
      <c r="C1" t="s">
        <v>410</v>
      </c>
      <c r="D1" t="s">
        <v>410</v>
      </c>
      <c r="E1" t="s">
        <v>411</v>
      </c>
      <c r="F1" t="s">
        <v>410</v>
      </c>
      <c r="G1" t="s">
        <v>411</v>
      </c>
    </row>
    <row r="2" spans="1:7" x14ac:dyDescent="0.25">
      <c r="B2" t="s">
        <v>1</v>
      </c>
      <c r="C2" t="s">
        <v>384</v>
      </c>
      <c r="D2" t="s">
        <v>373</v>
      </c>
      <c r="E2" t="s">
        <v>412</v>
      </c>
      <c r="F2" t="s">
        <v>413</v>
      </c>
      <c r="G2" t="s">
        <v>414</v>
      </c>
    </row>
    <row r="3" spans="1:7" x14ac:dyDescent="0.25">
      <c r="A3">
        <v>95377</v>
      </c>
      <c r="B3">
        <v>115245</v>
      </c>
    </row>
    <row r="4" spans="1:7" x14ac:dyDescent="0.25">
      <c r="A4">
        <v>28848</v>
      </c>
      <c r="B4">
        <v>20235</v>
      </c>
    </row>
    <row r="5" spans="1:7" x14ac:dyDescent="0.25">
      <c r="A5">
        <v>23468</v>
      </c>
      <c r="B5">
        <v>19654</v>
      </c>
    </row>
    <row r="6" spans="1:7" x14ac:dyDescent="0.25">
      <c r="A6">
        <v>73436</v>
      </c>
      <c r="B6">
        <v>86408</v>
      </c>
    </row>
    <row r="7" spans="1:7" x14ac:dyDescent="0.25">
      <c r="A7">
        <v>70355</v>
      </c>
      <c r="B7">
        <v>115245</v>
      </c>
    </row>
    <row r="8" spans="1:7" x14ac:dyDescent="0.25">
      <c r="A8">
        <v>19268</v>
      </c>
      <c r="B8">
        <v>20841</v>
      </c>
    </row>
    <row r="9" spans="1:7" x14ac:dyDescent="0.25">
      <c r="A9">
        <v>102771</v>
      </c>
      <c r="B9">
        <v>102270</v>
      </c>
    </row>
    <row r="10" spans="1:7" x14ac:dyDescent="0.25">
      <c r="A10">
        <v>103157</v>
      </c>
      <c r="B10">
        <v>70218</v>
      </c>
    </row>
    <row r="11" spans="1:7" x14ac:dyDescent="0.25">
      <c r="A11">
        <v>70159</v>
      </c>
      <c r="B11">
        <v>77716</v>
      </c>
    </row>
    <row r="12" spans="1:7" x14ac:dyDescent="0.25">
      <c r="A12">
        <v>83326</v>
      </c>
      <c r="B12">
        <v>66851</v>
      </c>
    </row>
    <row r="13" spans="1:7" x14ac:dyDescent="0.25">
      <c r="A13">
        <v>96618</v>
      </c>
      <c r="B13">
        <v>63710</v>
      </c>
    </row>
    <row r="14" spans="1:7" x14ac:dyDescent="0.25">
      <c r="A14">
        <v>102511</v>
      </c>
      <c r="B14">
        <v>66851</v>
      </c>
    </row>
    <row r="15" spans="1:7" x14ac:dyDescent="0.25">
      <c r="A15">
        <v>7583</v>
      </c>
      <c r="C15">
        <v>7154</v>
      </c>
    </row>
    <row r="16" spans="1:7" x14ac:dyDescent="0.25">
      <c r="A16">
        <v>141850</v>
      </c>
      <c r="C16">
        <v>139466</v>
      </c>
    </row>
    <row r="17" spans="1:7" x14ac:dyDescent="0.25">
      <c r="A17">
        <v>7059</v>
      </c>
      <c r="C17">
        <v>7570</v>
      </c>
    </row>
    <row r="18" spans="1:7" x14ac:dyDescent="0.25">
      <c r="A18">
        <v>133140</v>
      </c>
      <c r="C18">
        <v>139466</v>
      </c>
    </row>
    <row r="19" spans="1:7" x14ac:dyDescent="0.25">
      <c r="A19">
        <v>21562</v>
      </c>
      <c r="C19">
        <v>23177</v>
      </c>
    </row>
    <row r="20" spans="1:7" x14ac:dyDescent="0.25">
      <c r="A20">
        <v>159189</v>
      </c>
      <c r="C20">
        <v>131030</v>
      </c>
    </row>
    <row r="21" spans="1:7" x14ac:dyDescent="0.25">
      <c r="A21">
        <v>119670</v>
      </c>
      <c r="C21">
        <v>139466</v>
      </c>
    </row>
    <row r="22" spans="1:7" x14ac:dyDescent="0.25">
      <c r="A22">
        <v>136960</v>
      </c>
      <c r="C22">
        <v>148688</v>
      </c>
    </row>
    <row r="23" spans="1:7" x14ac:dyDescent="0.25">
      <c r="A23">
        <v>244189</v>
      </c>
      <c r="D23">
        <v>208366</v>
      </c>
      <c r="E23">
        <v>99845</v>
      </c>
    </row>
    <row r="24" spans="1:7" x14ac:dyDescent="0.25">
      <c r="A24">
        <v>198670</v>
      </c>
      <c r="D24">
        <v>216802</v>
      </c>
      <c r="E24">
        <v>104616</v>
      </c>
    </row>
    <row r="25" spans="1:7" x14ac:dyDescent="0.25">
      <c r="A25">
        <v>219960</v>
      </c>
      <c r="F25">
        <v>247587</v>
      </c>
      <c r="G25">
        <v>151050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5AA-AF88-4450-9829-F4DB0F1F4CC1}">
  <dimension ref="A1:H43"/>
  <sheetViews>
    <sheetView workbookViewId="0">
      <selection activeCell="N12" sqref="N12"/>
    </sheetView>
  </sheetViews>
  <sheetFormatPr defaultRowHeight="15" x14ac:dyDescent="0.25"/>
  <cols>
    <col min="1" max="1" width="10.42578125" bestFit="1" customWidth="1"/>
    <col min="2" max="2" width="12.7109375" bestFit="1" customWidth="1"/>
    <col min="3" max="3" width="15.7109375" bestFit="1" customWidth="1"/>
    <col min="4" max="4" width="9.140625" style="21"/>
    <col min="5" max="5" width="10.42578125" bestFit="1" customWidth="1"/>
    <col min="6" max="6" width="12.7109375" bestFit="1" customWidth="1"/>
    <col min="7" max="7" width="15.7109375" bestFit="1" customWidth="1"/>
    <col min="8" max="8" width="9.140625" style="21"/>
  </cols>
  <sheetData>
    <row r="1" spans="1:7" x14ac:dyDescent="0.25">
      <c r="A1" s="13" t="s">
        <v>105</v>
      </c>
      <c r="B1" s="13"/>
      <c r="C1" s="13"/>
      <c r="E1" s="13" t="s">
        <v>106</v>
      </c>
      <c r="F1" s="13"/>
      <c r="G1" s="13"/>
    </row>
    <row r="2" spans="1:7" x14ac:dyDescent="0.25">
      <c r="A2" t="s">
        <v>2</v>
      </c>
      <c r="B2" t="s">
        <v>102</v>
      </c>
      <c r="C2" t="s">
        <v>103</v>
      </c>
      <c r="E2" t="s">
        <v>2</v>
      </c>
      <c r="F2" t="s">
        <v>102</v>
      </c>
      <c r="G2" t="s">
        <v>103</v>
      </c>
    </row>
    <row r="3" spans="1:7" x14ac:dyDescent="0.25">
      <c r="A3">
        <v>100</v>
      </c>
      <c r="E3">
        <v>100</v>
      </c>
      <c r="G3">
        <v>1</v>
      </c>
    </row>
    <row r="4" spans="1:7" x14ac:dyDescent="0.25">
      <c r="A4">
        <v>99.308319999999995</v>
      </c>
      <c r="C4">
        <v>-4</v>
      </c>
      <c r="E4">
        <v>99.727909999999994</v>
      </c>
      <c r="G4">
        <v>4</v>
      </c>
    </row>
    <row r="5" spans="1:7" x14ac:dyDescent="0.25">
      <c r="A5">
        <v>98.284530000000004</v>
      </c>
      <c r="C5">
        <v>-6</v>
      </c>
      <c r="E5">
        <v>98.36609</v>
      </c>
      <c r="G5">
        <v>8</v>
      </c>
    </row>
    <row r="6" spans="1:7" x14ac:dyDescent="0.25">
      <c r="A6">
        <v>96.236930000000001</v>
      </c>
      <c r="C6">
        <v>-1</v>
      </c>
      <c r="E6">
        <v>97.006979999999999</v>
      </c>
      <c r="F6">
        <v>1</v>
      </c>
      <c r="G6">
        <v>2</v>
      </c>
    </row>
    <row r="7" spans="1:7" x14ac:dyDescent="0.25">
      <c r="A7">
        <v>94.189340000000001</v>
      </c>
      <c r="C7">
        <v>-2</v>
      </c>
      <c r="E7">
        <v>95.646510000000006</v>
      </c>
      <c r="G7">
        <v>3</v>
      </c>
    </row>
    <row r="8" spans="1:7" x14ac:dyDescent="0.25">
      <c r="A8">
        <v>92.96078</v>
      </c>
      <c r="E8">
        <v>94.286050000000003</v>
      </c>
      <c r="G8">
        <v>1</v>
      </c>
    </row>
    <row r="9" spans="1:7" x14ac:dyDescent="0.25">
      <c r="A9">
        <v>91.732219999999998</v>
      </c>
      <c r="E9">
        <v>92.925579999999997</v>
      </c>
      <c r="G9">
        <v>2</v>
      </c>
    </row>
    <row r="10" spans="1:7" x14ac:dyDescent="0.25">
      <c r="A10">
        <v>90.50367</v>
      </c>
      <c r="E10">
        <v>91.565119999999993</v>
      </c>
      <c r="F10">
        <v>1</v>
      </c>
    </row>
    <row r="11" spans="1:7" x14ac:dyDescent="0.25">
      <c r="A11">
        <v>89.275109999999998</v>
      </c>
      <c r="C11">
        <v>-1</v>
      </c>
      <c r="E11">
        <v>90.204660000000004</v>
      </c>
    </row>
    <row r="12" spans="1:7" x14ac:dyDescent="0.25">
      <c r="A12">
        <v>88.046549999999996</v>
      </c>
      <c r="E12">
        <v>88.844189999999998</v>
      </c>
      <c r="G12">
        <v>3</v>
      </c>
    </row>
    <row r="13" spans="1:7" x14ac:dyDescent="0.25">
      <c r="A13">
        <v>86.817999999999998</v>
      </c>
      <c r="E13">
        <v>87.483729999999994</v>
      </c>
      <c r="F13">
        <v>1</v>
      </c>
    </row>
    <row r="14" spans="1:7" x14ac:dyDescent="0.25">
      <c r="A14">
        <v>85.589439999999996</v>
      </c>
      <c r="E14">
        <v>86.123260000000002</v>
      </c>
    </row>
    <row r="15" spans="1:7" x14ac:dyDescent="0.25">
      <c r="A15">
        <v>84.360879999999995</v>
      </c>
      <c r="E15">
        <v>84.762799999999999</v>
      </c>
    </row>
    <row r="16" spans="1:7" x14ac:dyDescent="0.25">
      <c r="A16">
        <v>83.132329999999996</v>
      </c>
      <c r="E16">
        <v>83.402330000000006</v>
      </c>
      <c r="G16">
        <v>1</v>
      </c>
    </row>
    <row r="17" spans="1:7" x14ac:dyDescent="0.25">
      <c r="A17">
        <v>81.903769999999994</v>
      </c>
      <c r="E17">
        <v>82.041870000000003</v>
      </c>
    </row>
    <row r="18" spans="1:7" x14ac:dyDescent="0.25">
      <c r="A18">
        <v>80.675210000000007</v>
      </c>
      <c r="E18">
        <v>80.681399999999996</v>
      </c>
      <c r="G18">
        <v>1</v>
      </c>
    </row>
    <row r="19" spans="1:7" x14ac:dyDescent="0.25">
      <c r="A19">
        <v>79.446659999999994</v>
      </c>
      <c r="B19">
        <v>2</v>
      </c>
      <c r="E19">
        <v>79.320939999999993</v>
      </c>
    </row>
    <row r="20" spans="1:7" x14ac:dyDescent="0.25">
      <c r="A20">
        <v>78.218100000000007</v>
      </c>
      <c r="E20">
        <v>77.960470000000001</v>
      </c>
      <c r="G20">
        <v>1</v>
      </c>
    </row>
    <row r="21" spans="1:7" x14ac:dyDescent="0.25">
      <c r="A21">
        <v>76.989540000000005</v>
      </c>
      <c r="E21">
        <v>76.600009999999997</v>
      </c>
      <c r="G21">
        <v>1</v>
      </c>
    </row>
    <row r="22" spans="1:7" x14ac:dyDescent="0.25">
      <c r="A22">
        <v>75.760990000000007</v>
      </c>
      <c r="E22">
        <v>75.239549999999994</v>
      </c>
    </row>
    <row r="23" spans="1:7" x14ac:dyDescent="0.25">
      <c r="A23">
        <v>73.713390000000004</v>
      </c>
      <c r="B23">
        <v>1</v>
      </c>
      <c r="E23">
        <v>73.879080000000002</v>
      </c>
      <c r="F23">
        <v>1</v>
      </c>
      <c r="G23">
        <v>6</v>
      </c>
    </row>
    <row r="24" spans="1:7" x14ac:dyDescent="0.25">
      <c r="A24">
        <v>71.665800000000004</v>
      </c>
      <c r="E24">
        <v>72.518619999999999</v>
      </c>
      <c r="G24">
        <v>1</v>
      </c>
    </row>
    <row r="25" spans="1:7" x14ac:dyDescent="0.25">
      <c r="A25">
        <v>69.618210000000005</v>
      </c>
      <c r="E25">
        <v>71.158150000000006</v>
      </c>
      <c r="G25">
        <v>2</v>
      </c>
    </row>
    <row r="26" spans="1:7" x14ac:dyDescent="0.25">
      <c r="A26">
        <v>67.570610000000002</v>
      </c>
      <c r="E26">
        <v>69.797690000000003</v>
      </c>
      <c r="F26">
        <v>2</v>
      </c>
      <c r="G26">
        <v>2</v>
      </c>
    </row>
    <row r="27" spans="1:7" x14ac:dyDescent="0.25">
      <c r="A27">
        <v>65.523020000000002</v>
      </c>
      <c r="E27">
        <v>67.551569999999998</v>
      </c>
      <c r="F27">
        <v>6</v>
      </c>
    </row>
    <row r="28" spans="1:7" x14ac:dyDescent="0.25">
      <c r="A28">
        <v>63.47542</v>
      </c>
      <c r="B28">
        <v>1</v>
      </c>
      <c r="E28">
        <v>65.306799999999996</v>
      </c>
      <c r="F28">
        <v>6</v>
      </c>
    </row>
    <row r="29" spans="1:7" x14ac:dyDescent="0.25">
      <c r="A29">
        <v>61.42783</v>
      </c>
      <c r="E29">
        <v>63.062040000000003</v>
      </c>
      <c r="F29">
        <v>3</v>
      </c>
      <c r="G29">
        <v>4</v>
      </c>
    </row>
    <row r="30" spans="1:7" x14ac:dyDescent="0.25">
      <c r="A30">
        <v>59.380229999999997</v>
      </c>
      <c r="C30">
        <v>-1</v>
      </c>
      <c r="E30">
        <v>60.818620000000003</v>
      </c>
      <c r="F30">
        <v>7</v>
      </c>
    </row>
    <row r="31" spans="1:7" x14ac:dyDescent="0.25">
      <c r="A31">
        <v>57.332639999999998</v>
      </c>
      <c r="B31">
        <v>1</v>
      </c>
      <c r="C31">
        <v>-1</v>
      </c>
      <c r="E31">
        <v>56.329090000000001</v>
      </c>
      <c r="F31">
        <v>13</v>
      </c>
    </row>
    <row r="32" spans="1:7" x14ac:dyDescent="0.25">
      <c r="A32">
        <v>55.285049999999998</v>
      </c>
      <c r="B32">
        <v>2</v>
      </c>
      <c r="E32">
        <v>48.506419999999999</v>
      </c>
      <c r="F32">
        <v>3</v>
      </c>
    </row>
    <row r="33" spans="1:7" x14ac:dyDescent="0.25">
      <c r="A33">
        <v>53.237450000000003</v>
      </c>
      <c r="B33">
        <v>3</v>
      </c>
      <c r="C33">
        <v>-3</v>
      </c>
      <c r="E33" s="43">
        <v>38.4</v>
      </c>
      <c r="F33" s="43"/>
      <c r="G33" s="43"/>
    </row>
    <row r="34" spans="1:7" x14ac:dyDescent="0.25">
      <c r="A34">
        <v>51.189860000000003</v>
      </c>
      <c r="B34">
        <v>10</v>
      </c>
      <c r="E34">
        <v>38.301580000000001</v>
      </c>
      <c r="G34">
        <v>-8</v>
      </c>
    </row>
    <row r="35" spans="1:7" x14ac:dyDescent="0.25">
      <c r="A35">
        <v>42.999479999999998</v>
      </c>
      <c r="E35">
        <v>36.056820000000002</v>
      </c>
      <c r="F35">
        <v>1</v>
      </c>
      <c r="G35">
        <v>-5</v>
      </c>
    </row>
    <row r="36" spans="1:7" x14ac:dyDescent="0.25">
      <c r="A36" s="43">
        <v>34.809100000000001</v>
      </c>
      <c r="B36" s="43"/>
      <c r="C36" s="43"/>
      <c r="E36">
        <v>33.812049999999999</v>
      </c>
      <c r="F36">
        <v>3</v>
      </c>
      <c r="G36">
        <v>-2</v>
      </c>
    </row>
    <row r="37" spans="1:7" x14ac:dyDescent="0.25">
      <c r="A37" s="8">
        <v>32.761510000000001</v>
      </c>
      <c r="B37" s="8">
        <v>1</v>
      </c>
      <c r="C37" s="8"/>
      <c r="E37">
        <v>31.56728</v>
      </c>
      <c r="F37">
        <v>16</v>
      </c>
    </row>
    <row r="38" spans="1:7" x14ac:dyDescent="0.25">
      <c r="A38">
        <v>30.713909999999998</v>
      </c>
      <c r="B38">
        <v>2</v>
      </c>
      <c r="E38">
        <v>29.322520000000001</v>
      </c>
      <c r="F38">
        <v>13</v>
      </c>
      <c r="G38">
        <v>-2</v>
      </c>
    </row>
    <row r="39" spans="1:7" x14ac:dyDescent="0.25">
      <c r="A39">
        <v>28.666319999999999</v>
      </c>
      <c r="B39">
        <v>1</v>
      </c>
      <c r="E39">
        <v>22.58822</v>
      </c>
      <c r="F39">
        <v>3</v>
      </c>
      <c r="G39">
        <v>-1</v>
      </c>
    </row>
    <row r="40" spans="1:7" x14ac:dyDescent="0.25">
      <c r="A40">
        <v>24.57113</v>
      </c>
      <c r="B40">
        <v>2</v>
      </c>
      <c r="E40">
        <v>13.745200000000001</v>
      </c>
      <c r="F40">
        <v>6</v>
      </c>
    </row>
    <row r="41" spans="1:7" x14ac:dyDescent="0.25">
      <c r="A41">
        <v>22.523540000000001</v>
      </c>
    </row>
    <row r="42" spans="1:7" x14ac:dyDescent="0.25">
      <c r="A42">
        <v>20.475940000000001</v>
      </c>
      <c r="B42">
        <v>1</v>
      </c>
    </row>
    <row r="43" spans="1:7" x14ac:dyDescent="0.25">
      <c r="A43">
        <v>18.428349999999998</v>
      </c>
    </row>
  </sheetData>
  <mergeCells count="2">
    <mergeCell ref="A1:C1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4E0B-96B6-4E36-9458-78C9A8D113F2}">
  <dimension ref="A1:FH59"/>
  <sheetViews>
    <sheetView topLeftCell="A34" workbookViewId="0">
      <selection activeCell="N19" sqref="N19"/>
    </sheetView>
  </sheetViews>
  <sheetFormatPr defaultRowHeight="15" x14ac:dyDescent="0.25"/>
  <cols>
    <col min="1" max="1" width="8.7109375" style="11" bestFit="1" customWidth="1"/>
    <col min="2" max="2" width="11" style="11" bestFit="1" customWidth="1"/>
    <col min="3" max="3" width="8.5703125" style="11" bestFit="1" customWidth="1"/>
    <col min="4" max="4" width="9.140625" style="11" bestFit="1"/>
    <col min="5" max="5" width="9.140625" style="11"/>
    <col min="6" max="6" width="6.85546875" style="11" bestFit="1" customWidth="1"/>
    <col min="7" max="7" width="6.85546875" style="11" customWidth="1"/>
    <col min="8" max="8" width="6.28515625" style="11" bestFit="1" customWidth="1"/>
    <col min="9" max="9" width="6.28515625" style="11" customWidth="1"/>
    <col min="10" max="10" width="5.7109375" style="11" bestFit="1" customWidth="1"/>
    <col min="11" max="11" width="5.7109375" style="11" customWidth="1"/>
    <col min="12" max="12" width="8.7109375" style="11" bestFit="1" customWidth="1"/>
    <col min="13" max="13" width="8.7109375" style="11" customWidth="1"/>
    <col min="14" max="14" width="5.7109375" style="11" bestFit="1" customWidth="1"/>
    <col min="15" max="15" width="5.7109375" style="11" customWidth="1"/>
    <col min="16" max="16" width="6.28515625" style="11" bestFit="1" customWidth="1"/>
    <col min="17" max="17" width="6.28515625" style="11" customWidth="1"/>
    <col min="18" max="18" width="5.7109375" style="11" bestFit="1" customWidth="1"/>
    <col min="19" max="19" width="5.7109375" style="11" customWidth="1"/>
    <col min="20" max="21" width="9.140625" style="11"/>
    <col min="22" max="22" width="5.7109375" style="11" bestFit="1" customWidth="1"/>
    <col min="23" max="23" width="5.7109375" style="11" customWidth="1"/>
    <col min="24" max="24" width="8.5703125" style="11" bestFit="1" customWidth="1"/>
    <col min="25" max="25" width="8.5703125" style="11" customWidth="1"/>
    <col min="26" max="26" width="5.7109375" style="11" bestFit="1" customWidth="1"/>
    <col min="27" max="27" width="5.7109375" style="11" customWidth="1"/>
    <col min="28" max="28" width="10.28515625" style="11" bestFit="1" customWidth="1"/>
    <col min="29" max="29" width="10.28515625" style="11" customWidth="1"/>
    <col min="30" max="30" width="5.28515625" style="11" bestFit="1" customWidth="1"/>
    <col min="31" max="31" width="5.28515625" style="11" customWidth="1"/>
    <col min="32" max="32" width="10.7109375" style="11" bestFit="1" customWidth="1"/>
    <col min="33" max="33" width="10.7109375" style="11" customWidth="1"/>
    <col min="34" max="34" width="5.28515625" style="11" bestFit="1" customWidth="1"/>
    <col min="35" max="35" width="5.28515625" style="11" customWidth="1"/>
    <col min="36" max="36" width="6.28515625" style="11" bestFit="1" customWidth="1"/>
    <col min="37" max="37" width="6.28515625" style="11" customWidth="1"/>
    <col min="38" max="38" width="6.42578125" style="11" bestFit="1" customWidth="1"/>
    <col min="39" max="39" width="6.42578125" style="11" customWidth="1"/>
    <col min="40" max="40" width="6.28515625" style="11" bestFit="1" customWidth="1"/>
    <col min="41" max="41" width="6.28515625" style="11" customWidth="1"/>
    <col min="42" max="42" width="4.85546875" style="11" bestFit="1" customWidth="1"/>
    <col min="43" max="43" width="4.85546875" style="11" customWidth="1"/>
    <col min="44" max="44" width="8.140625" style="11" bestFit="1" customWidth="1"/>
    <col min="45" max="45" width="8.140625" style="11" customWidth="1"/>
    <col min="46" max="46" width="5.28515625" style="11" bestFit="1" customWidth="1"/>
    <col min="47" max="47" width="5.28515625" style="11" customWidth="1"/>
    <col min="48" max="48" width="10" style="11" bestFit="1" customWidth="1"/>
    <col min="49" max="49" width="10" style="11" customWidth="1"/>
    <col min="50" max="50" width="5.7109375" style="11" bestFit="1" customWidth="1"/>
    <col min="51" max="51" width="5.7109375" style="11" customWidth="1"/>
    <col min="52" max="52" width="10.28515625" style="11" bestFit="1" customWidth="1"/>
    <col min="53" max="53" width="10.28515625" style="11" customWidth="1"/>
    <col min="54" max="54" width="5.7109375" style="11" bestFit="1" customWidth="1"/>
    <col min="55" max="55" width="5.7109375" style="11" customWidth="1"/>
    <col min="56" max="56" width="8.5703125" style="11" bestFit="1" customWidth="1"/>
    <col min="57" max="57" width="8.5703125" style="11" customWidth="1"/>
    <col min="58" max="58" width="5.7109375" style="11" bestFit="1" customWidth="1"/>
    <col min="59" max="59" width="5.7109375" style="11" customWidth="1"/>
    <col min="60" max="60" width="6.85546875" style="11" bestFit="1" customWidth="1"/>
    <col min="61" max="61" width="6.85546875" style="11" customWidth="1"/>
    <col min="62" max="62" width="5.7109375" style="11" bestFit="1" customWidth="1"/>
    <col min="63" max="63" width="5.7109375" style="11" customWidth="1"/>
    <col min="64" max="64" width="6.7109375" style="11" bestFit="1" customWidth="1"/>
    <col min="65" max="65" width="6.7109375" style="11" customWidth="1"/>
    <col min="66" max="66" width="5.7109375" style="11" bestFit="1" customWidth="1"/>
    <col min="67" max="67" width="5.7109375" style="11" customWidth="1"/>
    <col min="68" max="68" width="8.5703125" style="11" bestFit="1" customWidth="1"/>
    <col min="69" max="69" width="8.5703125" style="11" customWidth="1"/>
    <col min="70" max="70" width="5.7109375" style="11" bestFit="1" customWidth="1"/>
    <col min="71" max="71" width="5.7109375" style="11" customWidth="1"/>
    <col min="72" max="72" width="10.28515625" style="11" bestFit="1" customWidth="1"/>
    <col min="73" max="73" width="10.28515625" style="11" customWidth="1"/>
    <col min="74" max="74" width="5.7109375" style="11" bestFit="1" customWidth="1"/>
    <col min="75" max="75" width="5.7109375" style="11" customWidth="1"/>
    <col min="76" max="76" width="10.7109375" style="11" bestFit="1" customWidth="1"/>
    <col min="77" max="77" width="10.7109375" style="11" customWidth="1"/>
    <col min="78" max="78" width="5.7109375" style="11" bestFit="1" customWidth="1"/>
    <col min="79" max="79" width="5.7109375" style="11" customWidth="1"/>
    <col min="80" max="80" width="8.85546875" style="11" bestFit="1" customWidth="1"/>
    <col min="81" max="81" width="8.85546875" style="11" customWidth="1"/>
    <col min="82" max="82" width="5.7109375" style="11" bestFit="1" customWidth="1"/>
    <col min="83" max="83" width="5.7109375" style="11" customWidth="1"/>
    <col min="84" max="84" width="10.7109375" style="11" bestFit="1" customWidth="1"/>
    <col min="85" max="85" width="10.7109375" style="11" customWidth="1"/>
    <col min="86" max="86" width="5.7109375" style="11" bestFit="1" customWidth="1"/>
    <col min="87" max="87" width="11.140625" style="11" bestFit="1" customWidth="1"/>
    <col min="88" max="88" width="5.7109375" style="11" bestFit="1" customWidth="1"/>
    <col min="89" max="89" width="6.28515625" style="11" bestFit="1" customWidth="1"/>
    <col min="90" max="90" width="6.85546875" style="11" bestFit="1" customWidth="1"/>
    <col min="91" max="91" width="6.28515625" style="11" bestFit="1" customWidth="1"/>
    <col min="92" max="92" width="5.7109375" style="11" bestFit="1" customWidth="1"/>
    <col min="93" max="93" width="8.140625" style="11" bestFit="1" customWidth="1"/>
    <col min="94" max="94" width="5.7109375" style="11" bestFit="1" customWidth="1"/>
    <col min="95" max="95" width="8.5703125" style="11" bestFit="1" customWidth="1"/>
    <col min="96" max="96" width="5.7109375" style="11" bestFit="1" customWidth="1"/>
    <col min="97" max="97" width="6.7109375" style="11" bestFit="1" customWidth="1"/>
    <col min="98" max="98" width="5.7109375" style="11" bestFit="1" customWidth="1"/>
    <col min="99" max="99" width="8.5703125" style="11" bestFit="1" customWidth="1"/>
    <col min="100" max="100" width="5.7109375" style="11" bestFit="1" customWidth="1"/>
    <col min="101" max="101" width="8.85546875" style="11" bestFit="1" customWidth="1"/>
    <col min="102" max="102" width="5.7109375" style="11" bestFit="1" customWidth="1"/>
    <col min="103" max="103" width="8.85546875" style="11" bestFit="1" customWidth="1"/>
    <col min="104" max="104" width="5.7109375" style="11" bestFit="1" customWidth="1"/>
    <col min="105" max="105" width="10.7109375" style="11" bestFit="1" customWidth="1"/>
    <col min="106" max="106" width="5.7109375" style="11" bestFit="1" customWidth="1"/>
    <col min="107" max="107" width="11.140625" style="11" bestFit="1" customWidth="1"/>
    <col min="108" max="108" width="5.28515625" style="11" bestFit="1" customWidth="1"/>
    <col min="109" max="109" width="13" style="11" bestFit="1" customWidth="1"/>
    <col min="110" max="110" width="5.28515625" style="11" bestFit="1" customWidth="1"/>
    <col min="111" max="111" width="13.42578125" style="11" bestFit="1" customWidth="1"/>
    <col min="112" max="112" width="5.7109375" style="11" bestFit="1" customWidth="1"/>
    <col min="113" max="113" width="6.7109375" style="11" bestFit="1" customWidth="1"/>
    <col min="114" max="114" width="5.7109375" style="11" bestFit="1" customWidth="1"/>
    <col min="115" max="115" width="8.5703125" style="11" bestFit="1" customWidth="1"/>
    <col min="116" max="116" width="5.7109375" style="11" bestFit="1" customWidth="1"/>
    <col min="117" max="117" width="8.85546875" style="11" bestFit="1" customWidth="1"/>
    <col min="118" max="118" width="5.7109375" style="11" bestFit="1" customWidth="1"/>
    <col min="119" max="119" width="7.7109375" style="11" bestFit="1" customWidth="1"/>
    <col min="120" max="120" width="5.7109375" style="11" bestFit="1" customWidth="1"/>
    <col min="121" max="121" width="6.7109375" style="11" bestFit="1" customWidth="1"/>
    <col min="122" max="122" width="5.7109375" style="11" bestFit="1" customWidth="1"/>
    <col min="123" max="123" width="8.5703125" style="11" bestFit="1" customWidth="1"/>
    <col min="124" max="124" width="4.85546875" style="11" bestFit="1" customWidth="1"/>
    <col min="125" max="125" width="8.85546875" style="11" bestFit="1" customWidth="1"/>
    <col min="126" max="126" width="5.7109375" style="11" bestFit="1" customWidth="1"/>
    <col min="127" max="127" width="8.85546875" style="11" bestFit="1" customWidth="1"/>
    <col min="128" max="128" width="5.7109375" style="11" bestFit="1" customWidth="1"/>
    <col min="129" max="129" width="8.140625" style="11" bestFit="1" customWidth="1"/>
    <col min="130" max="130" width="5.7109375" style="11" bestFit="1" customWidth="1"/>
    <col min="131" max="131" width="6.28515625" style="11" bestFit="1" customWidth="1"/>
    <col min="132" max="132" width="5.28515625" style="11" bestFit="1" customWidth="1"/>
    <col min="133" max="133" width="8.140625" style="11" bestFit="1" customWidth="1"/>
    <col min="134" max="134" width="5.7109375" style="11" bestFit="1" customWidth="1"/>
    <col min="135" max="135" width="9.140625" style="11"/>
    <col min="136" max="136" width="5.7109375" style="11" bestFit="1" customWidth="1"/>
    <col min="137" max="137" width="8.140625" style="11" bestFit="1" customWidth="1"/>
    <col min="138" max="138" width="5.7109375" style="11" bestFit="1" customWidth="1"/>
    <col min="139" max="139" width="9.140625" style="11"/>
    <col min="140" max="140" width="5.7109375" style="11" bestFit="1" customWidth="1"/>
    <col min="141" max="141" width="6.28515625" style="11" bestFit="1" customWidth="1"/>
    <col min="142" max="142" width="5.7109375" style="11" bestFit="1" customWidth="1"/>
    <col min="143" max="143" width="5" style="11" customWidth="1"/>
    <col min="144" max="144" width="5.7109375" style="11" bestFit="1" customWidth="1"/>
    <col min="145" max="145" width="8.140625" style="11" bestFit="1" customWidth="1"/>
    <col min="146" max="146" width="5.7109375" style="11" bestFit="1" customWidth="1"/>
    <col min="147" max="147" width="5.42578125" style="27" bestFit="1" customWidth="1"/>
    <col min="148" max="148" width="6" style="28" bestFit="1" customWidth="1"/>
    <col min="149" max="149" width="7.7109375" style="28" bestFit="1" customWidth="1"/>
    <col min="150" max="150" width="6.42578125" style="28" bestFit="1" customWidth="1"/>
    <col min="151" max="151" width="5.85546875" style="11" bestFit="1" customWidth="1"/>
    <col min="152" max="152" width="6.7109375" style="11" bestFit="1" customWidth="1"/>
    <col min="153" max="153" width="5" style="11" bestFit="1" customWidth="1"/>
    <col min="154" max="16384" width="9.140625" style="11"/>
  </cols>
  <sheetData>
    <row r="1" spans="1:164" ht="14.25" customHeight="1" x14ac:dyDescent="0.25">
      <c r="A1" s="5" t="s">
        <v>161</v>
      </c>
      <c r="B1" s="22"/>
      <c r="C1" s="22"/>
      <c r="D1" s="22" t="s">
        <v>14</v>
      </c>
      <c r="E1" s="5" t="s">
        <v>162</v>
      </c>
      <c r="F1" s="5"/>
      <c r="G1" s="5" t="s">
        <v>163</v>
      </c>
      <c r="H1" s="5"/>
      <c r="I1" s="5" t="s">
        <v>164</v>
      </c>
      <c r="J1" s="5"/>
      <c r="K1" s="5" t="s">
        <v>165</v>
      </c>
      <c r="L1" s="5"/>
      <c r="M1" s="5" t="s">
        <v>166</v>
      </c>
      <c r="N1" s="5"/>
      <c r="O1" s="5" t="s">
        <v>167</v>
      </c>
      <c r="P1" s="5"/>
      <c r="Q1" s="35" t="s">
        <v>168</v>
      </c>
      <c r="R1" s="22"/>
      <c r="S1" s="22"/>
      <c r="T1" s="22"/>
      <c r="U1" s="22"/>
      <c r="ET1" s="29"/>
    </row>
    <row r="2" spans="1:164" ht="14.25" customHeight="1" x14ac:dyDescent="0.25">
      <c r="A2" s="5" t="s">
        <v>16</v>
      </c>
      <c r="B2" s="22" t="s">
        <v>17</v>
      </c>
      <c r="C2" s="22" t="s">
        <v>18</v>
      </c>
      <c r="D2" s="22">
        <v>1</v>
      </c>
      <c r="E2" s="22"/>
      <c r="F2" s="22" t="s">
        <v>7</v>
      </c>
      <c r="G2" s="22"/>
      <c r="H2" s="22" t="s">
        <v>8</v>
      </c>
      <c r="I2" s="22"/>
      <c r="J2" s="22" t="s">
        <v>5</v>
      </c>
      <c r="K2" s="22"/>
      <c r="L2" s="22" t="s">
        <v>12</v>
      </c>
      <c r="M2" s="22"/>
      <c r="N2" s="22" t="s">
        <v>9</v>
      </c>
      <c r="O2" s="22"/>
      <c r="P2" s="22" t="s">
        <v>3</v>
      </c>
      <c r="Q2" s="36"/>
      <c r="R2" s="22"/>
      <c r="S2" s="22"/>
      <c r="T2" s="22"/>
      <c r="U2" s="22"/>
      <c r="ET2" s="29"/>
    </row>
    <row r="3" spans="1:164" s="22" customFormat="1" ht="14.25" customHeight="1" x14ac:dyDescent="0.25">
      <c r="A3" s="5" t="s">
        <v>169</v>
      </c>
      <c r="B3" s="6">
        <f>SUM(A3/$A$12*100)</f>
        <v>53.395649196866614</v>
      </c>
      <c r="C3" s="11">
        <v>12</v>
      </c>
      <c r="D3" s="5" t="s">
        <v>157</v>
      </c>
      <c r="E3" s="32">
        <f>SUM(44/7970*D3)</f>
        <v>2.5947302383939777</v>
      </c>
      <c r="F3" s="5" t="s">
        <v>170</v>
      </c>
      <c r="G3" s="32">
        <f>SUM(44/7970*F3)</f>
        <v>5.5759096612296108</v>
      </c>
      <c r="H3" s="5" t="s">
        <v>171</v>
      </c>
      <c r="I3" s="32">
        <f>SUM(44/7970*H3)</f>
        <v>0.88331242158092849</v>
      </c>
      <c r="J3" s="5" t="s">
        <v>172</v>
      </c>
      <c r="K3" s="32">
        <f>SUM(44/7970*J3)</f>
        <v>0.77289836888331243</v>
      </c>
      <c r="L3" s="5" t="s">
        <v>158</v>
      </c>
      <c r="M3" s="32">
        <f>SUM(44/7970*L3)</f>
        <v>1.3249686323713927</v>
      </c>
      <c r="N3" s="5" t="s">
        <v>173</v>
      </c>
      <c r="O3" s="32">
        <f>SUM(44/7970*N3)</f>
        <v>1.766624843161857</v>
      </c>
      <c r="P3" s="5" t="s">
        <v>174</v>
      </c>
      <c r="Q3" s="32">
        <f>SUM(44/7970*P3)</f>
        <v>0.66248431618569636</v>
      </c>
      <c r="R3" s="5"/>
      <c r="S3" s="26"/>
      <c r="T3" s="5"/>
      <c r="U3" s="24"/>
      <c r="Z3" s="5"/>
      <c r="AB3" s="5"/>
      <c r="AF3" s="5"/>
      <c r="AH3" s="5"/>
      <c r="AJ3" s="5"/>
      <c r="AL3" s="5"/>
      <c r="AN3" s="5"/>
      <c r="AT3" s="5"/>
      <c r="AX3" s="5"/>
      <c r="AZ3" s="5"/>
      <c r="BD3" s="5"/>
      <c r="BF3" s="5"/>
      <c r="BH3" s="5"/>
      <c r="BN3" s="5"/>
      <c r="BR3" s="5"/>
      <c r="BT3" s="5"/>
      <c r="BX3" s="5"/>
      <c r="BZ3" s="5"/>
      <c r="CF3" s="5"/>
      <c r="CJ3" s="5"/>
      <c r="CL3" s="5"/>
      <c r="CP3" s="5"/>
      <c r="CR3" s="5"/>
      <c r="CV3" s="5"/>
      <c r="CX3" s="5"/>
      <c r="CZ3" s="5"/>
      <c r="DB3" s="5"/>
      <c r="DH3" s="5"/>
      <c r="DJ3" s="5"/>
      <c r="DN3" s="5"/>
      <c r="DR3" s="5"/>
      <c r="DV3" s="5"/>
      <c r="DX3" s="5"/>
      <c r="DZ3" s="5"/>
      <c r="EA3" s="5"/>
      <c r="EB3" s="5"/>
      <c r="ED3" s="5"/>
      <c r="EF3" s="5"/>
      <c r="EH3" s="5"/>
      <c r="EJ3" s="5"/>
      <c r="EL3" s="5"/>
      <c r="EN3" s="5"/>
      <c r="ER3" s="5"/>
      <c r="ET3" s="5"/>
      <c r="EV3" s="5"/>
      <c r="EX3" s="5"/>
      <c r="EZ3" s="5"/>
      <c r="FB3" s="5"/>
      <c r="FD3" s="5"/>
      <c r="FF3" s="5"/>
      <c r="FH3" s="5"/>
    </row>
    <row r="4" spans="1:164" s="27" customFormat="1" ht="14.25" customHeight="1" x14ac:dyDescent="0.25">
      <c r="A4" s="11">
        <v>80000</v>
      </c>
      <c r="B4" s="6">
        <f>SUM(A4/$A$12*100)</f>
        <v>50.254728655874459</v>
      </c>
      <c r="C4" s="11">
        <v>11</v>
      </c>
      <c r="D4" s="11">
        <v>230</v>
      </c>
      <c r="E4" s="32">
        <f>SUM(44/7970*D4)</f>
        <v>1.2697616060225847</v>
      </c>
      <c r="F4" s="11">
        <v>560</v>
      </c>
      <c r="G4" s="32">
        <f t="shared" ref="G4:G9" si="0">SUM(44/7970*F4)</f>
        <v>3.0915934755332497</v>
      </c>
      <c r="H4" s="11">
        <v>90</v>
      </c>
      <c r="I4" s="32">
        <f t="shared" ref="I4:I5" si="1">SUM(44/7970*H4)</f>
        <v>0.49686323713927227</v>
      </c>
      <c r="J4" s="4">
        <v>80</v>
      </c>
      <c r="K4" s="34">
        <f>SUM(44/7970*J4)</f>
        <v>0.44165621079046424</v>
      </c>
      <c r="L4" s="11">
        <v>160</v>
      </c>
      <c r="M4" s="32">
        <f t="shared" ref="M4:M7" si="2">SUM(44/7970*L4)</f>
        <v>0.88331242158092849</v>
      </c>
      <c r="N4" s="11">
        <v>200</v>
      </c>
      <c r="O4" s="32">
        <f t="shared" ref="O4:O7" si="3">SUM(44/7970*N4)</f>
        <v>1.1041405269761606</v>
      </c>
      <c r="P4" s="11">
        <v>80</v>
      </c>
      <c r="Q4" s="32">
        <f t="shared" ref="Q4:Q5" si="4">SUM(44/7970*P4)</f>
        <v>0.44165621079046424</v>
      </c>
      <c r="R4" s="11"/>
      <c r="S4" s="24"/>
      <c r="T4" s="11"/>
      <c r="U4" s="24"/>
      <c r="V4" s="22"/>
      <c r="W4" s="22"/>
      <c r="X4" s="22"/>
      <c r="Y4" s="22"/>
      <c r="Z4" s="37"/>
      <c r="AA4" s="22"/>
      <c r="AB4" s="37"/>
      <c r="AC4" s="22"/>
      <c r="AD4" s="37"/>
      <c r="AE4" s="22"/>
      <c r="AF4" s="37"/>
      <c r="AG4" s="22"/>
      <c r="AH4" s="37"/>
      <c r="AI4" s="22"/>
      <c r="AJ4" s="37"/>
      <c r="AL4" s="37"/>
      <c r="AM4" s="22"/>
      <c r="AN4" s="37"/>
      <c r="AO4" s="22"/>
      <c r="AP4" s="37"/>
      <c r="AQ4" s="22"/>
      <c r="AR4" s="37"/>
      <c r="AS4" s="22"/>
      <c r="AT4" s="37"/>
      <c r="AU4" s="22"/>
      <c r="AV4" s="37"/>
      <c r="AW4" s="22"/>
      <c r="AX4" s="37"/>
      <c r="AY4" s="22"/>
      <c r="AZ4" s="37"/>
      <c r="BA4" s="22"/>
      <c r="BB4" s="37"/>
      <c r="BC4" s="22"/>
      <c r="BD4" s="37"/>
      <c r="BE4" s="22"/>
      <c r="BF4" s="37"/>
      <c r="BG4" s="22"/>
      <c r="BH4" s="37"/>
      <c r="BI4" s="22"/>
      <c r="BJ4" s="37"/>
      <c r="BL4" s="37"/>
      <c r="BN4" s="37"/>
      <c r="BP4" s="37"/>
      <c r="BR4" s="37"/>
      <c r="BT4" s="37"/>
      <c r="BV4" s="37"/>
      <c r="BX4" s="37"/>
      <c r="BZ4" s="37"/>
      <c r="CA4" s="22"/>
      <c r="CB4" s="37"/>
      <c r="CC4" s="22"/>
      <c r="CD4" s="37"/>
      <c r="CE4" s="22"/>
      <c r="CF4" s="37"/>
      <c r="CG4" s="22"/>
      <c r="CH4" s="37"/>
      <c r="CI4" s="22"/>
      <c r="CJ4" s="37"/>
      <c r="CK4" s="22"/>
      <c r="CL4" s="37"/>
      <c r="CM4" s="22"/>
      <c r="CN4" s="37"/>
      <c r="CO4" s="22"/>
      <c r="CP4" s="37"/>
      <c r="CQ4" s="22"/>
      <c r="CR4" s="37"/>
      <c r="CT4" s="37"/>
      <c r="CV4" s="37"/>
      <c r="CX4" s="37"/>
      <c r="CZ4" s="37"/>
      <c r="DB4" s="37"/>
      <c r="DD4" s="37"/>
      <c r="DF4" s="37"/>
      <c r="DH4" s="37"/>
      <c r="DJ4" s="37"/>
      <c r="DL4" s="37"/>
      <c r="DN4" s="37"/>
      <c r="DP4" s="37"/>
      <c r="DR4" s="37"/>
      <c r="DT4" s="37"/>
      <c r="DV4" s="37"/>
      <c r="DX4" s="37"/>
      <c r="DZ4" s="37"/>
      <c r="EB4" s="37"/>
      <c r="ED4" s="37"/>
      <c r="EF4" s="37"/>
      <c r="EH4" s="37"/>
      <c r="EJ4" s="37"/>
      <c r="EL4" s="37"/>
      <c r="EN4" s="37"/>
      <c r="EP4" s="37"/>
      <c r="ER4" s="37"/>
      <c r="ET4" s="37"/>
      <c r="EV4" s="37"/>
      <c r="EX4" s="37"/>
      <c r="EZ4" s="37"/>
      <c r="FB4" s="37"/>
      <c r="FD4" s="37"/>
      <c r="FF4" s="37"/>
      <c r="FH4" s="37"/>
    </row>
    <row r="5" spans="1:164" s="27" customFormat="1" ht="14.25" customHeight="1" x14ac:dyDescent="0.25">
      <c r="A5" s="11">
        <v>75000</v>
      </c>
      <c r="B5" s="6">
        <f>SUM(A5/$A$12*100)</f>
        <v>47.11380811488231</v>
      </c>
      <c r="C5" s="11">
        <v>10</v>
      </c>
      <c r="D5" s="11">
        <v>130</v>
      </c>
      <c r="E5" s="32">
        <f t="shared" ref="E5:E6" si="5">SUM(44/7970*D5)</f>
        <v>0.7176913425345044</v>
      </c>
      <c r="F5" s="11">
        <v>320</v>
      </c>
      <c r="G5" s="32">
        <f t="shared" si="0"/>
        <v>1.766624843161857</v>
      </c>
      <c r="H5" s="4">
        <v>50</v>
      </c>
      <c r="I5" s="34">
        <f t="shared" si="1"/>
        <v>0.27603513174404015</v>
      </c>
      <c r="J5" s="11" t="s">
        <v>175</v>
      </c>
      <c r="K5" s="11"/>
      <c r="L5" s="11">
        <v>90</v>
      </c>
      <c r="M5" s="32">
        <f t="shared" si="2"/>
        <v>0.49686323713927227</v>
      </c>
      <c r="N5" s="24">
        <v>130</v>
      </c>
      <c r="O5" s="32">
        <f t="shared" si="3"/>
        <v>0.7176913425345044</v>
      </c>
      <c r="P5" s="4">
        <v>40</v>
      </c>
      <c r="Q5" s="34">
        <f t="shared" si="4"/>
        <v>0.22082810539523212</v>
      </c>
      <c r="R5" s="11"/>
      <c r="S5" s="24"/>
      <c r="T5" s="11"/>
      <c r="U5" s="24"/>
      <c r="V5" s="5"/>
      <c r="W5" s="26"/>
      <c r="X5" s="5"/>
      <c r="Y5" s="26"/>
      <c r="Z5" s="37"/>
      <c r="AB5" s="37"/>
      <c r="AD5" s="37"/>
      <c r="AF5" s="37"/>
      <c r="AH5" s="37"/>
      <c r="AJ5" s="37"/>
      <c r="AL5" s="37"/>
      <c r="AN5" s="37"/>
      <c r="AP5" s="37"/>
      <c r="AR5" s="37"/>
      <c r="AT5" s="37"/>
      <c r="AV5" s="37"/>
      <c r="AX5" s="37"/>
      <c r="AZ5" s="37"/>
      <c r="BB5" s="37"/>
      <c r="BD5" s="37"/>
      <c r="BF5" s="37"/>
      <c r="BH5" s="37"/>
      <c r="BJ5" s="37"/>
      <c r="BL5" s="37"/>
      <c r="BN5" s="37"/>
      <c r="BP5" s="37"/>
      <c r="BR5" s="37"/>
      <c r="BT5" s="37"/>
      <c r="BV5" s="37"/>
      <c r="BX5" s="37"/>
      <c r="BZ5" s="37"/>
      <c r="CB5" s="37"/>
      <c r="CD5" s="37"/>
      <c r="CF5" s="37"/>
      <c r="CH5" s="37"/>
      <c r="CJ5" s="37"/>
      <c r="CL5" s="37"/>
      <c r="CN5" s="37"/>
      <c r="CP5" s="37"/>
      <c r="CR5" s="37"/>
      <c r="CS5" s="22"/>
      <c r="CT5" s="37"/>
      <c r="CU5" s="22"/>
      <c r="CV5" s="37"/>
      <c r="CW5" s="22"/>
      <c r="CX5" s="37"/>
      <c r="CZ5" s="37"/>
      <c r="DB5" s="37"/>
      <c r="DD5" s="37"/>
      <c r="DF5" s="37"/>
      <c r="DH5" s="37"/>
      <c r="DJ5" s="37"/>
      <c r="DL5" s="37"/>
      <c r="DN5" s="37"/>
      <c r="DP5" s="37"/>
      <c r="DR5" s="37"/>
      <c r="DT5" s="37"/>
      <c r="DV5" s="37"/>
      <c r="DX5" s="37"/>
      <c r="DZ5" s="37"/>
      <c r="EB5" s="37"/>
      <c r="ED5" s="37"/>
      <c r="EF5" s="37"/>
      <c r="EH5" s="37"/>
      <c r="EJ5" s="37"/>
      <c r="EL5" s="37"/>
      <c r="EN5" s="37"/>
      <c r="EP5" s="37"/>
      <c r="ER5" s="37"/>
      <c r="ET5" s="37"/>
      <c r="EV5" s="37"/>
      <c r="EX5" s="37"/>
      <c r="EZ5" s="37"/>
      <c r="FB5" s="37"/>
      <c r="FD5" s="37"/>
      <c r="FF5" s="37"/>
      <c r="FH5" s="37"/>
    </row>
    <row r="6" spans="1:164" s="27" customFormat="1" ht="14.25" customHeight="1" x14ac:dyDescent="0.25">
      <c r="A6" s="11">
        <v>70000</v>
      </c>
      <c r="B6" s="6">
        <f t="shared" ref="B6:B8" si="6">SUM(A6/$A$12*100)</f>
        <v>43.972887573890155</v>
      </c>
      <c r="C6" s="11">
        <v>9</v>
      </c>
      <c r="D6" s="4">
        <v>90</v>
      </c>
      <c r="E6" s="34">
        <f t="shared" si="5"/>
        <v>0.49686323713927227</v>
      </c>
      <c r="F6" s="11">
        <v>170</v>
      </c>
      <c r="G6" s="32">
        <f t="shared" si="0"/>
        <v>0.93851944792973652</v>
      </c>
      <c r="H6" s="11" t="s">
        <v>175</v>
      </c>
      <c r="I6" s="11"/>
      <c r="J6" s="11" t="s">
        <v>175</v>
      </c>
      <c r="K6" s="11"/>
      <c r="L6" s="11">
        <v>50</v>
      </c>
      <c r="M6" s="32">
        <f t="shared" si="2"/>
        <v>0.27603513174404015</v>
      </c>
      <c r="N6" s="24">
        <v>90</v>
      </c>
      <c r="O6" s="32">
        <f t="shared" si="3"/>
        <v>0.49686323713927227</v>
      </c>
      <c r="P6" s="11" t="s">
        <v>175</v>
      </c>
      <c r="Q6" s="20"/>
      <c r="R6" s="11"/>
      <c r="S6" s="24"/>
      <c r="T6" s="11"/>
      <c r="U6" s="24"/>
      <c r="V6" s="11"/>
      <c r="W6" s="26"/>
      <c r="X6" s="11"/>
      <c r="Y6" s="26"/>
      <c r="Z6" s="37"/>
      <c r="AB6" s="37"/>
      <c r="AD6" s="37"/>
      <c r="AF6" s="37"/>
      <c r="AH6" s="37"/>
      <c r="AJ6" s="37"/>
      <c r="AL6" s="37"/>
      <c r="AN6" s="37"/>
      <c r="AP6" s="37"/>
      <c r="AR6" s="37"/>
      <c r="AT6" s="37"/>
      <c r="AV6" s="37"/>
      <c r="AX6" s="37"/>
      <c r="AZ6" s="37"/>
      <c r="BB6" s="37"/>
      <c r="BD6" s="37"/>
      <c r="BF6" s="37"/>
      <c r="BH6" s="37"/>
      <c r="BJ6" s="37"/>
      <c r="BL6" s="37"/>
      <c r="BN6" s="37"/>
      <c r="BP6" s="37"/>
      <c r="BR6" s="37"/>
      <c r="BT6" s="37"/>
      <c r="BV6" s="37"/>
      <c r="BX6" s="37"/>
      <c r="BZ6" s="37"/>
      <c r="CB6" s="37"/>
      <c r="CD6" s="37"/>
      <c r="CF6" s="37"/>
      <c r="CH6" s="37"/>
      <c r="CJ6" s="37"/>
      <c r="CL6" s="37"/>
      <c r="CN6" s="37"/>
      <c r="CP6" s="37"/>
      <c r="CR6" s="37"/>
      <c r="CT6" s="37"/>
      <c r="CV6" s="37"/>
      <c r="CX6" s="37"/>
      <c r="CZ6" s="37"/>
      <c r="DB6" s="37"/>
      <c r="DD6" s="37"/>
      <c r="DF6" s="37"/>
      <c r="DH6" s="37"/>
      <c r="DJ6" s="37"/>
      <c r="DL6" s="37"/>
      <c r="DN6" s="37"/>
      <c r="DP6" s="37"/>
      <c r="DR6" s="37"/>
      <c r="DT6" s="37"/>
      <c r="DV6" s="37"/>
      <c r="DX6" s="37"/>
      <c r="DZ6" s="37"/>
      <c r="EB6" s="37"/>
      <c r="ED6" s="37"/>
      <c r="EF6" s="37"/>
      <c r="EH6" s="37"/>
      <c r="EJ6" s="37"/>
      <c r="EL6" s="37"/>
      <c r="EN6" s="37"/>
      <c r="EP6" s="37"/>
      <c r="ER6" s="37"/>
      <c r="ET6" s="37"/>
      <c r="EV6" s="37"/>
      <c r="EX6" s="37"/>
      <c r="EZ6" s="37"/>
      <c r="FB6" s="37"/>
      <c r="FD6" s="37"/>
      <c r="FF6" s="37"/>
      <c r="FH6" s="37"/>
    </row>
    <row r="7" spans="1:164" s="27" customFormat="1" ht="14.25" customHeight="1" x14ac:dyDescent="0.25">
      <c r="A7" s="11">
        <v>60000</v>
      </c>
      <c r="B7" s="6">
        <f t="shared" si="6"/>
        <v>37.691046491905851</v>
      </c>
      <c r="C7" s="11">
        <v>8</v>
      </c>
      <c r="D7" s="11" t="s">
        <v>175</v>
      </c>
      <c r="E7" s="11"/>
      <c r="F7" s="11">
        <v>60</v>
      </c>
      <c r="G7" s="38">
        <f t="shared" si="0"/>
        <v>0.33124215809284818</v>
      </c>
      <c r="H7" s="11" t="s">
        <v>175</v>
      </c>
      <c r="I7" s="11"/>
      <c r="J7" s="11" t="s">
        <v>175</v>
      </c>
      <c r="K7" s="11"/>
      <c r="L7" s="4">
        <v>30</v>
      </c>
      <c r="M7" s="34">
        <f t="shared" si="2"/>
        <v>0.16562107904642409</v>
      </c>
      <c r="N7" s="4">
        <v>30</v>
      </c>
      <c r="O7" s="34">
        <f t="shared" si="3"/>
        <v>0.16562107904642409</v>
      </c>
      <c r="P7" s="11" t="s">
        <v>175</v>
      </c>
      <c r="Q7" s="20"/>
      <c r="R7" s="11"/>
      <c r="S7" s="11"/>
      <c r="T7" s="11"/>
      <c r="U7" s="24"/>
      <c r="V7" s="11"/>
      <c r="W7" s="26"/>
      <c r="X7" s="11"/>
      <c r="Y7" s="26"/>
      <c r="Z7" s="37"/>
      <c r="AB7" s="37"/>
      <c r="AD7" s="37"/>
      <c r="AF7" s="37"/>
      <c r="AH7" s="37"/>
      <c r="AJ7" s="37"/>
      <c r="AL7" s="37"/>
      <c r="AN7" s="37"/>
      <c r="AP7" s="37"/>
      <c r="AR7" s="37"/>
      <c r="AT7" s="37"/>
      <c r="AV7" s="37"/>
      <c r="AX7" s="37"/>
      <c r="AZ7" s="37"/>
      <c r="BB7" s="37"/>
      <c r="BD7" s="37"/>
      <c r="BF7" s="37"/>
      <c r="BH7" s="37"/>
      <c r="BJ7" s="37"/>
      <c r="BL7" s="37"/>
      <c r="BN7" s="37"/>
      <c r="BP7" s="37"/>
      <c r="BR7" s="37"/>
      <c r="BT7" s="37"/>
      <c r="BV7" s="37"/>
      <c r="BX7" s="37"/>
      <c r="BZ7" s="37"/>
      <c r="CB7" s="37"/>
      <c r="CD7" s="37"/>
      <c r="CF7" s="37"/>
      <c r="CH7" s="37"/>
      <c r="CJ7" s="37"/>
      <c r="CL7" s="37"/>
      <c r="CN7" s="37"/>
      <c r="CP7" s="37"/>
      <c r="CR7" s="37"/>
      <c r="CT7" s="37"/>
      <c r="CV7" s="37"/>
      <c r="CX7" s="37"/>
      <c r="CZ7" s="37"/>
      <c r="DB7" s="37"/>
      <c r="DD7" s="37"/>
      <c r="DF7" s="37"/>
      <c r="DH7" s="37"/>
      <c r="DJ7" s="37"/>
      <c r="DL7" s="37"/>
      <c r="DN7" s="37"/>
      <c r="DP7" s="37"/>
      <c r="DR7" s="37"/>
      <c r="DT7" s="37"/>
      <c r="DV7" s="37"/>
      <c r="DX7" s="37"/>
      <c r="DZ7" s="37"/>
      <c r="EB7" s="37"/>
      <c r="ED7" s="37"/>
      <c r="EF7" s="37"/>
      <c r="EH7" s="37"/>
      <c r="EJ7" s="37"/>
      <c r="EL7" s="37"/>
      <c r="EN7" s="37"/>
      <c r="EP7" s="37"/>
      <c r="ER7" s="37"/>
      <c r="ET7" s="37"/>
      <c r="EV7" s="37"/>
      <c r="EX7" s="37"/>
      <c r="EZ7" s="37"/>
      <c r="FB7" s="37"/>
      <c r="FD7" s="37"/>
      <c r="FF7" s="37"/>
      <c r="FH7" s="37"/>
    </row>
    <row r="8" spans="1:164" s="27" customFormat="1" ht="14.25" customHeight="1" x14ac:dyDescent="0.25">
      <c r="A8" s="11">
        <v>55000</v>
      </c>
      <c r="B8" s="6">
        <f t="shared" si="6"/>
        <v>34.550125950913696</v>
      </c>
      <c r="C8" s="11">
        <v>7</v>
      </c>
      <c r="D8" s="11" t="s">
        <v>175</v>
      </c>
      <c r="E8" s="11"/>
      <c r="F8" s="11">
        <v>60</v>
      </c>
      <c r="G8" s="32">
        <f t="shared" si="0"/>
        <v>0.33124215809284818</v>
      </c>
      <c r="H8" s="11" t="s">
        <v>175</v>
      </c>
      <c r="I8" s="11"/>
      <c r="J8" s="11" t="s">
        <v>175</v>
      </c>
      <c r="K8" s="11"/>
      <c r="L8" s="11" t="s">
        <v>175</v>
      </c>
      <c r="M8" s="11"/>
      <c r="N8" s="11" t="s">
        <v>175</v>
      </c>
      <c r="O8" s="11"/>
      <c r="P8" s="11" t="s">
        <v>175</v>
      </c>
      <c r="Q8" s="20"/>
      <c r="R8" s="11"/>
      <c r="S8" s="11"/>
      <c r="T8" s="11"/>
      <c r="U8" s="24"/>
      <c r="V8" s="11"/>
      <c r="W8" s="26"/>
      <c r="X8" s="11"/>
      <c r="Y8" s="26"/>
      <c r="Z8" s="37"/>
      <c r="AB8" s="37"/>
      <c r="AD8" s="37"/>
      <c r="AF8" s="37"/>
      <c r="AH8" s="37"/>
      <c r="AJ8" s="37"/>
      <c r="AL8" s="37"/>
      <c r="AN8" s="37"/>
      <c r="AP8" s="37"/>
      <c r="AR8" s="37"/>
      <c r="AT8" s="37"/>
      <c r="AV8" s="37"/>
      <c r="AX8" s="37"/>
      <c r="AZ8" s="37"/>
      <c r="BB8" s="37"/>
      <c r="BD8" s="37"/>
      <c r="BF8" s="37"/>
      <c r="BH8" s="37"/>
      <c r="BJ8" s="37"/>
      <c r="BL8" s="37"/>
      <c r="BN8" s="37"/>
      <c r="BP8" s="37"/>
      <c r="BR8" s="37"/>
      <c r="BT8" s="37"/>
      <c r="BV8" s="37"/>
      <c r="BX8" s="37"/>
      <c r="BZ8" s="37"/>
      <c r="CB8" s="37"/>
      <c r="CD8" s="37"/>
      <c r="CF8" s="37"/>
      <c r="CH8" s="37"/>
      <c r="CJ8" s="37"/>
      <c r="CL8" s="37"/>
      <c r="CN8" s="37"/>
      <c r="CP8" s="37"/>
      <c r="CR8" s="37"/>
      <c r="CT8" s="37"/>
      <c r="CV8" s="37"/>
      <c r="CX8" s="37"/>
      <c r="CZ8" s="37"/>
      <c r="DB8" s="37"/>
      <c r="DD8" s="37"/>
      <c r="DF8" s="37"/>
      <c r="DH8" s="37"/>
      <c r="DJ8" s="37"/>
      <c r="DL8" s="37"/>
      <c r="DN8" s="37"/>
      <c r="DP8" s="37"/>
      <c r="DR8" s="37"/>
      <c r="DT8" s="37"/>
      <c r="DV8" s="37"/>
      <c r="DX8" s="37"/>
      <c r="DZ8" s="37"/>
      <c r="EB8" s="37"/>
      <c r="ED8" s="37"/>
      <c r="EF8" s="37"/>
      <c r="EH8" s="37"/>
      <c r="EJ8" s="37"/>
      <c r="EL8" s="37"/>
      <c r="EN8" s="37"/>
      <c r="EP8" s="37"/>
      <c r="ER8" s="37"/>
      <c r="ET8" s="37"/>
      <c r="EV8" s="37"/>
      <c r="EX8" s="37"/>
      <c r="EZ8" s="37"/>
      <c r="FB8" s="37"/>
      <c r="FD8" s="37"/>
      <c r="FF8" s="37"/>
      <c r="FH8" s="37"/>
    </row>
    <row r="9" spans="1:164" s="27" customFormat="1" ht="14.25" customHeight="1" x14ac:dyDescent="0.25">
      <c r="A9" s="11">
        <v>50000</v>
      </c>
      <c r="B9" s="6">
        <f>SUM(A9/$A$12*100)</f>
        <v>31.409205409921544</v>
      </c>
      <c r="C9" s="11">
        <v>6</v>
      </c>
      <c r="D9" s="11" t="s">
        <v>175</v>
      </c>
      <c r="E9" s="11"/>
      <c r="F9" s="4">
        <v>40</v>
      </c>
      <c r="G9" s="34">
        <f t="shared" si="0"/>
        <v>0.22082810539523212</v>
      </c>
      <c r="H9" s="11" t="s">
        <v>175</v>
      </c>
      <c r="I9" s="11"/>
      <c r="J9" s="11" t="s">
        <v>175</v>
      </c>
      <c r="K9" s="11"/>
      <c r="L9" s="11" t="s">
        <v>175</v>
      </c>
      <c r="M9" s="11"/>
      <c r="N9" s="11" t="s">
        <v>175</v>
      </c>
      <c r="O9" s="11"/>
      <c r="P9" s="11" t="s">
        <v>175</v>
      </c>
      <c r="Q9" s="20"/>
      <c r="R9" s="11"/>
      <c r="S9" s="11"/>
      <c r="T9" s="11"/>
      <c r="U9" s="24"/>
      <c r="V9" s="11"/>
      <c r="W9" s="11"/>
      <c r="X9" s="11"/>
      <c r="Y9" s="26"/>
      <c r="Z9" s="37"/>
      <c r="AB9" s="37"/>
      <c r="AD9" s="37"/>
      <c r="AF9" s="37"/>
      <c r="AH9" s="37"/>
      <c r="AJ9" s="37"/>
      <c r="AL9" s="37"/>
      <c r="AN9" s="37"/>
      <c r="AP9" s="37"/>
      <c r="AR9" s="37"/>
      <c r="AT9" s="37"/>
      <c r="AV9" s="37"/>
      <c r="AX9" s="37"/>
      <c r="AZ9" s="37"/>
      <c r="BB9" s="37"/>
      <c r="BD9" s="37"/>
      <c r="BF9" s="37"/>
      <c r="BH9" s="37"/>
      <c r="BJ9" s="37"/>
      <c r="BL9" s="37"/>
      <c r="BN9" s="37"/>
      <c r="BP9" s="37"/>
      <c r="BR9" s="37"/>
      <c r="BT9" s="37"/>
      <c r="BV9" s="37"/>
      <c r="BX9" s="37"/>
      <c r="BZ9" s="37"/>
      <c r="CB9" s="37"/>
      <c r="CD9" s="37"/>
      <c r="CF9" s="37"/>
      <c r="CH9" s="37"/>
      <c r="CJ9" s="37"/>
      <c r="CL9" s="37"/>
      <c r="CN9" s="37"/>
      <c r="CP9" s="37"/>
      <c r="CR9" s="37"/>
      <c r="CT9" s="37"/>
      <c r="CV9" s="37"/>
      <c r="CX9" s="37"/>
      <c r="CZ9" s="37"/>
      <c r="DB9" s="37"/>
      <c r="DD9" s="37"/>
      <c r="DF9" s="37"/>
      <c r="DH9" s="37"/>
      <c r="DJ9" s="37"/>
      <c r="DL9" s="37"/>
      <c r="DN9" s="37"/>
      <c r="DP9" s="37"/>
      <c r="DR9" s="37"/>
      <c r="DT9" s="37"/>
      <c r="DV9" s="37"/>
      <c r="DX9" s="37"/>
      <c r="DZ9" s="37"/>
      <c r="EB9" s="37"/>
      <c r="ED9" s="37"/>
      <c r="EF9" s="37"/>
      <c r="EH9" s="37"/>
      <c r="EJ9" s="37"/>
      <c r="EL9" s="37"/>
      <c r="EN9" s="37"/>
      <c r="EP9" s="37"/>
      <c r="ER9" s="37"/>
      <c r="ET9" s="37"/>
      <c r="EV9" s="37"/>
      <c r="EX9" s="37"/>
      <c r="EZ9" s="37"/>
      <c r="FB9" s="37"/>
      <c r="FD9" s="37"/>
      <c r="FF9" s="37"/>
      <c r="FH9" s="37"/>
    </row>
    <row r="10" spans="1:164" s="27" customFormat="1" ht="14.25" customHeight="1" x14ac:dyDescent="0.25">
      <c r="A10" s="11">
        <v>45000</v>
      </c>
      <c r="B10" s="6">
        <f>SUM(A10/$A$12*100)</f>
        <v>28.268284868929385</v>
      </c>
      <c r="C10" s="11">
        <v>5</v>
      </c>
      <c r="D10" s="11" t="s">
        <v>175</v>
      </c>
      <c r="E10" s="11"/>
      <c r="F10" s="11" t="s">
        <v>175</v>
      </c>
      <c r="G10" s="26"/>
      <c r="H10" s="11" t="s">
        <v>175</v>
      </c>
      <c r="I10" s="11"/>
      <c r="J10" s="11" t="s">
        <v>175</v>
      </c>
      <c r="K10" s="11"/>
      <c r="L10" s="11" t="s">
        <v>175</v>
      </c>
      <c r="M10" s="11"/>
      <c r="N10" s="11" t="s">
        <v>175</v>
      </c>
      <c r="O10" s="11"/>
      <c r="P10" s="11" t="s">
        <v>175</v>
      </c>
      <c r="Q10" s="20"/>
      <c r="R10" s="11"/>
      <c r="S10" s="11"/>
      <c r="T10" s="11"/>
      <c r="U10" s="24"/>
      <c r="V10" s="11"/>
      <c r="W10" s="11"/>
      <c r="X10" s="11"/>
      <c r="Y10" s="26"/>
      <c r="Z10" s="37"/>
      <c r="AB10" s="37"/>
      <c r="AD10" s="37"/>
      <c r="AF10" s="37"/>
      <c r="AH10" s="37"/>
      <c r="AJ10" s="37"/>
      <c r="AL10" s="37"/>
      <c r="AN10" s="37"/>
      <c r="AP10" s="37"/>
      <c r="AR10" s="37"/>
      <c r="AT10" s="37"/>
      <c r="AV10" s="37"/>
      <c r="AX10" s="37"/>
      <c r="AZ10" s="37"/>
      <c r="BB10" s="37"/>
      <c r="BD10" s="37"/>
      <c r="BF10" s="37"/>
      <c r="BH10" s="37"/>
      <c r="BJ10" s="37"/>
      <c r="BL10" s="37"/>
      <c r="BN10" s="37"/>
      <c r="BP10" s="37"/>
      <c r="BR10" s="37"/>
      <c r="BT10" s="37"/>
      <c r="BV10" s="37"/>
      <c r="BX10" s="37"/>
      <c r="BZ10" s="37"/>
      <c r="CB10" s="37"/>
      <c r="CD10" s="37"/>
      <c r="CF10" s="37"/>
      <c r="CH10" s="37"/>
      <c r="CJ10" s="37"/>
      <c r="CL10" s="37"/>
      <c r="CN10" s="37"/>
      <c r="CP10" s="37"/>
      <c r="CR10" s="37"/>
      <c r="CT10" s="37"/>
      <c r="CV10" s="37"/>
      <c r="CX10" s="37"/>
      <c r="CZ10" s="37"/>
      <c r="DB10" s="37"/>
      <c r="DD10" s="37"/>
      <c r="DF10" s="37"/>
      <c r="DH10" s="37"/>
      <c r="DJ10" s="37"/>
      <c r="DL10" s="37"/>
      <c r="DN10" s="37"/>
      <c r="DP10" s="37"/>
      <c r="DR10" s="37"/>
      <c r="DT10" s="37"/>
      <c r="DV10" s="37"/>
      <c r="DX10" s="37"/>
      <c r="DZ10" s="37"/>
      <c r="EB10" s="37"/>
      <c r="ED10" s="37"/>
      <c r="EF10" s="37"/>
      <c r="EH10" s="37"/>
      <c r="EJ10" s="37"/>
      <c r="EL10" s="37"/>
      <c r="EN10" s="37"/>
      <c r="EP10" s="37"/>
      <c r="ER10" s="37"/>
      <c r="ET10" s="37"/>
      <c r="EV10" s="37"/>
      <c r="EX10" s="37"/>
      <c r="EZ10" s="37"/>
      <c r="FB10" s="37"/>
      <c r="FD10" s="37"/>
      <c r="FF10" s="37"/>
      <c r="FH10" s="37"/>
    </row>
    <row r="12" spans="1:164" s="5" customFormat="1" ht="14.25" customHeight="1" x14ac:dyDescent="0.25">
      <c r="A12" s="11">
        <v>159189</v>
      </c>
      <c r="D12" s="5" t="s">
        <v>14</v>
      </c>
      <c r="H12" s="5" t="s">
        <v>107</v>
      </c>
      <c r="L12" s="5" t="s">
        <v>108</v>
      </c>
      <c r="N12" s="5" t="s">
        <v>109</v>
      </c>
      <c r="R12" s="5" t="s">
        <v>110</v>
      </c>
      <c r="V12" s="5" t="s">
        <v>111</v>
      </c>
      <c r="X12" s="5" t="s">
        <v>112</v>
      </c>
      <c r="Z12" s="5" t="s">
        <v>113</v>
      </c>
      <c r="AH12" s="5" t="s">
        <v>114</v>
      </c>
      <c r="AJ12" s="5" t="s">
        <v>115</v>
      </c>
      <c r="AL12" s="5" t="s">
        <v>116</v>
      </c>
      <c r="AR12" s="5" t="s">
        <v>117</v>
      </c>
      <c r="AT12" s="5" t="s">
        <v>118</v>
      </c>
      <c r="AX12" s="5" t="s">
        <v>119</v>
      </c>
      <c r="AZ12" s="5" t="s">
        <v>120</v>
      </c>
      <c r="BB12" s="5" t="s">
        <v>121</v>
      </c>
      <c r="BF12" s="5" t="s">
        <v>122</v>
      </c>
      <c r="BH12" s="5" t="s">
        <v>123</v>
      </c>
      <c r="BL12" s="5" t="s">
        <v>124</v>
      </c>
      <c r="BN12" s="5" t="s">
        <v>125</v>
      </c>
      <c r="BP12" s="5" t="s">
        <v>126</v>
      </c>
      <c r="BR12" s="5" t="s">
        <v>127</v>
      </c>
      <c r="BV12" s="5" t="s">
        <v>128</v>
      </c>
      <c r="BX12" s="5" t="s">
        <v>129</v>
      </c>
      <c r="BZ12" s="5" t="s">
        <v>130</v>
      </c>
      <c r="CD12" s="5" t="s">
        <v>131</v>
      </c>
      <c r="CF12" s="5" t="s">
        <v>132</v>
      </c>
      <c r="CH12" s="5" t="s">
        <v>133</v>
      </c>
      <c r="EQ12" s="22"/>
      <c r="ER12" s="23"/>
      <c r="ES12" s="23"/>
      <c r="ET12" s="23"/>
    </row>
    <row r="13" spans="1:164" s="5" customFormat="1" ht="14.25" customHeight="1" x14ac:dyDescent="0.25">
      <c r="A13" s="5" t="s">
        <v>16</v>
      </c>
      <c r="B13" s="5" t="s">
        <v>17</v>
      </c>
      <c r="C13" s="5" t="s">
        <v>18</v>
      </c>
      <c r="D13" s="5">
        <v>1</v>
      </c>
      <c r="F13" s="5" t="s">
        <v>19</v>
      </c>
      <c r="H13" s="5" t="s">
        <v>134</v>
      </c>
      <c r="J13" s="5" t="s">
        <v>135</v>
      </c>
      <c r="L13" s="5" t="s">
        <v>136</v>
      </c>
      <c r="N13" s="5" t="s">
        <v>137</v>
      </c>
      <c r="P13" s="5" t="s">
        <v>20</v>
      </c>
      <c r="R13" s="5" t="s">
        <v>21</v>
      </c>
      <c r="T13" s="5" t="s">
        <v>24</v>
      </c>
      <c r="V13" s="5" t="s">
        <v>138</v>
      </c>
      <c r="X13" s="5" t="s">
        <v>139</v>
      </c>
      <c r="Z13" s="5" t="s">
        <v>25</v>
      </c>
      <c r="AB13" s="5" t="s">
        <v>26</v>
      </c>
      <c r="AD13" s="5" t="s">
        <v>27</v>
      </c>
      <c r="AF13" s="5" t="s">
        <v>140</v>
      </c>
      <c r="AH13" s="5" t="s">
        <v>141</v>
      </c>
      <c r="AJ13" s="5" t="s">
        <v>142</v>
      </c>
      <c r="AL13" s="5" t="s">
        <v>143</v>
      </c>
      <c r="AN13" s="5" t="s">
        <v>28</v>
      </c>
      <c r="AP13" s="5" t="s">
        <v>144</v>
      </c>
      <c r="AR13" s="5" t="s">
        <v>145</v>
      </c>
      <c r="AT13" s="5" t="s">
        <v>146</v>
      </c>
      <c r="AV13" s="5" t="s">
        <v>147</v>
      </c>
      <c r="AX13" s="5" t="s">
        <v>148</v>
      </c>
      <c r="AZ13" s="5" t="s">
        <v>149</v>
      </c>
      <c r="BB13" s="5" t="s">
        <v>150</v>
      </c>
      <c r="BD13" s="5" t="s">
        <v>29</v>
      </c>
      <c r="BF13" s="5" t="s">
        <v>30</v>
      </c>
      <c r="BH13" s="5" t="s">
        <v>31</v>
      </c>
      <c r="BJ13" s="5" t="s">
        <v>32</v>
      </c>
      <c r="BR13" s="5">
        <v>2</v>
      </c>
      <c r="BT13" s="5">
        <v>3</v>
      </c>
      <c r="BV13" s="5" t="s">
        <v>151</v>
      </c>
      <c r="BX13" s="5" t="s">
        <v>152</v>
      </c>
      <c r="BZ13" s="5">
        <v>4</v>
      </c>
      <c r="CB13" s="5">
        <v>5</v>
      </c>
      <c r="CD13" s="5" t="s">
        <v>33</v>
      </c>
      <c r="CF13" s="5" t="s">
        <v>34</v>
      </c>
      <c r="CH13" s="5">
        <v>6</v>
      </c>
      <c r="EQ13" s="22"/>
      <c r="ER13" s="23"/>
      <c r="ES13" s="23"/>
      <c r="ET13" s="23"/>
    </row>
    <row r="14" spans="1:164" ht="14.25" customHeight="1" x14ac:dyDescent="0.25">
      <c r="A14" s="11">
        <v>159189</v>
      </c>
      <c r="B14" s="5" t="s">
        <v>153</v>
      </c>
      <c r="C14" s="5" t="s">
        <v>154</v>
      </c>
      <c r="D14" s="24" t="s">
        <v>155</v>
      </c>
      <c r="E14" s="25">
        <f>SUM(D14*(44/7970))</f>
        <v>44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 t="s">
        <v>156</v>
      </c>
      <c r="BS14" s="25">
        <f>SUM(BR14*(44/7970))</f>
        <v>1.1593475533249686</v>
      </c>
      <c r="BT14" s="24" t="s">
        <v>157</v>
      </c>
      <c r="BU14" s="25">
        <f>SUM(BT14*(44/7970))</f>
        <v>2.5947302383939777</v>
      </c>
      <c r="BV14" s="24"/>
      <c r="BW14" s="24"/>
      <c r="BX14" s="24"/>
      <c r="BY14" s="24"/>
      <c r="BZ14" s="24" t="s">
        <v>158</v>
      </c>
      <c r="CA14" s="25">
        <f>SUM(BZ14*(44/7970))</f>
        <v>1.3249686323713927</v>
      </c>
      <c r="CB14" s="24" t="s">
        <v>159</v>
      </c>
      <c r="CC14" s="25">
        <f>SUM(CB14*(44/7970))</f>
        <v>1.877038895859473</v>
      </c>
      <c r="CD14" s="24"/>
      <c r="CE14" s="24"/>
      <c r="CF14" s="24"/>
      <c r="CG14" s="24"/>
      <c r="CH14" s="24" t="s">
        <v>160</v>
      </c>
      <c r="CI14" s="25">
        <f>SUM(CH14*(44/7970))</f>
        <v>1.5457967377666249</v>
      </c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L14" s="26"/>
      <c r="EN14" s="26"/>
      <c r="EO14" s="5"/>
      <c r="EP14" s="26"/>
      <c r="ET14" s="29"/>
    </row>
    <row r="15" spans="1:164" ht="14.25" customHeight="1" x14ac:dyDescent="0.25">
      <c r="A15" s="11">
        <v>157500</v>
      </c>
      <c r="B15" s="6">
        <f>SUM(A15/$A$12*100)</f>
        <v>98.938997041252847</v>
      </c>
      <c r="C15" s="11">
        <v>32</v>
      </c>
      <c r="D15" s="30">
        <v>7970</v>
      </c>
      <c r="E15" s="31">
        <f>SUM(D15*(44/7970))</f>
        <v>44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 t="s">
        <v>156</v>
      </c>
      <c r="BS15" s="25">
        <f t="shared" ref="BS15:BS45" si="7">SUM(BR15*(44/7970))</f>
        <v>1.1593475533249686</v>
      </c>
      <c r="BT15" s="24" t="s">
        <v>157</v>
      </c>
      <c r="BU15" s="25">
        <f t="shared" ref="BU15:BU37" si="8">SUM(BT15*(44/7970))</f>
        <v>2.5947302383939777</v>
      </c>
      <c r="BV15" s="24"/>
      <c r="BW15" s="24"/>
      <c r="BX15" s="24"/>
      <c r="BY15" s="24"/>
      <c r="BZ15" s="24" t="s">
        <v>158</v>
      </c>
      <c r="CA15" s="25">
        <f t="shared" ref="CA15:CA45" si="9">SUM(BZ15*(44/7970))</f>
        <v>1.3249686323713927</v>
      </c>
      <c r="CB15" s="24" t="s">
        <v>159</v>
      </c>
      <c r="CC15" s="25">
        <f t="shared" ref="CC15:CC41" si="10">SUM(CB15*(44/7970))</f>
        <v>1.877038895859473</v>
      </c>
      <c r="CD15" s="24"/>
      <c r="CE15" s="24"/>
      <c r="CF15" s="24"/>
      <c r="CG15" s="24"/>
      <c r="CH15" s="24" t="s">
        <v>160</v>
      </c>
      <c r="CI15" s="25">
        <f t="shared" ref="CI15:CI45" si="11">SUM(CH15*(44/7970))</f>
        <v>1.5457967377666249</v>
      </c>
      <c r="CL15" s="26"/>
      <c r="EB15" s="26"/>
      <c r="EK15" s="5"/>
      <c r="EL15" s="26"/>
      <c r="EM15" s="5"/>
      <c r="EN15" s="26"/>
      <c r="EP15" s="26"/>
      <c r="ET15" s="29"/>
    </row>
    <row r="16" spans="1:164" ht="14.25" customHeight="1" x14ac:dyDescent="0.25">
      <c r="A16" s="11">
        <v>155000</v>
      </c>
      <c r="B16" s="6">
        <f t="shared" ref="B16:B45" si="12">SUM(A16/$A$12*100)</f>
        <v>97.368536770756776</v>
      </c>
      <c r="C16" s="11">
        <v>31</v>
      </c>
      <c r="D16" s="24"/>
      <c r="E16" s="24"/>
      <c r="F16" s="30">
        <v>770</v>
      </c>
      <c r="G16" s="31">
        <f>SUM(F16*(44/7970))</f>
        <v>4.2509410288582181</v>
      </c>
      <c r="H16" s="24"/>
      <c r="I16" s="24"/>
      <c r="J16" s="24"/>
      <c r="K16" s="24"/>
      <c r="L16" s="24"/>
      <c r="M16" s="24"/>
      <c r="N16" s="24"/>
      <c r="O16" s="24"/>
      <c r="P16" s="30">
        <v>1780</v>
      </c>
      <c r="Q16" s="31">
        <f>SUM(P16*(44/7970))</f>
        <v>9.826850690087829</v>
      </c>
      <c r="R16" s="24"/>
      <c r="S16" s="24"/>
      <c r="T16" s="24"/>
      <c r="U16" s="24"/>
      <c r="V16" s="24"/>
      <c r="W16" s="24"/>
      <c r="X16" s="24"/>
      <c r="Y16" s="24"/>
      <c r="Z16" s="24">
        <v>1050</v>
      </c>
      <c r="AA16" s="32">
        <f>SUM(Z16*(44/7970))</f>
        <v>5.796737766624843</v>
      </c>
      <c r="AB16" s="30">
        <v>2790</v>
      </c>
      <c r="AC16" s="31">
        <f>SUM(AB16*(44/7970))</f>
        <v>15.40276035131744</v>
      </c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>
        <v>1370</v>
      </c>
      <c r="BE16" s="32">
        <f>SUM(BD16*(44/7970))</f>
        <v>7.5633626097866999</v>
      </c>
      <c r="BF16" s="24"/>
      <c r="BG16" s="24"/>
      <c r="BH16" s="24"/>
      <c r="BI16" s="24"/>
      <c r="BJ16" s="30">
        <v>1280</v>
      </c>
      <c r="BK16" s="31">
        <f>SUM(BJ16*(44/7970))</f>
        <v>7.0664993726474279</v>
      </c>
      <c r="BL16" s="24"/>
      <c r="BM16" s="24"/>
      <c r="BN16" s="24"/>
      <c r="BO16" s="24"/>
      <c r="BP16" s="24"/>
      <c r="BQ16" s="24"/>
      <c r="BR16" s="24">
        <v>210</v>
      </c>
      <c r="BS16" s="25">
        <f t="shared" si="7"/>
        <v>1.1593475533249686</v>
      </c>
      <c r="BT16" s="24">
        <v>470</v>
      </c>
      <c r="BU16" s="25">
        <f t="shared" si="8"/>
        <v>2.5947302383939777</v>
      </c>
      <c r="BV16" s="24"/>
      <c r="BW16" s="24"/>
      <c r="BX16" s="24"/>
      <c r="BY16" s="24"/>
      <c r="BZ16" s="24">
        <v>240</v>
      </c>
      <c r="CA16" s="25">
        <f t="shared" si="9"/>
        <v>1.3249686323713927</v>
      </c>
      <c r="CB16" s="24">
        <v>340</v>
      </c>
      <c r="CC16" s="25">
        <f t="shared" si="10"/>
        <v>1.877038895859473</v>
      </c>
      <c r="CD16" s="24"/>
      <c r="CE16" s="24"/>
      <c r="CF16" s="24"/>
      <c r="CG16" s="24"/>
      <c r="CH16" s="24">
        <v>280</v>
      </c>
      <c r="CI16" s="25">
        <f t="shared" si="11"/>
        <v>1.5457967377666249</v>
      </c>
      <c r="CN16" s="26"/>
      <c r="CT16" s="26"/>
      <c r="DJ16" s="26"/>
      <c r="DP16" s="26"/>
      <c r="DR16" s="26"/>
      <c r="DZ16" s="26"/>
      <c r="ED16" s="26"/>
      <c r="EF16" s="26"/>
      <c r="EH16" s="26"/>
      <c r="EJ16" s="26"/>
      <c r="EL16" s="26"/>
      <c r="EN16" s="26"/>
      <c r="EP16" s="26"/>
      <c r="ET16" s="29"/>
    </row>
    <row r="17" spans="1:150" ht="14.25" customHeight="1" x14ac:dyDescent="0.25">
      <c r="A17" s="11">
        <v>150000</v>
      </c>
      <c r="B17" s="6">
        <f t="shared" si="12"/>
        <v>94.227616229764621</v>
      </c>
      <c r="C17" s="11">
        <v>30</v>
      </c>
      <c r="D17" s="24"/>
      <c r="E17" s="24"/>
      <c r="F17" s="24"/>
      <c r="G17" s="24"/>
      <c r="H17" s="24">
        <v>500</v>
      </c>
      <c r="I17" s="32">
        <f>SUM(H17*(44/7970))</f>
        <v>2.7603513174404015</v>
      </c>
      <c r="J17" s="24">
        <v>150</v>
      </c>
      <c r="K17" s="25">
        <f>SUM(J17*(44/7970))</f>
        <v>0.82810539523212046</v>
      </c>
      <c r="L17" s="24"/>
      <c r="M17" s="24"/>
      <c r="N17" s="24"/>
      <c r="O17" s="24"/>
      <c r="P17" s="24"/>
      <c r="Q17" s="24"/>
      <c r="R17" s="24">
        <v>640</v>
      </c>
      <c r="S17" s="32">
        <f>SUM(R17*(44/7970))</f>
        <v>3.5332496863237139</v>
      </c>
      <c r="T17" s="30">
        <v>1060</v>
      </c>
      <c r="U17" s="31">
        <f>SUM(T17*(44/7970))</f>
        <v>5.8519447929736508</v>
      </c>
      <c r="V17" s="24"/>
      <c r="W17" s="24"/>
      <c r="X17" s="24"/>
      <c r="Y17" s="24"/>
      <c r="Z17" s="24">
        <v>960</v>
      </c>
      <c r="AA17" s="32">
        <f t="shared" ref="AA17:AA45" si="13">SUM(Z17*(44/7970))</f>
        <v>5.2998745294855709</v>
      </c>
      <c r="AB17" s="24"/>
      <c r="AC17" s="24"/>
      <c r="AD17" s="24">
        <v>1180</v>
      </c>
      <c r="AE17" s="32">
        <f>SUM(AD17*(44/7970))</f>
        <v>6.514429109159348</v>
      </c>
      <c r="AF17" s="24"/>
      <c r="AG17" s="24"/>
      <c r="AH17" s="24"/>
      <c r="AI17" s="24"/>
      <c r="AJ17" s="24"/>
      <c r="AK17" s="24"/>
      <c r="AL17" s="24"/>
      <c r="AM17" s="24"/>
      <c r="AN17" s="24">
        <v>1260</v>
      </c>
      <c r="AO17" s="32">
        <f>SUM(AN17*(44/7970))</f>
        <v>6.9560853199498123</v>
      </c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>
        <v>610</v>
      </c>
      <c r="BC17" s="32">
        <f>SUM(BB17*(44/7970))</f>
        <v>3.3676286072772896</v>
      </c>
      <c r="BD17" s="24">
        <v>1130</v>
      </c>
      <c r="BE17" s="32">
        <f t="shared" ref="BE17:BE18" si="14">SUM(BD17*(44/7970))</f>
        <v>6.2383939774153072</v>
      </c>
      <c r="BF17" s="24"/>
      <c r="BG17" s="24"/>
      <c r="BH17" s="24"/>
      <c r="BI17" s="24"/>
      <c r="BJ17" s="24"/>
      <c r="BK17" s="24"/>
      <c r="BL17" s="24">
        <v>350</v>
      </c>
      <c r="BM17" s="32">
        <f>SUM(BL17*(44/7970))</f>
        <v>1.9322459222082811</v>
      </c>
      <c r="BN17" s="24">
        <v>340</v>
      </c>
      <c r="BO17" s="32">
        <f>SUM(BN17*(44/7970))</f>
        <v>1.877038895859473</v>
      </c>
      <c r="BP17" s="24">
        <v>260</v>
      </c>
      <c r="BQ17" s="25">
        <f>SUM(BP17*(44/7970))</f>
        <v>1.4353826850690088</v>
      </c>
      <c r="BR17" s="24">
        <v>210</v>
      </c>
      <c r="BS17" s="32">
        <f t="shared" si="7"/>
        <v>1.1593475533249686</v>
      </c>
      <c r="BT17" s="24">
        <v>470</v>
      </c>
      <c r="BU17" s="25">
        <f t="shared" si="8"/>
        <v>2.5947302383939777</v>
      </c>
      <c r="BV17" s="24"/>
      <c r="BW17" s="24"/>
      <c r="BX17" s="24"/>
      <c r="BY17" s="24"/>
      <c r="BZ17" s="24">
        <v>240</v>
      </c>
      <c r="CA17" s="32">
        <f t="shared" si="9"/>
        <v>1.3249686323713927</v>
      </c>
      <c r="CB17" s="24">
        <v>340</v>
      </c>
      <c r="CC17" s="32">
        <f t="shared" si="10"/>
        <v>1.877038895859473</v>
      </c>
      <c r="CD17" s="24"/>
      <c r="CE17" s="24"/>
      <c r="CF17" s="24"/>
      <c r="CG17" s="24"/>
      <c r="CH17" s="24">
        <v>280</v>
      </c>
      <c r="CI17" s="32">
        <f t="shared" si="11"/>
        <v>1.5457967377666249</v>
      </c>
      <c r="CN17" s="26"/>
      <c r="CV17" s="26"/>
      <c r="CX17" s="26"/>
      <c r="CZ17" s="26"/>
      <c r="DJ17" s="26"/>
      <c r="DP17" s="26"/>
      <c r="DR17" s="26"/>
      <c r="DZ17" s="26"/>
      <c r="ED17" s="26"/>
      <c r="EF17" s="26"/>
      <c r="EH17" s="26"/>
      <c r="EJ17" s="26"/>
      <c r="EL17" s="26"/>
      <c r="EN17" s="26"/>
      <c r="EP17" s="26"/>
      <c r="ET17" s="29"/>
    </row>
    <row r="18" spans="1:150" ht="14.25" customHeight="1" x14ac:dyDescent="0.25">
      <c r="A18" s="11">
        <v>145000</v>
      </c>
      <c r="B18" s="6">
        <f t="shared" si="12"/>
        <v>91.086695688772465</v>
      </c>
      <c r="C18" s="11">
        <v>29</v>
      </c>
      <c r="D18" s="24"/>
      <c r="E18" s="24"/>
      <c r="F18" s="24"/>
      <c r="G18" s="24"/>
      <c r="H18" s="24">
        <v>320</v>
      </c>
      <c r="I18" s="25">
        <f t="shared" ref="I18:I43" si="15">SUM(H18*(44/7970))</f>
        <v>1.766624843161857</v>
      </c>
      <c r="J18" s="24">
        <v>150</v>
      </c>
      <c r="K18" s="32">
        <f t="shared" ref="K18:K22" si="16">SUM(J18*(44/7970))</f>
        <v>0.82810539523212046</v>
      </c>
      <c r="L18" s="24"/>
      <c r="M18" s="24"/>
      <c r="N18" s="24"/>
      <c r="O18" s="24"/>
      <c r="P18" s="24"/>
      <c r="Q18" s="24"/>
      <c r="R18" s="24">
        <v>500</v>
      </c>
      <c r="S18" s="32">
        <f t="shared" ref="S18:S42" si="17">SUM(R18*(44/7970))</f>
        <v>2.7603513174404015</v>
      </c>
      <c r="T18" s="24"/>
      <c r="U18" s="24"/>
      <c r="V18" s="24">
        <v>620</v>
      </c>
      <c r="W18" s="32">
        <f>SUM(V18*(44/7970))</f>
        <v>3.4228356336260979</v>
      </c>
      <c r="X18" s="24">
        <v>120</v>
      </c>
      <c r="Y18" s="25">
        <f>SUM(X18*(44/7970))</f>
        <v>0.66248431618569636</v>
      </c>
      <c r="Z18" s="24">
        <v>880</v>
      </c>
      <c r="AA18" s="25">
        <f t="shared" si="13"/>
        <v>4.8582183186951067</v>
      </c>
      <c r="AB18" s="24"/>
      <c r="AC18" s="24"/>
      <c r="AD18" s="24">
        <v>1080</v>
      </c>
      <c r="AE18" s="25">
        <f t="shared" ref="AE18:AE42" si="18">SUM(AD18*(44/7970))</f>
        <v>5.9623588456712673</v>
      </c>
      <c r="AF18" s="24"/>
      <c r="AG18" s="24"/>
      <c r="AH18" s="24"/>
      <c r="AI18" s="24"/>
      <c r="AJ18" s="24"/>
      <c r="AK18" s="24"/>
      <c r="AL18" s="24"/>
      <c r="AM18" s="24"/>
      <c r="AN18" s="30">
        <v>1150</v>
      </c>
      <c r="AO18" s="31">
        <f>SUM(AN18*(44/7970))</f>
        <v>6.3488080301129237</v>
      </c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>
        <v>580</v>
      </c>
      <c r="BC18" s="32">
        <f t="shared" ref="BC18:BC45" si="19">SUM(BB18*(44/7970))</f>
        <v>3.2020075282308658</v>
      </c>
      <c r="BD18" s="30">
        <v>1060</v>
      </c>
      <c r="BE18" s="31">
        <f t="shared" si="14"/>
        <v>5.8519447929736508</v>
      </c>
      <c r="BF18" s="24"/>
      <c r="BG18" s="24"/>
      <c r="BH18" s="24"/>
      <c r="BI18" s="24"/>
      <c r="BJ18" s="24"/>
      <c r="BK18" s="24"/>
      <c r="BL18" s="24">
        <v>320</v>
      </c>
      <c r="BM18" s="25">
        <f t="shared" ref="BM18:BM44" si="20">SUM(BL18*(44/7970))</f>
        <v>1.766624843161857</v>
      </c>
      <c r="BN18" s="24">
        <v>310</v>
      </c>
      <c r="BO18" s="25">
        <f t="shared" ref="BO18:BO44" si="21">SUM(BN18*(44/7970))</f>
        <v>1.7114178168130489</v>
      </c>
      <c r="BP18" s="24">
        <v>260</v>
      </c>
      <c r="BQ18" s="25">
        <f t="shared" ref="BQ18:BQ43" si="22">SUM(BP18*(44/7970))</f>
        <v>1.4353826850690088</v>
      </c>
      <c r="BR18" s="24">
        <v>170</v>
      </c>
      <c r="BS18" s="25">
        <f t="shared" si="7"/>
        <v>0.93851944792973652</v>
      </c>
      <c r="BT18" s="24">
        <v>470</v>
      </c>
      <c r="BU18" s="25">
        <f t="shared" si="8"/>
        <v>2.5947302383939777</v>
      </c>
      <c r="BV18" s="24"/>
      <c r="BW18" s="24"/>
      <c r="BX18" s="24"/>
      <c r="BY18" s="24"/>
      <c r="BZ18" s="24">
        <v>230</v>
      </c>
      <c r="CA18" s="25">
        <f t="shared" si="9"/>
        <v>1.2697616060225847</v>
      </c>
      <c r="CB18" s="24">
        <v>290</v>
      </c>
      <c r="CC18" s="25">
        <f t="shared" si="10"/>
        <v>1.6010037641154329</v>
      </c>
      <c r="CD18" s="24"/>
      <c r="CE18" s="24"/>
      <c r="CF18" s="24"/>
      <c r="CG18" s="24"/>
      <c r="CH18" s="24">
        <v>260</v>
      </c>
      <c r="CI18" s="25">
        <f t="shared" si="11"/>
        <v>1.4353826850690088</v>
      </c>
      <c r="CJ18" s="26"/>
      <c r="CN18" s="26"/>
      <c r="CV18" s="26"/>
      <c r="CX18" s="26"/>
      <c r="DB18" s="26"/>
      <c r="DD18" s="26"/>
      <c r="DL18" s="26"/>
      <c r="DN18" s="26"/>
      <c r="DP18" s="26"/>
      <c r="DR18" s="26"/>
      <c r="DZ18" s="26"/>
      <c r="ED18" s="26"/>
      <c r="EF18" s="26"/>
      <c r="EH18" s="26"/>
      <c r="EJ18" s="26"/>
      <c r="EL18" s="26"/>
      <c r="EN18" s="26"/>
      <c r="EP18" s="26"/>
      <c r="ET18" s="29"/>
    </row>
    <row r="19" spans="1:150" ht="14.25" customHeight="1" x14ac:dyDescent="0.25">
      <c r="A19" s="11">
        <v>142000</v>
      </c>
      <c r="B19" s="6">
        <f t="shared" si="12"/>
        <v>89.202143364177175</v>
      </c>
      <c r="C19" s="11">
        <v>28</v>
      </c>
      <c r="D19" s="24"/>
      <c r="E19" s="24"/>
      <c r="F19" s="24"/>
      <c r="G19" s="24"/>
      <c r="H19" s="24">
        <v>320</v>
      </c>
      <c r="I19" s="25">
        <f t="shared" si="15"/>
        <v>1.766624843161857</v>
      </c>
      <c r="J19" s="24">
        <v>120</v>
      </c>
      <c r="K19" s="25">
        <f t="shared" si="16"/>
        <v>0.66248431618569636</v>
      </c>
      <c r="L19" s="24"/>
      <c r="M19" s="24"/>
      <c r="N19" s="24"/>
      <c r="O19" s="24"/>
      <c r="P19" s="24"/>
      <c r="Q19" s="24"/>
      <c r="R19" s="24">
        <v>490</v>
      </c>
      <c r="S19" s="32">
        <f t="shared" si="17"/>
        <v>2.7051442910915933</v>
      </c>
      <c r="T19" s="24"/>
      <c r="U19" s="24"/>
      <c r="V19" s="24">
        <v>610</v>
      </c>
      <c r="W19" s="32">
        <f t="shared" ref="W19:W45" si="23">SUM(V19*(44/7970))</f>
        <v>3.3676286072772896</v>
      </c>
      <c r="X19" s="24">
        <v>120</v>
      </c>
      <c r="Y19" s="25">
        <f t="shared" ref="Y19:Y39" si="24">SUM(X19*(44/7970))</f>
        <v>0.66248431618569636</v>
      </c>
      <c r="Z19" s="24">
        <v>880</v>
      </c>
      <c r="AA19" s="32">
        <f t="shared" si="13"/>
        <v>4.8582183186951067</v>
      </c>
      <c r="AB19" s="24"/>
      <c r="AC19" s="24"/>
      <c r="AD19" s="24">
        <v>1080</v>
      </c>
      <c r="AE19" s="32">
        <f t="shared" si="18"/>
        <v>5.9623588456712673</v>
      </c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>
        <v>730</v>
      </c>
      <c r="AQ19" s="32">
        <f>SUM(AP19*(44/7970))</f>
        <v>4.030112923462986</v>
      </c>
      <c r="AR19" s="24"/>
      <c r="AS19" s="24"/>
      <c r="AT19" s="24"/>
      <c r="AU19" s="24"/>
      <c r="AV19" s="24">
        <v>460</v>
      </c>
      <c r="AW19" s="25">
        <f>SUM(AV19*(44/7970))</f>
        <v>2.5395232120451694</v>
      </c>
      <c r="AX19" s="24"/>
      <c r="AY19" s="24"/>
      <c r="AZ19" s="24"/>
      <c r="BA19" s="24"/>
      <c r="BB19" s="24">
        <v>530</v>
      </c>
      <c r="BC19" s="25">
        <f t="shared" si="19"/>
        <v>2.9259723964868254</v>
      </c>
      <c r="BD19" s="24"/>
      <c r="BE19" s="24"/>
      <c r="BF19" s="24">
        <v>730</v>
      </c>
      <c r="BG19" s="32">
        <f>SUM(BF19*(44/7970))</f>
        <v>4.030112923462986</v>
      </c>
      <c r="BH19" s="24">
        <v>380</v>
      </c>
      <c r="BI19" s="32">
        <f>SUM(BH19*(44/7970))</f>
        <v>2.0978670012547052</v>
      </c>
      <c r="BJ19" s="24"/>
      <c r="BK19" s="24"/>
      <c r="BL19" s="24">
        <v>320</v>
      </c>
      <c r="BM19" s="32">
        <f t="shared" si="20"/>
        <v>1.766624843161857</v>
      </c>
      <c r="BN19" s="24">
        <v>310</v>
      </c>
      <c r="BO19" s="25">
        <f t="shared" si="21"/>
        <v>1.7114178168130489</v>
      </c>
      <c r="BP19" s="24">
        <v>260</v>
      </c>
      <c r="BQ19" s="25">
        <f t="shared" si="22"/>
        <v>1.4353826850690088</v>
      </c>
      <c r="BR19" s="24">
        <v>170</v>
      </c>
      <c r="BS19" s="25">
        <f t="shared" si="7"/>
        <v>0.93851944792973652</v>
      </c>
      <c r="BT19" s="24">
        <v>470</v>
      </c>
      <c r="BU19" s="25">
        <f t="shared" si="8"/>
        <v>2.5947302383939777</v>
      </c>
      <c r="BV19" s="24"/>
      <c r="BW19" s="24"/>
      <c r="BX19" s="24"/>
      <c r="BY19" s="24"/>
      <c r="BZ19" s="24">
        <v>230</v>
      </c>
      <c r="CA19" s="25">
        <f t="shared" si="9"/>
        <v>1.2697616060225847</v>
      </c>
      <c r="CB19" s="24">
        <v>290</v>
      </c>
      <c r="CC19" s="32">
        <f t="shared" si="10"/>
        <v>1.6010037641154329</v>
      </c>
      <c r="CD19" s="24"/>
      <c r="CE19" s="24"/>
      <c r="CF19" s="24"/>
      <c r="CG19" s="24"/>
      <c r="CH19" s="24">
        <v>260</v>
      </c>
      <c r="CI19" s="25">
        <f t="shared" si="11"/>
        <v>1.4353826850690088</v>
      </c>
      <c r="CN19" s="26"/>
      <c r="CV19" s="26"/>
      <c r="CX19" s="26"/>
      <c r="DB19" s="26"/>
      <c r="DF19" s="26"/>
      <c r="DH19" s="26"/>
      <c r="DL19" s="26"/>
      <c r="DN19" s="26"/>
      <c r="DP19" s="26"/>
      <c r="DR19" s="26"/>
      <c r="DZ19" s="26"/>
      <c r="ED19" s="26"/>
      <c r="EF19" s="26"/>
      <c r="EH19" s="26"/>
      <c r="EJ19" s="26"/>
      <c r="EL19" s="26"/>
      <c r="EN19" s="26"/>
      <c r="EP19" s="26"/>
      <c r="ET19" s="29"/>
    </row>
    <row r="20" spans="1:150" ht="14.25" customHeight="1" x14ac:dyDescent="0.25">
      <c r="A20" s="11">
        <v>139000</v>
      </c>
      <c r="B20" s="6">
        <f t="shared" si="12"/>
        <v>87.31759103958187</v>
      </c>
      <c r="C20" s="11">
        <v>27</v>
      </c>
      <c r="D20" s="24"/>
      <c r="E20" s="24"/>
      <c r="F20" s="24"/>
      <c r="G20" s="24"/>
      <c r="H20" s="24">
        <v>320</v>
      </c>
      <c r="I20" s="25">
        <f t="shared" si="15"/>
        <v>1.766624843161857</v>
      </c>
      <c r="J20" s="24">
        <v>120</v>
      </c>
      <c r="K20" s="25">
        <f t="shared" si="16"/>
        <v>0.66248431618569636</v>
      </c>
      <c r="L20" s="24"/>
      <c r="M20" s="24"/>
      <c r="N20" s="24"/>
      <c r="O20" s="24"/>
      <c r="P20" s="24"/>
      <c r="Q20" s="24"/>
      <c r="R20" s="24">
        <v>480</v>
      </c>
      <c r="S20" s="32">
        <f t="shared" si="17"/>
        <v>2.6499372647427855</v>
      </c>
      <c r="T20" s="24"/>
      <c r="U20" s="24"/>
      <c r="V20" s="24">
        <v>570</v>
      </c>
      <c r="W20" s="32">
        <f t="shared" si="23"/>
        <v>3.1468005018820575</v>
      </c>
      <c r="X20" s="24">
        <v>120</v>
      </c>
      <c r="Y20" s="32">
        <f t="shared" si="24"/>
        <v>0.66248431618569636</v>
      </c>
      <c r="Z20" s="24">
        <v>790</v>
      </c>
      <c r="AA20" s="32">
        <f t="shared" si="13"/>
        <v>4.3613550815558346</v>
      </c>
      <c r="AB20" s="24"/>
      <c r="AC20" s="24"/>
      <c r="AD20" s="24">
        <v>1050</v>
      </c>
      <c r="AE20" s="32">
        <f t="shared" si="18"/>
        <v>5.796737766624843</v>
      </c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>
        <v>710</v>
      </c>
      <c r="AQ20" s="25">
        <f t="shared" ref="AQ20:AQ44" si="25">SUM(AP20*(44/7970))</f>
        <v>3.9196988707653704</v>
      </c>
      <c r="AR20" s="24"/>
      <c r="AS20" s="24"/>
      <c r="AT20" s="24"/>
      <c r="AU20" s="24"/>
      <c r="AV20" s="24">
        <v>460</v>
      </c>
      <c r="AW20" s="32">
        <f t="shared" ref="AW20:AW44" si="26">SUM(AV20*(44/7970))</f>
        <v>2.5395232120451694</v>
      </c>
      <c r="AX20" s="24"/>
      <c r="AY20" s="24"/>
      <c r="AZ20" s="24"/>
      <c r="BA20" s="24"/>
      <c r="BB20" s="24">
        <v>530</v>
      </c>
      <c r="BC20" s="25">
        <f t="shared" si="19"/>
        <v>2.9259723964868254</v>
      </c>
      <c r="BD20" s="24"/>
      <c r="BE20" s="24"/>
      <c r="BF20" s="24">
        <v>720</v>
      </c>
      <c r="BG20" s="25">
        <f t="shared" ref="BG20:BG44" si="27">SUM(BF20*(44/7970))</f>
        <v>3.9749058971141782</v>
      </c>
      <c r="BH20" s="24">
        <v>360</v>
      </c>
      <c r="BI20" s="32">
        <f t="shared" ref="BI20:BI34" si="28">SUM(BH20*(44/7970))</f>
        <v>1.9874529485570891</v>
      </c>
      <c r="BJ20" s="24"/>
      <c r="BK20" s="24"/>
      <c r="BL20" s="24">
        <v>300</v>
      </c>
      <c r="BM20" s="25">
        <f t="shared" si="20"/>
        <v>1.6562107904642409</v>
      </c>
      <c r="BN20" s="24">
        <v>310</v>
      </c>
      <c r="BO20" s="32">
        <f t="shared" si="21"/>
        <v>1.7114178168130489</v>
      </c>
      <c r="BP20" s="24">
        <v>260</v>
      </c>
      <c r="BQ20" s="25">
        <f t="shared" si="22"/>
        <v>1.4353826850690088</v>
      </c>
      <c r="BR20" s="24">
        <v>170</v>
      </c>
      <c r="BS20" s="25">
        <f t="shared" si="7"/>
        <v>0.93851944792973652</v>
      </c>
      <c r="BT20" s="24">
        <v>470</v>
      </c>
      <c r="BU20" s="32">
        <f t="shared" si="8"/>
        <v>2.5947302383939777</v>
      </c>
      <c r="BV20" s="24"/>
      <c r="BW20" s="24"/>
      <c r="BX20" s="24"/>
      <c r="BY20" s="24"/>
      <c r="BZ20" s="24">
        <v>230</v>
      </c>
      <c r="CA20" s="25">
        <f t="shared" si="9"/>
        <v>1.2697616060225847</v>
      </c>
      <c r="CB20" s="24">
        <v>280</v>
      </c>
      <c r="CC20" s="25">
        <f t="shared" si="10"/>
        <v>1.5457967377666249</v>
      </c>
      <c r="CD20" s="24"/>
      <c r="CE20" s="24"/>
      <c r="CF20" s="24"/>
      <c r="CG20" s="24"/>
      <c r="CH20" s="24">
        <v>260</v>
      </c>
      <c r="CI20" s="25">
        <f t="shared" si="11"/>
        <v>1.4353826850690088</v>
      </c>
      <c r="CN20" s="26"/>
      <c r="CV20" s="26"/>
      <c r="CX20" s="26"/>
      <c r="DB20" s="26"/>
      <c r="DH20" s="26"/>
      <c r="DL20" s="26"/>
      <c r="DN20" s="26"/>
      <c r="DP20" s="26"/>
      <c r="DR20" s="26"/>
      <c r="DZ20" s="26"/>
      <c r="ED20" s="26"/>
      <c r="EF20" s="26"/>
      <c r="EH20" s="26"/>
      <c r="EJ20" s="26"/>
      <c r="EL20" s="26"/>
      <c r="EN20" s="26"/>
      <c r="EP20" s="26"/>
      <c r="ET20" s="29"/>
    </row>
    <row r="21" spans="1:150" ht="14.25" customHeight="1" x14ac:dyDescent="0.25">
      <c r="A21" s="11">
        <v>136000</v>
      </c>
      <c r="B21" s="6">
        <f t="shared" si="12"/>
        <v>85.43303871498658</v>
      </c>
      <c r="C21" s="11">
        <v>26</v>
      </c>
      <c r="D21" s="24"/>
      <c r="E21" s="24"/>
      <c r="F21" s="24"/>
      <c r="G21" s="24"/>
      <c r="H21" s="24">
        <v>320</v>
      </c>
      <c r="I21" s="25">
        <f t="shared" si="15"/>
        <v>1.766624843161857</v>
      </c>
      <c r="J21" s="24">
        <v>120</v>
      </c>
      <c r="K21" s="25">
        <f t="shared" si="16"/>
        <v>0.66248431618569636</v>
      </c>
      <c r="L21" s="24"/>
      <c r="M21" s="24"/>
      <c r="N21" s="24"/>
      <c r="O21" s="24"/>
      <c r="P21" s="24"/>
      <c r="Q21" s="24"/>
      <c r="R21" s="24">
        <v>460</v>
      </c>
      <c r="S21" s="32">
        <f t="shared" si="17"/>
        <v>2.5395232120451694</v>
      </c>
      <c r="T21" s="24"/>
      <c r="U21" s="24"/>
      <c r="V21" s="24">
        <v>530</v>
      </c>
      <c r="W21" s="25">
        <f t="shared" si="23"/>
        <v>2.9259723964868254</v>
      </c>
      <c r="X21" s="24">
        <v>110</v>
      </c>
      <c r="Y21" s="25">
        <f t="shared" si="24"/>
        <v>0.60727728983688833</v>
      </c>
      <c r="Z21" s="24">
        <v>770</v>
      </c>
      <c r="AA21" s="32">
        <f t="shared" si="13"/>
        <v>4.2509410288582181</v>
      </c>
      <c r="AB21" s="24"/>
      <c r="AC21" s="24"/>
      <c r="AD21" s="24">
        <v>1000</v>
      </c>
      <c r="AE21" s="25">
        <f t="shared" si="18"/>
        <v>5.520702634880803</v>
      </c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>
        <v>710</v>
      </c>
      <c r="AQ21" s="32">
        <f t="shared" si="25"/>
        <v>3.9196988707653704</v>
      </c>
      <c r="AR21" s="24"/>
      <c r="AS21" s="24"/>
      <c r="AT21" s="24"/>
      <c r="AU21" s="24"/>
      <c r="AV21" s="24">
        <v>440</v>
      </c>
      <c r="AW21" s="25">
        <f t="shared" si="26"/>
        <v>2.4291091593475533</v>
      </c>
      <c r="AX21" s="24"/>
      <c r="AY21" s="24"/>
      <c r="AZ21" s="24"/>
      <c r="BA21" s="24"/>
      <c r="BB21" s="24">
        <v>530</v>
      </c>
      <c r="BC21" s="32">
        <f t="shared" si="19"/>
        <v>2.9259723964868254</v>
      </c>
      <c r="BD21" s="24"/>
      <c r="BE21" s="24"/>
      <c r="BF21" s="24">
        <v>720</v>
      </c>
      <c r="BG21" s="25">
        <f t="shared" si="27"/>
        <v>3.9749058971141782</v>
      </c>
      <c r="BH21" s="24">
        <v>350</v>
      </c>
      <c r="BI21" s="32">
        <f t="shared" si="28"/>
        <v>1.9322459222082811</v>
      </c>
      <c r="BJ21" s="24"/>
      <c r="BK21" s="24"/>
      <c r="BL21" s="24">
        <v>300</v>
      </c>
      <c r="BM21" s="32">
        <f t="shared" si="20"/>
        <v>1.6562107904642409</v>
      </c>
      <c r="BN21" s="24">
        <v>300</v>
      </c>
      <c r="BO21" s="25">
        <f t="shared" si="21"/>
        <v>1.6562107904642409</v>
      </c>
      <c r="BP21" s="24">
        <v>260</v>
      </c>
      <c r="BQ21" s="25">
        <f t="shared" si="22"/>
        <v>1.4353826850690088</v>
      </c>
      <c r="BR21" s="24">
        <v>170</v>
      </c>
      <c r="BS21" s="25">
        <f t="shared" si="7"/>
        <v>0.93851944792973652</v>
      </c>
      <c r="BT21" s="24">
        <v>460</v>
      </c>
      <c r="BU21" s="25">
        <f t="shared" si="8"/>
        <v>2.5395232120451694</v>
      </c>
      <c r="BV21" s="24"/>
      <c r="BW21" s="24"/>
      <c r="BX21" s="24"/>
      <c r="BY21" s="24"/>
      <c r="BZ21" s="24">
        <v>230</v>
      </c>
      <c r="CA21" s="32">
        <f t="shared" si="9"/>
        <v>1.2697616060225847</v>
      </c>
      <c r="CB21" s="24">
        <v>280</v>
      </c>
      <c r="CC21" s="25">
        <f t="shared" si="10"/>
        <v>1.5457967377666249</v>
      </c>
      <c r="CD21" s="24"/>
      <c r="CE21" s="24"/>
      <c r="CF21" s="24"/>
      <c r="CG21" s="24"/>
      <c r="CH21" s="24">
        <v>260</v>
      </c>
      <c r="CI21" s="25">
        <f t="shared" si="11"/>
        <v>1.4353826850690088</v>
      </c>
      <c r="CN21" s="26"/>
      <c r="CV21" s="26"/>
      <c r="CX21" s="26"/>
      <c r="DB21" s="26"/>
      <c r="DH21" s="26"/>
      <c r="DL21" s="26"/>
      <c r="DN21" s="26"/>
      <c r="DP21" s="26"/>
      <c r="DR21" s="26"/>
      <c r="DZ21" s="26"/>
      <c r="ED21" s="26"/>
      <c r="EF21" s="26"/>
      <c r="EH21" s="26"/>
      <c r="EL21" s="26"/>
      <c r="EN21" s="26"/>
      <c r="EP21" s="26"/>
      <c r="ET21" s="29"/>
    </row>
    <row r="22" spans="1:150" ht="14.25" customHeight="1" x14ac:dyDescent="0.25">
      <c r="A22" s="11">
        <v>133000</v>
      </c>
      <c r="B22" s="6">
        <f t="shared" si="12"/>
        <v>83.548486390391304</v>
      </c>
      <c r="C22" s="11">
        <v>25</v>
      </c>
      <c r="D22" s="24"/>
      <c r="E22" s="24"/>
      <c r="F22" s="24"/>
      <c r="G22" s="24"/>
      <c r="H22" s="24">
        <v>320</v>
      </c>
      <c r="I22" s="25">
        <f t="shared" si="15"/>
        <v>1.766624843161857</v>
      </c>
      <c r="J22" s="30">
        <v>120</v>
      </c>
      <c r="K22" s="31">
        <f t="shared" si="16"/>
        <v>0.66248431618569636</v>
      </c>
      <c r="L22" s="24"/>
      <c r="M22" s="24"/>
      <c r="N22" s="24"/>
      <c r="O22" s="24"/>
      <c r="P22" s="24"/>
      <c r="Q22" s="24"/>
      <c r="R22" s="24">
        <v>430</v>
      </c>
      <c r="S22" s="25">
        <f t="shared" si="17"/>
        <v>2.3739021329987455</v>
      </c>
      <c r="T22" s="24"/>
      <c r="U22" s="24"/>
      <c r="V22" s="24">
        <v>530</v>
      </c>
      <c r="W22" s="25">
        <f t="shared" si="23"/>
        <v>2.9259723964868254</v>
      </c>
      <c r="X22" s="24">
        <v>110</v>
      </c>
      <c r="Y22" s="25">
        <f t="shared" si="24"/>
        <v>0.60727728983688833</v>
      </c>
      <c r="Z22" s="24">
        <v>760</v>
      </c>
      <c r="AA22" s="32">
        <f t="shared" si="13"/>
        <v>4.1957340025094103</v>
      </c>
      <c r="AB22" s="24"/>
      <c r="AC22" s="24"/>
      <c r="AD22" s="24">
        <v>1000</v>
      </c>
      <c r="AE22" s="32">
        <f t="shared" si="18"/>
        <v>5.520702634880803</v>
      </c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>
        <v>680</v>
      </c>
      <c r="AQ22" s="32">
        <f t="shared" si="25"/>
        <v>3.7540777917189461</v>
      </c>
      <c r="AR22" s="24"/>
      <c r="AS22" s="24"/>
      <c r="AT22" s="24"/>
      <c r="AU22" s="24"/>
      <c r="AV22" s="24">
        <v>440</v>
      </c>
      <c r="AW22" s="25">
        <f t="shared" si="26"/>
        <v>2.4291091593475533</v>
      </c>
      <c r="AX22" s="24"/>
      <c r="AY22" s="24"/>
      <c r="AZ22" s="24"/>
      <c r="BA22" s="24"/>
      <c r="BB22" s="24">
        <v>500</v>
      </c>
      <c r="BC22" s="25">
        <f t="shared" si="19"/>
        <v>2.7603513174404015</v>
      </c>
      <c r="BD22" s="24"/>
      <c r="BE22" s="24"/>
      <c r="BF22" s="24">
        <v>720</v>
      </c>
      <c r="BG22" s="32">
        <f t="shared" si="27"/>
        <v>3.9749058971141782</v>
      </c>
      <c r="BH22" s="24">
        <v>330</v>
      </c>
      <c r="BI22" s="25">
        <f t="shared" si="28"/>
        <v>1.821831869510665</v>
      </c>
      <c r="BJ22" s="24"/>
      <c r="BK22" s="24"/>
      <c r="BL22" s="24">
        <v>290</v>
      </c>
      <c r="BM22" s="32">
        <f t="shared" si="20"/>
        <v>1.6010037641154329</v>
      </c>
      <c r="BN22" s="24">
        <v>300</v>
      </c>
      <c r="BO22" s="32">
        <f t="shared" si="21"/>
        <v>1.6562107904642409</v>
      </c>
      <c r="BP22" s="24">
        <v>260</v>
      </c>
      <c r="BQ22" s="32">
        <f t="shared" si="22"/>
        <v>1.4353826850690088</v>
      </c>
      <c r="BR22" s="24">
        <v>170</v>
      </c>
      <c r="BS22" s="32">
        <f t="shared" si="7"/>
        <v>0.93851944792973652</v>
      </c>
      <c r="BT22" s="24">
        <v>460</v>
      </c>
      <c r="BU22" s="32">
        <f t="shared" si="8"/>
        <v>2.5395232120451694</v>
      </c>
      <c r="BV22" s="24"/>
      <c r="BW22" s="24"/>
      <c r="BX22" s="24"/>
      <c r="BY22" s="24"/>
      <c r="BZ22" s="24">
        <v>220</v>
      </c>
      <c r="CA22" s="25">
        <f t="shared" si="9"/>
        <v>1.2145545796737767</v>
      </c>
      <c r="CB22" s="24">
        <v>280</v>
      </c>
      <c r="CC22" s="32">
        <f t="shared" si="10"/>
        <v>1.5457967377666249</v>
      </c>
      <c r="CD22" s="24"/>
      <c r="CE22" s="24"/>
      <c r="CF22" s="24"/>
      <c r="CG22" s="24"/>
      <c r="CH22" s="24">
        <v>260</v>
      </c>
      <c r="CI22" s="32">
        <f t="shared" si="11"/>
        <v>1.4353826850690088</v>
      </c>
      <c r="CN22" s="26"/>
      <c r="CV22" s="26"/>
      <c r="CX22" s="26"/>
      <c r="DB22" s="26"/>
      <c r="DH22" s="26"/>
      <c r="DL22" s="26"/>
      <c r="DN22" s="26"/>
      <c r="DP22" s="26"/>
      <c r="DR22" s="26"/>
      <c r="DZ22" s="26"/>
      <c r="ED22" s="26"/>
      <c r="EF22" s="26"/>
      <c r="EH22" s="26"/>
      <c r="EL22" s="26"/>
      <c r="EN22" s="26"/>
      <c r="EP22" s="26"/>
      <c r="ER22" s="29"/>
      <c r="ET22" s="29"/>
    </row>
    <row r="23" spans="1:150" ht="14.25" customHeight="1" x14ac:dyDescent="0.25">
      <c r="A23" s="11">
        <v>130000</v>
      </c>
      <c r="B23" s="6">
        <f t="shared" si="12"/>
        <v>81.663934065796013</v>
      </c>
      <c r="C23" s="11">
        <v>24</v>
      </c>
      <c r="D23" s="24"/>
      <c r="E23" s="24"/>
      <c r="F23" s="24"/>
      <c r="G23" s="24"/>
      <c r="H23" s="24">
        <v>320</v>
      </c>
      <c r="I23" s="25">
        <f t="shared" si="15"/>
        <v>1.766624843161857</v>
      </c>
      <c r="J23" s="24"/>
      <c r="K23" s="24"/>
      <c r="L23" s="24">
        <v>50</v>
      </c>
      <c r="M23" s="25">
        <f>SUM(L23*(44/7970))</f>
        <v>0.27603513174404015</v>
      </c>
      <c r="N23" s="24">
        <v>50</v>
      </c>
      <c r="O23" s="25">
        <f>SUM(N23*(44/7970))</f>
        <v>0.27603513174404015</v>
      </c>
      <c r="P23" s="24"/>
      <c r="Q23" s="24"/>
      <c r="R23" s="24">
        <v>430</v>
      </c>
      <c r="S23" s="32">
        <f t="shared" si="17"/>
        <v>2.3739021329987455</v>
      </c>
      <c r="T23" s="24"/>
      <c r="U23" s="24"/>
      <c r="V23" s="24">
        <v>530</v>
      </c>
      <c r="W23" s="25">
        <f t="shared" si="23"/>
        <v>2.9259723964868254</v>
      </c>
      <c r="X23" s="24">
        <v>110</v>
      </c>
      <c r="Y23" s="25">
        <f t="shared" si="24"/>
        <v>0.60727728983688833</v>
      </c>
      <c r="Z23" s="24">
        <v>730</v>
      </c>
      <c r="AA23" s="32">
        <f t="shared" si="13"/>
        <v>4.030112923462986</v>
      </c>
      <c r="AB23" s="24"/>
      <c r="AC23" s="24"/>
      <c r="AD23" s="24">
        <v>950</v>
      </c>
      <c r="AE23" s="25">
        <f t="shared" si="18"/>
        <v>5.2446675031367631</v>
      </c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>
        <v>660</v>
      </c>
      <c r="AQ23" s="32">
        <f t="shared" si="25"/>
        <v>3.64366373902133</v>
      </c>
      <c r="AR23" s="24"/>
      <c r="AS23" s="24"/>
      <c r="AT23" s="24"/>
      <c r="AU23" s="24"/>
      <c r="AV23" s="24">
        <v>440</v>
      </c>
      <c r="AW23" s="25">
        <f t="shared" si="26"/>
        <v>2.4291091593475533</v>
      </c>
      <c r="AX23" s="24"/>
      <c r="AY23" s="24"/>
      <c r="AZ23" s="24"/>
      <c r="BA23" s="24"/>
      <c r="BB23" s="24">
        <v>500</v>
      </c>
      <c r="BC23" s="25">
        <f t="shared" si="19"/>
        <v>2.7603513174404015</v>
      </c>
      <c r="BD23" s="24"/>
      <c r="BE23" s="24"/>
      <c r="BF23" s="24">
        <v>690</v>
      </c>
      <c r="BG23" s="25">
        <f t="shared" si="27"/>
        <v>3.8092848180677539</v>
      </c>
      <c r="BH23" s="24">
        <v>330</v>
      </c>
      <c r="BI23" s="25">
        <f t="shared" si="28"/>
        <v>1.821831869510665</v>
      </c>
      <c r="BJ23" s="24"/>
      <c r="BK23" s="24"/>
      <c r="BL23" s="24">
        <v>280</v>
      </c>
      <c r="BM23" s="25">
        <f t="shared" si="20"/>
        <v>1.5457967377666249</v>
      </c>
      <c r="BN23" s="24">
        <v>290</v>
      </c>
      <c r="BO23" s="25">
        <f t="shared" si="21"/>
        <v>1.6010037641154329</v>
      </c>
      <c r="BP23" s="24">
        <v>230</v>
      </c>
      <c r="BQ23" s="32">
        <f t="shared" si="22"/>
        <v>1.2697616060225847</v>
      </c>
      <c r="BR23" s="24">
        <v>160</v>
      </c>
      <c r="BS23" s="32">
        <f t="shared" si="7"/>
        <v>0.88331242158092849</v>
      </c>
      <c r="BT23" s="24">
        <v>450</v>
      </c>
      <c r="BU23" s="25">
        <f t="shared" si="8"/>
        <v>2.4843161856963611</v>
      </c>
      <c r="BV23" s="24"/>
      <c r="BW23" s="24"/>
      <c r="BX23" s="24"/>
      <c r="BY23" s="24"/>
      <c r="BZ23" s="24">
        <v>220</v>
      </c>
      <c r="CA23" s="32">
        <f t="shared" si="9"/>
        <v>1.2145545796737767</v>
      </c>
      <c r="CB23" s="24">
        <v>260</v>
      </c>
      <c r="CC23" s="32">
        <f t="shared" si="10"/>
        <v>1.4353826850690088</v>
      </c>
      <c r="CD23" s="24"/>
      <c r="CE23" s="24"/>
      <c r="CF23" s="24"/>
      <c r="CG23" s="24"/>
      <c r="CH23" s="24">
        <v>250</v>
      </c>
      <c r="CI23" s="25">
        <f t="shared" si="11"/>
        <v>1.3801756587202008</v>
      </c>
      <c r="CN23" s="26"/>
      <c r="CV23" s="26"/>
      <c r="CX23" s="26"/>
      <c r="DB23" s="26"/>
      <c r="DH23" s="26"/>
      <c r="DL23" s="26"/>
      <c r="DN23" s="26"/>
      <c r="DP23" s="26"/>
      <c r="DR23" s="26"/>
      <c r="DZ23" s="26"/>
      <c r="ED23" s="26"/>
      <c r="EF23" s="26"/>
      <c r="EH23" s="26"/>
      <c r="EL23" s="26"/>
      <c r="EN23" s="26"/>
      <c r="EP23" s="26"/>
      <c r="ET23" s="29"/>
    </row>
    <row r="24" spans="1:150" ht="14.25" customHeight="1" x14ac:dyDescent="0.25">
      <c r="A24" s="11">
        <v>127000</v>
      </c>
      <c r="B24" s="6">
        <f t="shared" si="12"/>
        <v>79.779381741200709</v>
      </c>
      <c r="C24" s="11">
        <v>23</v>
      </c>
      <c r="D24" s="24"/>
      <c r="E24" s="24"/>
      <c r="F24" s="24"/>
      <c r="G24" s="24"/>
      <c r="H24" s="24">
        <v>320</v>
      </c>
      <c r="I24" s="25">
        <f t="shared" si="15"/>
        <v>1.766624843161857</v>
      </c>
      <c r="J24" s="24"/>
      <c r="K24" s="24"/>
      <c r="L24" s="24">
        <v>50</v>
      </c>
      <c r="M24" s="25">
        <f t="shared" ref="M24:M30" si="29">SUM(L24*(44/7970))</f>
        <v>0.27603513174404015</v>
      </c>
      <c r="N24" s="24">
        <v>50</v>
      </c>
      <c r="O24" s="25">
        <f t="shared" ref="O24:O30" si="30">SUM(N24*(44/7970))</f>
        <v>0.27603513174404015</v>
      </c>
      <c r="P24" s="24"/>
      <c r="Q24" s="24"/>
      <c r="R24" s="24">
        <v>420</v>
      </c>
      <c r="S24" s="25">
        <f t="shared" si="17"/>
        <v>2.3186951066499373</v>
      </c>
      <c r="T24" s="24"/>
      <c r="U24" s="24"/>
      <c r="V24" s="24">
        <v>530</v>
      </c>
      <c r="W24" s="25">
        <f t="shared" si="23"/>
        <v>2.9259723964868254</v>
      </c>
      <c r="X24" s="24">
        <v>110</v>
      </c>
      <c r="Y24" s="32">
        <f t="shared" si="24"/>
        <v>0.60727728983688833</v>
      </c>
      <c r="Z24" s="24">
        <v>710</v>
      </c>
      <c r="AA24" s="25">
        <f t="shared" si="13"/>
        <v>3.9196988707653704</v>
      </c>
      <c r="AB24" s="24"/>
      <c r="AC24" s="24"/>
      <c r="AD24" s="24">
        <v>950</v>
      </c>
      <c r="AE24" s="32">
        <f t="shared" si="18"/>
        <v>5.2446675031367631</v>
      </c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>
        <v>650</v>
      </c>
      <c r="AQ24" s="25">
        <f t="shared" si="25"/>
        <v>3.5884567126725218</v>
      </c>
      <c r="AR24" s="24"/>
      <c r="AS24" s="24"/>
      <c r="AT24" s="24"/>
      <c r="AU24" s="24"/>
      <c r="AV24" s="24">
        <v>440</v>
      </c>
      <c r="AW24" s="32">
        <f t="shared" si="26"/>
        <v>2.4291091593475533</v>
      </c>
      <c r="AX24" s="24"/>
      <c r="AY24" s="24"/>
      <c r="AZ24" s="24"/>
      <c r="BA24" s="24"/>
      <c r="BB24" s="24">
        <v>500</v>
      </c>
      <c r="BC24" s="32">
        <f t="shared" si="19"/>
        <v>2.7603513174404015</v>
      </c>
      <c r="BD24" s="24"/>
      <c r="BE24" s="24"/>
      <c r="BF24" s="24">
        <v>690</v>
      </c>
      <c r="BG24" s="25">
        <f t="shared" si="27"/>
        <v>3.8092848180677539</v>
      </c>
      <c r="BH24" s="24">
        <v>330</v>
      </c>
      <c r="BI24" s="25">
        <f t="shared" si="28"/>
        <v>1.821831869510665</v>
      </c>
      <c r="BJ24" s="24"/>
      <c r="BK24" s="24"/>
      <c r="BL24" s="24">
        <v>280</v>
      </c>
      <c r="BM24" s="25">
        <f t="shared" si="20"/>
        <v>1.5457967377666249</v>
      </c>
      <c r="BN24" s="24">
        <v>290</v>
      </c>
      <c r="BO24" s="32">
        <f t="shared" si="21"/>
        <v>1.6010037641154329</v>
      </c>
      <c r="BP24" s="24">
        <v>220</v>
      </c>
      <c r="BQ24" s="32">
        <f t="shared" si="22"/>
        <v>1.2145545796737767</v>
      </c>
      <c r="BR24" s="24">
        <v>150</v>
      </c>
      <c r="BS24" s="25">
        <f t="shared" si="7"/>
        <v>0.82810539523212046</v>
      </c>
      <c r="BT24" s="24">
        <v>450</v>
      </c>
      <c r="BU24" s="32">
        <f t="shared" si="8"/>
        <v>2.4843161856963611</v>
      </c>
      <c r="BV24" s="24"/>
      <c r="BW24" s="24"/>
      <c r="BX24" s="24"/>
      <c r="BY24" s="24"/>
      <c r="BZ24" s="24">
        <v>210</v>
      </c>
      <c r="CA24" s="25">
        <f t="shared" si="9"/>
        <v>1.1593475533249686</v>
      </c>
      <c r="CB24" s="24">
        <v>250</v>
      </c>
      <c r="CC24" s="25">
        <f t="shared" si="10"/>
        <v>1.3801756587202008</v>
      </c>
      <c r="CD24" s="24"/>
      <c r="CE24" s="24"/>
      <c r="CF24" s="24"/>
      <c r="CG24" s="24"/>
      <c r="CH24" s="24">
        <v>250</v>
      </c>
      <c r="CI24" s="25">
        <f t="shared" si="11"/>
        <v>1.3801756587202008</v>
      </c>
      <c r="CN24" s="26"/>
      <c r="CV24" s="26"/>
      <c r="CX24" s="26"/>
      <c r="DB24" s="26"/>
      <c r="DH24" s="26"/>
      <c r="DL24" s="26"/>
      <c r="DN24" s="26"/>
      <c r="DP24" s="26"/>
      <c r="DR24" s="26"/>
      <c r="DZ24" s="26"/>
      <c r="ED24" s="26"/>
      <c r="EF24" s="26"/>
      <c r="EH24" s="26"/>
      <c r="EL24" s="26"/>
      <c r="EN24" s="26"/>
      <c r="EP24" s="26"/>
      <c r="ET24" s="29"/>
    </row>
    <row r="25" spans="1:150" ht="14.25" customHeight="1" x14ac:dyDescent="0.25">
      <c r="A25" s="11">
        <v>124000</v>
      </c>
      <c r="B25" s="6">
        <f t="shared" si="12"/>
        <v>77.894829416605418</v>
      </c>
      <c r="C25" s="11">
        <v>22</v>
      </c>
      <c r="D25" s="24"/>
      <c r="E25" s="24"/>
      <c r="F25" s="24"/>
      <c r="G25" s="24"/>
      <c r="H25" s="24">
        <v>320</v>
      </c>
      <c r="I25" s="32">
        <f t="shared" si="15"/>
        <v>1.766624843161857</v>
      </c>
      <c r="J25" s="24"/>
      <c r="K25" s="24"/>
      <c r="L25" s="24">
        <v>50</v>
      </c>
      <c r="M25" s="25">
        <f t="shared" si="29"/>
        <v>0.27603513174404015</v>
      </c>
      <c r="N25" s="24">
        <v>50</v>
      </c>
      <c r="O25" s="25">
        <f t="shared" si="30"/>
        <v>0.27603513174404015</v>
      </c>
      <c r="P25" s="24"/>
      <c r="Q25" s="24"/>
      <c r="R25" s="24">
        <v>420</v>
      </c>
      <c r="S25" s="25">
        <f t="shared" si="17"/>
        <v>2.3186951066499373</v>
      </c>
      <c r="T25" s="24"/>
      <c r="U25" s="24"/>
      <c r="V25" s="24">
        <v>530</v>
      </c>
      <c r="W25" s="25">
        <f t="shared" si="23"/>
        <v>2.9259723964868254</v>
      </c>
      <c r="X25" s="24">
        <v>100</v>
      </c>
      <c r="Y25" s="25">
        <f t="shared" si="24"/>
        <v>0.5520702634880803</v>
      </c>
      <c r="Z25" s="24">
        <v>710</v>
      </c>
      <c r="AA25" s="25">
        <f t="shared" si="13"/>
        <v>3.9196988707653704</v>
      </c>
      <c r="AB25" s="24"/>
      <c r="AC25" s="24"/>
      <c r="AD25" s="24">
        <v>900</v>
      </c>
      <c r="AE25" s="32">
        <f t="shared" si="18"/>
        <v>4.9686323713927223</v>
      </c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>
        <v>650</v>
      </c>
      <c r="AQ25" s="25">
        <f t="shared" si="25"/>
        <v>3.5884567126725218</v>
      </c>
      <c r="AR25" s="24"/>
      <c r="AS25" s="24"/>
      <c r="AT25" s="24"/>
      <c r="AU25" s="24"/>
      <c r="AV25" s="24">
        <v>420</v>
      </c>
      <c r="AW25" s="25">
        <f t="shared" si="26"/>
        <v>2.3186951066499373</v>
      </c>
      <c r="AX25" s="24"/>
      <c r="AY25" s="24"/>
      <c r="AZ25" s="24"/>
      <c r="BA25" s="24"/>
      <c r="BB25" s="24">
        <v>480</v>
      </c>
      <c r="BC25" s="32">
        <f t="shared" si="19"/>
        <v>2.6499372647427855</v>
      </c>
      <c r="BD25" s="24"/>
      <c r="BE25" s="24"/>
      <c r="BF25" s="24">
        <v>690</v>
      </c>
      <c r="BG25" s="25">
        <f t="shared" si="27"/>
        <v>3.8092848180677539</v>
      </c>
      <c r="BH25" s="24">
        <v>330</v>
      </c>
      <c r="BI25" s="32">
        <f t="shared" si="28"/>
        <v>1.821831869510665</v>
      </c>
      <c r="BJ25" s="24"/>
      <c r="BK25" s="24"/>
      <c r="BL25" s="24">
        <v>280</v>
      </c>
      <c r="BM25" s="32">
        <f t="shared" si="20"/>
        <v>1.5457967377666249</v>
      </c>
      <c r="BN25" s="24">
        <v>280</v>
      </c>
      <c r="BO25" s="32">
        <f t="shared" si="21"/>
        <v>1.5457967377666249</v>
      </c>
      <c r="BP25" s="24">
        <v>210</v>
      </c>
      <c r="BQ25" s="25">
        <f t="shared" si="22"/>
        <v>1.1593475533249686</v>
      </c>
      <c r="BR25" s="24">
        <v>150</v>
      </c>
      <c r="BS25" s="25">
        <f t="shared" si="7"/>
        <v>0.82810539523212046</v>
      </c>
      <c r="BT25" s="24">
        <v>440</v>
      </c>
      <c r="BU25" s="25">
        <f t="shared" si="8"/>
        <v>2.4291091593475533</v>
      </c>
      <c r="BV25" s="24"/>
      <c r="BW25" s="24"/>
      <c r="BX25" s="24"/>
      <c r="BY25" s="24"/>
      <c r="BZ25" s="24">
        <v>210</v>
      </c>
      <c r="CA25" s="25">
        <f t="shared" si="9"/>
        <v>1.1593475533249686</v>
      </c>
      <c r="CB25" s="24">
        <v>250</v>
      </c>
      <c r="CC25" s="25">
        <f t="shared" si="10"/>
        <v>1.3801756587202008</v>
      </c>
      <c r="CD25" s="24"/>
      <c r="CE25" s="24"/>
      <c r="CF25" s="24"/>
      <c r="CG25" s="24"/>
      <c r="CH25" s="24">
        <v>250</v>
      </c>
      <c r="CI25" s="25">
        <f t="shared" si="11"/>
        <v>1.3801756587202008</v>
      </c>
      <c r="CP25" s="26"/>
      <c r="CR25" s="26"/>
      <c r="CV25" s="26"/>
      <c r="CX25" s="26"/>
      <c r="DB25" s="26"/>
      <c r="DH25" s="26"/>
      <c r="DL25" s="26"/>
      <c r="DN25" s="26"/>
      <c r="DP25" s="26"/>
      <c r="DR25" s="26"/>
      <c r="DZ25" s="26"/>
      <c r="ED25" s="26"/>
      <c r="EF25" s="26"/>
      <c r="EH25" s="26"/>
      <c r="EL25" s="26"/>
      <c r="EN25" s="26"/>
      <c r="EP25" s="26"/>
      <c r="ER25" s="29"/>
      <c r="ET25" s="29"/>
    </row>
    <row r="26" spans="1:150" ht="14.25" customHeight="1" x14ac:dyDescent="0.25">
      <c r="A26" s="11">
        <v>121000</v>
      </c>
      <c r="B26" s="6">
        <f t="shared" si="12"/>
        <v>76.010277092010128</v>
      </c>
      <c r="C26" s="11">
        <v>21</v>
      </c>
      <c r="D26" s="24"/>
      <c r="E26" s="24"/>
      <c r="F26" s="24"/>
      <c r="G26" s="24"/>
      <c r="H26" s="24">
        <v>250</v>
      </c>
      <c r="I26" s="25">
        <f t="shared" si="15"/>
        <v>1.3801756587202008</v>
      </c>
      <c r="J26" s="24"/>
      <c r="K26" s="24"/>
      <c r="L26" s="24">
        <v>50</v>
      </c>
      <c r="M26" s="25">
        <f t="shared" si="29"/>
        <v>0.27603513174404015</v>
      </c>
      <c r="N26" s="24">
        <v>50</v>
      </c>
      <c r="O26" s="25">
        <f t="shared" si="30"/>
        <v>0.27603513174404015</v>
      </c>
      <c r="P26" s="24"/>
      <c r="Q26" s="24"/>
      <c r="R26" s="24">
        <v>420</v>
      </c>
      <c r="S26" s="32">
        <f t="shared" si="17"/>
        <v>2.3186951066499373</v>
      </c>
      <c r="T26" s="24"/>
      <c r="U26" s="24"/>
      <c r="V26" s="24">
        <v>530</v>
      </c>
      <c r="W26" s="32">
        <f t="shared" si="23"/>
        <v>2.9259723964868254</v>
      </c>
      <c r="X26" s="24">
        <v>100</v>
      </c>
      <c r="Y26" s="25">
        <f t="shared" si="24"/>
        <v>0.5520702634880803</v>
      </c>
      <c r="Z26" s="24">
        <v>710</v>
      </c>
      <c r="AA26" s="25">
        <f t="shared" si="13"/>
        <v>3.9196988707653704</v>
      </c>
      <c r="AB26" s="24"/>
      <c r="AC26" s="24"/>
      <c r="AD26" s="24">
        <v>890</v>
      </c>
      <c r="AE26" s="25">
        <f t="shared" si="18"/>
        <v>4.9134253450439145</v>
      </c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>
        <v>650</v>
      </c>
      <c r="AQ26" s="32">
        <f t="shared" si="25"/>
        <v>3.5884567126725218</v>
      </c>
      <c r="AR26" s="24"/>
      <c r="AS26" s="24"/>
      <c r="AT26" s="24"/>
      <c r="AU26" s="24"/>
      <c r="AV26" s="24">
        <v>420</v>
      </c>
      <c r="AW26" s="32">
        <f t="shared" si="26"/>
        <v>2.3186951066499373</v>
      </c>
      <c r="AX26" s="24"/>
      <c r="AY26" s="24"/>
      <c r="AZ26" s="24"/>
      <c r="BA26" s="24"/>
      <c r="BB26" s="24">
        <v>470</v>
      </c>
      <c r="BC26" s="32">
        <f t="shared" si="19"/>
        <v>2.5947302383939777</v>
      </c>
      <c r="BD26" s="24"/>
      <c r="BE26" s="24"/>
      <c r="BF26" s="24">
        <v>690</v>
      </c>
      <c r="BG26" s="25">
        <f t="shared" si="27"/>
        <v>3.8092848180677539</v>
      </c>
      <c r="BH26" s="24">
        <v>320</v>
      </c>
      <c r="BI26" s="32">
        <f t="shared" si="28"/>
        <v>1.766624843161857</v>
      </c>
      <c r="BJ26" s="24"/>
      <c r="BK26" s="24"/>
      <c r="BL26" s="24">
        <v>250</v>
      </c>
      <c r="BM26" s="25">
        <f t="shared" si="20"/>
        <v>1.3801756587202008</v>
      </c>
      <c r="BN26" s="24">
        <v>250</v>
      </c>
      <c r="BO26" s="32">
        <f t="shared" si="21"/>
        <v>1.3801756587202008</v>
      </c>
      <c r="BP26" s="24">
        <v>210</v>
      </c>
      <c r="BQ26" s="32">
        <f t="shared" si="22"/>
        <v>1.1593475533249686</v>
      </c>
      <c r="BR26" s="24">
        <v>150</v>
      </c>
      <c r="BS26" s="25">
        <f t="shared" si="7"/>
        <v>0.82810539523212046</v>
      </c>
      <c r="BT26" s="24">
        <v>440</v>
      </c>
      <c r="BU26" s="25">
        <f t="shared" si="8"/>
        <v>2.4291091593475533</v>
      </c>
      <c r="BV26" s="24"/>
      <c r="BW26" s="24"/>
      <c r="BX26" s="24"/>
      <c r="BY26" s="24"/>
      <c r="BZ26" s="24">
        <v>210</v>
      </c>
      <c r="CA26" s="25">
        <f t="shared" si="9"/>
        <v>1.1593475533249686</v>
      </c>
      <c r="CB26" s="24">
        <v>250</v>
      </c>
      <c r="CC26" s="25">
        <f t="shared" si="10"/>
        <v>1.3801756587202008</v>
      </c>
      <c r="CD26" s="24"/>
      <c r="CE26" s="24"/>
      <c r="CF26" s="24"/>
      <c r="CG26" s="24"/>
      <c r="CH26" s="24">
        <v>250</v>
      </c>
      <c r="CI26" s="25">
        <f t="shared" si="11"/>
        <v>1.3801756587202008</v>
      </c>
      <c r="CP26" s="26"/>
      <c r="CR26" s="26"/>
      <c r="CV26" s="26"/>
      <c r="DB26" s="26"/>
      <c r="DH26" s="26"/>
      <c r="DL26" s="26"/>
      <c r="DN26" s="26"/>
      <c r="DP26" s="26"/>
      <c r="DR26" s="26"/>
      <c r="DZ26" s="26"/>
      <c r="ED26" s="26"/>
      <c r="EF26" s="26"/>
      <c r="EH26" s="26"/>
      <c r="EL26" s="26"/>
      <c r="EN26" s="26"/>
      <c r="EP26" s="26"/>
      <c r="ET26" s="29"/>
    </row>
    <row r="27" spans="1:150" ht="14.25" customHeight="1" x14ac:dyDescent="0.25">
      <c r="A27" s="11">
        <v>118000</v>
      </c>
      <c r="B27" s="6">
        <f t="shared" si="12"/>
        <v>74.125724767414837</v>
      </c>
      <c r="C27" s="11">
        <v>20</v>
      </c>
      <c r="D27" s="24"/>
      <c r="E27" s="24"/>
      <c r="F27" s="24"/>
      <c r="G27" s="24"/>
      <c r="H27" s="24">
        <v>250</v>
      </c>
      <c r="I27" s="25">
        <f t="shared" si="15"/>
        <v>1.3801756587202008</v>
      </c>
      <c r="J27" s="24"/>
      <c r="K27" s="24"/>
      <c r="L27" s="24">
        <v>50</v>
      </c>
      <c r="M27" s="32">
        <f t="shared" si="29"/>
        <v>0.27603513174404015</v>
      </c>
      <c r="N27" s="24">
        <v>50</v>
      </c>
      <c r="O27" s="32">
        <f t="shared" si="30"/>
        <v>0.27603513174404015</v>
      </c>
      <c r="P27" s="24"/>
      <c r="Q27" s="24"/>
      <c r="R27" s="24">
        <v>410</v>
      </c>
      <c r="S27" s="25">
        <f t="shared" si="17"/>
        <v>2.263488080301129</v>
      </c>
      <c r="T27" s="24"/>
      <c r="U27" s="24"/>
      <c r="V27" s="24">
        <v>500</v>
      </c>
      <c r="W27" s="32">
        <f t="shared" si="23"/>
        <v>2.7603513174404015</v>
      </c>
      <c r="X27" s="24">
        <v>100</v>
      </c>
      <c r="Y27" s="32">
        <f t="shared" si="24"/>
        <v>0.5520702634880803</v>
      </c>
      <c r="Z27" s="24">
        <v>710</v>
      </c>
      <c r="AA27" s="25">
        <f t="shared" si="13"/>
        <v>3.9196988707653704</v>
      </c>
      <c r="AB27" s="24"/>
      <c r="AC27" s="24"/>
      <c r="AD27" s="24">
        <v>890</v>
      </c>
      <c r="AE27" s="25">
        <f t="shared" si="18"/>
        <v>4.9134253450439145</v>
      </c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>
        <v>620</v>
      </c>
      <c r="AQ27" s="32">
        <f t="shared" si="25"/>
        <v>3.4228356336260979</v>
      </c>
      <c r="AR27" s="24"/>
      <c r="AS27" s="24"/>
      <c r="AT27" s="24"/>
      <c r="AU27" s="24"/>
      <c r="AV27" s="24">
        <v>400</v>
      </c>
      <c r="AW27" s="25">
        <f t="shared" si="26"/>
        <v>2.2082810539523212</v>
      </c>
      <c r="AX27" s="24"/>
      <c r="AY27" s="24"/>
      <c r="AZ27" s="24"/>
      <c r="BA27" s="24"/>
      <c r="BB27" s="24">
        <v>450</v>
      </c>
      <c r="BC27" s="32">
        <f t="shared" si="19"/>
        <v>2.4843161856963611</v>
      </c>
      <c r="BD27" s="24"/>
      <c r="BE27" s="24"/>
      <c r="BF27" s="24">
        <v>690</v>
      </c>
      <c r="BG27" s="25">
        <f t="shared" si="27"/>
        <v>3.8092848180677539</v>
      </c>
      <c r="BH27" s="24">
        <v>310</v>
      </c>
      <c r="BI27" s="25">
        <f t="shared" si="28"/>
        <v>1.7114178168130489</v>
      </c>
      <c r="BJ27" s="24"/>
      <c r="BK27" s="24"/>
      <c r="BL27" s="24">
        <v>250</v>
      </c>
      <c r="BM27" s="25">
        <f t="shared" si="20"/>
        <v>1.3801756587202008</v>
      </c>
      <c r="BN27" s="24">
        <v>230</v>
      </c>
      <c r="BO27" s="25">
        <f t="shared" si="21"/>
        <v>1.2697616060225847</v>
      </c>
      <c r="BP27" s="24">
        <v>200</v>
      </c>
      <c r="BQ27" s="25">
        <f t="shared" si="22"/>
        <v>1.1041405269761606</v>
      </c>
      <c r="BR27" s="24">
        <v>150</v>
      </c>
      <c r="BS27" s="25">
        <f t="shared" si="7"/>
        <v>0.82810539523212046</v>
      </c>
      <c r="BT27" s="24">
        <v>440</v>
      </c>
      <c r="BU27" s="25">
        <f t="shared" si="8"/>
        <v>2.4291091593475533</v>
      </c>
      <c r="BV27" s="24"/>
      <c r="BW27" s="24"/>
      <c r="BX27" s="24"/>
      <c r="BY27" s="24"/>
      <c r="BZ27" s="24">
        <v>210</v>
      </c>
      <c r="CA27" s="32">
        <f t="shared" si="9"/>
        <v>1.1593475533249686</v>
      </c>
      <c r="CB27" s="24">
        <v>250</v>
      </c>
      <c r="CC27" s="25">
        <f t="shared" si="10"/>
        <v>1.3801756587202008</v>
      </c>
      <c r="CD27" s="24"/>
      <c r="CE27" s="24"/>
      <c r="CF27" s="24"/>
      <c r="CG27" s="24"/>
      <c r="CH27" s="24">
        <v>250</v>
      </c>
      <c r="CI27" s="25">
        <f t="shared" si="11"/>
        <v>1.3801756587202008</v>
      </c>
      <c r="CP27" s="26"/>
      <c r="CR27" s="26"/>
      <c r="CV27" s="26"/>
      <c r="DB27" s="26"/>
      <c r="DH27" s="26"/>
      <c r="DL27" s="26"/>
      <c r="DN27" s="26"/>
      <c r="DP27" s="26"/>
      <c r="DR27" s="26"/>
      <c r="DZ27" s="26"/>
      <c r="ED27" s="26"/>
      <c r="EF27" s="26"/>
      <c r="EH27" s="26"/>
      <c r="EL27" s="26"/>
      <c r="EN27" s="26"/>
      <c r="EP27" s="26"/>
      <c r="ET27" s="29"/>
    </row>
    <row r="28" spans="1:150" ht="14.25" customHeight="1" x14ac:dyDescent="0.25">
      <c r="A28" s="11">
        <v>115000</v>
      </c>
      <c r="B28" s="6">
        <f t="shared" si="12"/>
        <v>72.241172442819547</v>
      </c>
      <c r="C28" s="11">
        <v>19</v>
      </c>
      <c r="D28" s="24"/>
      <c r="E28" s="24"/>
      <c r="F28" s="24"/>
      <c r="G28" s="24"/>
      <c r="H28" s="24">
        <v>250</v>
      </c>
      <c r="I28" s="25">
        <f t="shared" si="15"/>
        <v>1.3801756587202008</v>
      </c>
      <c r="J28" s="24"/>
      <c r="K28" s="24"/>
      <c r="L28" s="24">
        <v>40</v>
      </c>
      <c r="M28" s="32">
        <f t="shared" si="29"/>
        <v>0.22082810539523212</v>
      </c>
      <c r="N28" s="24">
        <v>40</v>
      </c>
      <c r="O28" s="25">
        <f t="shared" si="30"/>
        <v>0.22082810539523212</v>
      </c>
      <c r="P28" s="24"/>
      <c r="Q28" s="24"/>
      <c r="R28" s="24">
        <v>410</v>
      </c>
      <c r="S28" s="32">
        <f t="shared" si="17"/>
        <v>2.263488080301129</v>
      </c>
      <c r="T28" s="24"/>
      <c r="U28" s="24"/>
      <c r="V28" s="24">
        <v>490</v>
      </c>
      <c r="W28" s="25">
        <f t="shared" si="23"/>
        <v>2.7051442910915933</v>
      </c>
      <c r="X28" s="24">
        <v>80</v>
      </c>
      <c r="Y28" s="25">
        <f t="shared" si="24"/>
        <v>0.44165621079046424</v>
      </c>
      <c r="Z28" s="24">
        <v>710</v>
      </c>
      <c r="AA28" s="32">
        <f t="shared" si="13"/>
        <v>3.9196988707653704</v>
      </c>
      <c r="AB28" s="24"/>
      <c r="AC28" s="24"/>
      <c r="AD28" s="24">
        <v>890</v>
      </c>
      <c r="AE28" s="25">
        <f t="shared" si="18"/>
        <v>4.9134253450439145</v>
      </c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>
        <v>610</v>
      </c>
      <c r="AQ28" s="25">
        <f t="shared" si="25"/>
        <v>3.3676286072772896</v>
      </c>
      <c r="AR28" s="24"/>
      <c r="AS28" s="24"/>
      <c r="AT28" s="24"/>
      <c r="AU28" s="24"/>
      <c r="AV28" s="24">
        <v>400</v>
      </c>
      <c r="AW28" s="25">
        <f t="shared" si="26"/>
        <v>2.2082810539523212</v>
      </c>
      <c r="AX28" s="24"/>
      <c r="AY28" s="24"/>
      <c r="AZ28" s="24"/>
      <c r="BA28" s="24"/>
      <c r="BB28" s="24">
        <v>440</v>
      </c>
      <c r="BC28" s="32">
        <f t="shared" si="19"/>
        <v>2.4291091593475533</v>
      </c>
      <c r="BD28" s="24"/>
      <c r="BE28" s="24"/>
      <c r="BF28" s="24">
        <v>690</v>
      </c>
      <c r="BG28" s="32">
        <f t="shared" si="27"/>
        <v>3.8092848180677539</v>
      </c>
      <c r="BH28" s="24">
        <v>310</v>
      </c>
      <c r="BI28" s="32">
        <f t="shared" si="28"/>
        <v>1.7114178168130489</v>
      </c>
      <c r="BJ28" s="24"/>
      <c r="BK28" s="24"/>
      <c r="BL28" s="24">
        <v>250</v>
      </c>
      <c r="BM28" s="25">
        <f t="shared" si="20"/>
        <v>1.3801756587202008</v>
      </c>
      <c r="BN28" s="24">
        <v>230</v>
      </c>
      <c r="BO28" s="25">
        <f t="shared" si="21"/>
        <v>1.2697616060225847</v>
      </c>
      <c r="BP28" s="24">
        <v>200</v>
      </c>
      <c r="BQ28" s="25">
        <f t="shared" si="22"/>
        <v>1.1041405269761606</v>
      </c>
      <c r="BR28" s="24">
        <v>150</v>
      </c>
      <c r="BS28" s="25">
        <f t="shared" si="7"/>
        <v>0.82810539523212046</v>
      </c>
      <c r="BT28" s="24">
        <v>440</v>
      </c>
      <c r="BU28" s="32">
        <f t="shared" si="8"/>
        <v>2.4291091593475533</v>
      </c>
      <c r="BV28" s="24"/>
      <c r="BW28" s="24"/>
      <c r="BX28" s="24"/>
      <c r="BY28" s="24"/>
      <c r="BZ28" s="24">
        <v>200</v>
      </c>
      <c r="CA28" s="32">
        <f t="shared" si="9"/>
        <v>1.1041405269761606</v>
      </c>
      <c r="CB28" s="24">
        <v>250</v>
      </c>
      <c r="CC28" s="32">
        <f t="shared" si="10"/>
        <v>1.3801756587202008</v>
      </c>
      <c r="CD28" s="24"/>
      <c r="CE28" s="24"/>
      <c r="CF28" s="24"/>
      <c r="CG28" s="24"/>
      <c r="CH28" s="24">
        <v>250</v>
      </c>
      <c r="CI28" s="32">
        <f t="shared" si="11"/>
        <v>1.3801756587202008</v>
      </c>
      <c r="CP28" s="26"/>
      <c r="CR28" s="26"/>
      <c r="DB28" s="26"/>
      <c r="DH28" s="26"/>
      <c r="DL28" s="26"/>
      <c r="DN28" s="26"/>
      <c r="DP28" s="26"/>
      <c r="DR28" s="26"/>
      <c r="DZ28" s="26"/>
      <c r="ED28" s="26"/>
      <c r="EF28" s="26"/>
      <c r="EH28" s="26"/>
      <c r="EL28" s="26"/>
      <c r="EN28" s="26"/>
      <c r="EP28" s="26"/>
      <c r="ET28" s="29"/>
    </row>
    <row r="29" spans="1:150" ht="14.25" customHeight="1" x14ac:dyDescent="0.25">
      <c r="A29" s="11">
        <v>112000</v>
      </c>
      <c r="B29" s="6">
        <f t="shared" si="12"/>
        <v>70.356620118224242</v>
      </c>
      <c r="C29" s="11">
        <v>18</v>
      </c>
      <c r="D29" s="24"/>
      <c r="E29" s="24"/>
      <c r="F29" s="24"/>
      <c r="G29" s="24"/>
      <c r="H29" s="24">
        <v>250</v>
      </c>
      <c r="I29" s="25">
        <f t="shared" si="15"/>
        <v>1.3801756587202008</v>
      </c>
      <c r="J29" s="24"/>
      <c r="K29" s="24"/>
      <c r="L29" s="24">
        <v>20</v>
      </c>
      <c r="M29" s="25">
        <f t="shared" si="29"/>
        <v>0.11041405269761606</v>
      </c>
      <c r="N29" s="24">
        <v>40</v>
      </c>
      <c r="O29" s="32">
        <f t="shared" si="30"/>
        <v>0.22082810539523212</v>
      </c>
      <c r="P29" s="24"/>
      <c r="Q29" s="24"/>
      <c r="R29" s="24">
        <v>380</v>
      </c>
      <c r="S29" s="25">
        <f t="shared" si="17"/>
        <v>2.0978670012547052</v>
      </c>
      <c r="T29" s="24"/>
      <c r="U29" s="24"/>
      <c r="V29" s="24">
        <v>490</v>
      </c>
      <c r="W29" s="25">
        <f t="shared" si="23"/>
        <v>2.7051442910915933</v>
      </c>
      <c r="X29" s="24">
        <v>80</v>
      </c>
      <c r="Y29" s="25">
        <f t="shared" si="24"/>
        <v>0.44165621079046424</v>
      </c>
      <c r="Z29" s="24">
        <v>700</v>
      </c>
      <c r="AA29" s="32">
        <f t="shared" si="13"/>
        <v>3.8644918444165621</v>
      </c>
      <c r="AB29" s="24"/>
      <c r="AC29" s="24"/>
      <c r="AD29" s="24">
        <v>890</v>
      </c>
      <c r="AE29" s="25">
        <f t="shared" si="18"/>
        <v>4.9134253450439145</v>
      </c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>
        <v>610</v>
      </c>
      <c r="AQ29" s="32">
        <f t="shared" si="25"/>
        <v>3.3676286072772896</v>
      </c>
      <c r="AR29" s="24"/>
      <c r="AS29" s="24"/>
      <c r="AT29" s="24"/>
      <c r="AU29" s="24"/>
      <c r="AV29" s="24">
        <v>400</v>
      </c>
      <c r="AW29" s="32">
        <f t="shared" si="26"/>
        <v>2.2082810539523212</v>
      </c>
      <c r="AX29" s="24"/>
      <c r="AY29" s="24"/>
      <c r="AZ29" s="24"/>
      <c r="BA29" s="24"/>
      <c r="BB29" s="24">
        <v>430</v>
      </c>
      <c r="BC29" s="32">
        <f t="shared" si="19"/>
        <v>2.3739021329987455</v>
      </c>
      <c r="BD29" s="24"/>
      <c r="BE29" s="24"/>
      <c r="BF29" s="24">
        <v>670</v>
      </c>
      <c r="BG29" s="32">
        <f t="shared" si="27"/>
        <v>3.6988707653701383</v>
      </c>
      <c r="BH29" s="24">
        <v>150</v>
      </c>
      <c r="BI29" s="25">
        <f t="shared" si="28"/>
        <v>0.82810539523212046</v>
      </c>
      <c r="BJ29" s="24"/>
      <c r="BK29" s="24"/>
      <c r="BL29" s="24">
        <v>250</v>
      </c>
      <c r="BM29" s="25">
        <f t="shared" si="20"/>
        <v>1.3801756587202008</v>
      </c>
      <c r="BN29" s="24">
        <v>230</v>
      </c>
      <c r="BO29" s="25">
        <f t="shared" si="21"/>
        <v>1.2697616060225847</v>
      </c>
      <c r="BP29" s="24">
        <v>200</v>
      </c>
      <c r="BQ29" s="25">
        <f t="shared" si="22"/>
        <v>1.1041405269761606</v>
      </c>
      <c r="BR29" s="24">
        <v>150</v>
      </c>
      <c r="BS29" s="25">
        <f t="shared" si="7"/>
        <v>0.82810539523212046</v>
      </c>
      <c r="BT29" s="24">
        <v>430</v>
      </c>
      <c r="BU29" s="32">
        <f t="shared" si="8"/>
        <v>2.3739021329987455</v>
      </c>
      <c r="BV29" s="24"/>
      <c r="BW29" s="24"/>
      <c r="BX29" s="24"/>
      <c r="BY29" s="24"/>
      <c r="BZ29" s="24">
        <v>180</v>
      </c>
      <c r="CA29" s="25">
        <f t="shared" si="9"/>
        <v>0.99372647427854455</v>
      </c>
      <c r="CB29" s="24">
        <v>240</v>
      </c>
      <c r="CC29" s="25">
        <f t="shared" si="10"/>
        <v>1.3249686323713927</v>
      </c>
      <c r="CD29" s="24"/>
      <c r="CE29" s="24"/>
      <c r="CF29" s="24"/>
      <c r="CG29" s="24"/>
      <c r="CH29" s="24">
        <v>240</v>
      </c>
      <c r="CI29" s="25">
        <f t="shared" si="11"/>
        <v>1.3249686323713927</v>
      </c>
      <c r="CP29" s="26"/>
      <c r="CR29" s="26"/>
      <c r="DB29" s="26"/>
      <c r="DH29" s="26"/>
      <c r="DL29" s="26"/>
      <c r="DN29" s="26"/>
      <c r="DP29" s="26"/>
      <c r="DR29" s="26"/>
      <c r="DZ29" s="26"/>
      <c r="ED29" s="26"/>
      <c r="EF29" s="26"/>
      <c r="EH29" s="26"/>
      <c r="EL29" s="26"/>
      <c r="EN29" s="26"/>
      <c r="EP29" s="26"/>
      <c r="ET29" s="29"/>
    </row>
    <row r="30" spans="1:150" ht="14.25" customHeight="1" x14ac:dyDescent="0.25">
      <c r="A30" s="11">
        <v>109000</v>
      </c>
      <c r="B30" s="6">
        <f t="shared" si="12"/>
        <v>68.472067793628952</v>
      </c>
      <c r="C30" s="11">
        <v>17</v>
      </c>
      <c r="D30" s="24"/>
      <c r="E30" s="24"/>
      <c r="F30" s="24"/>
      <c r="G30" s="24"/>
      <c r="H30" s="24">
        <v>250</v>
      </c>
      <c r="I30" s="32">
        <f t="shared" si="15"/>
        <v>1.3801756587202008</v>
      </c>
      <c r="J30" s="24"/>
      <c r="K30" s="24"/>
      <c r="L30" s="33">
        <v>20</v>
      </c>
      <c r="M30" s="34">
        <f t="shared" si="29"/>
        <v>0.11041405269761606</v>
      </c>
      <c r="N30" s="33">
        <v>30</v>
      </c>
      <c r="O30" s="34">
        <f t="shared" si="30"/>
        <v>0.16562107904642409</v>
      </c>
      <c r="P30" s="24"/>
      <c r="Q30" s="24"/>
      <c r="R30" s="24">
        <v>380</v>
      </c>
      <c r="S30" s="25">
        <f t="shared" si="17"/>
        <v>2.0978670012547052</v>
      </c>
      <c r="T30" s="24"/>
      <c r="U30" s="24"/>
      <c r="V30" s="24">
        <v>490</v>
      </c>
      <c r="W30" s="25">
        <f t="shared" si="23"/>
        <v>2.7051442910915933</v>
      </c>
      <c r="X30" s="24">
        <v>80</v>
      </c>
      <c r="Y30" s="25">
        <f t="shared" si="24"/>
        <v>0.44165621079046424</v>
      </c>
      <c r="Z30" s="24">
        <v>690</v>
      </c>
      <c r="AA30" s="32">
        <f t="shared" si="13"/>
        <v>3.8092848180677539</v>
      </c>
      <c r="AB30" s="24"/>
      <c r="AC30" s="24"/>
      <c r="AD30" s="24">
        <v>890</v>
      </c>
      <c r="AE30" s="32">
        <f t="shared" si="18"/>
        <v>4.9134253450439145</v>
      </c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>
        <v>600</v>
      </c>
      <c r="AQ30" s="32">
        <f t="shared" si="25"/>
        <v>3.3124215809284818</v>
      </c>
      <c r="AR30" s="24"/>
      <c r="AS30" s="24"/>
      <c r="AT30" s="24"/>
      <c r="AU30" s="24"/>
      <c r="AV30" s="24">
        <v>390</v>
      </c>
      <c r="AW30" s="25">
        <f t="shared" si="26"/>
        <v>2.1530740276035134</v>
      </c>
      <c r="AX30" s="24"/>
      <c r="AY30" s="24"/>
      <c r="AZ30" s="24"/>
      <c r="BA30" s="24"/>
      <c r="BB30" s="24">
        <v>400</v>
      </c>
      <c r="BC30" s="25">
        <f t="shared" si="19"/>
        <v>2.2082810539523212</v>
      </c>
      <c r="BD30" s="24"/>
      <c r="BE30" s="24"/>
      <c r="BF30" s="24">
        <v>660</v>
      </c>
      <c r="BG30" s="25">
        <f t="shared" si="27"/>
        <v>3.64366373902133</v>
      </c>
      <c r="BH30" s="24">
        <v>150</v>
      </c>
      <c r="BI30" s="25">
        <f t="shared" si="28"/>
        <v>0.82810539523212046</v>
      </c>
      <c r="BJ30" s="24"/>
      <c r="BK30" s="24"/>
      <c r="BL30" s="24">
        <v>250</v>
      </c>
      <c r="BM30" s="25">
        <f t="shared" si="20"/>
        <v>1.3801756587202008</v>
      </c>
      <c r="BN30" s="24">
        <v>230</v>
      </c>
      <c r="BO30" s="32">
        <f t="shared" si="21"/>
        <v>1.2697616060225847</v>
      </c>
      <c r="BP30" s="24">
        <v>200</v>
      </c>
      <c r="BQ30" s="32">
        <f t="shared" si="22"/>
        <v>1.1041405269761606</v>
      </c>
      <c r="BR30" s="24">
        <v>150</v>
      </c>
      <c r="BS30" s="25">
        <f t="shared" si="7"/>
        <v>0.82810539523212046</v>
      </c>
      <c r="BT30" s="24">
        <v>410</v>
      </c>
      <c r="BU30" s="25">
        <f t="shared" si="8"/>
        <v>2.263488080301129</v>
      </c>
      <c r="BV30" s="24"/>
      <c r="BW30" s="24"/>
      <c r="BX30" s="24"/>
      <c r="BY30" s="24"/>
      <c r="BZ30" s="24">
        <v>180</v>
      </c>
      <c r="CA30" s="25">
        <f t="shared" si="9"/>
        <v>0.99372647427854455</v>
      </c>
      <c r="CB30" s="24">
        <v>240</v>
      </c>
      <c r="CC30" s="25">
        <f t="shared" si="10"/>
        <v>1.3249686323713927</v>
      </c>
      <c r="CD30" s="24"/>
      <c r="CE30" s="24"/>
      <c r="CF30" s="24"/>
      <c r="CG30" s="24"/>
      <c r="CH30" s="24">
        <v>240</v>
      </c>
      <c r="CI30" s="25">
        <f t="shared" si="11"/>
        <v>1.3249686323713927</v>
      </c>
      <c r="CP30" s="26"/>
      <c r="CR30" s="26"/>
      <c r="DB30" s="26"/>
      <c r="DH30" s="26"/>
      <c r="DL30" s="26"/>
      <c r="DN30" s="26"/>
      <c r="DP30" s="26"/>
      <c r="DR30" s="26"/>
      <c r="DZ30" s="26"/>
      <c r="ED30" s="26"/>
      <c r="EF30" s="26"/>
      <c r="EH30" s="26"/>
      <c r="EL30" s="26"/>
      <c r="EN30" s="26"/>
      <c r="EP30" s="26"/>
      <c r="ET30" s="29"/>
    </row>
    <row r="31" spans="1:150" ht="14.25" customHeight="1" x14ac:dyDescent="0.25">
      <c r="A31" s="11">
        <v>106000</v>
      </c>
      <c r="B31" s="6">
        <f t="shared" si="12"/>
        <v>66.587515469033661</v>
      </c>
      <c r="C31" s="11">
        <v>16</v>
      </c>
      <c r="D31" s="24"/>
      <c r="E31" s="24"/>
      <c r="F31" s="24"/>
      <c r="G31" s="24"/>
      <c r="H31" s="24">
        <v>160</v>
      </c>
      <c r="I31" s="25">
        <f t="shared" si="15"/>
        <v>0.88331242158092849</v>
      </c>
      <c r="J31" s="24"/>
      <c r="K31" s="24"/>
      <c r="L31" s="24"/>
      <c r="M31" s="24"/>
      <c r="N31" s="24"/>
      <c r="O31" s="24"/>
      <c r="P31" s="24"/>
      <c r="Q31" s="24"/>
      <c r="R31" s="24">
        <v>380</v>
      </c>
      <c r="S31" s="32">
        <f t="shared" si="17"/>
        <v>2.0978670012547052</v>
      </c>
      <c r="T31" s="24"/>
      <c r="U31" s="24"/>
      <c r="V31" s="24">
        <v>490</v>
      </c>
      <c r="W31" s="32">
        <f t="shared" si="23"/>
        <v>2.7051442910915933</v>
      </c>
      <c r="X31" s="24">
        <v>80</v>
      </c>
      <c r="Y31" s="25">
        <f t="shared" si="24"/>
        <v>0.44165621079046424</v>
      </c>
      <c r="Z31" s="24">
        <v>650</v>
      </c>
      <c r="AA31" s="32">
        <f t="shared" si="13"/>
        <v>3.5884567126725218</v>
      </c>
      <c r="AB31" s="24"/>
      <c r="AC31" s="24"/>
      <c r="AD31" s="24">
        <v>870</v>
      </c>
      <c r="AE31" s="25">
        <f t="shared" si="18"/>
        <v>4.8030112923462989</v>
      </c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>
        <v>580</v>
      </c>
      <c r="AQ31" s="25">
        <f t="shared" si="25"/>
        <v>3.2020075282308658</v>
      </c>
      <c r="AR31" s="24"/>
      <c r="AS31" s="24"/>
      <c r="AT31" s="24"/>
      <c r="AU31" s="24"/>
      <c r="AV31" s="24">
        <v>390</v>
      </c>
      <c r="AW31" s="25">
        <f t="shared" si="26"/>
        <v>2.1530740276035134</v>
      </c>
      <c r="AX31" s="24"/>
      <c r="AY31" s="24"/>
      <c r="AZ31" s="24"/>
      <c r="BA31" s="24"/>
      <c r="BB31" s="24">
        <v>400</v>
      </c>
      <c r="BC31" s="32">
        <f t="shared" si="19"/>
        <v>2.2082810539523212</v>
      </c>
      <c r="BD31" s="24"/>
      <c r="BE31" s="24"/>
      <c r="BF31" s="24">
        <v>660</v>
      </c>
      <c r="BG31" s="32">
        <f t="shared" si="27"/>
        <v>3.64366373902133</v>
      </c>
      <c r="BH31" s="24">
        <v>150</v>
      </c>
      <c r="BI31" s="25">
        <f t="shared" si="28"/>
        <v>0.82810539523212046</v>
      </c>
      <c r="BJ31" s="24"/>
      <c r="BK31" s="24"/>
      <c r="BL31" s="24">
        <v>250</v>
      </c>
      <c r="BM31" s="25">
        <f t="shared" si="20"/>
        <v>1.3801756587202008</v>
      </c>
      <c r="BN31" s="24">
        <v>220</v>
      </c>
      <c r="BO31" s="25">
        <f t="shared" si="21"/>
        <v>1.2145545796737767</v>
      </c>
      <c r="BP31" s="24">
        <v>170</v>
      </c>
      <c r="BQ31" s="32">
        <f t="shared" si="22"/>
        <v>0.93851944792973652</v>
      </c>
      <c r="BR31" s="24">
        <v>150</v>
      </c>
      <c r="BS31" s="25">
        <f t="shared" si="7"/>
        <v>0.82810539523212046</v>
      </c>
      <c r="BT31" s="24">
        <v>410</v>
      </c>
      <c r="BU31" s="25">
        <f t="shared" si="8"/>
        <v>2.263488080301129</v>
      </c>
      <c r="BV31" s="24"/>
      <c r="BW31" s="24"/>
      <c r="BX31" s="24"/>
      <c r="BY31" s="24"/>
      <c r="BZ31" s="24">
        <v>180</v>
      </c>
      <c r="CA31" s="32">
        <f t="shared" si="9"/>
        <v>0.99372647427854455</v>
      </c>
      <c r="CB31" s="24">
        <v>240</v>
      </c>
      <c r="CC31" s="32">
        <f t="shared" si="10"/>
        <v>1.3249686323713927</v>
      </c>
      <c r="CD31" s="24"/>
      <c r="CE31" s="24"/>
      <c r="CF31" s="24"/>
      <c r="CG31" s="24"/>
      <c r="CH31" s="24">
        <v>240</v>
      </c>
      <c r="CI31" s="25">
        <f t="shared" si="11"/>
        <v>1.3249686323713927</v>
      </c>
      <c r="CP31" s="26"/>
      <c r="CR31" s="26"/>
      <c r="DB31" s="26"/>
      <c r="DH31" s="26"/>
      <c r="DL31" s="26"/>
      <c r="DN31" s="26"/>
      <c r="DP31" s="26"/>
      <c r="DR31" s="26"/>
      <c r="DZ31" s="26"/>
      <c r="ED31" s="26"/>
      <c r="EF31" s="26"/>
      <c r="EH31" s="26"/>
      <c r="EL31" s="26"/>
      <c r="EN31" s="26"/>
      <c r="EP31" s="26"/>
      <c r="ET31" s="29"/>
    </row>
    <row r="32" spans="1:150" ht="14.25" customHeight="1" x14ac:dyDescent="0.25">
      <c r="A32" s="11">
        <v>103000</v>
      </c>
      <c r="B32" s="6">
        <f t="shared" si="12"/>
        <v>64.702963144438371</v>
      </c>
      <c r="C32" s="11">
        <v>15</v>
      </c>
      <c r="D32" s="24"/>
      <c r="E32" s="24"/>
      <c r="F32" s="24"/>
      <c r="G32" s="24"/>
      <c r="H32" s="24">
        <v>160</v>
      </c>
      <c r="I32" s="25">
        <f t="shared" si="15"/>
        <v>0.88331242158092849</v>
      </c>
      <c r="J32" s="24"/>
      <c r="K32" s="24"/>
      <c r="L32" s="24"/>
      <c r="M32" s="24"/>
      <c r="N32" s="24"/>
      <c r="O32" s="24"/>
      <c r="P32" s="24"/>
      <c r="Q32" s="24"/>
      <c r="R32" s="24">
        <v>370</v>
      </c>
      <c r="S32" s="32">
        <f t="shared" si="17"/>
        <v>2.0426599749058969</v>
      </c>
      <c r="T32" s="24"/>
      <c r="U32" s="24"/>
      <c r="V32" s="24">
        <v>470</v>
      </c>
      <c r="W32" s="32">
        <f t="shared" si="23"/>
        <v>2.5947302383939777</v>
      </c>
      <c r="X32" s="24">
        <v>80</v>
      </c>
      <c r="Y32" s="25">
        <f t="shared" si="24"/>
        <v>0.44165621079046424</v>
      </c>
      <c r="Z32" s="24">
        <v>640</v>
      </c>
      <c r="AA32" s="25">
        <f t="shared" si="13"/>
        <v>3.5332496863237139</v>
      </c>
      <c r="AB32" s="24"/>
      <c r="AC32" s="24"/>
      <c r="AD32" s="24">
        <v>870</v>
      </c>
      <c r="AE32" s="25">
        <f t="shared" si="18"/>
        <v>4.8030112923462989</v>
      </c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>
        <v>580</v>
      </c>
      <c r="AQ32" s="25">
        <f t="shared" si="25"/>
        <v>3.2020075282308658</v>
      </c>
      <c r="AR32" s="24"/>
      <c r="AS32" s="24"/>
      <c r="AT32" s="24"/>
      <c r="AU32" s="24"/>
      <c r="AV32" s="24">
        <v>390</v>
      </c>
      <c r="AW32" s="25">
        <f t="shared" si="26"/>
        <v>2.1530740276035134</v>
      </c>
      <c r="AX32" s="24"/>
      <c r="AY32" s="24"/>
      <c r="AZ32" s="24"/>
      <c r="BA32" s="24"/>
      <c r="BB32" s="24">
        <v>340</v>
      </c>
      <c r="BC32" s="25">
        <f t="shared" si="19"/>
        <v>1.877038895859473</v>
      </c>
      <c r="BD32" s="24"/>
      <c r="BE32" s="24"/>
      <c r="BF32" s="24">
        <v>640</v>
      </c>
      <c r="BG32" s="32">
        <f t="shared" si="27"/>
        <v>3.5332496863237139</v>
      </c>
      <c r="BH32" s="24">
        <v>150</v>
      </c>
      <c r="BI32" s="32">
        <f t="shared" si="28"/>
        <v>0.82810539523212046</v>
      </c>
      <c r="BJ32" s="24"/>
      <c r="BK32" s="24"/>
      <c r="BL32" s="24">
        <v>250</v>
      </c>
      <c r="BM32" s="25">
        <f t="shared" si="20"/>
        <v>1.3801756587202008</v>
      </c>
      <c r="BN32" s="24">
        <v>220</v>
      </c>
      <c r="BO32" s="32">
        <f t="shared" si="21"/>
        <v>1.2145545796737767</v>
      </c>
      <c r="BP32" s="24">
        <v>160</v>
      </c>
      <c r="BQ32" s="25">
        <f t="shared" si="22"/>
        <v>0.88331242158092849</v>
      </c>
      <c r="BR32" s="24">
        <v>150</v>
      </c>
      <c r="BS32" s="32">
        <f t="shared" si="7"/>
        <v>0.82810539523212046</v>
      </c>
      <c r="BT32" s="24">
        <v>410</v>
      </c>
      <c r="BU32" s="25">
        <f t="shared" si="8"/>
        <v>2.263488080301129</v>
      </c>
      <c r="BV32" s="24"/>
      <c r="BW32" s="24"/>
      <c r="BX32" s="24"/>
      <c r="BY32" s="24"/>
      <c r="BZ32" s="24">
        <v>170</v>
      </c>
      <c r="CA32" s="25">
        <f t="shared" si="9"/>
        <v>0.93851944792973652</v>
      </c>
      <c r="CB32" s="24">
        <v>220</v>
      </c>
      <c r="CC32" s="25">
        <f t="shared" si="10"/>
        <v>1.2145545796737767</v>
      </c>
      <c r="CD32" s="24"/>
      <c r="CE32" s="24"/>
      <c r="CF32" s="24"/>
      <c r="CG32" s="24"/>
      <c r="CH32" s="24">
        <v>240</v>
      </c>
      <c r="CI32" s="25">
        <f t="shared" si="11"/>
        <v>1.3249686323713927</v>
      </c>
      <c r="CP32" s="26"/>
      <c r="CR32" s="26"/>
      <c r="DB32" s="26"/>
      <c r="DH32" s="26"/>
      <c r="DL32" s="26"/>
      <c r="DN32" s="26"/>
      <c r="DP32" s="26"/>
      <c r="DR32" s="26"/>
      <c r="DZ32" s="26"/>
      <c r="ED32" s="26"/>
      <c r="EF32" s="26"/>
      <c r="EH32" s="26"/>
      <c r="EL32" s="26"/>
      <c r="EN32" s="26"/>
      <c r="EP32" s="26"/>
      <c r="ET32" s="29"/>
    </row>
    <row r="33" spans="1:150" ht="14.25" customHeight="1" x14ac:dyDescent="0.25">
      <c r="A33" s="11">
        <v>100000</v>
      </c>
      <c r="B33" s="6">
        <f t="shared" si="12"/>
        <v>62.818410819843088</v>
      </c>
      <c r="C33" s="11">
        <v>14</v>
      </c>
      <c r="D33" s="24"/>
      <c r="E33" s="24"/>
      <c r="F33" s="24"/>
      <c r="G33" s="24"/>
      <c r="H33" s="24">
        <v>160</v>
      </c>
      <c r="I33" s="25">
        <f t="shared" si="15"/>
        <v>0.88331242158092849</v>
      </c>
      <c r="J33" s="24"/>
      <c r="K33" s="24"/>
      <c r="L33" s="24"/>
      <c r="M33" s="24"/>
      <c r="N33" s="24"/>
      <c r="O33" s="24"/>
      <c r="P33" s="24"/>
      <c r="Q33" s="24"/>
      <c r="R33" s="24">
        <v>360</v>
      </c>
      <c r="S33" s="25">
        <f t="shared" si="17"/>
        <v>1.9874529485570891</v>
      </c>
      <c r="T33" s="24"/>
      <c r="U33" s="24"/>
      <c r="V33" s="24">
        <v>450</v>
      </c>
      <c r="W33" s="32">
        <f t="shared" si="23"/>
        <v>2.4843161856963611</v>
      </c>
      <c r="X33" s="24">
        <v>80</v>
      </c>
      <c r="Y33" s="25">
        <f t="shared" si="24"/>
        <v>0.44165621079046424</v>
      </c>
      <c r="Z33" s="24">
        <v>640</v>
      </c>
      <c r="AA33" s="32">
        <f t="shared" si="13"/>
        <v>3.5332496863237139</v>
      </c>
      <c r="AB33" s="24"/>
      <c r="AC33" s="24"/>
      <c r="AD33" s="24">
        <v>870</v>
      </c>
      <c r="AE33" s="25">
        <f t="shared" si="18"/>
        <v>4.8030112923462989</v>
      </c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>
        <v>580</v>
      </c>
      <c r="AQ33" s="32">
        <f t="shared" si="25"/>
        <v>3.2020075282308658</v>
      </c>
      <c r="AR33" s="24"/>
      <c r="AS33" s="24"/>
      <c r="AT33" s="24"/>
      <c r="AU33" s="24"/>
      <c r="AV33" s="24">
        <v>390</v>
      </c>
      <c r="AW33" s="25">
        <f t="shared" si="26"/>
        <v>2.1530740276035134</v>
      </c>
      <c r="AX33" s="24"/>
      <c r="AY33" s="24"/>
      <c r="AZ33" s="24"/>
      <c r="BA33" s="24"/>
      <c r="BB33" s="24">
        <v>340</v>
      </c>
      <c r="BC33" s="25">
        <f t="shared" si="19"/>
        <v>1.877038895859473</v>
      </c>
      <c r="BD33" s="24"/>
      <c r="BE33" s="24"/>
      <c r="BF33" s="24">
        <v>620</v>
      </c>
      <c r="BG33" s="25">
        <f t="shared" si="27"/>
        <v>3.4228356336260979</v>
      </c>
      <c r="BH33" s="24">
        <v>140</v>
      </c>
      <c r="BI33" s="25">
        <f t="shared" si="28"/>
        <v>0.77289836888331243</v>
      </c>
      <c r="BJ33" s="24"/>
      <c r="BK33" s="24"/>
      <c r="BL33" s="24">
        <v>250</v>
      </c>
      <c r="BM33" s="25">
        <f t="shared" si="20"/>
        <v>1.3801756587202008</v>
      </c>
      <c r="BN33" s="24">
        <v>210</v>
      </c>
      <c r="BO33" s="32">
        <f t="shared" si="21"/>
        <v>1.1593475533249686</v>
      </c>
      <c r="BP33" s="24">
        <v>160</v>
      </c>
      <c r="BQ33" s="25">
        <f t="shared" si="22"/>
        <v>0.88331242158092849</v>
      </c>
      <c r="BR33" s="24">
        <v>130</v>
      </c>
      <c r="BS33" s="25">
        <f t="shared" si="7"/>
        <v>0.7176913425345044</v>
      </c>
      <c r="BT33" s="24">
        <v>410</v>
      </c>
      <c r="BU33" s="25">
        <f t="shared" si="8"/>
        <v>2.263488080301129</v>
      </c>
      <c r="BV33" s="24"/>
      <c r="BW33" s="24"/>
      <c r="BX33" s="24"/>
      <c r="BY33" s="24"/>
      <c r="BZ33" s="24">
        <v>170</v>
      </c>
      <c r="CA33" s="25">
        <f t="shared" si="9"/>
        <v>0.93851944792973652</v>
      </c>
      <c r="CB33" s="24">
        <v>220</v>
      </c>
      <c r="CC33" s="25">
        <f t="shared" si="10"/>
        <v>1.2145545796737767</v>
      </c>
      <c r="CD33" s="24"/>
      <c r="CE33" s="24"/>
      <c r="CF33" s="24"/>
      <c r="CG33" s="24"/>
      <c r="CH33" s="24">
        <v>240</v>
      </c>
      <c r="CI33" s="25">
        <f t="shared" si="11"/>
        <v>1.3249686323713927</v>
      </c>
      <c r="CP33" s="26"/>
      <c r="CR33" s="26"/>
      <c r="DB33" s="26"/>
      <c r="DH33" s="26"/>
      <c r="DL33" s="26"/>
      <c r="DN33" s="26"/>
      <c r="DP33" s="26"/>
      <c r="DT33" s="26"/>
      <c r="DV33" s="26"/>
      <c r="DX33" s="26"/>
      <c r="DZ33" s="26"/>
      <c r="EF33" s="26"/>
      <c r="EH33" s="26"/>
      <c r="EL33" s="26"/>
      <c r="EN33" s="26"/>
      <c r="EP33" s="26"/>
      <c r="ET33" s="29"/>
    </row>
    <row r="34" spans="1:150" x14ac:dyDescent="0.25">
      <c r="A34" s="11">
        <v>95000</v>
      </c>
      <c r="B34" s="6">
        <f t="shared" si="12"/>
        <v>59.677490278850932</v>
      </c>
      <c r="C34" s="11">
        <v>13</v>
      </c>
      <c r="D34" s="24"/>
      <c r="E34" s="24"/>
      <c r="F34" s="24"/>
      <c r="G34" s="24"/>
      <c r="H34" s="24">
        <v>160</v>
      </c>
      <c r="I34" s="25">
        <f t="shared" si="15"/>
        <v>0.88331242158092849</v>
      </c>
      <c r="J34" s="24"/>
      <c r="K34" s="24"/>
      <c r="L34" s="24"/>
      <c r="M34" s="24"/>
      <c r="N34" s="24"/>
      <c r="O34" s="24"/>
      <c r="P34" s="24"/>
      <c r="Q34" s="24"/>
      <c r="R34" s="24">
        <v>360</v>
      </c>
      <c r="S34" s="32">
        <f t="shared" si="17"/>
        <v>1.9874529485570891</v>
      </c>
      <c r="T34" s="24"/>
      <c r="U34" s="24"/>
      <c r="V34" s="24">
        <v>430</v>
      </c>
      <c r="W34" s="32">
        <f t="shared" si="23"/>
        <v>2.3739021329987455</v>
      </c>
      <c r="X34" s="24">
        <v>80</v>
      </c>
      <c r="Y34" s="25">
        <f t="shared" si="24"/>
        <v>0.44165621079046424</v>
      </c>
      <c r="Z34" s="24">
        <v>630</v>
      </c>
      <c r="AA34" s="32">
        <f t="shared" si="13"/>
        <v>3.4780426599749061</v>
      </c>
      <c r="AB34" s="24"/>
      <c r="AC34" s="24"/>
      <c r="AD34" s="24">
        <v>870</v>
      </c>
      <c r="AE34" s="32">
        <f t="shared" si="18"/>
        <v>4.8030112923462989</v>
      </c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>
        <v>570</v>
      </c>
      <c r="AQ34" s="32">
        <f t="shared" si="25"/>
        <v>3.1468005018820575</v>
      </c>
      <c r="AR34" s="24"/>
      <c r="AS34" s="24"/>
      <c r="AT34" s="24"/>
      <c r="AU34" s="24"/>
      <c r="AV34" s="24">
        <v>390</v>
      </c>
      <c r="AW34" s="32">
        <f t="shared" si="26"/>
        <v>2.1530740276035134</v>
      </c>
      <c r="AX34" s="24"/>
      <c r="AY34" s="24"/>
      <c r="AZ34" s="24"/>
      <c r="BA34" s="24"/>
      <c r="BB34" s="24">
        <v>340</v>
      </c>
      <c r="BC34" s="32">
        <f t="shared" si="19"/>
        <v>1.877038895859473</v>
      </c>
      <c r="BD34" s="24"/>
      <c r="BE34" s="24"/>
      <c r="BF34" s="24">
        <v>620</v>
      </c>
      <c r="BG34" s="32">
        <f t="shared" si="27"/>
        <v>3.4228356336260979</v>
      </c>
      <c r="BH34" s="33">
        <v>140</v>
      </c>
      <c r="BI34" s="34">
        <f t="shared" si="28"/>
        <v>0.77289836888331243</v>
      </c>
      <c r="BJ34" s="24"/>
      <c r="BK34" s="24"/>
      <c r="BL34" s="24">
        <v>250</v>
      </c>
      <c r="BM34" s="25">
        <f t="shared" si="20"/>
        <v>1.3801756587202008</v>
      </c>
      <c r="BN34" s="24">
        <v>200</v>
      </c>
      <c r="BO34" s="25">
        <f t="shared" si="21"/>
        <v>1.1041405269761606</v>
      </c>
      <c r="BP34" s="24">
        <v>160</v>
      </c>
      <c r="BQ34" s="25">
        <f t="shared" si="22"/>
        <v>0.88331242158092849</v>
      </c>
      <c r="BR34" s="24">
        <v>130</v>
      </c>
      <c r="BS34" s="25">
        <f t="shared" si="7"/>
        <v>0.7176913425345044</v>
      </c>
      <c r="BT34" s="24">
        <v>410</v>
      </c>
      <c r="BU34" s="32">
        <f t="shared" si="8"/>
        <v>2.263488080301129</v>
      </c>
      <c r="BV34" s="24"/>
      <c r="BW34" s="24"/>
      <c r="BX34" s="24"/>
      <c r="BY34" s="24"/>
      <c r="BZ34" s="24">
        <v>170</v>
      </c>
      <c r="CA34" s="32">
        <f t="shared" si="9"/>
        <v>0.93851944792973652</v>
      </c>
      <c r="CB34" s="24">
        <v>220</v>
      </c>
      <c r="CC34" s="32">
        <f t="shared" si="10"/>
        <v>1.2145545796737767</v>
      </c>
      <c r="CD34" s="24"/>
      <c r="CE34" s="24"/>
      <c r="CF34" s="24"/>
      <c r="CG34" s="24"/>
      <c r="CH34" s="24">
        <v>240</v>
      </c>
      <c r="CI34" s="25">
        <f t="shared" si="11"/>
        <v>1.3249686323713927</v>
      </c>
      <c r="CP34" s="26"/>
      <c r="CR34" s="26"/>
      <c r="DB34" s="26"/>
      <c r="DH34" s="26"/>
      <c r="DL34" s="26"/>
      <c r="DN34" s="26"/>
      <c r="DP34" s="26"/>
      <c r="DZ34" s="26"/>
      <c r="EF34" s="26"/>
      <c r="EH34" s="26"/>
      <c r="EL34" s="26"/>
      <c r="EN34" s="26"/>
      <c r="EP34" s="26"/>
      <c r="ER34" s="29"/>
      <c r="ET34" s="29"/>
    </row>
    <row r="35" spans="1:150" ht="14.25" customHeight="1" x14ac:dyDescent="0.25">
      <c r="A35" s="11">
        <v>90000</v>
      </c>
      <c r="B35" s="6">
        <f t="shared" si="12"/>
        <v>56.53656973785877</v>
      </c>
      <c r="C35" s="11">
        <v>12</v>
      </c>
      <c r="D35" s="24"/>
      <c r="E35" s="24"/>
      <c r="F35" s="24"/>
      <c r="G35" s="24"/>
      <c r="H35" s="24">
        <v>160</v>
      </c>
      <c r="I35" s="32">
        <f t="shared" si="15"/>
        <v>0.88331242158092849</v>
      </c>
      <c r="J35" s="24"/>
      <c r="K35" s="24"/>
      <c r="L35" s="24"/>
      <c r="M35" s="24"/>
      <c r="N35" s="24"/>
      <c r="O35" s="24"/>
      <c r="P35" s="24"/>
      <c r="Q35" s="24"/>
      <c r="R35" s="24">
        <v>340</v>
      </c>
      <c r="S35" s="32">
        <f t="shared" si="17"/>
        <v>1.877038895859473</v>
      </c>
      <c r="T35" s="24"/>
      <c r="U35" s="24"/>
      <c r="V35" s="24">
        <v>420</v>
      </c>
      <c r="W35" s="32">
        <f t="shared" si="23"/>
        <v>2.3186951066499373</v>
      </c>
      <c r="X35" s="24">
        <v>80</v>
      </c>
      <c r="Y35" s="32">
        <f t="shared" si="24"/>
        <v>0.44165621079046424</v>
      </c>
      <c r="Z35" s="24">
        <v>570</v>
      </c>
      <c r="AA35" s="32">
        <f t="shared" si="13"/>
        <v>3.1468005018820575</v>
      </c>
      <c r="AB35" s="24"/>
      <c r="AC35" s="24"/>
      <c r="AD35" s="24">
        <v>830</v>
      </c>
      <c r="AE35" s="25">
        <f t="shared" si="18"/>
        <v>4.5821831869510667</v>
      </c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>
        <v>540</v>
      </c>
      <c r="AQ35" s="32">
        <f t="shared" si="25"/>
        <v>2.9811794228356336</v>
      </c>
      <c r="AR35" s="24"/>
      <c r="AS35" s="24"/>
      <c r="AT35" s="24"/>
      <c r="AU35" s="24"/>
      <c r="AV35" s="24">
        <v>380</v>
      </c>
      <c r="AW35" s="32">
        <f t="shared" si="26"/>
        <v>2.0978670012547052</v>
      </c>
      <c r="AX35" s="24"/>
      <c r="AY35" s="24"/>
      <c r="AZ35" s="24"/>
      <c r="BA35" s="24"/>
      <c r="BB35" s="24">
        <v>310</v>
      </c>
      <c r="BC35" s="25">
        <f t="shared" si="19"/>
        <v>1.7114178168130489</v>
      </c>
      <c r="BD35" s="24"/>
      <c r="BE35" s="24"/>
      <c r="BF35" s="24">
        <v>590</v>
      </c>
      <c r="BG35" s="25">
        <f t="shared" si="27"/>
        <v>3.257214554579674</v>
      </c>
      <c r="BH35" s="24"/>
      <c r="BI35" s="24"/>
      <c r="BJ35" s="24"/>
      <c r="BK35" s="24"/>
      <c r="BL35" s="24">
        <v>250</v>
      </c>
      <c r="BM35" s="32">
        <f t="shared" si="20"/>
        <v>1.3801756587202008</v>
      </c>
      <c r="BN35" s="24">
        <v>200</v>
      </c>
      <c r="BO35" s="32">
        <f t="shared" si="21"/>
        <v>1.1041405269761606</v>
      </c>
      <c r="BP35" s="24">
        <v>160</v>
      </c>
      <c r="BQ35" s="32">
        <f t="shared" si="22"/>
        <v>0.88331242158092849</v>
      </c>
      <c r="BR35" s="24">
        <v>130</v>
      </c>
      <c r="BS35" s="25">
        <f t="shared" si="7"/>
        <v>0.7176913425345044</v>
      </c>
      <c r="BT35" s="24">
        <v>390</v>
      </c>
      <c r="BU35" s="32">
        <f t="shared" si="8"/>
        <v>2.1530740276035134</v>
      </c>
      <c r="BV35" s="24"/>
      <c r="BW35" s="24"/>
      <c r="BX35" s="24"/>
      <c r="BY35" s="24"/>
      <c r="BZ35" s="24">
        <v>150</v>
      </c>
      <c r="CA35" s="25">
        <f t="shared" si="9"/>
        <v>0.82810539523212046</v>
      </c>
      <c r="CB35" s="24">
        <v>200</v>
      </c>
      <c r="CC35" s="32">
        <f t="shared" si="10"/>
        <v>1.1041405269761606</v>
      </c>
      <c r="CD35" s="24"/>
      <c r="CE35" s="24"/>
      <c r="CF35" s="24"/>
      <c r="CG35" s="24"/>
      <c r="CH35" s="24">
        <v>240</v>
      </c>
      <c r="CI35" s="32">
        <f t="shared" si="11"/>
        <v>1.3249686323713927</v>
      </c>
      <c r="CP35" s="26"/>
      <c r="CR35" s="26"/>
      <c r="DB35" s="26"/>
      <c r="DL35" s="26"/>
      <c r="DN35" s="26"/>
      <c r="DZ35" s="26"/>
      <c r="EH35" s="26"/>
      <c r="EL35" s="26"/>
      <c r="EN35" s="26"/>
      <c r="EP35" s="26"/>
      <c r="ET35" s="29"/>
    </row>
    <row r="36" spans="1:150" ht="14.25" customHeight="1" x14ac:dyDescent="0.25">
      <c r="A36" s="11">
        <v>85000</v>
      </c>
      <c r="B36" s="6">
        <f t="shared" si="12"/>
        <v>53.395649196866614</v>
      </c>
      <c r="C36" s="11">
        <v>11</v>
      </c>
      <c r="D36" s="24"/>
      <c r="E36" s="24"/>
      <c r="F36" s="24"/>
      <c r="G36" s="24"/>
      <c r="H36" s="24">
        <v>140</v>
      </c>
      <c r="I36" s="32">
        <f t="shared" si="15"/>
        <v>0.77289836888331243</v>
      </c>
      <c r="J36" s="24"/>
      <c r="K36" s="24"/>
      <c r="L36" s="24"/>
      <c r="M36" s="24"/>
      <c r="N36" s="24"/>
      <c r="O36" s="24"/>
      <c r="P36" s="24"/>
      <c r="Q36" s="24"/>
      <c r="R36" s="24">
        <v>330</v>
      </c>
      <c r="S36" s="32">
        <f t="shared" si="17"/>
        <v>1.821831869510665</v>
      </c>
      <c r="T36" s="24"/>
      <c r="U36" s="24"/>
      <c r="V36" s="24">
        <v>390</v>
      </c>
      <c r="W36" s="32">
        <f t="shared" si="23"/>
        <v>2.1530740276035134</v>
      </c>
      <c r="X36" s="24">
        <v>70</v>
      </c>
      <c r="Y36" s="32">
        <f t="shared" si="24"/>
        <v>0.38644918444165621</v>
      </c>
      <c r="Z36" s="24">
        <v>530</v>
      </c>
      <c r="AA36" s="32">
        <f t="shared" si="13"/>
        <v>2.9259723964868254</v>
      </c>
      <c r="AB36" s="24"/>
      <c r="AC36" s="24"/>
      <c r="AD36" s="24">
        <v>830</v>
      </c>
      <c r="AE36" s="32">
        <f t="shared" si="18"/>
        <v>4.5821831869510667</v>
      </c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>
        <v>530</v>
      </c>
      <c r="AQ36" s="32">
        <f t="shared" si="25"/>
        <v>2.9259723964868254</v>
      </c>
      <c r="AR36" s="24"/>
      <c r="AS36" s="24"/>
      <c r="AT36" s="24"/>
      <c r="AU36" s="24"/>
      <c r="AV36" s="24">
        <v>350</v>
      </c>
      <c r="AW36" s="25">
        <f t="shared" si="26"/>
        <v>1.9322459222082811</v>
      </c>
      <c r="AX36" s="24"/>
      <c r="AY36" s="24"/>
      <c r="AZ36" s="24"/>
      <c r="BA36" s="24"/>
      <c r="BB36" s="24">
        <v>310</v>
      </c>
      <c r="BC36" s="32">
        <f t="shared" si="19"/>
        <v>1.7114178168130489</v>
      </c>
      <c r="BD36" s="24"/>
      <c r="BE36" s="24"/>
      <c r="BF36" s="24">
        <v>590</v>
      </c>
      <c r="BG36" s="32">
        <f t="shared" si="27"/>
        <v>3.257214554579674</v>
      </c>
      <c r="BH36" s="24"/>
      <c r="BI36" s="24"/>
      <c r="BJ36" s="24"/>
      <c r="BK36" s="24"/>
      <c r="BL36" s="24">
        <v>240</v>
      </c>
      <c r="BM36" s="32">
        <f t="shared" si="20"/>
        <v>1.3249686323713927</v>
      </c>
      <c r="BN36" s="24">
        <v>190</v>
      </c>
      <c r="BO36" s="32">
        <f t="shared" si="21"/>
        <v>1.0489335006273526</v>
      </c>
      <c r="BP36" s="24">
        <v>150</v>
      </c>
      <c r="BQ36" s="32">
        <f t="shared" si="22"/>
        <v>0.82810539523212046</v>
      </c>
      <c r="BR36" s="24">
        <v>130</v>
      </c>
      <c r="BS36" s="25">
        <f t="shared" si="7"/>
        <v>0.7176913425345044</v>
      </c>
      <c r="BT36" s="24">
        <v>380</v>
      </c>
      <c r="BU36" s="32">
        <f t="shared" si="8"/>
        <v>2.0978670012547052</v>
      </c>
      <c r="BV36" s="24"/>
      <c r="BW36" s="24"/>
      <c r="BX36" s="24"/>
      <c r="BY36" s="24"/>
      <c r="BZ36" s="24">
        <v>150</v>
      </c>
      <c r="CA36" s="32">
        <f t="shared" si="9"/>
        <v>0.82810539523212046</v>
      </c>
      <c r="CB36" s="24">
        <v>160</v>
      </c>
      <c r="CC36" s="25">
        <f t="shared" si="10"/>
        <v>0.88331242158092849</v>
      </c>
      <c r="CD36" s="24"/>
      <c r="CE36" s="24"/>
      <c r="CF36" s="24"/>
      <c r="CG36" s="24"/>
      <c r="CH36" s="24">
        <v>230</v>
      </c>
      <c r="CI36" s="32">
        <f t="shared" si="11"/>
        <v>1.2697616060225847</v>
      </c>
      <c r="DL36" s="26"/>
      <c r="DN36" s="26"/>
      <c r="EH36" s="26"/>
      <c r="EL36" s="26"/>
      <c r="EN36" s="26"/>
      <c r="EP36" s="26"/>
      <c r="ET36" s="29"/>
    </row>
    <row r="37" spans="1:150" ht="14.25" customHeight="1" x14ac:dyDescent="0.25">
      <c r="A37" s="11">
        <v>80000</v>
      </c>
      <c r="B37" s="6">
        <f t="shared" si="12"/>
        <v>50.254728655874459</v>
      </c>
      <c r="C37" s="11">
        <v>10</v>
      </c>
      <c r="D37" s="24"/>
      <c r="E37" s="24"/>
      <c r="F37" s="24"/>
      <c r="G37" s="24"/>
      <c r="H37" s="24">
        <v>130</v>
      </c>
      <c r="I37" s="32">
        <f t="shared" si="15"/>
        <v>0.7176913425345044</v>
      </c>
      <c r="J37" s="24"/>
      <c r="K37" s="24"/>
      <c r="L37" s="24"/>
      <c r="M37" s="24"/>
      <c r="N37" s="24"/>
      <c r="O37" s="24"/>
      <c r="P37" s="24"/>
      <c r="Q37" s="24"/>
      <c r="R37" s="24">
        <v>290</v>
      </c>
      <c r="S37" s="32">
        <f t="shared" si="17"/>
        <v>1.6010037641154329</v>
      </c>
      <c r="T37" s="24"/>
      <c r="U37" s="24"/>
      <c r="V37" s="24">
        <v>350</v>
      </c>
      <c r="W37" s="32">
        <f t="shared" si="23"/>
        <v>1.9322459222082811</v>
      </c>
      <c r="X37" s="24">
        <v>60</v>
      </c>
      <c r="Y37" s="32">
        <f t="shared" si="24"/>
        <v>0.33124215809284818</v>
      </c>
      <c r="Z37" s="24">
        <v>500</v>
      </c>
      <c r="AA37" s="32">
        <f t="shared" si="13"/>
        <v>2.7603513174404015</v>
      </c>
      <c r="AB37" s="24"/>
      <c r="AC37" s="24"/>
      <c r="AD37" s="24">
        <v>790</v>
      </c>
      <c r="AE37" s="32">
        <f t="shared" si="18"/>
        <v>4.3613550815558346</v>
      </c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>
        <v>480</v>
      </c>
      <c r="AQ37" s="25">
        <f t="shared" si="25"/>
        <v>2.6499372647427855</v>
      </c>
      <c r="AR37" s="24"/>
      <c r="AS37" s="24"/>
      <c r="AT37" s="24"/>
      <c r="AU37" s="24"/>
      <c r="AV37" s="24">
        <v>350</v>
      </c>
      <c r="AW37" s="25">
        <f t="shared" si="26"/>
        <v>1.9322459222082811</v>
      </c>
      <c r="AX37" s="24"/>
      <c r="AY37" s="24"/>
      <c r="AZ37" s="24"/>
      <c r="BA37" s="24"/>
      <c r="BB37" s="24">
        <v>290</v>
      </c>
      <c r="BC37" s="32">
        <f t="shared" si="19"/>
        <v>1.6010037641154329</v>
      </c>
      <c r="BD37" s="24"/>
      <c r="BE37" s="24"/>
      <c r="BF37" s="24">
        <v>510</v>
      </c>
      <c r="BG37" s="25">
        <f t="shared" si="27"/>
        <v>2.8155583437892098</v>
      </c>
      <c r="BH37" s="24"/>
      <c r="BI37" s="24"/>
      <c r="BJ37" s="24"/>
      <c r="BK37" s="24"/>
      <c r="BL37" s="24">
        <v>230</v>
      </c>
      <c r="BM37" s="25">
        <f t="shared" si="20"/>
        <v>1.2697616060225847</v>
      </c>
      <c r="BN37" s="24">
        <v>180</v>
      </c>
      <c r="BO37" s="32">
        <f t="shared" si="21"/>
        <v>0.99372647427854455</v>
      </c>
      <c r="BP37" s="24">
        <v>130</v>
      </c>
      <c r="BQ37" s="32">
        <f t="shared" si="22"/>
        <v>0.7176913425345044</v>
      </c>
      <c r="BR37" s="24">
        <v>130</v>
      </c>
      <c r="BS37" s="32">
        <f t="shared" si="7"/>
        <v>0.7176913425345044</v>
      </c>
      <c r="BT37" s="30">
        <v>330</v>
      </c>
      <c r="BU37" s="31">
        <f t="shared" si="8"/>
        <v>1.821831869510665</v>
      </c>
      <c r="BV37" s="24"/>
      <c r="BW37" s="24"/>
      <c r="BX37" s="24"/>
      <c r="BY37" s="24"/>
      <c r="BZ37" s="24">
        <v>130</v>
      </c>
      <c r="CA37" s="32">
        <f t="shared" si="9"/>
        <v>0.7176913425345044</v>
      </c>
      <c r="CB37" s="24">
        <v>160</v>
      </c>
      <c r="CC37" s="25">
        <f t="shared" si="10"/>
        <v>0.88331242158092849</v>
      </c>
      <c r="CD37" s="24"/>
      <c r="CE37" s="24"/>
      <c r="CF37" s="24"/>
      <c r="CG37" s="24"/>
      <c r="CH37" s="24">
        <v>220</v>
      </c>
      <c r="CI37" s="32">
        <f t="shared" si="11"/>
        <v>1.2145545796737767</v>
      </c>
      <c r="DN37" s="26"/>
      <c r="EH37" s="26"/>
      <c r="ET37" s="29"/>
    </row>
    <row r="38" spans="1:150" ht="14.25" customHeight="1" x14ac:dyDescent="0.25">
      <c r="A38" s="11">
        <v>75000</v>
      </c>
      <c r="B38" s="6">
        <f t="shared" si="12"/>
        <v>47.11380811488231</v>
      </c>
      <c r="C38" s="11">
        <v>9</v>
      </c>
      <c r="D38" s="24"/>
      <c r="E38" s="24"/>
      <c r="F38" s="24"/>
      <c r="G38" s="24"/>
      <c r="H38" s="24">
        <v>110</v>
      </c>
      <c r="I38" s="32">
        <f t="shared" si="15"/>
        <v>0.60727728983688833</v>
      </c>
      <c r="J38" s="24"/>
      <c r="K38" s="24"/>
      <c r="L38" s="24"/>
      <c r="M38" s="24"/>
      <c r="N38" s="24"/>
      <c r="O38" s="24"/>
      <c r="P38" s="24"/>
      <c r="Q38" s="24"/>
      <c r="R38" s="24">
        <v>250</v>
      </c>
      <c r="S38" s="32">
        <f t="shared" si="17"/>
        <v>1.3801756587202008</v>
      </c>
      <c r="T38" s="24"/>
      <c r="U38" s="24"/>
      <c r="V38" s="24">
        <v>320</v>
      </c>
      <c r="W38" s="32">
        <f t="shared" si="23"/>
        <v>1.766624843161857</v>
      </c>
      <c r="X38" s="24">
        <v>50</v>
      </c>
      <c r="Y38" s="32">
        <f t="shared" si="24"/>
        <v>0.27603513174404015</v>
      </c>
      <c r="Z38" s="24">
        <v>480</v>
      </c>
      <c r="AA38" s="32">
        <f t="shared" si="13"/>
        <v>2.6499372647427855</v>
      </c>
      <c r="AB38" s="24"/>
      <c r="AC38" s="24"/>
      <c r="AD38" s="24">
        <v>760</v>
      </c>
      <c r="AE38" s="32">
        <f t="shared" si="18"/>
        <v>4.1957340025094103</v>
      </c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>
        <v>480</v>
      </c>
      <c r="AQ38" s="32">
        <f t="shared" si="25"/>
        <v>2.6499372647427855</v>
      </c>
      <c r="AR38" s="24"/>
      <c r="AS38" s="24"/>
      <c r="AT38" s="24"/>
      <c r="AU38" s="24"/>
      <c r="AV38" s="24">
        <v>350</v>
      </c>
      <c r="AW38" s="32">
        <f t="shared" si="26"/>
        <v>1.9322459222082811</v>
      </c>
      <c r="AX38" s="24"/>
      <c r="AY38" s="24"/>
      <c r="AZ38" s="24"/>
      <c r="BA38" s="24"/>
      <c r="BB38" s="24">
        <v>280</v>
      </c>
      <c r="BC38" s="32">
        <f t="shared" si="19"/>
        <v>1.5457967377666249</v>
      </c>
      <c r="BD38" s="24"/>
      <c r="BE38" s="24"/>
      <c r="BF38" s="24">
        <v>510</v>
      </c>
      <c r="BG38" s="32">
        <f t="shared" si="27"/>
        <v>2.8155583437892098</v>
      </c>
      <c r="BH38" s="24"/>
      <c r="BI38" s="24"/>
      <c r="BJ38" s="24"/>
      <c r="BK38" s="24"/>
      <c r="BL38" s="24">
        <v>230</v>
      </c>
      <c r="BM38" s="25">
        <f t="shared" si="20"/>
        <v>1.2697616060225847</v>
      </c>
      <c r="BN38" s="24">
        <v>170</v>
      </c>
      <c r="BO38" s="25">
        <f t="shared" si="21"/>
        <v>0.93851944792973652</v>
      </c>
      <c r="BP38" s="24">
        <v>120</v>
      </c>
      <c r="BQ38" s="32">
        <f t="shared" si="22"/>
        <v>0.66248431618569636</v>
      </c>
      <c r="BR38" s="24">
        <v>120</v>
      </c>
      <c r="BS38" s="25">
        <f t="shared" si="7"/>
        <v>0.66248431618569636</v>
      </c>
      <c r="BT38" s="24"/>
      <c r="BU38" s="24"/>
      <c r="BV38" s="24">
        <v>200</v>
      </c>
      <c r="BW38" s="32">
        <f>SUM(BV38*(44/7970))</f>
        <v>1.1041405269761606</v>
      </c>
      <c r="BX38" s="24">
        <v>130</v>
      </c>
      <c r="BY38" s="25">
        <f>SUM(BX38*(44/7970))</f>
        <v>0.7176913425345044</v>
      </c>
      <c r="BZ38" s="24">
        <v>120</v>
      </c>
      <c r="CA38" s="25">
        <f t="shared" si="9"/>
        <v>0.66248431618569636</v>
      </c>
      <c r="CB38" s="24">
        <v>160</v>
      </c>
      <c r="CC38" s="25">
        <f t="shared" si="10"/>
        <v>0.88331242158092849</v>
      </c>
      <c r="CD38" s="24"/>
      <c r="CE38" s="24"/>
      <c r="CF38" s="24"/>
      <c r="CG38" s="24"/>
      <c r="CH38" s="24">
        <v>200</v>
      </c>
      <c r="CI38" s="32">
        <f t="shared" si="11"/>
        <v>1.1041405269761606</v>
      </c>
      <c r="ET38" s="29"/>
    </row>
    <row r="39" spans="1:150" ht="14.25" customHeight="1" x14ac:dyDescent="0.25">
      <c r="A39" s="11">
        <v>70000</v>
      </c>
      <c r="B39" s="6">
        <f t="shared" si="12"/>
        <v>43.972887573890155</v>
      </c>
      <c r="C39" s="11">
        <v>8</v>
      </c>
      <c r="D39" s="24"/>
      <c r="E39" s="24"/>
      <c r="F39" s="24"/>
      <c r="G39" s="24"/>
      <c r="H39" s="24">
        <v>100</v>
      </c>
      <c r="I39" s="25">
        <f t="shared" si="15"/>
        <v>0.5520702634880803</v>
      </c>
      <c r="J39" s="24"/>
      <c r="K39" s="24"/>
      <c r="L39" s="24"/>
      <c r="M39" s="24"/>
      <c r="N39" s="24"/>
      <c r="O39" s="24"/>
      <c r="P39" s="24"/>
      <c r="Q39" s="24"/>
      <c r="R39" s="24">
        <v>240</v>
      </c>
      <c r="S39" s="32">
        <f t="shared" si="17"/>
        <v>1.3249686323713927</v>
      </c>
      <c r="T39" s="24"/>
      <c r="U39" s="24"/>
      <c r="V39" s="24">
        <v>310</v>
      </c>
      <c r="W39" s="32">
        <f t="shared" si="23"/>
        <v>1.7114178168130489</v>
      </c>
      <c r="X39" s="33">
        <v>30</v>
      </c>
      <c r="Y39" s="34">
        <f t="shared" si="24"/>
        <v>0.16562107904642409</v>
      </c>
      <c r="Z39" s="24">
        <v>420</v>
      </c>
      <c r="AA39" s="32">
        <f t="shared" si="13"/>
        <v>2.3186951066499373</v>
      </c>
      <c r="AB39" s="24"/>
      <c r="AC39" s="24"/>
      <c r="AD39" s="24">
        <v>740</v>
      </c>
      <c r="AE39" s="32">
        <f t="shared" si="18"/>
        <v>4.0853199498117938</v>
      </c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>
        <v>460</v>
      </c>
      <c r="AQ39" s="25">
        <f t="shared" si="25"/>
        <v>2.5395232120451694</v>
      </c>
      <c r="AR39" s="24"/>
      <c r="AS39" s="24"/>
      <c r="AT39" s="24"/>
      <c r="AU39" s="24"/>
      <c r="AV39" s="24">
        <v>310</v>
      </c>
      <c r="AW39" s="25">
        <f t="shared" si="26"/>
        <v>1.7114178168130489</v>
      </c>
      <c r="AX39" s="24"/>
      <c r="AY39" s="24"/>
      <c r="AZ39" s="24"/>
      <c r="BA39" s="24"/>
      <c r="BB39" s="24">
        <v>250</v>
      </c>
      <c r="BC39" s="32">
        <f t="shared" si="19"/>
        <v>1.3801756587202008</v>
      </c>
      <c r="BD39" s="24"/>
      <c r="BE39" s="24"/>
      <c r="BF39" s="24">
        <v>480</v>
      </c>
      <c r="BG39" s="25">
        <f t="shared" si="27"/>
        <v>2.6499372647427855</v>
      </c>
      <c r="BH39" s="24"/>
      <c r="BI39" s="24"/>
      <c r="BJ39" s="24"/>
      <c r="BK39" s="24"/>
      <c r="BL39" s="24">
        <v>230</v>
      </c>
      <c r="BM39" s="32">
        <f t="shared" si="20"/>
        <v>1.2697616060225847</v>
      </c>
      <c r="BN39" s="24">
        <v>170</v>
      </c>
      <c r="BO39" s="32">
        <f t="shared" si="21"/>
        <v>0.93851944792973652</v>
      </c>
      <c r="BP39" s="24">
        <v>100</v>
      </c>
      <c r="BQ39" s="32">
        <f t="shared" si="22"/>
        <v>0.5520702634880803</v>
      </c>
      <c r="BR39" s="24">
        <v>120</v>
      </c>
      <c r="BS39" s="32">
        <f t="shared" si="7"/>
        <v>0.66248431618569636</v>
      </c>
      <c r="BT39" s="24"/>
      <c r="BU39" s="24"/>
      <c r="BV39" s="24">
        <v>160</v>
      </c>
      <c r="BW39" s="32">
        <f t="shared" ref="BW39:BW45" si="31">SUM(BV39*(44/7970))</f>
        <v>0.88331242158092849</v>
      </c>
      <c r="BX39" s="24">
        <v>130</v>
      </c>
      <c r="BY39" s="32">
        <f t="shared" ref="BY39:BY44" si="32">SUM(BX39*(44/7970))</f>
        <v>0.7176913425345044</v>
      </c>
      <c r="BZ39" s="24">
        <v>120</v>
      </c>
      <c r="CA39" s="25">
        <f t="shared" si="9"/>
        <v>0.66248431618569636</v>
      </c>
      <c r="CB39" s="24">
        <v>160</v>
      </c>
      <c r="CC39" s="25">
        <f t="shared" si="10"/>
        <v>0.88331242158092849</v>
      </c>
      <c r="CD39" s="24"/>
      <c r="CE39" s="24"/>
      <c r="CF39" s="24"/>
      <c r="CG39" s="24"/>
      <c r="CH39" s="24">
        <v>190</v>
      </c>
      <c r="CI39" s="25">
        <f t="shared" si="11"/>
        <v>1.0489335006273526</v>
      </c>
      <c r="ET39" s="29"/>
    </row>
    <row r="40" spans="1:150" ht="14.25" customHeight="1" x14ac:dyDescent="0.25">
      <c r="A40" s="11">
        <v>65000</v>
      </c>
      <c r="B40" s="6">
        <f t="shared" si="12"/>
        <v>40.831967032898007</v>
      </c>
      <c r="C40" s="11">
        <v>7</v>
      </c>
      <c r="D40" s="24"/>
      <c r="E40" s="24"/>
      <c r="F40" s="24"/>
      <c r="G40" s="24"/>
      <c r="H40" s="24">
        <v>100</v>
      </c>
      <c r="I40" s="25">
        <f t="shared" si="15"/>
        <v>0.5520702634880803</v>
      </c>
      <c r="J40" s="24"/>
      <c r="K40" s="24"/>
      <c r="L40" s="24"/>
      <c r="M40" s="24"/>
      <c r="N40" s="24"/>
      <c r="O40" s="24"/>
      <c r="P40" s="24"/>
      <c r="Q40" s="24"/>
      <c r="R40" s="24">
        <v>220</v>
      </c>
      <c r="S40" s="25">
        <f t="shared" si="17"/>
        <v>1.2145545796737767</v>
      </c>
      <c r="T40" s="24"/>
      <c r="U40" s="24"/>
      <c r="V40" s="24">
        <v>300</v>
      </c>
      <c r="W40" s="32">
        <f t="shared" si="23"/>
        <v>1.6562107904642409</v>
      </c>
      <c r="X40" s="24"/>
      <c r="Y40" s="24"/>
      <c r="Z40" s="24">
        <v>400</v>
      </c>
      <c r="AA40" s="32">
        <f t="shared" si="13"/>
        <v>2.2082810539523212</v>
      </c>
      <c r="AB40" s="24"/>
      <c r="AC40" s="24"/>
      <c r="AD40" s="24">
        <v>650</v>
      </c>
      <c r="AE40" s="32">
        <f t="shared" si="18"/>
        <v>3.5884567126725218</v>
      </c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>
        <v>460</v>
      </c>
      <c r="AQ40" s="32">
        <f t="shared" si="25"/>
        <v>2.5395232120451694</v>
      </c>
      <c r="AR40" s="24"/>
      <c r="AS40" s="24"/>
      <c r="AT40" s="24"/>
      <c r="AU40" s="24"/>
      <c r="AV40" s="24">
        <v>310</v>
      </c>
      <c r="AW40" s="32">
        <f t="shared" si="26"/>
        <v>1.7114178168130489</v>
      </c>
      <c r="AX40" s="24"/>
      <c r="AY40" s="24"/>
      <c r="AZ40" s="24"/>
      <c r="BA40" s="24"/>
      <c r="BB40" s="24">
        <v>230</v>
      </c>
      <c r="BC40" s="32">
        <f t="shared" si="19"/>
        <v>1.2697616060225847</v>
      </c>
      <c r="BD40" s="24"/>
      <c r="BE40" s="24"/>
      <c r="BF40" s="24">
        <v>480</v>
      </c>
      <c r="BG40" s="32">
        <f t="shared" si="27"/>
        <v>2.6499372647427855</v>
      </c>
      <c r="BH40" s="24"/>
      <c r="BI40" s="24"/>
      <c r="BJ40" s="24"/>
      <c r="BK40" s="24"/>
      <c r="BL40" s="24">
        <v>220</v>
      </c>
      <c r="BM40" s="25">
        <f t="shared" si="20"/>
        <v>1.2145545796737767</v>
      </c>
      <c r="BN40" s="24">
        <v>150</v>
      </c>
      <c r="BO40" s="32">
        <f t="shared" si="21"/>
        <v>0.82810539523212046</v>
      </c>
      <c r="BP40" s="24">
        <v>80</v>
      </c>
      <c r="BQ40" s="25">
        <f t="shared" si="22"/>
        <v>0.44165621079046424</v>
      </c>
      <c r="BR40" s="24">
        <v>110</v>
      </c>
      <c r="BS40" s="25">
        <f t="shared" si="7"/>
        <v>0.60727728983688833</v>
      </c>
      <c r="BT40" s="24"/>
      <c r="BU40" s="24"/>
      <c r="BV40" s="24">
        <v>150</v>
      </c>
      <c r="BW40" s="32">
        <f t="shared" si="31"/>
        <v>0.82810539523212046</v>
      </c>
      <c r="BX40" s="24">
        <v>100</v>
      </c>
      <c r="BY40" s="25">
        <f t="shared" si="32"/>
        <v>0.5520702634880803</v>
      </c>
      <c r="BZ40" s="24">
        <v>120</v>
      </c>
      <c r="CA40" s="32">
        <f t="shared" si="9"/>
        <v>0.66248431618569636</v>
      </c>
      <c r="CB40" s="24">
        <v>160</v>
      </c>
      <c r="CC40" s="32">
        <f t="shared" si="10"/>
        <v>0.88331242158092849</v>
      </c>
      <c r="CD40" s="24"/>
      <c r="CE40" s="24"/>
      <c r="CF40" s="24"/>
      <c r="CG40" s="24"/>
      <c r="CH40" s="24">
        <v>190</v>
      </c>
      <c r="CI40" s="32">
        <f t="shared" si="11"/>
        <v>1.0489335006273526</v>
      </c>
      <c r="ET40" s="29"/>
    </row>
    <row r="41" spans="1:150" ht="14.25" customHeight="1" x14ac:dyDescent="0.25">
      <c r="A41" s="11">
        <v>60000</v>
      </c>
      <c r="B41" s="6">
        <f t="shared" si="12"/>
        <v>37.691046491905851</v>
      </c>
      <c r="C41" s="11">
        <v>6</v>
      </c>
      <c r="D41" s="24"/>
      <c r="E41" s="24"/>
      <c r="F41" s="24"/>
      <c r="G41" s="24"/>
      <c r="H41" s="24">
        <v>100</v>
      </c>
      <c r="I41" s="32">
        <f t="shared" si="15"/>
        <v>0.5520702634880803</v>
      </c>
      <c r="J41" s="24"/>
      <c r="K41" s="24"/>
      <c r="L41" s="24"/>
      <c r="M41" s="24"/>
      <c r="N41" s="24"/>
      <c r="O41" s="24"/>
      <c r="P41" s="24"/>
      <c r="Q41" s="24"/>
      <c r="R41" s="24">
        <v>220</v>
      </c>
      <c r="S41" s="32">
        <f t="shared" si="17"/>
        <v>1.2145545796737767</v>
      </c>
      <c r="T41" s="24"/>
      <c r="U41" s="24"/>
      <c r="V41" s="24">
        <v>280</v>
      </c>
      <c r="W41" s="25">
        <f t="shared" si="23"/>
        <v>1.5457967377666249</v>
      </c>
      <c r="X41" s="24"/>
      <c r="Y41" s="24"/>
      <c r="Z41" s="24">
        <v>380</v>
      </c>
      <c r="AA41" s="32">
        <f t="shared" si="13"/>
        <v>2.0978670012547052</v>
      </c>
      <c r="AB41" s="24"/>
      <c r="AC41" s="24"/>
      <c r="AD41" s="24">
        <v>620</v>
      </c>
      <c r="AE41" s="32">
        <f t="shared" si="18"/>
        <v>3.4228356336260979</v>
      </c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>
        <v>440</v>
      </c>
      <c r="AQ41" s="32">
        <f t="shared" si="25"/>
        <v>2.4291091593475533</v>
      </c>
      <c r="AR41" s="24"/>
      <c r="AS41" s="24"/>
      <c r="AT41" s="24"/>
      <c r="AU41" s="24"/>
      <c r="AV41" s="24">
        <v>300</v>
      </c>
      <c r="AW41" s="32">
        <f t="shared" si="26"/>
        <v>1.6562107904642409</v>
      </c>
      <c r="AX41" s="24"/>
      <c r="AY41" s="24"/>
      <c r="AZ41" s="24"/>
      <c r="BA41" s="24"/>
      <c r="BB41" s="24">
        <v>200</v>
      </c>
      <c r="BC41" s="32">
        <f t="shared" si="19"/>
        <v>1.1041405269761606</v>
      </c>
      <c r="BD41" s="24"/>
      <c r="BE41" s="24"/>
      <c r="BF41" s="24">
        <v>470</v>
      </c>
      <c r="BG41" s="32">
        <f t="shared" si="27"/>
        <v>2.5947302383939777</v>
      </c>
      <c r="BH41" s="24"/>
      <c r="BI41" s="24"/>
      <c r="BJ41" s="24"/>
      <c r="BK41" s="24"/>
      <c r="BL41" s="24">
        <v>220</v>
      </c>
      <c r="BM41" s="32">
        <f t="shared" si="20"/>
        <v>1.2145545796737767</v>
      </c>
      <c r="BN41" s="24">
        <v>140</v>
      </c>
      <c r="BO41" s="32">
        <f t="shared" si="21"/>
        <v>0.77289836888331243</v>
      </c>
      <c r="BP41" s="24">
        <v>80</v>
      </c>
      <c r="BQ41" s="32">
        <f t="shared" si="22"/>
        <v>0.44165621079046424</v>
      </c>
      <c r="BR41" s="24">
        <v>110</v>
      </c>
      <c r="BS41" s="25">
        <f t="shared" si="7"/>
        <v>0.60727728983688833</v>
      </c>
      <c r="BT41" s="24"/>
      <c r="BU41" s="24"/>
      <c r="BV41" s="24">
        <v>140</v>
      </c>
      <c r="BW41" s="32">
        <f t="shared" si="31"/>
        <v>0.77289836888331243</v>
      </c>
      <c r="BX41" s="24">
        <v>100</v>
      </c>
      <c r="BY41" s="32">
        <f t="shared" si="32"/>
        <v>0.5520702634880803</v>
      </c>
      <c r="BZ41" s="24">
        <v>100</v>
      </c>
      <c r="CA41" s="32">
        <f t="shared" si="9"/>
        <v>0.5520702634880803</v>
      </c>
      <c r="CB41" s="30">
        <v>130</v>
      </c>
      <c r="CC41" s="31">
        <f t="shared" si="10"/>
        <v>0.7176913425345044</v>
      </c>
      <c r="CD41" s="24"/>
      <c r="CE41" s="24"/>
      <c r="CF41" s="24"/>
      <c r="CG41" s="24"/>
      <c r="CH41" s="24">
        <v>170</v>
      </c>
      <c r="CI41" s="32">
        <f t="shared" si="11"/>
        <v>0.93851944792973652</v>
      </c>
      <c r="ET41" s="29"/>
    </row>
    <row r="42" spans="1:150" ht="14.25" customHeight="1" x14ac:dyDescent="0.25">
      <c r="A42" s="11">
        <v>55000</v>
      </c>
      <c r="B42" s="6">
        <f t="shared" si="12"/>
        <v>34.550125950913696</v>
      </c>
      <c r="C42" s="11">
        <v>5</v>
      </c>
      <c r="D42" s="24"/>
      <c r="E42" s="24"/>
      <c r="F42" s="24"/>
      <c r="G42" s="24"/>
      <c r="H42" s="24">
        <v>50</v>
      </c>
      <c r="I42" s="32">
        <f t="shared" si="15"/>
        <v>0.27603513174404015</v>
      </c>
      <c r="J42" s="24"/>
      <c r="K42" s="24"/>
      <c r="L42" s="24"/>
      <c r="M42" s="24"/>
      <c r="N42" s="24"/>
      <c r="O42" s="24"/>
      <c r="P42" s="24"/>
      <c r="Q42" s="24"/>
      <c r="R42" s="33">
        <v>200</v>
      </c>
      <c r="S42" s="34">
        <f t="shared" si="17"/>
        <v>1.1041405269761606</v>
      </c>
      <c r="T42" s="24"/>
      <c r="U42" s="24"/>
      <c r="V42" s="24">
        <v>280</v>
      </c>
      <c r="W42" s="32">
        <f t="shared" si="23"/>
        <v>1.5457967377666249</v>
      </c>
      <c r="X42" s="24"/>
      <c r="Y42" s="24"/>
      <c r="Z42" s="24">
        <v>360</v>
      </c>
      <c r="AA42" s="32">
        <f t="shared" si="13"/>
        <v>1.9874529485570891</v>
      </c>
      <c r="AB42" s="24"/>
      <c r="AC42" s="24"/>
      <c r="AD42" s="30">
        <v>560</v>
      </c>
      <c r="AE42" s="31">
        <f t="shared" si="18"/>
        <v>3.0915934755332497</v>
      </c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>
        <v>430</v>
      </c>
      <c r="AQ42" s="25">
        <f t="shared" si="25"/>
        <v>2.3739021329987455</v>
      </c>
      <c r="AR42" s="24"/>
      <c r="AS42" s="24"/>
      <c r="AT42" s="24"/>
      <c r="AU42" s="24"/>
      <c r="AV42" s="24">
        <v>280</v>
      </c>
      <c r="AW42" s="32">
        <f t="shared" si="26"/>
        <v>1.5457967377666249</v>
      </c>
      <c r="AX42" s="24"/>
      <c r="AY42" s="24"/>
      <c r="AZ42" s="24"/>
      <c r="BA42" s="24"/>
      <c r="BB42" s="24">
        <v>170</v>
      </c>
      <c r="BC42" s="32">
        <f t="shared" si="19"/>
        <v>0.93851944792973652</v>
      </c>
      <c r="BD42" s="24"/>
      <c r="BE42" s="24"/>
      <c r="BF42" s="24">
        <v>420</v>
      </c>
      <c r="BG42" s="32">
        <f t="shared" si="27"/>
        <v>2.3186951066499373</v>
      </c>
      <c r="BH42" s="24"/>
      <c r="BI42" s="24"/>
      <c r="BJ42" s="24"/>
      <c r="BK42" s="24"/>
      <c r="BL42" s="24">
        <v>200</v>
      </c>
      <c r="BM42" s="32">
        <f t="shared" si="20"/>
        <v>1.1041405269761606</v>
      </c>
      <c r="BN42" s="24">
        <v>130</v>
      </c>
      <c r="BO42" s="32">
        <f t="shared" si="21"/>
        <v>0.7176913425345044</v>
      </c>
      <c r="BP42" s="24">
        <v>70</v>
      </c>
      <c r="BQ42" s="32">
        <f t="shared" si="22"/>
        <v>0.38644918444165621</v>
      </c>
      <c r="BR42" s="24">
        <v>110</v>
      </c>
      <c r="BS42" s="32">
        <f t="shared" si="7"/>
        <v>0.60727728983688833</v>
      </c>
      <c r="BT42" s="24"/>
      <c r="BU42" s="24"/>
      <c r="BV42" s="24">
        <v>130</v>
      </c>
      <c r="BW42" s="32">
        <f t="shared" si="31"/>
        <v>0.7176913425345044</v>
      </c>
      <c r="BX42" s="24">
        <v>80</v>
      </c>
      <c r="BY42" s="32">
        <f t="shared" si="32"/>
        <v>0.44165621079046424</v>
      </c>
      <c r="BZ42" s="24">
        <v>90</v>
      </c>
      <c r="CA42" s="32">
        <f t="shared" si="9"/>
        <v>0.49686323713927227</v>
      </c>
      <c r="CB42" s="24"/>
      <c r="CC42" s="24"/>
      <c r="CD42" s="24">
        <v>100</v>
      </c>
      <c r="CE42" s="32">
        <f>SUM(CD42*(44/7970))</f>
        <v>0.5520702634880803</v>
      </c>
      <c r="CF42" s="24">
        <v>30</v>
      </c>
      <c r="CG42" s="32">
        <f>SUM(CF42*(44/7970))</f>
        <v>0.16562107904642409</v>
      </c>
      <c r="CH42" s="24">
        <v>160</v>
      </c>
      <c r="CI42" s="25">
        <f t="shared" si="11"/>
        <v>0.88331242158092849</v>
      </c>
      <c r="ET42" s="29"/>
    </row>
    <row r="43" spans="1:150" ht="14.25" customHeight="1" x14ac:dyDescent="0.25">
      <c r="A43" s="11">
        <v>50000</v>
      </c>
      <c r="B43" s="6">
        <f t="shared" si="12"/>
        <v>31.409205409921544</v>
      </c>
      <c r="C43" s="11">
        <v>4</v>
      </c>
      <c r="D43" s="24"/>
      <c r="E43" s="24"/>
      <c r="F43" s="24"/>
      <c r="G43" s="24"/>
      <c r="H43" s="33">
        <v>30</v>
      </c>
      <c r="I43" s="34">
        <f t="shared" si="15"/>
        <v>0.16562107904642409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>
        <v>250</v>
      </c>
      <c r="W43" s="32">
        <f t="shared" si="23"/>
        <v>1.3801756587202008</v>
      </c>
      <c r="X43" s="24"/>
      <c r="Y43" s="24"/>
      <c r="Z43" s="24">
        <v>330</v>
      </c>
      <c r="AA43" s="32">
        <f t="shared" si="13"/>
        <v>1.821831869510665</v>
      </c>
      <c r="AB43" s="24"/>
      <c r="AC43" s="24"/>
      <c r="AD43" s="24"/>
      <c r="AE43" s="24"/>
      <c r="AF43" s="24">
        <v>380</v>
      </c>
      <c r="AG43" s="32">
        <f>SUM(AF43*(44/7970))</f>
        <v>2.0978670012547052</v>
      </c>
      <c r="AH43" s="24"/>
      <c r="AI43" s="24"/>
      <c r="AJ43" s="24"/>
      <c r="AK43" s="24"/>
      <c r="AL43" s="24">
        <v>200</v>
      </c>
      <c r="AM43" s="25">
        <f>SUM(AL43*(44/7970))</f>
        <v>1.1041405269761606</v>
      </c>
      <c r="AN43" s="24"/>
      <c r="AO43" s="24"/>
      <c r="AP43" s="24">
        <v>430</v>
      </c>
      <c r="AQ43" s="32">
        <f t="shared" si="25"/>
        <v>2.3739021329987455</v>
      </c>
      <c r="AR43" s="24"/>
      <c r="AS43" s="24"/>
      <c r="AT43" s="24"/>
      <c r="AU43" s="24"/>
      <c r="AV43" s="24">
        <v>260</v>
      </c>
      <c r="AW43" s="32">
        <f t="shared" si="26"/>
        <v>1.4353826850690088</v>
      </c>
      <c r="AX43" s="24"/>
      <c r="AY43" s="24"/>
      <c r="AZ43" s="24"/>
      <c r="BA43" s="24"/>
      <c r="BB43" s="24">
        <v>120</v>
      </c>
      <c r="BC43" s="32">
        <f t="shared" si="19"/>
        <v>0.66248431618569636</v>
      </c>
      <c r="BD43" s="24"/>
      <c r="BE43" s="24"/>
      <c r="BF43" s="24">
        <v>410</v>
      </c>
      <c r="BG43" s="32">
        <f t="shared" si="27"/>
        <v>2.263488080301129</v>
      </c>
      <c r="BH43" s="24"/>
      <c r="BI43" s="24"/>
      <c r="BJ43" s="24"/>
      <c r="BK43" s="24"/>
      <c r="BL43" s="24">
        <v>170</v>
      </c>
      <c r="BM43" s="32">
        <f t="shared" si="20"/>
        <v>0.93851944792973652</v>
      </c>
      <c r="BN43" s="24">
        <v>120</v>
      </c>
      <c r="BO43" s="32">
        <f t="shared" si="21"/>
        <v>0.66248431618569636</v>
      </c>
      <c r="BP43" s="33">
        <v>50</v>
      </c>
      <c r="BQ43" s="34">
        <f t="shared" si="22"/>
        <v>0.27603513174404015</v>
      </c>
      <c r="BR43" s="24">
        <v>100</v>
      </c>
      <c r="BS43" s="32">
        <f t="shared" si="7"/>
        <v>0.5520702634880803</v>
      </c>
      <c r="BT43" s="24"/>
      <c r="BU43" s="24"/>
      <c r="BV43" s="24">
        <v>110</v>
      </c>
      <c r="BW43" s="25">
        <f t="shared" si="31"/>
        <v>0.60727728983688833</v>
      </c>
      <c r="BX43" s="24">
        <v>70</v>
      </c>
      <c r="BY43" s="25">
        <f t="shared" si="32"/>
        <v>0.38644918444165621</v>
      </c>
      <c r="BZ43" s="24">
        <v>50</v>
      </c>
      <c r="CA43" s="32">
        <f t="shared" si="9"/>
        <v>0.27603513174404015</v>
      </c>
      <c r="CB43" s="24"/>
      <c r="CC43" s="24"/>
      <c r="CD43" s="24">
        <v>60</v>
      </c>
      <c r="CE43" s="32">
        <f>SUM(CD43*(44/7970))</f>
        <v>0.33124215809284818</v>
      </c>
      <c r="CF43" s="33">
        <v>20</v>
      </c>
      <c r="CG43" s="34">
        <f>SUM(CF43*(44/7970))</f>
        <v>0.11041405269761606</v>
      </c>
      <c r="CH43" s="24">
        <v>160</v>
      </c>
      <c r="CI43" s="32">
        <f t="shared" si="11"/>
        <v>0.88331242158092849</v>
      </c>
      <c r="ET43" s="29"/>
    </row>
    <row r="44" spans="1:150" ht="14.25" customHeight="1" x14ac:dyDescent="0.25">
      <c r="A44" s="11">
        <v>45000</v>
      </c>
      <c r="B44" s="6">
        <f t="shared" si="12"/>
        <v>28.268284868929385</v>
      </c>
      <c r="C44" s="11">
        <v>3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>
        <v>200</v>
      </c>
      <c r="W44" s="25">
        <f t="shared" si="23"/>
        <v>1.1041405269761606</v>
      </c>
      <c r="X44" s="24"/>
      <c r="Y44" s="24"/>
      <c r="Z44" s="24">
        <v>280</v>
      </c>
      <c r="AA44" s="32">
        <f t="shared" si="13"/>
        <v>1.5457967377666249</v>
      </c>
      <c r="AB44" s="24"/>
      <c r="AC44" s="24"/>
      <c r="AD44" s="24"/>
      <c r="AE44" s="24"/>
      <c r="AF44" s="30">
        <v>360</v>
      </c>
      <c r="AG44" s="31">
        <f>SUM(AF44*(44/7970))</f>
        <v>1.9874529485570891</v>
      </c>
      <c r="AH44" s="24"/>
      <c r="AI44" s="24"/>
      <c r="AJ44" s="24"/>
      <c r="AK44" s="24"/>
      <c r="AL44" s="24">
        <v>200</v>
      </c>
      <c r="AM44" s="32">
        <f t="shared" ref="AM44:AM45" si="33">SUM(AL44*(44/7970))</f>
        <v>1.1041405269761606</v>
      </c>
      <c r="AN44" s="24"/>
      <c r="AO44" s="24"/>
      <c r="AP44" s="30">
        <v>350</v>
      </c>
      <c r="AQ44" s="31">
        <f t="shared" si="25"/>
        <v>1.9322459222082811</v>
      </c>
      <c r="AR44" s="24"/>
      <c r="AS44" s="24"/>
      <c r="AT44" s="24"/>
      <c r="AU44" s="24"/>
      <c r="AV44" s="30">
        <v>250</v>
      </c>
      <c r="AW44" s="31">
        <f t="shared" si="26"/>
        <v>1.3801756587202008</v>
      </c>
      <c r="AX44" s="24"/>
      <c r="AY44" s="24"/>
      <c r="AZ44" s="24"/>
      <c r="BA44" s="24"/>
      <c r="BB44" s="24">
        <v>110</v>
      </c>
      <c r="BC44" s="32">
        <f t="shared" si="19"/>
        <v>0.60727728983688833</v>
      </c>
      <c r="BD44" s="24"/>
      <c r="BE44" s="24"/>
      <c r="BF44" s="33">
        <v>380</v>
      </c>
      <c r="BG44" s="34">
        <f t="shared" si="27"/>
        <v>2.0978670012547052</v>
      </c>
      <c r="BH44" s="24"/>
      <c r="BI44" s="24"/>
      <c r="BJ44" s="24"/>
      <c r="BK44" s="24"/>
      <c r="BL44" s="33">
        <v>150</v>
      </c>
      <c r="BM44" s="34">
        <f t="shared" si="20"/>
        <v>0.82810539523212046</v>
      </c>
      <c r="BN44" s="33">
        <v>100</v>
      </c>
      <c r="BO44" s="34">
        <f t="shared" si="21"/>
        <v>0.5520702634880803</v>
      </c>
      <c r="BP44" s="24"/>
      <c r="BQ44" s="24"/>
      <c r="BR44" s="24">
        <v>70</v>
      </c>
      <c r="BS44" s="32">
        <f t="shared" si="7"/>
        <v>0.38644918444165621</v>
      </c>
      <c r="BT44" s="24"/>
      <c r="BU44" s="24"/>
      <c r="BV44" s="24">
        <v>110</v>
      </c>
      <c r="BW44" s="32">
        <f t="shared" si="31"/>
        <v>0.60727728983688833</v>
      </c>
      <c r="BX44" s="24">
        <v>70</v>
      </c>
      <c r="BY44" s="32">
        <f t="shared" si="32"/>
        <v>0.38644918444165621</v>
      </c>
      <c r="BZ44" s="24">
        <v>40</v>
      </c>
      <c r="CA44" s="32">
        <f t="shared" si="9"/>
        <v>0.22082810539523212</v>
      </c>
      <c r="CB44" s="24"/>
      <c r="CC44" s="24"/>
      <c r="CD44" s="24">
        <v>40</v>
      </c>
      <c r="CE44" s="32">
        <f>SUM(CD44*(44/7970))</f>
        <v>0.22082810539523212</v>
      </c>
      <c r="CF44" s="24"/>
      <c r="CG44" s="24"/>
      <c r="CH44" s="24">
        <v>150</v>
      </c>
      <c r="CI44" s="32">
        <f t="shared" si="11"/>
        <v>0.82810539523212046</v>
      </c>
      <c r="ET44" s="29"/>
    </row>
    <row r="45" spans="1:150" ht="14.25" customHeight="1" x14ac:dyDescent="0.25">
      <c r="A45" s="11">
        <v>40000</v>
      </c>
      <c r="B45" s="6">
        <f t="shared" si="12"/>
        <v>25.127364327937229</v>
      </c>
      <c r="C45" s="11">
        <v>2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33">
        <v>200</v>
      </c>
      <c r="W45" s="34">
        <f t="shared" si="23"/>
        <v>1.1041405269761606</v>
      </c>
      <c r="X45" s="24"/>
      <c r="Y45" s="24"/>
      <c r="Z45" s="33">
        <v>190</v>
      </c>
      <c r="AA45" s="34">
        <f t="shared" si="13"/>
        <v>1.0489335006273526</v>
      </c>
      <c r="AB45" s="24"/>
      <c r="AC45" s="24"/>
      <c r="AD45" s="24"/>
      <c r="AE45" s="24"/>
      <c r="AF45" s="24"/>
      <c r="AG45" s="24"/>
      <c r="AH45" s="33">
        <v>130</v>
      </c>
      <c r="AI45" s="34">
        <f>SUM(AH45*(44/7970))</f>
        <v>0.7176913425345044</v>
      </c>
      <c r="AJ45" s="33">
        <v>120</v>
      </c>
      <c r="AK45" s="34">
        <f>SUM(AJ45*(44/7970))</f>
        <v>0.66248431618569636</v>
      </c>
      <c r="AL45" s="33">
        <v>120</v>
      </c>
      <c r="AM45" s="34">
        <f t="shared" si="33"/>
        <v>0.66248431618569636</v>
      </c>
      <c r="AN45" s="24"/>
      <c r="AO45" s="24"/>
      <c r="AP45" s="24"/>
      <c r="AQ45" s="24"/>
      <c r="AR45" s="33">
        <v>100</v>
      </c>
      <c r="AS45" s="34">
        <f>SUM(AR45*(44/7970))</f>
        <v>0.5520702634880803</v>
      </c>
      <c r="AT45" s="33">
        <v>50</v>
      </c>
      <c r="AU45" s="34">
        <f>SUM(AT45*(44/7970))</f>
        <v>0.27603513174404015</v>
      </c>
      <c r="AV45" s="24"/>
      <c r="AW45" s="26"/>
      <c r="AX45" s="33">
        <v>30</v>
      </c>
      <c r="AY45" s="34">
        <f>SUM(AX45*(44/7970))</f>
        <v>0.16562107904642409</v>
      </c>
      <c r="AZ45" s="33">
        <v>130</v>
      </c>
      <c r="BA45" s="34">
        <f>SUM(AZ45*(44/7970))</f>
        <v>0.7176913425345044</v>
      </c>
      <c r="BB45" s="33">
        <v>100</v>
      </c>
      <c r="BC45" s="34">
        <f t="shared" si="19"/>
        <v>0.5520702634880803</v>
      </c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33">
        <v>50</v>
      </c>
      <c r="BS45" s="34">
        <f t="shared" si="7"/>
        <v>0.27603513174404015</v>
      </c>
      <c r="BT45" s="24"/>
      <c r="BU45" s="24"/>
      <c r="BV45" s="33">
        <v>100</v>
      </c>
      <c r="BW45" s="34">
        <f t="shared" si="31"/>
        <v>0.5520702634880803</v>
      </c>
      <c r="BX45" s="33">
        <v>40</v>
      </c>
      <c r="BY45" s="34">
        <f>SUM(BX45*(44/7970))</f>
        <v>0.22082810539523212</v>
      </c>
      <c r="BZ45" s="33">
        <v>20</v>
      </c>
      <c r="CA45" s="34">
        <f t="shared" si="9"/>
        <v>0.11041405269761606</v>
      </c>
      <c r="CB45" s="24"/>
      <c r="CC45" s="24"/>
      <c r="CD45" s="33">
        <v>20</v>
      </c>
      <c r="CE45" s="34">
        <f>SUM(CD45*(44/7970))</f>
        <v>0.11041405269761606</v>
      </c>
      <c r="CF45" s="24"/>
      <c r="CG45" s="24"/>
      <c r="CH45" s="33">
        <v>20</v>
      </c>
      <c r="CI45" s="34">
        <f t="shared" si="11"/>
        <v>0.11041405269761606</v>
      </c>
      <c r="ET45" s="29"/>
    </row>
    <row r="46" spans="1:150" ht="14.25" customHeight="1" x14ac:dyDescent="0.25">
      <c r="B46" s="6"/>
      <c r="ET46" s="29"/>
    </row>
    <row r="57" spans="1:164" s="27" customFormat="1" ht="14.25" customHeight="1" x14ac:dyDescent="0.25">
      <c r="V57" s="11"/>
      <c r="W57" s="11"/>
      <c r="X57" s="11"/>
      <c r="Y57" s="26"/>
      <c r="Z57" s="37"/>
      <c r="AB57" s="37"/>
      <c r="AD57" s="37"/>
      <c r="AF57" s="37"/>
      <c r="AH57" s="37"/>
      <c r="AJ57" s="37"/>
      <c r="AL57" s="37"/>
      <c r="AN57" s="37"/>
      <c r="AP57" s="37"/>
      <c r="AR57" s="37"/>
      <c r="AT57" s="37"/>
      <c r="AV57" s="37"/>
      <c r="AX57" s="37"/>
      <c r="AZ57" s="37"/>
      <c r="BB57" s="37"/>
      <c r="BD57" s="37"/>
      <c r="BF57" s="37"/>
      <c r="BH57" s="37"/>
      <c r="BJ57" s="37"/>
      <c r="BL57" s="37"/>
      <c r="BN57" s="37"/>
      <c r="BP57" s="37"/>
      <c r="BR57" s="37"/>
      <c r="BT57" s="37"/>
      <c r="BV57" s="37"/>
      <c r="BX57" s="37"/>
      <c r="BZ57" s="37"/>
      <c r="CB57" s="37"/>
      <c r="CD57" s="37"/>
      <c r="CF57" s="37"/>
      <c r="CH57" s="37"/>
      <c r="CJ57" s="37"/>
      <c r="CL57" s="37"/>
      <c r="CN57" s="37"/>
      <c r="CP57" s="37"/>
      <c r="CR57" s="37"/>
      <c r="CT57" s="37"/>
      <c r="CV57" s="37"/>
      <c r="CX57" s="37"/>
      <c r="CZ57" s="37"/>
      <c r="DB57" s="37"/>
      <c r="DD57" s="37"/>
      <c r="DF57" s="37"/>
      <c r="DH57" s="37"/>
      <c r="DJ57" s="37"/>
      <c r="DL57" s="37"/>
      <c r="DN57" s="37"/>
      <c r="DP57" s="37"/>
      <c r="DR57" s="37"/>
      <c r="DT57" s="37"/>
      <c r="DV57" s="37"/>
      <c r="DX57" s="37"/>
      <c r="DZ57" s="37"/>
      <c r="EB57" s="37"/>
      <c r="ED57" s="37"/>
      <c r="EF57" s="37"/>
      <c r="EH57" s="37"/>
      <c r="EJ57" s="37"/>
      <c r="EL57" s="37"/>
      <c r="EN57" s="37"/>
      <c r="EP57" s="37"/>
      <c r="ER57" s="37"/>
      <c r="ET57" s="37"/>
      <c r="EV57" s="37"/>
      <c r="EX57" s="37"/>
      <c r="EZ57" s="37"/>
      <c r="FB57" s="37"/>
      <c r="FD57" s="37"/>
      <c r="FF57" s="37"/>
      <c r="FH57" s="37"/>
    </row>
    <row r="58" spans="1:164" s="27" customFormat="1" ht="14.25" customHeight="1" x14ac:dyDescent="0.25">
      <c r="V58" s="11"/>
      <c r="W58" s="11"/>
      <c r="X58" s="11"/>
      <c r="Y58" s="26"/>
      <c r="Z58" s="37"/>
      <c r="AB58" s="37"/>
      <c r="AD58" s="37"/>
      <c r="AF58" s="37"/>
      <c r="AH58" s="37"/>
      <c r="AJ58" s="37"/>
      <c r="AL58" s="37"/>
      <c r="AN58" s="37"/>
      <c r="AP58" s="37"/>
      <c r="AR58" s="37"/>
      <c r="AT58" s="37"/>
      <c r="AV58" s="37"/>
      <c r="AX58" s="37"/>
      <c r="AZ58" s="37"/>
      <c r="BB58" s="37"/>
      <c r="BD58" s="37"/>
      <c r="BF58" s="37"/>
      <c r="BH58" s="37"/>
      <c r="BJ58" s="37"/>
      <c r="BL58" s="37"/>
      <c r="BN58" s="37"/>
      <c r="BP58" s="37"/>
      <c r="BR58" s="37"/>
      <c r="BT58" s="37"/>
      <c r="BV58" s="37"/>
      <c r="BX58" s="37"/>
      <c r="BZ58" s="37"/>
      <c r="CB58" s="37"/>
      <c r="CD58" s="37"/>
      <c r="CF58" s="37"/>
      <c r="CH58" s="37"/>
      <c r="CJ58" s="37"/>
      <c r="CL58" s="37"/>
      <c r="CN58" s="37"/>
      <c r="CP58" s="37"/>
      <c r="CR58" s="37"/>
      <c r="CT58" s="37"/>
      <c r="CV58" s="37"/>
      <c r="CX58" s="37"/>
      <c r="CZ58" s="37"/>
      <c r="DB58" s="37"/>
      <c r="DD58" s="37"/>
      <c r="DF58" s="37"/>
      <c r="DH58" s="37"/>
      <c r="DJ58" s="37"/>
      <c r="DL58" s="37"/>
      <c r="DN58" s="37"/>
      <c r="DP58" s="37"/>
      <c r="DR58" s="37"/>
      <c r="DT58" s="37"/>
      <c r="DV58" s="37"/>
      <c r="DX58" s="37"/>
      <c r="DZ58" s="37"/>
      <c r="EB58" s="37"/>
      <c r="ED58" s="37"/>
      <c r="EF58" s="37"/>
      <c r="EH58" s="37"/>
      <c r="EJ58" s="37"/>
      <c r="EL58" s="37"/>
      <c r="EN58" s="37"/>
      <c r="EP58" s="37"/>
      <c r="ER58" s="37"/>
      <c r="ET58" s="37"/>
      <c r="EV58" s="37"/>
      <c r="EX58" s="37"/>
      <c r="EZ58" s="37"/>
      <c r="FB58" s="37"/>
      <c r="FD58" s="37"/>
      <c r="FF58" s="37"/>
      <c r="FH58" s="37"/>
    </row>
    <row r="59" spans="1:164" s="27" customFormat="1" ht="14.25" customHeight="1" x14ac:dyDescent="0.25">
      <c r="A59" s="11"/>
      <c r="B59" s="11"/>
      <c r="F59" s="37"/>
      <c r="G59" s="26"/>
      <c r="J59" s="37"/>
      <c r="K59" s="37"/>
      <c r="P59" s="37"/>
      <c r="Q59" s="20"/>
      <c r="T59" s="37"/>
      <c r="U59" s="37"/>
      <c r="X59" s="37"/>
      <c r="Z59" s="37"/>
      <c r="AB59" s="37"/>
      <c r="AD59" s="37"/>
      <c r="AF59" s="37"/>
      <c r="AH59" s="37"/>
      <c r="AJ59" s="37"/>
      <c r="AL59" s="37"/>
      <c r="AN59" s="37"/>
      <c r="AP59" s="37"/>
      <c r="AR59" s="37"/>
      <c r="AT59" s="37"/>
      <c r="AV59" s="37"/>
      <c r="AX59" s="37"/>
      <c r="AZ59" s="37"/>
      <c r="BB59" s="37"/>
      <c r="BD59" s="37"/>
      <c r="BF59" s="37"/>
      <c r="BH59" s="37"/>
      <c r="BJ59" s="37"/>
      <c r="BL59" s="37"/>
      <c r="BN59" s="37"/>
      <c r="BP59" s="37"/>
      <c r="BR59" s="37"/>
      <c r="BT59" s="37"/>
      <c r="BV59" s="37"/>
      <c r="BX59" s="37"/>
      <c r="BZ59" s="37"/>
      <c r="CB59" s="37"/>
      <c r="CD59" s="37"/>
      <c r="CF59" s="37"/>
      <c r="CH59" s="37"/>
      <c r="CJ59" s="37"/>
      <c r="CL59" s="37"/>
      <c r="CN59" s="37"/>
      <c r="CP59" s="37"/>
      <c r="CR59" s="37"/>
      <c r="CT59" s="37"/>
      <c r="CV59" s="37"/>
      <c r="CX59" s="37"/>
      <c r="CZ59" s="37"/>
      <c r="DB59" s="37"/>
      <c r="DD59" s="37"/>
      <c r="DF59" s="37"/>
      <c r="DH59" s="37"/>
      <c r="DJ59" s="37"/>
      <c r="DL59" s="37"/>
      <c r="DN59" s="37"/>
      <c r="DP59" s="37"/>
      <c r="DR59" s="37"/>
      <c r="DT59" s="37"/>
      <c r="DV59" s="37"/>
      <c r="DX59" s="37"/>
      <c r="DZ59" s="37"/>
      <c r="EB59" s="37"/>
      <c r="ED59" s="37"/>
      <c r="EF59" s="37"/>
      <c r="EH59" s="37"/>
      <c r="EJ59" s="37"/>
      <c r="EL59" s="37"/>
      <c r="EN59" s="37"/>
      <c r="EP59" s="37"/>
      <c r="ER59" s="37"/>
      <c r="ET59" s="37"/>
      <c r="EV59" s="37"/>
      <c r="EX59" s="37"/>
      <c r="EZ59" s="37"/>
      <c r="FB59" s="37"/>
      <c r="FD59" s="37"/>
      <c r="FF59" s="37"/>
      <c r="FH59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4C8A3-FC69-4510-A42A-C20A62A4DC57}">
  <dimension ref="A1:IL44"/>
  <sheetViews>
    <sheetView workbookViewId="0">
      <selection activeCell="I36" sqref="I36"/>
    </sheetView>
  </sheetViews>
  <sheetFormatPr defaultRowHeight="15" x14ac:dyDescent="0.25"/>
  <sheetData>
    <row r="1" spans="1:246" s="22" customFormat="1" ht="14.25" customHeight="1" x14ac:dyDescent="0.25">
      <c r="A1" s="22" t="s">
        <v>176</v>
      </c>
      <c r="D1" s="22" t="s">
        <v>14</v>
      </c>
      <c r="E1" s="22" t="s">
        <v>177</v>
      </c>
      <c r="F1" s="22" t="s">
        <v>178</v>
      </c>
      <c r="H1" s="22" t="s">
        <v>179</v>
      </c>
      <c r="L1" s="22" t="s">
        <v>180</v>
      </c>
      <c r="N1" s="22" t="s">
        <v>181</v>
      </c>
      <c r="P1" s="22" t="s">
        <v>182</v>
      </c>
      <c r="R1" s="22" t="s">
        <v>183</v>
      </c>
      <c r="T1" s="22" t="s">
        <v>184</v>
      </c>
      <c r="V1" s="5" t="s">
        <v>185</v>
      </c>
      <c r="W1" s="5"/>
      <c r="X1" s="22" t="s">
        <v>186</v>
      </c>
      <c r="Z1" s="22" t="s">
        <v>114</v>
      </c>
      <c r="AB1" s="22" t="s">
        <v>187</v>
      </c>
      <c r="AD1" s="22" t="s">
        <v>188</v>
      </c>
      <c r="AF1" s="22" t="s">
        <v>189</v>
      </c>
      <c r="AJ1" s="22" t="s">
        <v>190</v>
      </c>
      <c r="AL1" s="22" t="s">
        <v>191</v>
      </c>
      <c r="AN1" s="22" t="s">
        <v>192</v>
      </c>
      <c r="AR1" s="22" t="s">
        <v>193</v>
      </c>
      <c r="AV1" s="22" t="s">
        <v>194</v>
      </c>
      <c r="AX1" s="22" t="s">
        <v>195</v>
      </c>
      <c r="BB1" s="22" t="s">
        <v>196</v>
      </c>
      <c r="BF1" s="22" t="s">
        <v>197</v>
      </c>
      <c r="BH1" s="22" t="s">
        <v>198</v>
      </c>
      <c r="BJ1" s="5"/>
      <c r="BK1" s="5"/>
      <c r="BL1" s="5" t="s">
        <v>199</v>
      </c>
      <c r="BM1" s="5"/>
      <c r="BN1" s="5" t="s">
        <v>200</v>
      </c>
      <c r="BO1" s="5"/>
      <c r="BP1" s="5" t="s">
        <v>201</v>
      </c>
      <c r="BQ1" s="5"/>
      <c r="BV1" s="22" t="s">
        <v>202</v>
      </c>
      <c r="BX1" s="22" t="s">
        <v>203</v>
      </c>
      <c r="BZ1" s="22" t="s">
        <v>167</v>
      </c>
      <c r="CB1" s="22" t="s">
        <v>204</v>
      </c>
      <c r="CD1" s="5" t="s">
        <v>205</v>
      </c>
      <c r="CE1" s="5"/>
      <c r="CF1" s="22" t="s">
        <v>206</v>
      </c>
      <c r="CJ1" s="22" t="s">
        <v>207</v>
      </c>
      <c r="CP1" s="22" t="s">
        <v>208</v>
      </c>
      <c r="CR1" s="22" t="s">
        <v>209</v>
      </c>
      <c r="CT1" s="22" t="s">
        <v>210</v>
      </c>
      <c r="CV1" s="22" t="s">
        <v>211</v>
      </c>
      <c r="CX1" s="5"/>
      <c r="CY1" s="5"/>
      <c r="CZ1" s="5" t="s">
        <v>212</v>
      </c>
      <c r="DA1" s="5"/>
      <c r="DB1" s="5"/>
      <c r="DC1" s="5"/>
      <c r="DD1" s="5" t="s">
        <v>213</v>
      </c>
      <c r="DE1" s="5"/>
      <c r="DF1" s="5" t="s">
        <v>214</v>
      </c>
      <c r="DG1" s="5"/>
      <c r="DH1" s="5" t="s">
        <v>215</v>
      </c>
      <c r="DI1" s="5"/>
      <c r="DJ1" s="22" t="s">
        <v>216</v>
      </c>
      <c r="DL1" s="5"/>
      <c r="DP1" s="5"/>
      <c r="DR1" s="5"/>
      <c r="DX1" s="5"/>
      <c r="EB1" s="5"/>
      <c r="ED1" s="5"/>
      <c r="EH1" s="5"/>
      <c r="EJ1" s="5"/>
      <c r="EL1" s="5"/>
      <c r="ER1" s="5"/>
      <c r="EV1" s="5"/>
      <c r="EX1" s="5"/>
      <c r="FB1" s="5"/>
      <c r="FD1" s="5"/>
      <c r="FJ1" s="5"/>
      <c r="FN1" s="5"/>
      <c r="FP1" s="5"/>
      <c r="FT1" s="5"/>
      <c r="FV1" s="5"/>
      <c r="FZ1" s="5"/>
      <c r="GB1" s="5"/>
      <c r="GD1" s="5"/>
      <c r="GF1" s="5"/>
      <c r="GL1" s="5"/>
      <c r="GN1" s="5"/>
      <c r="GR1" s="5"/>
      <c r="GV1" s="5"/>
      <c r="GZ1" s="5"/>
      <c r="HB1" s="5"/>
      <c r="HD1" s="5"/>
      <c r="HE1" s="5"/>
      <c r="HF1" s="5"/>
      <c r="HH1" s="5"/>
      <c r="HJ1" s="5"/>
      <c r="HL1" s="5"/>
      <c r="HN1" s="5"/>
      <c r="HP1" s="5"/>
      <c r="HR1" s="5"/>
      <c r="HV1" s="5"/>
      <c r="HX1" s="5"/>
      <c r="HZ1" s="5"/>
      <c r="IB1" s="5"/>
      <c r="ID1" s="5"/>
      <c r="IF1" s="5"/>
      <c r="IH1" s="5"/>
      <c r="IJ1" s="5"/>
      <c r="IL1" s="5"/>
    </row>
    <row r="2" spans="1:246" s="27" customFormat="1" ht="14.25" customHeight="1" x14ac:dyDescent="0.25">
      <c r="A2" s="22" t="s">
        <v>16</v>
      </c>
      <c r="B2" s="22" t="s">
        <v>17</v>
      </c>
      <c r="C2" s="22" t="s">
        <v>18</v>
      </c>
      <c r="D2" s="22">
        <v>1</v>
      </c>
      <c r="E2" s="22"/>
      <c r="F2" s="22" t="s">
        <v>7</v>
      </c>
      <c r="G2" s="22"/>
      <c r="H2" s="22" t="s">
        <v>8</v>
      </c>
      <c r="I2" s="22"/>
      <c r="J2" s="22" t="s">
        <v>5</v>
      </c>
      <c r="K2" s="22"/>
      <c r="L2" s="22" t="s">
        <v>217</v>
      </c>
      <c r="M2" s="22"/>
      <c r="N2" s="22" t="s">
        <v>218</v>
      </c>
      <c r="O2" s="22"/>
      <c r="P2" s="22" t="s">
        <v>12</v>
      </c>
      <c r="Q2" s="22"/>
      <c r="R2" s="22" t="s">
        <v>9</v>
      </c>
      <c r="S2" s="22"/>
      <c r="T2" s="22" t="s">
        <v>3</v>
      </c>
      <c r="U2" s="22"/>
      <c r="V2" s="27">
        <v>8</v>
      </c>
      <c r="X2" s="22" t="s">
        <v>11</v>
      </c>
      <c r="Y2" s="22"/>
      <c r="Z2" s="22" t="s">
        <v>13</v>
      </c>
      <c r="AA2" s="22"/>
      <c r="AB2" s="22" t="s">
        <v>4</v>
      </c>
      <c r="AC2" s="22"/>
      <c r="AD2" s="22" t="s">
        <v>35</v>
      </c>
      <c r="AE2" s="22"/>
      <c r="AF2" s="22" t="s">
        <v>36</v>
      </c>
      <c r="AG2" s="22"/>
      <c r="AH2" s="22" t="s">
        <v>37</v>
      </c>
      <c r="AI2" s="22"/>
      <c r="AJ2" s="22" t="s">
        <v>38</v>
      </c>
      <c r="AK2" s="22"/>
      <c r="AL2" s="22" t="s">
        <v>39</v>
      </c>
      <c r="AM2" s="22"/>
      <c r="AN2" s="22" t="s">
        <v>219</v>
      </c>
      <c r="AO2" s="22"/>
      <c r="AP2" s="22" t="s">
        <v>10</v>
      </c>
      <c r="AQ2" s="22"/>
      <c r="AR2" s="22" t="s">
        <v>220</v>
      </c>
      <c r="AS2" s="22"/>
      <c r="AT2" s="22" t="s">
        <v>221</v>
      </c>
      <c r="AU2" s="22"/>
      <c r="AV2" s="22" t="s">
        <v>222</v>
      </c>
      <c r="AW2" s="22"/>
      <c r="AX2" s="22" t="s">
        <v>223</v>
      </c>
      <c r="AY2" s="22"/>
      <c r="AZ2" s="22" t="s">
        <v>40</v>
      </c>
      <c r="BA2" s="22"/>
      <c r="BB2" s="22" t="s">
        <v>224</v>
      </c>
      <c r="BC2" s="22"/>
      <c r="BD2" s="22" t="s">
        <v>225</v>
      </c>
      <c r="BE2" s="22"/>
      <c r="BF2" s="22" t="s">
        <v>226</v>
      </c>
      <c r="BG2" s="22"/>
      <c r="BH2" s="22" t="s">
        <v>227</v>
      </c>
      <c r="BI2" s="22"/>
      <c r="BJ2" s="22">
        <v>17</v>
      </c>
      <c r="BK2" s="22"/>
      <c r="BL2" s="22" t="s">
        <v>228</v>
      </c>
      <c r="BM2" s="22"/>
      <c r="BN2" s="22" t="s">
        <v>229</v>
      </c>
      <c r="BO2" s="22"/>
      <c r="BP2" s="22" t="s">
        <v>230</v>
      </c>
      <c r="BQ2" s="22"/>
      <c r="BR2" s="22" t="s">
        <v>6</v>
      </c>
      <c r="BS2" s="22"/>
      <c r="BT2" s="22" t="s">
        <v>231</v>
      </c>
      <c r="BU2" s="22"/>
      <c r="BV2" s="22" t="s">
        <v>232</v>
      </c>
      <c r="BW2" s="22"/>
      <c r="BX2" s="22" t="s">
        <v>233</v>
      </c>
      <c r="BY2" s="22"/>
      <c r="BZ2" s="22" t="s">
        <v>234</v>
      </c>
      <c r="CA2" s="22"/>
      <c r="CB2" s="22" t="s">
        <v>235</v>
      </c>
      <c r="CC2" s="22"/>
      <c r="CD2" s="22">
        <v>19</v>
      </c>
      <c r="CE2" s="22"/>
      <c r="CF2" s="22" t="s">
        <v>41</v>
      </c>
      <c r="CG2" s="22"/>
      <c r="CH2" s="22">
        <v>21</v>
      </c>
      <c r="CI2" s="22"/>
      <c r="CJ2" s="22" t="s">
        <v>236</v>
      </c>
      <c r="CK2" s="22"/>
      <c r="CL2" s="22" t="s">
        <v>237</v>
      </c>
      <c r="CM2" s="22"/>
      <c r="CN2" s="22" t="s">
        <v>238</v>
      </c>
      <c r="CO2" s="22"/>
      <c r="CP2" s="22" t="s">
        <v>239</v>
      </c>
      <c r="CQ2" s="22"/>
      <c r="CR2" s="22" t="s">
        <v>240</v>
      </c>
      <c r="CS2" s="22"/>
      <c r="CT2" s="22" t="s">
        <v>241</v>
      </c>
      <c r="CU2" s="22"/>
      <c r="CV2" s="22" t="s">
        <v>242</v>
      </c>
      <c r="CW2" s="22"/>
      <c r="CX2" s="22">
        <v>23</v>
      </c>
      <c r="CY2" s="22"/>
      <c r="CZ2" s="22" t="s">
        <v>243</v>
      </c>
      <c r="DA2" s="22"/>
      <c r="DB2" s="22" t="s">
        <v>244</v>
      </c>
      <c r="DC2" s="22"/>
      <c r="DD2" s="39" t="s">
        <v>245</v>
      </c>
      <c r="DE2" s="39"/>
      <c r="DF2" s="22" t="s">
        <v>246</v>
      </c>
      <c r="DG2" s="22"/>
      <c r="DH2" s="22" t="s">
        <v>247</v>
      </c>
      <c r="DI2" s="22"/>
      <c r="DJ2" s="22" t="s">
        <v>248</v>
      </c>
      <c r="DK2" s="22"/>
      <c r="DL2" s="37"/>
      <c r="DM2" s="22"/>
      <c r="DN2" s="40"/>
      <c r="DO2" s="22"/>
      <c r="DP2" s="37"/>
      <c r="DQ2" s="22"/>
      <c r="DR2" s="37"/>
      <c r="DS2" s="22"/>
      <c r="DT2" s="37"/>
      <c r="DU2" s="22"/>
      <c r="DV2" s="37"/>
      <c r="DW2" s="22"/>
      <c r="DX2" s="37"/>
      <c r="DY2" s="22"/>
      <c r="DZ2" s="37"/>
      <c r="EA2" s="22"/>
      <c r="EB2" s="37"/>
      <c r="EC2" s="22"/>
      <c r="ED2" s="37"/>
      <c r="EE2" s="22"/>
      <c r="EF2" s="37"/>
      <c r="EG2" s="22"/>
      <c r="EH2" s="37"/>
      <c r="EI2" s="22"/>
      <c r="EJ2" s="37"/>
      <c r="EK2" s="22"/>
      <c r="EL2" s="37"/>
      <c r="EM2" s="22"/>
      <c r="EN2" s="37"/>
      <c r="EP2" s="37"/>
      <c r="ER2" s="37"/>
      <c r="ET2" s="37"/>
      <c r="EV2" s="37"/>
      <c r="EX2" s="37"/>
      <c r="EZ2" s="37"/>
      <c r="FB2" s="37"/>
      <c r="FD2" s="37"/>
      <c r="FE2" s="22"/>
      <c r="FF2" s="37"/>
      <c r="FG2" s="22"/>
      <c r="FH2" s="37"/>
      <c r="FI2" s="22"/>
      <c r="FJ2" s="37"/>
      <c r="FK2" s="22"/>
      <c r="FL2" s="37"/>
      <c r="FM2" s="22"/>
      <c r="FN2" s="37"/>
      <c r="FO2" s="22"/>
      <c r="FP2" s="37"/>
      <c r="FQ2" s="22"/>
      <c r="FR2" s="37"/>
      <c r="FS2" s="22"/>
      <c r="FT2" s="37"/>
      <c r="FU2" s="22"/>
      <c r="FV2" s="37"/>
      <c r="FX2" s="37"/>
      <c r="FZ2" s="37"/>
      <c r="GB2" s="37"/>
      <c r="GD2" s="37"/>
      <c r="GF2" s="37"/>
      <c r="GH2" s="37"/>
      <c r="GJ2" s="37"/>
      <c r="GL2" s="37"/>
      <c r="GN2" s="37"/>
      <c r="GP2" s="37"/>
      <c r="GR2" s="37"/>
      <c r="GT2" s="37"/>
      <c r="GV2" s="37"/>
      <c r="GX2" s="37"/>
      <c r="GZ2" s="37"/>
      <c r="HB2" s="37"/>
      <c r="HD2" s="37"/>
      <c r="HF2" s="37"/>
      <c r="HH2" s="37"/>
      <c r="HJ2" s="37"/>
      <c r="HL2" s="37"/>
      <c r="HN2" s="37"/>
      <c r="HP2" s="37"/>
      <c r="HR2" s="37"/>
      <c r="HT2" s="37"/>
      <c r="HV2" s="37"/>
      <c r="HX2" s="37"/>
      <c r="HZ2" s="37"/>
      <c r="IB2" s="37"/>
      <c r="ID2" s="37"/>
      <c r="IF2" s="37"/>
      <c r="IH2" s="37"/>
      <c r="IJ2" s="37"/>
      <c r="IL2" s="37"/>
    </row>
    <row r="3" spans="1:246" s="27" customFormat="1" ht="14.25" customHeight="1" x14ac:dyDescent="0.25">
      <c r="A3" s="5" t="s">
        <v>249</v>
      </c>
      <c r="B3" s="6">
        <f>SUM(A3/$A$1*100)</f>
        <v>38.301581652649077</v>
      </c>
      <c r="C3" s="11">
        <v>7</v>
      </c>
      <c r="D3" s="5" t="s">
        <v>250</v>
      </c>
      <c r="E3" s="32">
        <f>SUM(44/7960*D3)</f>
        <v>0.44221105527638194</v>
      </c>
      <c r="F3" s="5" t="s">
        <v>153</v>
      </c>
      <c r="G3" s="41">
        <f t="shared" ref="G3:G7" si="0">SUM(44/7960*F3)</f>
        <v>0.55276381909547745</v>
      </c>
      <c r="H3" s="5" t="s">
        <v>251</v>
      </c>
      <c r="I3" s="32">
        <f t="shared" ref="I3:I7" si="1">SUM(44/7960*H3)</f>
        <v>0.93969849246231163</v>
      </c>
      <c r="J3" s="42" t="s">
        <v>252</v>
      </c>
      <c r="K3" s="31">
        <f>SUM(44/7960*J3)</f>
        <v>1.3819095477386936</v>
      </c>
      <c r="L3" s="5"/>
      <c r="M3" s="5"/>
      <c r="N3" s="5"/>
      <c r="O3" s="5"/>
      <c r="P3" s="5" t="s">
        <v>251</v>
      </c>
      <c r="Q3" s="41">
        <f t="shared" ref="Q3:Q7" si="2">SUM(44/7960*P3)</f>
        <v>0.93969849246231163</v>
      </c>
      <c r="R3" s="5" t="s">
        <v>250</v>
      </c>
      <c r="S3" s="32">
        <f t="shared" ref="S3:S7" si="3">SUM(44/7960*R3)</f>
        <v>0.44221105527638194</v>
      </c>
      <c r="T3" s="5" t="s">
        <v>253</v>
      </c>
      <c r="U3" s="41">
        <f t="shared" ref="U3:U6" si="4">SUM(44/7960*T3)</f>
        <v>0.49748743718592969</v>
      </c>
      <c r="V3" s="24">
        <v>130</v>
      </c>
      <c r="W3" s="32">
        <f t="shared" ref="W3:W7" si="5">SUM(44/7960*V3)</f>
        <v>0.71859296482412061</v>
      </c>
      <c r="X3" s="5" t="s">
        <v>254</v>
      </c>
      <c r="Y3" s="32">
        <f t="shared" ref="Y3:Y7" si="6">SUM(44/7960*X3)</f>
        <v>1.2160804020100504</v>
      </c>
      <c r="Z3" s="24">
        <v>60</v>
      </c>
      <c r="AA3" s="32">
        <f t="shared" ref="AA3:AA5" si="7">SUM(44/7960*Z3)</f>
        <v>0.33165829145728642</v>
      </c>
      <c r="AB3" s="5" t="s">
        <v>255</v>
      </c>
      <c r="AC3" s="41">
        <f t="shared" ref="AC3:AC5" si="8">SUM(44/7960*AB3)</f>
        <v>0.38693467336683418</v>
      </c>
      <c r="AD3" s="24">
        <v>60</v>
      </c>
      <c r="AE3" s="32">
        <f t="shared" ref="AE3:AE6" si="9">SUM(44/7960*AD3)</f>
        <v>0.33165829145728642</v>
      </c>
      <c r="AF3" s="5" t="s">
        <v>153</v>
      </c>
      <c r="AG3" s="32">
        <f t="shared" ref="AG3:AG6" si="10">SUM(44/7960*AF3)</f>
        <v>0.55276381909547745</v>
      </c>
      <c r="AH3" s="30">
        <v>580</v>
      </c>
      <c r="AI3" s="31">
        <f>SUM(44/7960*AH3)</f>
        <v>3.2060301507537692</v>
      </c>
      <c r="AJ3" s="24"/>
      <c r="AK3" s="24"/>
      <c r="AL3" s="24"/>
      <c r="AM3" s="24"/>
      <c r="AN3" s="24"/>
      <c r="AO3" s="24"/>
      <c r="AP3" s="42" t="s">
        <v>256</v>
      </c>
      <c r="AQ3" s="31">
        <f>SUM(44/7960*AP3)</f>
        <v>3.0954773869346734</v>
      </c>
      <c r="AR3" s="5"/>
      <c r="AS3" s="5"/>
      <c r="AT3" s="5"/>
      <c r="AU3" s="5"/>
      <c r="AV3" s="5"/>
      <c r="AW3" s="5"/>
      <c r="AX3" s="5"/>
      <c r="AY3" s="5"/>
      <c r="AZ3" s="24">
        <v>320</v>
      </c>
      <c r="BA3" s="32">
        <f t="shared" ref="BA3:BA4" si="11">SUM(44/7960*AZ3)</f>
        <v>1.7688442211055277</v>
      </c>
      <c r="BB3" s="24"/>
      <c r="BC3" s="24"/>
      <c r="BD3" s="24"/>
      <c r="BE3" s="24"/>
      <c r="BF3" s="24"/>
      <c r="BG3" s="24"/>
      <c r="BH3" s="24"/>
      <c r="BI3" s="24"/>
      <c r="BJ3" s="24">
        <v>130</v>
      </c>
      <c r="BK3" s="32">
        <f t="shared" ref="BK3:BK4" si="12">SUM(44/7960*BJ3)</f>
        <v>0.71859296482412061</v>
      </c>
      <c r="BL3" s="24"/>
      <c r="BM3" s="24"/>
      <c r="BN3" s="24"/>
      <c r="BO3" s="24"/>
      <c r="BP3" s="24"/>
      <c r="BQ3" s="24"/>
      <c r="BR3" s="3">
        <v>550</v>
      </c>
      <c r="BS3" s="31">
        <f>SUM(44/7960*BR3)</f>
        <v>3.0402010050251258</v>
      </c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24">
        <v>210</v>
      </c>
      <c r="CE3" s="32">
        <f t="shared" ref="CE3:CE9" si="13">SUM(44/7960*CD3)</f>
        <v>1.1608040201005025</v>
      </c>
      <c r="CF3" s="11">
        <v>220</v>
      </c>
      <c r="CG3" s="32">
        <f t="shared" ref="CG3:CG9" si="14">SUM(44/7960*CF3)</f>
        <v>1.2160804020100504</v>
      </c>
      <c r="CH3" s="30">
        <v>1050</v>
      </c>
      <c r="CI3" s="31">
        <f>SUM(44/7960*CH3)</f>
        <v>5.8040201005025125</v>
      </c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11">
        <v>130</v>
      </c>
      <c r="CW3" s="41">
        <f t="shared" ref="CW3:CW7" si="15">SUM(44/7960*CV3)</f>
        <v>0.71859296482412061</v>
      </c>
      <c r="CX3" s="30">
        <v>770</v>
      </c>
      <c r="CY3" s="31">
        <f>SUM(44/7960*CX3)</f>
        <v>4.2562814070351758</v>
      </c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11">
        <v>150</v>
      </c>
      <c r="DK3" s="32">
        <f t="shared" ref="DK3:DK7" si="16">SUM(44/7960*DJ3)</f>
        <v>0.82914572864321612</v>
      </c>
      <c r="DL3" s="26"/>
      <c r="DN3" s="40"/>
      <c r="DO3" s="22"/>
      <c r="DP3" s="37"/>
      <c r="DR3" s="37"/>
      <c r="DT3" s="37"/>
      <c r="DV3" s="37"/>
      <c r="DX3" s="37"/>
      <c r="DZ3" s="37"/>
      <c r="EB3" s="37"/>
      <c r="ED3" s="37"/>
      <c r="EF3" s="37"/>
      <c r="EH3" s="37"/>
      <c r="EJ3" s="37"/>
      <c r="EL3" s="37"/>
      <c r="EN3" s="37"/>
      <c r="EP3" s="37"/>
      <c r="ER3" s="37"/>
      <c r="ET3" s="37"/>
      <c r="EV3" s="37"/>
      <c r="EX3" s="37"/>
      <c r="EZ3" s="37"/>
      <c r="FB3" s="37"/>
      <c r="FD3" s="37"/>
      <c r="FF3" s="37"/>
      <c r="FH3" s="37"/>
      <c r="FJ3" s="37"/>
      <c r="FL3" s="37"/>
      <c r="FN3" s="37"/>
      <c r="FP3" s="37"/>
      <c r="FR3" s="37"/>
      <c r="FT3" s="37"/>
      <c r="FV3" s="37"/>
      <c r="FW3" s="22"/>
      <c r="FX3" s="37"/>
      <c r="FY3" s="22"/>
      <c r="FZ3" s="37"/>
      <c r="GA3" s="22"/>
      <c r="GB3" s="37"/>
      <c r="GD3" s="37"/>
      <c r="GF3" s="37"/>
      <c r="GH3" s="37"/>
      <c r="GJ3" s="37"/>
      <c r="GL3" s="37"/>
      <c r="GN3" s="37"/>
      <c r="GP3" s="37"/>
      <c r="GR3" s="37"/>
      <c r="GT3" s="37"/>
      <c r="GV3" s="37"/>
      <c r="GX3" s="37"/>
      <c r="GZ3" s="37"/>
      <c r="HB3" s="37"/>
      <c r="HD3" s="37"/>
      <c r="HF3" s="37"/>
      <c r="HH3" s="37"/>
      <c r="HJ3" s="37"/>
      <c r="HL3" s="37"/>
      <c r="HN3" s="37"/>
      <c r="HP3" s="37"/>
      <c r="HR3" s="37"/>
      <c r="HT3" s="37"/>
      <c r="HV3" s="37"/>
      <c r="HX3" s="37"/>
      <c r="HZ3" s="37"/>
      <c r="IB3" s="37"/>
      <c r="ID3" s="37"/>
      <c r="IF3" s="37"/>
      <c r="IH3" s="37"/>
      <c r="IJ3" s="37"/>
      <c r="IL3" s="37"/>
    </row>
    <row r="4" spans="1:246" s="27" customFormat="1" ht="14.25" customHeight="1" x14ac:dyDescent="0.25">
      <c r="A4" s="11">
        <v>80040</v>
      </c>
      <c r="B4" s="6">
        <f>SUM(A4/$A$1*100)</f>
        <v>36.056815161521378</v>
      </c>
      <c r="C4" s="11">
        <v>6</v>
      </c>
      <c r="D4" s="11">
        <v>50</v>
      </c>
      <c r="E4" s="32">
        <f t="shared" ref="E4:E6" si="17">SUM(44/7960*D4)</f>
        <v>0.27638190954773872</v>
      </c>
      <c r="F4" s="11">
        <v>100</v>
      </c>
      <c r="G4" s="41">
        <f t="shared" si="0"/>
        <v>0.55276381909547745</v>
      </c>
      <c r="H4" s="11">
        <v>110</v>
      </c>
      <c r="I4" s="32">
        <f t="shared" si="1"/>
        <v>0.6080402010050252</v>
      </c>
      <c r="J4" s="11" t="s">
        <v>175</v>
      </c>
      <c r="K4" s="11"/>
      <c r="L4" s="11">
        <v>100</v>
      </c>
      <c r="M4" s="32">
        <f t="shared" ref="M4:M6" si="18">SUM(44/7960*L4)</f>
        <v>0.55276381909547745</v>
      </c>
      <c r="N4" s="11">
        <v>70</v>
      </c>
      <c r="O4" s="32">
        <f t="shared" ref="O4:O6" si="19">SUM(44/7960*N4)</f>
        <v>0.38693467336683418</v>
      </c>
      <c r="P4" s="11">
        <v>170</v>
      </c>
      <c r="Q4" s="32">
        <f t="shared" si="2"/>
        <v>0.93969849246231163</v>
      </c>
      <c r="R4" s="11">
        <v>70</v>
      </c>
      <c r="S4" s="41">
        <f t="shared" si="3"/>
        <v>0.38693467336683418</v>
      </c>
      <c r="T4" s="11">
        <v>90</v>
      </c>
      <c r="U4" s="32">
        <f t="shared" si="4"/>
        <v>0.49748743718592969</v>
      </c>
      <c r="V4" s="24">
        <v>100</v>
      </c>
      <c r="W4" s="41">
        <f t="shared" si="5"/>
        <v>0.55276381909547745</v>
      </c>
      <c r="X4" s="11">
        <v>200</v>
      </c>
      <c r="Y4" s="32">
        <f t="shared" si="6"/>
        <v>1.1055276381909549</v>
      </c>
      <c r="Z4" s="24">
        <v>50</v>
      </c>
      <c r="AA4" s="41">
        <f t="shared" si="7"/>
        <v>0.27638190954773872</v>
      </c>
      <c r="AB4" s="11">
        <v>70</v>
      </c>
      <c r="AC4" s="32">
        <f t="shared" si="8"/>
        <v>0.38693467336683418</v>
      </c>
      <c r="AD4" s="24">
        <v>50</v>
      </c>
      <c r="AE4" s="41">
        <f t="shared" si="9"/>
        <v>0.27638190954773872</v>
      </c>
      <c r="AF4" s="11">
        <v>90</v>
      </c>
      <c r="AG4" s="32">
        <f t="shared" si="10"/>
        <v>0.49748743718592969</v>
      </c>
      <c r="AH4" s="26" t="s">
        <v>175</v>
      </c>
      <c r="AI4" s="26"/>
      <c r="AJ4" s="33">
        <v>60</v>
      </c>
      <c r="AK4" s="34">
        <f>SUM(44/7960*AJ4)</f>
        <v>0.33165829145728642</v>
      </c>
      <c r="AL4" s="24">
        <v>270</v>
      </c>
      <c r="AM4" s="32">
        <f t="shared" ref="AM4:AM7" si="20">SUM(44/7960*AL4)</f>
        <v>1.4924623115577891</v>
      </c>
      <c r="AN4" s="24">
        <v>100</v>
      </c>
      <c r="AO4" s="32">
        <f t="shared" ref="AO4:AO6" si="21">SUM(44/7960*AN4)</f>
        <v>0.55276381909547745</v>
      </c>
      <c r="AP4" s="11" t="s">
        <v>175</v>
      </c>
      <c r="AQ4" s="11"/>
      <c r="AR4" s="11">
        <v>120</v>
      </c>
      <c r="AS4" s="32">
        <f t="shared" ref="AS4:AS6" si="22">SUM(44/7960*AR4)</f>
        <v>0.66331658291457285</v>
      </c>
      <c r="AT4" s="11">
        <v>320</v>
      </c>
      <c r="AU4" s="32">
        <f t="shared" ref="AU4:AU7" si="23">SUM(44/7960*AT4)</f>
        <v>1.7688442211055277</v>
      </c>
      <c r="AV4" s="11"/>
      <c r="AW4" s="11"/>
      <c r="AX4" s="11"/>
      <c r="AY4" s="11"/>
      <c r="AZ4" s="30">
        <v>250</v>
      </c>
      <c r="BA4" s="31">
        <f t="shared" si="11"/>
        <v>1.3819095477386936</v>
      </c>
      <c r="BB4" s="24"/>
      <c r="BC4" s="24"/>
      <c r="BD4" s="24"/>
      <c r="BE4" s="24"/>
      <c r="BF4" s="24"/>
      <c r="BG4" s="24"/>
      <c r="BH4" s="24"/>
      <c r="BI4" s="24"/>
      <c r="BJ4" s="30">
        <v>110</v>
      </c>
      <c r="BK4" s="31">
        <f t="shared" si="12"/>
        <v>0.6080402010050252</v>
      </c>
      <c r="BL4" s="24"/>
      <c r="BM4" s="24"/>
      <c r="BN4" s="24"/>
      <c r="BO4" s="24"/>
      <c r="BP4" s="24"/>
      <c r="BQ4" s="24"/>
      <c r="BR4" s="24" t="s">
        <v>175</v>
      </c>
      <c r="BS4" s="24"/>
      <c r="BT4" s="30">
        <v>330</v>
      </c>
      <c r="BU4" s="31">
        <f>SUM(44/7960*BT4)</f>
        <v>1.8241206030150754</v>
      </c>
      <c r="BV4" s="24"/>
      <c r="BW4" s="24"/>
      <c r="BX4" s="24"/>
      <c r="BY4" s="24"/>
      <c r="BZ4" s="24"/>
      <c r="CA4" s="24"/>
      <c r="CB4" s="24">
        <v>150</v>
      </c>
      <c r="CC4" s="32">
        <f t="shared" ref="CC4:CC8" si="24">SUM(44/7960*CB4)</f>
        <v>0.82914572864321612</v>
      </c>
      <c r="CD4" s="24">
        <v>200</v>
      </c>
      <c r="CE4" s="32">
        <f t="shared" si="13"/>
        <v>1.1055276381909549</v>
      </c>
      <c r="CF4" s="24">
        <v>140</v>
      </c>
      <c r="CG4" s="32">
        <f t="shared" si="14"/>
        <v>0.77386934673366836</v>
      </c>
      <c r="CH4" s="24" t="s">
        <v>175</v>
      </c>
      <c r="CI4" s="24"/>
      <c r="CJ4" s="24">
        <v>90</v>
      </c>
      <c r="CK4" s="32">
        <f t="shared" ref="CK4:CK6" si="25">SUM(44/7960*CJ4)</f>
        <v>0.49748743718592969</v>
      </c>
      <c r="CL4" s="24">
        <v>850</v>
      </c>
      <c r="CM4" s="32">
        <f t="shared" ref="CM4:CM5" si="26">SUM(44/7960*CL4)</f>
        <v>4.6984924623115578</v>
      </c>
      <c r="CN4" s="24"/>
      <c r="CO4" s="24"/>
      <c r="CP4" s="24"/>
      <c r="CQ4" s="24"/>
      <c r="CR4" s="24"/>
      <c r="CS4" s="24"/>
      <c r="CT4" s="24"/>
      <c r="CU4" s="24"/>
      <c r="CV4" s="24">
        <v>130</v>
      </c>
      <c r="CW4" s="32">
        <f t="shared" si="15"/>
        <v>0.71859296482412061</v>
      </c>
      <c r="CX4" s="24" t="s">
        <v>175</v>
      </c>
      <c r="CY4" s="24"/>
      <c r="CZ4" s="24">
        <v>180</v>
      </c>
      <c r="DA4" s="32">
        <f t="shared" ref="DA4:DA7" si="27">SUM(44/7960*CZ4)</f>
        <v>0.99497487437185939</v>
      </c>
      <c r="DB4" s="24">
        <v>310</v>
      </c>
      <c r="DC4" s="32">
        <f t="shared" ref="DC4:DC7" si="28">SUM(44/7960*DB4)</f>
        <v>1.7135678391959801</v>
      </c>
      <c r="DD4" s="24"/>
      <c r="DE4" s="24"/>
      <c r="DF4" s="24"/>
      <c r="DG4" s="24"/>
      <c r="DH4" s="24">
        <v>300</v>
      </c>
      <c r="DI4" s="32">
        <f t="shared" ref="DI4:DI7" si="29">SUM(44/7960*DH4)</f>
        <v>1.6582914572864322</v>
      </c>
      <c r="DJ4" s="24">
        <v>100</v>
      </c>
      <c r="DK4" s="32">
        <f t="shared" si="16"/>
        <v>0.55276381909547745</v>
      </c>
      <c r="DL4" s="24"/>
      <c r="DN4" s="40"/>
      <c r="DO4" s="22"/>
      <c r="DP4" s="37"/>
      <c r="DR4" s="37"/>
      <c r="DT4" s="37"/>
      <c r="DV4" s="37"/>
      <c r="DX4" s="37"/>
      <c r="DZ4" s="37"/>
      <c r="EB4" s="37"/>
      <c r="ED4" s="37"/>
      <c r="EF4" s="37"/>
      <c r="EH4" s="37"/>
      <c r="EJ4" s="37"/>
      <c r="EL4" s="37"/>
      <c r="EN4" s="37"/>
      <c r="EP4" s="37"/>
      <c r="ER4" s="37"/>
      <c r="ET4" s="37"/>
      <c r="EV4" s="37"/>
      <c r="EX4" s="37"/>
      <c r="EZ4" s="37"/>
      <c r="FB4" s="37"/>
      <c r="FD4" s="37"/>
      <c r="FF4" s="37"/>
      <c r="FH4" s="37"/>
      <c r="FJ4" s="37"/>
      <c r="FL4" s="37"/>
      <c r="FN4" s="37"/>
      <c r="FP4" s="37"/>
      <c r="FR4" s="37"/>
      <c r="FT4" s="37"/>
      <c r="FV4" s="37"/>
      <c r="FX4" s="37"/>
      <c r="FZ4" s="37"/>
      <c r="GB4" s="37"/>
      <c r="GD4" s="37"/>
      <c r="GF4" s="37"/>
      <c r="GH4" s="37"/>
      <c r="GJ4" s="37"/>
      <c r="GL4" s="37"/>
      <c r="GN4" s="37"/>
      <c r="GP4" s="37"/>
      <c r="GR4" s="37"/>
      <c r="GT4" s="37"/>
      <c r="GV4" s="37"/>
      <c r="GX4" s="37"/>
      <c r="GZ4" s="37"/>
      <c r="HB4" s="37"/>
      <c r="HD4" s="37"/>
      <c r="HF4" s="37"/>
      <c r="HH4" s="37"/>
      <c r="HJ4" s="37"/>
      <c r="HL4" s="37"/>
      <c r="HN4" s="37"/>
      <c r="HP4" s="37"/>
      <c r="HR4" s="37"/>
      <c r="HT4" s="37"/>
      <c r="HV4" s="37"/>
      <c r="HX4" s="37"/>
      <c r="HZ4" s="37"/>
      <c r="IB4" s="37"/>
      <c r="ID4" s="37"/>
      <c r="IF4" s="37"/>
      <c r="IH4" s="37"/>
      <c r="IJ4" s="37"/>
      <c r="IL4" s="37"/>
    </row>
    <row r="5" spans="1:246" s="27" customFormat="1" ht="14.25" customHeight="1" x14ac:dyDescent="0.25">
      <c r="A5" s="11">
        <v>75057</v>
      </c>
      <c r="B5" s="6">
        <f>SUM(A5/$A$1*100)</f>
        <v>33.812048670393679</v>
      </c>
      <c r="C5" s="11">
        <v>5</v>
      </c>
      <c r="D5" s="11">
        <v>30</v>
      </c>
      <c r="E5" s="32">
        <f t="shared" si="17"/>
        <v>0.16582914572864321</v>
      </c>
      <c r="F5" s="11">
        <v>100</v>
      </c>
      <c r="G5" s="32">
        <f t="shared" si="0"/>
        <v>0.55276381909547745</v>
      </c>
      <c r="H5" s="11">
        <v>90</v>
      </c>
      <c r="I5" s="32">
        <f t="shared" si="1"/>
        <v>0.49748743718592969</v>
      </c>
      <c r="J5" s="11" t="s">
        <v>175</v>
      </c>
      <c r="K5" s="11"/>
      <c r="L5" s="11">
        <v>70</v>
      </c>
      <c r="M5" s="32">
        <f t="shared" si="18"/>
        <v>0.38693467336683418</v>
      </c>
      <c r="N5" s="11">
        <v>60</v>
      </c>
      <c r="O5" s="32">
        <f t="shared" si="19"/>
        <v>0.33165829145728642</v>
      </c>
      <c r="P5" s="11">
        <v>120</v>
      </c>
      <c r="Q5" s="32">
        <f t="shared" si="2"/>
        <v>0.66331658291457285</v>
      </c>
      <c r="R5" s="24">
        <v>70</v>
      </c>
      <c r="S5" s="32">
        <f t="shared" si="3"/>
        <v>0.38693467336683418</v>
      </c>
      <c r="T5" s="11">
        <v>70</v>
      </c>
      <c r="U5" s="32">
        <f t="shared" si="4"/>
        <v>0.38693467336683418</v>
      </c>
      <c r="V5" s="24">
        <v>100</v>
      </c>
      <c r="W5" s="32">
        <f t="shared" si="5"/>
        <v>0.55276381909547745</v>
      </c>
      <c r="X5" s="11">
        <v>150</v>
      </c>
      <c r="Y5" s="32">
        <f t="shared" si="6"/>
        <v>0.82914572864321612</v>
      </c>
      <c r="Z5" s="33">
        <v>50</v>
      </c>
      <c r="AA5" s="34">
        <f t="shared" si="7"/>
        <v>0.27638190954773872</v>
      </c>
      <c r="AB5" s="4">
        <v>50</v>
      </c>
      <c r="AC5" s="34">
        <f t="shared" si="8"/>
        <v>0.27638190954773872</v>
      </c>
      <c r="AD5" s="24">
        <v>50</v>
      </c>
      <c r="AE5" s="41">
        <f t="shared" si="9"/>
        <v>0.27638190954773872</v>
      </c>
      <c r="AF5" s="11">
        <v>80</v>
      </c>
      <c r="AG5" s="32">
        <f t="shared" si="10"/>
        <v>0.44221105527638194</v>
      </c>
      <c r="AH5" s="26" t="s">
        <v>175</v>
      </c>
      <c r="AI5" s="26"/>
      <c r="AJ5" s="26" t="s">
        <v>175</v>
      </c>
      <c r="AK5" s="26"/>
      <c r="AL5" s="24">
        <v>230</v>
      </c>
      <c r="AM5" s="32">
        <f t="shared" si="20"/>
        <v>1.2713567839195981</v>
      </c>
      <c r="AN5" s="24">
        <v>90</v>
      </c>
      <c r="AO5" s="32">
        <f t="shared" si="21"/>
        <v>0.49748743718592969</v>
      </c>
      <c r="AP5" s="11" t="s">
        <v>175</v>
      </c>
      <c r="AQ5" s="11"/>
      <c r="AR5" s="11">
        <v>100</v>
      </c>
      <c r="AS5" s="32">
        <f t="shared" si="22"/>
        <v>0.55276381909547745</v>
      </c>
      <c r="AT5" s="11">
        <v>270</v>
      </c>
      <c r="AU5" s="32">
        <f t="shared" si="23"/>
        <v>1.4924623115577891</v>
      </c>
      <c r="AV5" s="11"/>
      <c r="AW5" s="11"/>
      <c r="AX5" s="11"/>
      <c r="AY5" s="11"/>
      <c r="AZ5" s="26" t="s">
        <v>175</v>
      </c>
      <c r="BA5" s="26"/>
      <c r="BB5" s="24">
        <v>50</v>
      </c>
      <c r="BC5" s="32">
        <f>SUM(44/7960*BB5)</f>
        <v>0.27638190954773872</v>
      </c>
      <c r="BD5" s="30">
        <v>220</v>
      </c>
      <c r="BE5" s="31">
        <f>SUM(44/7960*BD5)</f>
        <v>1.2160804020100504</v>
      </c>
      <c r="BF5" s="24"/>
      <c r="BG5" s="24"/>
      <c r="BH5" s="24"/>
      <c r="BI5" s="24"/>
      <c r="BJ5" s="24" t="s">
        <v>175</v>
      </c>
      <c r="BK5" s="24"/>
      <c r="BL5" s="24">
        <v>50</v>
      </c>
      <c r="BM5" s="32">
        <f t="shared" ref="BM5:BM6" si="30">SUM(44/7960*BL5)</f>
        <v>0.27638190954773872</v>
      </c>
      <c r="BN5" s="24">
        <v>50</v>
      </c>
      <c r="BO5" s="32">
        <f t="shared" ref="BO5:BO6" si="31">SUM(44/7960*BN5)</f>
        <v>0.27638190954773872</v>
      </c>
      <c r="BP5" s="24">
        <v>40</v>
      </c>
      <c r="BQ5" s="32">
        <f t="shared" ref="BQ5:BQ6" si="32">SUM(44/7960*BP5)</f>
        <v>0.22110552763819097</v>
      </c>
      <c r="BR5" s="24" t="s">
        <v>175</v>
      </c>
      <c r="BS5" s="24"/>
      <c r="BT5" s="24" t="s">
        <v>175</v>
      </c>
      <c r="BU5" s="24"/>
      <c r="BV5" s="33">
        <v>90</v>
      </c>
      <c r="BW5" s="34">
        <f>SUM(44/7960*BV5)</f>
        <v>0.49748743718592969</v>
      </c>
      <c r="BX5" s="24">
        <v>100</v>
      </c>
      <c r="BY5" s="32">
        <f t="shared" ref="BY5:BY6" si="33">SUM(44/7960*BX5)</f>
        <v>0.55276381909547745</v>
      </c>
      <c r="BZ5" s="24">
        <v>90</v>
      </c>
      <c r="CA5" s="32">
        <f t="shared" ref="CA5:CA6" si="34">SUM(44/7960*BZ5)</f>
        <v>0.49748743718592969</v>
      </c>
      <c r="CB5" s="24">
        <v>110</v>
      </c>
      <c r="CC5" s="32">
        <f t="shared" si="24"/>
        <v>0.6080402010050252</v>
      </c>
      <c r="CD5" s="24">
        <v>160</v>
      </c>
      <c r="CE5" s="32">
        <f t="shared" si="13"/>
        <v>0.88442211055276387</v>
      </c>
      <c r="CF5" s="24">
        <v>120</v>
      </c>
      <c r="CG5" s="32">
        <f t="shared" si="14"/>
        <v>0.66331658291457285</v>
      </c>
      <c r="CH5" s="24" t="s">
        <v>175</v>
      </c>
      <c r="CI5" s="24"/>
      <c r="CJ5" s="24">
        <v>40</v>
      </c>
      <c r="CK5" s="32">
        <f t="shared" si="25"/>
        <v>0.22110552763819097</v>
      </c>
      <c r="CL5" s="30">
        <v>750</v>
      </c>
      <c r="CM5" s="31">
        <f t="shared" si="26"/>
        <v>4.1457286432160805</v>
      </c>
      <c r="CN5" s="24"/>
      <c r="CO5" s="24"/>
      <c r="CP5" s="24"/>
      <c r="CQ5" s="24"/>
      <c r="CR5" s="24"/>
      <c r="CS5" s="24"/>
      <c r="CT5" s="24"/>
      <c r="CU5" s="24"/>
      <c r="CV5" s="24">
        <v>120</v>
      </c>
      <c r="CW5" s="32">
        <f t="shared" si="15"/>
        <v>0.66331658291457285</v>
      </c>
      <c r="CX5" s="24" t="s">
        <v>175</v>
      </c>
      <c r="CY5" s="24"/>
      <c r="CZ5" s="24">
        <v>150</v>
      </c>
      <c r="DA5" s="32">
        <f t="shared" si="27"/>
        <v>0.82914572864321612</v>
      </c>
      <c r="DB5" s="24">
        <v>260</v>
      </c>
      <c r="DC5" s="32">
        <f t="shared" si="28"/>
        <v>1.4371859296482412</v>
      </c>
      <c r="DD5" s="24"/>
      <c r="DE5" s="24"/>
      <c r="DF5" s="24"/>
      <c r="DG5" s="24"/>
      <c r="DH5" s="24">
        <v>160</v>
      </c>
      <c r="DI5" s="32">
        <f t="shared" si="29"/>
        <v>0.88442211055276387</v>
      </c>
      <c r="DJ5" s="24">
        <v>90</v>
      </c>
      <c r="DK5" s="32">
        <f t="shared" si="16"/>
        <v>0.49748743718592969</v>
      </c>
      <c r="DL5" s="24"/>
      <c r="DN5" s="40"/>
      <c r="DO5" s="22"/>
      <c r="DP5" s="37"/>
      <c r="DR5" s="37"/>
      <c r="DT5" s="37"/>
      <c r="DV5" s="37"/>
      <c r="DX5" s="37"/>
      <c r="DZ5" s="37"/>
      <c r="EB5" s="37"/>
      <c r="ED5" s="37"/>
      <c r="EF5" s="37"/>
      <c r="EH5" s="37"/>
      <c r="EJ5" s="37"/>
      <c r="EL5" s="37"/>
      <c r="EN5" s="37"/>
      <c r="EP5" s="37"/>
      <c r="ER5" s="37"/>
      <c r="ET5" s="37"/>
      <c r="EV5" s="37"/>
      <c r="EX5" s="37"/>
      <c r="EZ5" s="37"/>
      <c r="FB5" s="37"/>
      <c r="FD5" s="37"/>
      <c r="FF5" s="37"/>
      <c r="FH5" s="37"/>
      <c r="FJ5" s="37"/>
      <c r="FL5" s="37"/>
      <c r="FN5" s="37"/>
      <c r="FP5" s="37"/>
      <c r="FR5" s="37"/>
      <c r="FT5" s="37"/>
      <c r="FV5" s="37"/>
      <c r="FX5" s="37"/>
      <c r="FZ5" s="37"/>
      <c r="GB5" s="37"/>
      <c r="GD5" s="37"/>
      <c r="GF5" s="37"/>
      <c r="GH5" s="37"/>
      <c r="GJ5" s="37"/>
      <c r="GL5" s="37"/>
      <c r="GN5" s="37"/>
      <c r="GP5" s="37"/>
      <c r="GR5" s="37"/>
      <c r="GT5" s="37"/>
      <c r="GV5" s="37"/>
      <c r="GX5" s="37"/>
      <c r="GZ5" s="37"/>
      <c r="HB5" s="37"/>
      <c r="HD5" s="37"/>
      <c r="HF5" s="37"/>
      <c r="HH5" s="37"/>
      <c r="HJ5" s="37"/>
      <c r="HL5" s="37"/>
      <c r="HN5" s="37"/>
      <c r="HP5" s="37"/>
      <c r="HR5" s="37"/>
      <c r="HT5" s="37"/>
      <c r="HV5" s="37"/>
      <c r="HX5" s="37"/>
      <c r="HZ5" s="37"/>
      <c r="IB5" s="37"/>
      <c r="ID5" s="37"/>
      <c r="IF5" s="37"/>
      <c r="IH5" s="37"/>
      <c r="IJ5" s="37"/>
      <c r="IL5" s="37"/>
    </row>
    <row r="6" spans="1:246" s="27" customFormat="1" ht="14.25" customHeight="1" x14ac:dyDescent="0.25">
      <c r="A6" s="11">
        <v>70074</v>
      </c>
      <c r="B6" s="6">
        <f t="shared" ref="B6:B8" si="35">SUM(A6/$A$1*100)</f>
        <v>31.56728217926598</v>
      </c>
      <c r="C6" s="11">
        <v>4</v>
      </c>
      <c r="D6" s="4">
        <v>20</v>
      </c>
      <c r="E6" s="34">
        <f t="shared" si="17"/>
        <v>0.11055276381909548</v>
      </c>
      <c r="F6" s="11">
        <v>50</v>
      </c>
      <c r="G6" s="32">
        <f t="shared" si="0"/>
        <v>0.27638190954773872</v>
      </c>
      <c r="H6" s="11">
        <v>70</v>
      </c>
      <c r="I6" s="32">
        <f t="shared" si="1"/>
        <v>0.38693467336683418</v>
      </c>
      <c r="J6" s="11" t="s">
        <v>175</v>
      </c>
      <c r="K6" s="11"/>
      <c r="L6" s="4">
        <v>40</v>
      </c>
      <c r="M6" s="34">
        <f t="shared" si="18"/>
        <v>0.22110552763819097</v>
      </c>
      <c r="N6" s="4">
        <v>30</v>
      </c>
      <c r="O6" s="34">
        <f t="shared" si="19"/>
        <v>0.16582914572864321</v>
      </c>
      <c r="P6" s="11">
        <v>90</v>
      </c>
      <c r="Q6" s="41">
        <f t="shared" si="2"/>
        <v>0.49748743718592969</v>
      </c>
      <c r="R6" s="24">
        <v>60</v>
      </c>
      <c r="S6" s="32">
        <f t="shared" si="3"/>
        <v>0.33165829145728642</v>
      </c>
      <c r="T6" s="4">
        <v>40</v>
      </c>
      <c r="U6" s="34">
        <f t="shared" si="4"/>
        <v>0.22110552763819097</v>
      </c>
      <c r="V6" s="24">
        <v>80</v>
      </c>
      <c r="W6" s="32">
        <f t="shared" si="5"/>
        <v>0.44221105527638194</v>
      </c>
      <c r="X6" s="11">
        <v>110</v>
      </c>
      <c r="Y6" s="32">
        <f t="shared" si="6"/>
        <v>0.6080402010050252</v>
      </c>
      <c r="Z6" s="24" t="s">
        <v>175</v>
      </c>
      <c r="AA6" s="24"/>
      <c r="AB6" s="11" t="s">
        <v>175</v>
      </c>
      <c r="AC6" s="11"/>
      <c r="AD6" s="33">
        <v>50</v>
      </c>
      <c r="AE6" s="34">
        <f t="shared" si="9"/>
        <v>0.27638190954773872</v>
      </c>
      <c r="AF6" s="4">
        <v>30</v>
      </c>
      <c r="AG6" s="34">
        <f t="shared" si="10"/>
        <v>0.16582914572864321</v>
      </c>
      <c r="AH6" s="26" t="s">
        <v>175</v>
      </c>
      <c r="AI6" s="26"/>
      <c r="AJ6" s="26" t="s">
        <v>175</v>
      </c>
      <c r="AK6" s="26"/>
      <c r="AL6" s="24">
        <v>130</v>
      </c>
      <c r="AM6" s="41">
        <f t="shared" si="20"/>
        <v>0.71859296482412061</v>
      </c>
      <c r="AN6" s="33">
        <v>40</v>
      </c>
      <c r="AO6" s="34">
        <f t="shared" si="21"/>
        <v>0.22110552763819097</v>
      </c>
      <c r="AP6" s="11" t="s">
        <v>175</v>
      </c>
      <c r="AQ6" s="11"/>
      <c r="AR6" s="4">
        <v>20</v>
      </c>
      <c r="AS6" s="34">
        <f t="shared" si="22"/>
        <v>0.11055276381909548</v>
      </c>
      <c r="AT6" s="11">
        <v>200</v>
      </c>
      <c r="AU6" s="25">
        <f t="shared" si="23"/>
        <v>1.1055276381909549</v>
      </c>
      <c r="AV6" s="11"/>
      <c r="AW6" s="11"/>
      <c r="AX6" s="11"/>
      <c r="AY6" s="11"/>
      <c r="AZ6" s="26" t="s">
        <v>175</v>
      </c>
      <c r="BA6" s="26"/>
      <c r="BB6" s="33">
        <v>30</v>
      </c>
      <c r="BC6" s="34">
        <f>SUM(44/7960*BB6)</f>
        <v>0.16582914572864321</v>
      </c>
      <c r="BD6" s="24" t="s">
        <v>175</v>
      </c>
      <c r="BE6" s="24"/>
      <c r="BF6" s="24">
        <v>110</v>
      </c>
      <c r="BG6" s="32">
        <f t="shared" ref="BG6:BG7" si="36">SUM(44/7960*BF6)</f>
        <v>0.6080402010050252</v>
      </c>
      <c r="BH6" s="24">
        <v>70</v>
      </c>
      <c r="BI6" s="32">
        <f t="shared" ref="BI6:BI7" si="37">SUM(44/7960*BH6)</f>
        <v>0.38693467336683418</v>
      </c>
      <c r="BJ6" s="24" t="s">
        <v>175</v>
      </c>
      <c r="BK6" s="24"/>
      <c r="BL6" s="33">
        <v>30</v>
      </c>
      <c r="BM6" s="34">
        <f t="shared" si="30"/>
        <v>0.16582914572864321</v>
      </c>
      <c r="BN6" s="33">
        <v>40</v>
      </c>
      <c r="BO6" s="34">
        <f t="shared" si="31"/>
        <v>0.22110552763819097</v>
      </c>
      <c r="BP6" s="33">
        <v>30</v>
      </c>
      <c r="BQ6" s="34">
        <f t="shared" si="32"/>
        <v>0.16582914572864321</v>
      </c>
      <c r="BR6" s="24" t="s">
        <v>175</v>
      </c>
      <c r="BS6" s="24"/>
      <c r="BT6" s="24" t="s">
        <v>175</v>
      </c>
      <c r="BU6" s="24"/>
      <c r="BV6" s="24" t="s">
        <v>175</v>
      </c>
      <c r="BW6" s="24"/>
      <c r="BX6" s="33">
        <v>60</v>
      </c>
      <c r="BY6" s="34">
        <f t="shared" si="33"/>
        <v>0.33165829145728642</v>
      </c>
      <c r="BZ6" s="33">
        <v>80</v>
      </c>
      <c r="CA6" s="34">
        <f t="shared" si="34"/>
        <v>0.44221105527638194</v>
      </c>
      <c r="CB6" s="24">
        <v>70</v>
      </c>
      <c r="CC6" s="41">
        <f t="shared" si="24"/>
        <v>0.38693467336683418</v>
      </c>
      <c r="CD6" s="24">
        <v>130</v>
      </c>
      <c r="CE6" s="32">
        <f t="shared" si="13"/>
        <v>0.71859296482412061</v>
      </c>
      <c r="CF6" s="24">
        <v>70</v>
      </c>
      <c r="CG6" s="32">
        <f t="shared" si="14"/>
        <v>0.38693467336683418</v>
      </c>
      <c r="CH6" s="24" t="s">
        <v>175</v>
      </c>
      <c r="CI6" s="24"/>
      <c r="CJ6" s="33">
        <v>30</v>
      </c>
      <c r="CK6" s="34">
        <f t="shared" si="25"/>
        <v>0.16582914572864321</v>
      </c>
      <c r="CL6" s="24" t="s">
        <v>175</v>
      </c>
      <c r="CM6" s="24"/>
      <c r="CN6" s="24">
        <v>500</v>
      </c>
      <c r="CO6" s="32">
        <f t="shared" ref="CO6:CO8" si="38">SUM(44/7960*CN6)</f>
        <v>2.7638190954773871</v>
      </c>
      <c r="CP6" s="24"/>
      <c r="CQ6" s="24"/>
      <c r="CR6" s="24"/>
      <c r="CS6" s="24"/>
      <c r="CT6" s="33">
        <v>50</v>
      </c>
      <c r="CU6" s="34">
        <f>SUM(44/7960*CT6)</f>
        <v>0.27638190954773872</v>
      </c>
      <c r="CV6" s="24">
        <v>90</v>
      </c>
      <c r="CW6" s="32">
        <f t="shared" si="15"/>
        <v>0.49748743718592969</v>
      </c>
      <c r="CX6" s="24" t="s">
        <v>175</v>
      </c>
      <c r="CY6" s="24"/>
      <c r="CZ6" s="24">
        <v>100</v>
      </c>
      <c r="DA6" s="32">
        <f t="shared" si="27"/>
        <v>0.55276381909547745</v>
      </c>
      <c r="DB6" s="24">
        <v>130</v>
      </c>
      <c r="DC6" s="41">
        <f t="shared" si="28"/>
        <v>0.71859296482412061</v>
      </c>
      <c r="DD6" s="24"/>
      <c r="DE6" s="24"/>
      <c r="DF6" s="24"/>
      <c r="DG6" s="24"/>
      <c r="DH6" s="24">
        <v>100</v>
      </c>
      <c r="DI6" s="32">
        <f t="shared" si="29"/>
        <v>0.55276381909547745</v>
      </c>
      <c r="DJ6" s="24">
        <v>40</v>
      </c>
      <c r="DK6" s="32">
        <f t="shared" si="16"/>
        <v>0.22110552763819097</v>
      </c>
      <c r="DL6" s="24"/>
      <c r="DN6" s="40"/>
      <c r="DO6" s="22"/>
      <c r="DP6" s="37"/>
      <c r="DR6" s="37"/>
      <c r="DT6" s="37"/>
      <c r="DV6" s="37"/>
      <c r="DX6" s="37"/>
      <c r="DZ6" s="37"/>
      <c r="EB6" s="37"/>
      <c r="ED6" s="37"/>
      <c r="EF6" s="37"/>
      <c r="EH6" s="37"/>
      <c r="EJ6" s="37"/>
      <c r="EL6" s="37"/>
      <c r="EN6" s="37"/>
      <c r="EP6" s="37"/>
      <c r="ER6" s="37"/>
      <c r="ET6" s="37"/>
      <c r="EV6" s="37"/>
      <c r="EX6" s="37"/>
      <c r="EZ6" s="37"/>
      <c r="FB6" s="37"/>
      <c r="FD6" s="37"/>
      <c r="FF6" s="37"/>
      <c r="FH6" s="37"/>
      <c r="FJ6" s="37"/>
      <c r="FL6" s="37"/>
      <c r="FN6" s="37"/>
      <c r="FP6" s="37"/>
      <c r="FR6" s="37"/>
      <c r="FT6" s="37"/>
      <c r="FV6" s="37"/>
      <c r="FX6" s="37"/>
      <c r="FZ6" s="37"/>
      <c r="GB6" s="37"/>
      <c r="GD6" s="37"/>
      <c r="GF6" s="37"/>
      <c r="GH6" s="37"/>
      <c r="GJ6" s="37"/>
      <c r="GL6" s="37"/>
      <c r="GN6" s="37"/>
      <c r="GP6" s="37"/>
      <c r="GR6" s="37"/>
      <c r="GT6" s="37"/>
      <c r="GV6" s="37"/>
      <c r="GX6" s="37"/>
      <c r="GZ6" s="37"/>
      <c r="HB6" s="37"/>
      <c r="HD6" s="37"/>
      <c r="HF6" s="37"/>
      <c r="HH6" s="37"/>
      <c r="HJ6" s="37"/>
      <c r="HL6" s="37"/>
      <c r="HN6" s="37"/>
      <c r="HP6" s="37"/>
      <c r="HR6" s="37"/>
      <c r="HT6" s="37"/>
      <c r="HV6" s="37"/>
      <c r="HX6" s="37"/>
      <c r="HZ6" s="37"/>
      <c r="IB6" s="37"/>
      <c r="ID6" s="37"/>
      <c r="IF6" s="37"/>
      <c r="IH6" s="37"/>
      <c r="IJ6" s="37"/>
      <c r="IL6" s="37"/>
    </row>
    <row r="7" spans="1:246" s="27" customFormat="1" ht="14.25" customHeight="1" x14ac:dyDescent="0.25">
      <c r="A7" s="11">
        <v>65091</v>
      </c>
      <c r="B7" s="6">
        <f t="shared" si="35"/>
        <v>29.322515688138278</v>
      </c>
      <c r="C7" s="11">
        <v>3</v>
      </c>
      <c r="D7" s="11" t="s">
        <v>175</v>
      </c>
      <c r="E7" s="11"/>
      <c r="F7" s="4">
        <v>40</v>
      </c>
      <c r="G7" s="34">
        <f t="shared" si="0"/>
        <v>0.22110552763819097</v>
      </c>
      <c r="H7" s="4">
        <v>50</v>
      </c>
      <c r="I7" s="34">
        <f t="shared" si="1"/>
        <v>0.27638190954773872</v>
      </c>
      <c r="J7" s="11" t="s">
        <v>175</v>
      </c>
      <c r="K7" s="11"/>
      <c r="L7" s="11" t="s">
        <v>175</v>
      </c>
      <c r="M7" s="11"/>
      <c r="N7" s="11" t="s">
        <v>175</v>
      </c>
      <c r="O7" s="11"/>
      <c r="P7" s="4">
        <v>90</v>
      </c>
      <c r="Q7" s="34">
        <f t="shared" si="2"/>
        <v>0.49748743718592969</v>
      </c>
      <c r="R7" s="4">
        <v>30</v>
      </c>
      <c r="S7" s="34">
        <f t="shared" si="3"/>
        <v>0.16582914572864321</v>
      </c>
      <c r="T7" s="11" t="s">
        <v>175</v>
      </c>
      <c r="U7" s="11"/>
      <c r="V7" s="33">
        <v>30</v>
      </c>
      <c r="W7" s="34">
        <f t="shared" si="5"/>
        <v>0.16582914572864321</v>
      </c>
      <c r="X7" s="4">
        <v>30</v>
      </c>
      <c r="Y7" s="34">
        <f t="shared" si="6"/>
        <v>0.16582914572864321</v>
      </c>
      <c r="Z7" s="24" t="s">
        <v>175</v>
      </c>
      <c r="AA7" s="24"/>
      <c r="AB7" s="11" t="s">
        <v>175</v>
      </c>
      <c r="AC7" s="11"/>
      <c r="AD7" s="24" t="s">
        <v>175</v>
      </c>
      <c r="AE7" s="24"/>
      <c r="AF7" s="11" t="s">
        <v>175</v>
      </c>
      <c r="AG7" s="11"/>
      <c r="AH7" s="26" t="s">
        <v>175</v>
      </c>
      <c r="AI7" s="26"/>
      <c r="AJ7" s="26" t="s">
        <v>175</v>
      </c>
      <c r="AK7" s="26"/>
      <c r="AL7" s="33">
        <v>130</v>
      </c>
      <c r="AM7" s="34">
        <f t="shared" si="20"/>
        <v>0.71859296482412061</v>
      </c>
      <c r="AN7" s="24" t="s">
        <v>175</v>
      </c>
      <c r="AO7" s="24"/>
      <c r="AP7" s="11" t="s">
        <v>175</v>
      </c>
      <c r="AQ7" s="11"/>
      <c r="AR7" s="11" t="s">
        <v>175</v>
      </c>
      <c r="AS7" s="11"/>
      <c r="AT7" s="3">
        <v>200</v>
      </c>
      <c r="AU7" s="31">
        <f t="shared" si="23"/>
        <v>1.1055276381909549</v>
      </c>
      <c r="AV7" s="11"/>
      <c r="AW7" s="11"/>
      <c r="AX7" s="11"/>
      <c r="AY7" s="11"/>
      <c r="AZ7" s="26" t="s">
        <v>175</v>
      </c>
      <c r="BA7" s="26"/>
      <c r="BB7" s="24" t="s">
        <v>175</v>
      </c>
      <c r="BC7" s="24"/>
      <c r="BD7" s="24" t="s">
        <v>175</v>
      </c>
      <c r="BE7" s="24"/>
      <c r="BF7" s="33">
        <v>90</v>
      </c>
      <c r="BG7" s="34">
        <f t="shared" si="36"/>
        <v>0.49748743718592969</v>
      </c>
      <c r="BH7" s="33">
        <v>50</v>
      </c>
      <c r="BI7" s="34">
        <f t="shared" si="37"/>
        <v>0.27638190954773872</v>
      </c>
      <c r="BJ7" s="24" t="s">
        <v>175</v>
      </c>
      <c r="BK7" s="24"/>
      <c r="BL7" s="24" t="s">
        <v>175</v>
      </c>
      <c r="BM7" s="24"/>
      <c r="BN7" s="24" t="s">
        <v>175</v>
      </c>
      <c r="BO7" s="24"/>
      <c r="BP7" s="24" t="s">
        <v>175</v>
      </c>
      <c r="BQ7" s="24"/>
      <c r="BR7" s="24" t="s">
        <v>175</v>
      </c>
      <c r="BS7" s="24"/>
      <c r="BT7" s="24" t="s">
        <v>175</v>
      </c>
      <c r="BU7" s="24"/>
      <c r="BV7" s="24" t="s">
        <v>175</v>
      </c>
      <c r="BW7" s="24"/>
      <c r="BX7" s="24" t="s">
        <v>175</v>
      </c>
      <c r="BY7" s="24"/>
      <c r="BZ7" s="24" t="s">
        <v>175</v>
      </c>
      <c r="CA7" s="24"/>
      <c r="CB7" s="24">
        <v>70</v>
      </c>
      <c r="CC7" s="41">
        <f t="shared" si="24"/>
        <v>0.38693467336683418</v>
      </c>
      <c r="CD7" s="24">
        <v>100</v>
      </c>
      <c r="CE7" s="41">
        <f t="shared" si="13"/>
        <v>0.55276381909547745</v>
      </c>
      <c r="CF7" s="24">
        <v>40</v>
      </c>
      <c r="CG7" s="41">
        <f t="shared" si="14"/>
        <v>0.22110552763819097</v>
      </c>
      <c r="CH7" s="24" t="s">
        <v>175</v>
      </c>
      <c r="CI7" s="24"/>
      <c r="CJ7" s="24" t="s">
        <v>175</v>
      </c>
      <c r="CK7" s="24"/>
      <c r="CL7" s="24" t="s">
        <v>175</v>
      </c>
      <c r="CM7" s="24"/>
      <c r="CN7" s="24">
        <v>480</v>
      </c>
      <c r="CO7" s="32">
        <f t="shared" si="38"/>
        <v>2.6532663316582914</v>
      </c>
      <c r="CP7" s="24"/>
      <c r="CQ7" s="24"/>
      <c r="CR7" s="24"/>
      <c r="CS7" s="24"/>
      <c r="CT7" s="24" t="s">
        <v>175</v>
      </c>
      <c r="CU7" s="24"/>
      <c r="CV7" s="33">
        <v>60</v>
      </c>
      <c r="CW7" s="34">
        <f t="shared" si="15"/>
        <v>0.33165829145728642</v>
      </c>
      <c r="CX7" s="24" t="s">
        <v>175</v>
      </c>
      <c r="CY7" s="24"/>
      <c r="CZ7" s="33">
        <v>60</v>
      </c>
      <c r="DA7" s="34">
        <f t="shared" si="27"/>
        <v>0.33165829145728642</v>
      </c>
      <c r="DB7" s="30">
        <v>130</v>
      </c>
      <c r="DC7" s="31">
        <f t="shared" si="28"/>
        <v>0.71859296482412061</v>
      </c>
      <c r="DD7" s="24"/>
      <c r="DE7" s="24"/>
      <c r="DF7" s="24"/>
      <c r="DG7" s="24"/>
      <c r="DH7" s="33">
        <v>70</v>
      </c>
      <c r="DI7" s="34">
        <f t="shared" si="29"/>
        <v>0.38693467336683418</v>
      </c>
      <c r="DJ7" s="33">
        <v>30</v>
      </c>
      <c r="DK7" s="34">
        <f t="shared" si="16"/>
        <v>0.16582914572864321</v>
      </c>
      <c r="DL7" s="24"/>
      <c r="DN7" s="40"/>
      <c r="DO7" s="22"/>
      <c r="DP7" s="37"/>
      <c r="DR7" s="37"/>
      <c r="DT7" s="37"/>
      <c r="DV7" s="37"/>
      <c r="DX7" s="37"/>
      <c r="DZ7" s="37"/>
      <c r="EB7" s="37"/>
      <c r="ED7" s="37"/>
      <c r="EF7" s="37"/>
      <c r="EH7" s="37"/>
      <c r="EJ7" s="37"/>
      <c r="EL7" s="37"/>
      <c r="EN7" s="37"/>
      <c r="EP7" s="37"/>
      <c r="ER7" s="37"/>
      <c r="ET7" s="37"/>
      <c r="EV7" s="37"/>
      <c r="EX7" s="37"/>
      <c r="EZ7" s="37"/>
      <c r="FB7" s="37"/>
      <c r="FD7" s="37"/>
      <c r="FF7" s="37"/>
      <c r="FH7" s="37"/>
      <c r="FJ7" s="37"/>
      <c r="FL7" s="37"/>
      <c r="FN7" s="37"/>
      <c r="FP7" s="37"/>
      <c r="FR7" s="37"/>
      <c r="FT7" s="37"/>
      <c r="FV7" s="37"/>
      <c r="FX7" s="37"/>
      <c r="FZ7" s="37"/>
      <c r="GB7" s="37"/>
      <c r="GD7" s="37"/>
      <c r="GF7" s="37"/>
      <c r="GH7" s="37"/>
      <c r="GJ7" s="37"/>
      <c r="GL7" s="37"/>
      <c r="GN7" s="37"/>
      <c r="GP7" s="37"/>
      <c r="GR7" s="37"/>
      <c r="GT7" s="37"/>
      <c r="GV7" s="37"/>
      <c r="GX7" s="37"/>
      <c r="GZ7" s="37"/>
      <c r="HB7" s="37"/>
      <c r="HD7" s="37"/>
      <c r="HF7" s="37"/>
      <c r="HH7" s="37"/>
      <c r="HJ7" s="37"/>
      <c r="HL7" s="37"/>
      <c r="HN7" s="37"/>
      <c r="HP7" s="37"/>
      <c r="HR7" s="37"/>
      <c r="HT7" s="37"/>
      <c r="HV7" s="37"/>
      <c r="HX7" s="37"/>
      <c r="HZ7" s="37"/>
      <c r="IB7" s="37"/>
      <c r="ID7" s="37"/>
      <c r="IF7" s="37"/>
      <c r="IH7" s="37"/>
      <c r="IJ7" s="37"/>
      <c r="IL7" s="37"/>
    </row>
    <row r="8" spans="1:246" s="27" customFormat="1" ht="14.25" customHeight="1" x14ac:dyDescent="0.25">
      <c r="A8" s="11">
        <v>50142</v>
      </c>
      <c r="B8" s="6">
        <f t="shared" si="35"/>
        <v>22.588216214755182</v>
      </c>
      <c r="C8" s="11">
        <v>2</v>
      </c>
      <c r="D8" s="11" t="s">
        <v>175</v>
      </c>
      <c r="E8" s="11"/>
      <c r="F8" s="11" t="s">
        <v>175</v>
      </c>
      <c r="G8" s="11"/>
      <c r="H8" s="11" t="s">
        <v>175</v>
      </c>
      <c r="I8" s="11"/>
      <c r="J8" s="11" t="s">
        <v>175</v>
      </c>
      <c r="K8" s="11"/>
      <c r="L8" s="11" t="s">
        <v>175</v>
      </c>
      <c r="M8" s="11"/>
      <c r="N8" s="11" t="s">
        <v>175</v>
      </c>
      <c r="O8" s="11"/>
      <c r="P8" s="11" t="s">
        <v>175</v>
      </c>
      <c r="Q8" s="11"/>
      <c r="R8" s="11" t="s">
        <v>175</v>
      </c>
      <c r="S8" s="11"/>
      <c r="T8" s="11" t="s">
        <v>175</v>
      </c>
      <c r="U8" s="11"/>
      <c r="V8" s="24" t="s">
        <v>175</v>
      </c>
      <c r="W8" s="24"/>
      <c r="X8" s="11" t="s">
        <v>175</v>
      </c>
      <c r="Y8" s="11"/>
      <c r="Z8" s="24" t="s">
        <v>175</v>
      </c>
      <c r="AA8" s="24"/>
      <c r="AB8" s="11" t="s">
        <v>175</v>
      </c>
      <c r="AC8" s="11"/>
      <c r="AD8" s="24" t="s">
        <v>175</v>
      </c>
      <c r="AE8" s="24"/>
      <c r="AF8" s="11" t="s">
        <v>175</v>
      </c>
      <c r="AG8" s="11"/>
      <c r="AH8" s="26" t="s">
        <v>175</v>
      </c>
      <c r="AI8" s="26"/>
      <c r="AJ8" s="26" t="s">
        <v>175</v>
      </c>
      <c r="AK8" s="26"/>
      <c r="AL8" s="24" t="s">
        <v>175</v>
      </c>
      <c r="AM8" s="24"/>
      <c r="AN8" s="24" t="s">
        <v>175</v>
      </c>
      <c r="AO8" s="24"/>
      <c r="AP8" s="11" t="s">
        <v>175</v>
      </c>
      <c r="AQ8" s="11"/>
      <c r="AR8" s="11" t="s">
        <v>175</v>
      </c>
      <c r="AS8" s="11"/>
      <c r="AT8" s="11" t="s">
        <v>175</v>
      </c>
      <c r="AU8" s="11"/>
      <c r="AV8" s="11">
        <v>70</v>
      </c>
      <c r="AW8" s="41">
        <f t="shared" ref="AW8:AW9" si="39">SUM(44/7960*AV8)</f>
        <v>0.38693467336683418</v>
      </c>
      <c r="AX8" s="11">
        <v>50</v>
      </c>
      <c r="AY8" s="32">
        <f t="shared" ref="AY8:AY9" si="40">SUM(44/7960*AX8)</f>
        <v>0.27638190954773872</v>
      </c>
      <c r="AZ8" s="26" t="s">
        <v>175</v>
      </c>
      <c r="BA8" s="26"/>
      <c r="BB8" s="24" t="s">
        <v>175</v>
      </c>
      <c r="BC8" s="24"/>
      <c r="BD8" s="24" t="s">
        <v>175</v>
      </c>
      <c r="BE8" s="24"/>
      <c r="BF8" s="24" t="s">
        <v>175</v>
      </c>
      <c r="BG8" s="24"/>
      <c r="BH8" s="24" t="s">
        <v>175</v>
      </c>
      <c r="BI8" s="24"/>
      <c r="BJ8" s="24" t="s">
        <v>175</v>
      </c>
      <c r="BK8" s="24"/>
      <c r="BL8" s="24" t="s">
        <v>175</v>
      </c>
      <c r="BM8" s="24"/>
      <c r="BN8" s="24" t="s">
        <v>175</v>
      </c>
      <c r="BO8" s="24"/>
      <c r="BP8" s="24" t="s">
        <v>175</v>
      </c>
      <c r="BQ8" s="24"/>
      <c r="BR8" s="24" t="s">
        <v>175</v>
      </c>
      <c r="BS8" s="24"/>
      <c r="BT8" s="24" t="s">
        <v>175</v>
      </c>
      <c r="BU8" s="24"/>
      <c r="BV8" s="24" t="s">
        <v>175</v>
      </c>
      <c r="BW8" s="24"/>
      <c r="BX8" s="24" t="s">
        <v>175</v>
      </c>
      <c r="BY8" s="24"/>
      <c r="BZ8" s="24" t="s">
        <v>175</v>
      </c>
      <c r="CA8" s="24"/>
      <c r="CB8" s="33">
        <v>70</v>
      </c>
      <c r="CC8" s="34">
        <f t="shared" si="24"/>
        <v>0.38693467336683418</v>
      </c>
      <c r="CD8" s="24">
        <v>100</v>
      </c>
      <c r="CE8" s="41">
        <f t="shared" si="13"/>
        <v>0.55276381909547745</v>
      </c>
      <c r="CF8" s="24">
        <v>40</v>
      </c>
      <c r="CG8" s="41">
        <f t="shared" si="14"/>
        <v>0.22110552763819097</v>
      </c>
      <c r="CH8" s="24" t="s">
        <v>175</v>
      </c>
      <c r="CI8" s="24"/>
      <c r="CJ8" s="24" t="s">
        <v>175</v>
      </c>
      <c r="CK8" s="24"/>
      <c r="CL8" s="24" t="s">
        <v>175</v>
      </c>
      <c r="CM8" s="24"/>
      <c r="CN8" s="30">
        <v>220</v>
      </c>
      <c r="CO8" s="31">
        <f t="shared" si="38"/>
        <v>1.2160804020100504</v>
      </c>
      <c r="CP8" s="24"/>
      <c r="CQ8" s="24"/>
      <c r="CR8" s="24"/>
      <c r="CS8" s="24"/>
      <c r="CT8" s="24" t="s">
        <v>175</v>
      </c>
      <c r="CU8" s="24"/>
      <c r="CV8" s="24" t="s">
        <v>175</v>
      </c>
      <c r="CW8" s="24"/>
      <c r="CX8" s="24" t="s">
        <v>175</v>
      </c>
      <c r="CY8" s="24"/>
      <c r="CZ8" s="24" t="s">
        <v>175</v>
      </c>
      <c r="DA8" s="24"/>
      <c r="DB8" s="24" t="s">
        <v>175</v>
      </c>
      <c r="DC8" s="24"/>
      <c r="DD8" s="33">
        <v>30</v>
      </c>
      <c r="DE8" s="34">
        <f>SUM(44/7960*DD8)</f>
        <v>0.16582914572864321</v>
      </c>
      <c r="DF8" s="33">
        <v>30</v>
      </c>
      <c r="DG8" s="34">
        <f>SUM(44/7960*DF8)</f>
        <v>0.16582914572864321</v>
      </c>
      <c r="DH8" s="24" t="s">
        <v>175</v>
      </c>
      <c r="DI8" s="24"/>
      <c r="DJ8" s="24" t="s">
        <v>175</v>
      </c>
      <c r="DK8" s="24"/>
      <c r="DL8" s="24"/>
      <c r="DN8" s="40"/>
      <c r="DO8" s="22"/>
      <c r="DP8" s="37"/>
      <c r="DR8" s="37"/>
      <c r="DT8" s="37"/>
      <c r="DV8" s="37"/>
      <c r="DX8" s="37"/>
      <c r="DZ8" s="37"/>
      <c r="EB8" s="37"/>
      <c r="ED8" s="37"/>
      <c r="EF8" s="37"/>
      <c r="EH8" s="37"/>
      <c r="EJ8" s="37"/>
      <c r="EL8" s="37"/>
      <c r="EN8" s="37"/>
      <c r="EP8" s="37"/>
      <c r="ER8" s="37"/>
      <c r="ET8" s="37"/>
      <c r="EV8" s="37"/>
      <c r="EX8" s="37"/>
      <c r="EZ8" s="37"/>
      <c r="FB8" s="37"/>
      <c r="FD8" s="37"/>
      <c r="FF8" s="37"/>
      <c r="FH8" s="37"/>
      <c r="FJ8" s="37"/>
      <c r="FL8" s="37"/>
      <c r="FN8" s="37"/>
      <c r="FP8" s="37"/>
      <c r="FR8" s="37"/>
      <c r="FT8" s="37"/>
      <c r="FV8" s="37"/>
      <c r="FX8" s="37"/>
      <c r="FZ8" s="37"/>
      <c r="GB8" s="37"/>
      <c r="GD8" s="37"/>
      <c r="GF8" s="37"/>
      <c r="GH8" s="37"/>
      <c r="GJ8" s="37"/>
      <c r="GL8" s="37"/>
      <c r="GN8" s="37"/>
      <c r="GP8" s="37"/>
      <c r="GR8" s="37"/>
      <c r="GT8" s="37"/>
      <c r="GV8" s="37"/>
      <c r="GX8" s="37"/>
      <c r="GZ8" s="37"/>
      <c r="HB8" s="37"/>
      <c r="HD8" s="37"/>
      <c r="HF8" s="37"/>
      <c r="HH8" s="37"/>
      <c r="HJ8" s="37"/>
      <c r="HL8" s="37"/>
      <c r="HN8" s="37"/>
      <c r="HP8" s="37"/>
      <c r="HR8" s="37"/>
      <c r="HT8" s="37"/>
      <c r="HV8" s="37"/>
      <c r="HX8" s="37"/>
      <c r="HZ8" s="37"/>
      <c r="IB8" s="37"/>
      <c r="ID8" s="37"/>
      <c r="IF8" s="37"/>
      <c r="IH8" s="37"/>
      <c r="IJ8" s="37"/>
      <c r="IL8" s="37"/>
    </row>
    <row r="9" spans="1:246" s="27" customFormat="1" ht="14.25" customHeight="1" x14ac:dyDescent="0.25">
      <c r="A9" s="11">
        <v>30512</v>
      </c>
      <c r="B9" s="6">
        <f>SUM(A9/$A$1*100)</f>
        <v>13.745196704252127</v>
      </c>
      <c r="C9" s="11">
        <v>1</v>
      </c>
      <c r="D9" s="11" t="s">
        <v>175</v>
      </c>
      <c r="E9" s="11"/>
      <c r="F9" s="11" t="s">
        <v>175</v>
      </c>
      <c r="G9" s="11"/>
      <c r="H9" s="11" t="s">
        <v>175</v>
      </c>
      <c r="I9" s="11"/>
      <c r="J9" s="11" t="s">
        <v>175</v>
      </c>
      <c r="K9" s="11"/>
      <c r="L9" s="11" t="s">
        <v>175</v>
      </c>
      <c r="M9" s="11"/>
      <c r="N9" s="11" t="s">
        <v>175</v>
      </c>
      <c r="O9" s="11"/>
      <c r="P9" s="11" t="s">
        <v>175</v>
      </c>
      <c r="Q9" s="11"/>
      <c r="R9" s="11" t="s">
        <v>175</v>
      </c>
      <c r="S9" s="11"/>
      <c r="T9" s="11" t="s">
        <v>175</v>
      </c>
      <c r="U9" s="11"/>
      <c r="V9" s="24" t="s">
        <v>175</v>
      </c>
      <c r="W9" s="24"/>
      <c r="X9" s="11" t="s">
        <v>175</v>
      </c>
      <c r="Y9" s="11"/>
      <c r="Z9" s="24" t="s">
        <v>175</v>
      </c>
      <c r="AA9" s="24"/>
      <c r="AB9" s="11" t="s">
        <v>175</v>
      </c>
      <c r="AC9" s="11"/>
      <c r="AD9" s="24" t="s">
        <v>175</v>
      </c>
      <c r="AE9" s="24"/>
      <c r="AF9" s="11" t="s">
        <v>175</v>
      </c>
      <c r="AG9" s="11"/>
      <c r="AH9" s="26" t="s">
        <v>175</v>
      </c>
      <c r="AI9" s="26"/>
      <c r="AJ9" s="26" t="s">
        <v>175</v>
      </c>
      <c r="AK9" s="26"/>
      <c r="AL9" s="24" t="s">
        <v>175</v>
      </c>
      <c r="AM9" s="24"/>
      <c r="AN9" s="24" t="s">
        <v>175</v>
      </c>
      <c r="AO9" s="24"/>
      <c r="AP9" s="11" t="s">
        <v>175</v>
      </c>
      <c r="AQ9" s="11"/>
      <c r="AR9" s="11" t="s">
        <v>175</v>
      </c>
      <c r="AS9" s="11"/>
      <c r="AT9" s="11" t="s">
        <v>175</v>
      </c>
      <c r="AU9" s="11"/>
      <c r="AV9" s="4">
        <v>70</v>
      </c>
      <c r="AW9" s="34">
        <f t="shared" si="39"/>
        <v>0.38693467336683418</v>
      </c>
      <c r="AX9" s="4">
        <v>40</v>
      </c>
      <c r="AY9" s="34">
        <f t="shared" si="40"/>
        <v>0.22110552763819097</v>
      </c>
      <c r="AZ9" s="26" t="s">
        <v>175</v>
      </c>
      <c r="BA9" s="26"/>
      <c r="BB9" s="24" t="s">
        <v>175</v>
      </c>
      <c r="BC9" s="24"/>
      <c r="BD9" s="24" t="s">
        <v>175</v>
      </c>
      <c r="BE9" s="24"/>
      <c r="BF9" s="24" t="s">
        <v>175</v>
      </c>
      <c r="BG9" s="24"/>
      <c r="BH9" s="24" t="s">
        <v>175</v>
      </c>
      <c r="BI9" s="24"/>
      <c r="BJ9" s="24" t="s">
        <v>175</v>
      </c>
      <c r="BK9" s="24"/>
      <c r="BL9" s="24" t="s">
        <v>175</v>
      </c>
      <c r="BM9" s="24"/>
      <c r="BN9" s="24" t="s">
        <v>175</v>
      </c>
      <c r="BO9" s="24"/>
      <c r="BP9" s="24" t="s">
        <v>175</v>
      </c>
      <c r="BQ9" s="24"/>
      <c r="BR9" s="24" t="s">
        <v>175</v>
      </c>
      <c r="BS9" s="24"/>
      <c r="BT9" s="24" t="s">
        <v>175</v>
      </c>
      <c r="BU9" s="24"/>
      <c r="BV9" s="24" t="s">
        <v>175</v>
      </c>
      <c r="BW9" s="24"/>
      <c r="BX9" s="24" t="s">
        <v>175</v>
      </c>
      <c r="BY9" s="24"/>
      <c r="BZ9" s="24" t="s">
        <v>175</v>
      </c>
      <c r="CA9" s="24"/>
      <c r="CB9" s="24" t="s">
        <v>175</v>
      </c>
      <c r="CC9" s="24"/>
      <c r="CD9" s="33">
        <v>100</v>
      </c>
      <c r="CE9" s="34">
        <f t="shared" si="13"/>
        <v>0.55276381909547745</v>
      </c>
      <c r="CF9" s="33">
        <v>40</v>
      </c>
      <c r="CG9" s="34">
        <f t="shared" si="14"/>
        <v>0.22110552763819097</v>
      </c>
      <c r="CH9" s="24" t="s">
        <v>175</v>
      </c>
      <c r="CI9" s="24"/>
      <c r="CJ9" s="24" t="s">
        <v>175</v>
      </c>
      <c r="CK9" s="24"/>
      <c r="CL9" s="24" t="s">
        <v>175</v>
      </c>
      <c r="CM9" s="24"/>
      <c r="CN9" s="24" t="s">
        <v>175</v>
      </c>
      <c r="CO9" s="24"/>
      <c r="CP9" s="33">
        <v>60</v>
      </c>
      <c r="CQ9" s="34">
        <f>SUM(44/7960*CP9)</f>
        <v>0.33165829145728642</v>
      </c>
      <c r="CR9" s="33">
        <v>20</v>
      </c>
      <c r="CS9" s="34">
        <f>SUM(44/7960*CR9)</f>
        <v>0.11055276381909548</v>
      </c>
      <c r="CT9" s="24" t="s">
        <v>175</v>
      </c>
      <c r="CU9" s="24"/>
      <c r="CV9" s="24" t="s">
        <v>175</v>
      </c>
      <c r="CW9" s="24"/>
      <c r="CX9" s="24" t="s">
        <v>175</v>
      </c>
      <c r="CY9" s="24"/>
      <c r="CZ9" s="24" t="s">
        <v>175</v>
      </c>
      <c r="DA9" s="24"/>
      <c r="DB9" s="24" t="s">
        <v>175</v>
      </c>
      <c r="DC9" s="24"/>
      <c r="DD9" s="24" t="s">
        <v>175</v>
      </c>
      <c r="DE9" s="24"/>
      <c r="DF9" s="24" t="s">
        <v>175</v>
      </c>
      <c r="DG9" s="24"/>
      <c r="DH9" s="24" t="s">
        <v>175</v>
      </c>
      <c r="DI9" s="24"/>
      <c r="DJ9" s="24" t="s">
        <v>175</v>
      </c>
      <c r="DK9" s="24"/>
      <c r="DL9" s="24"/>
      <c r="DN9" s="37"/>
      <c r="DO9" s="22"/>
      <c r="DP9" s="37"/>
      <c r="DR9" s="37"/>
      <c r="DT9" s="37"/>
      <c r="DV9" s="37"/>
      <c r="DX9" s="37"/>
      <c r="DZ9" s="37"/>
      <c r="EB9" s="37"/>
      <c r="ED9" s="37"/>
      <c r="EF9" s="37"/>
      <c r="EH9" s="37"/>
      <c r="EJ9" s="37"/>
      <c r="EL9" s="37"/>
      <c r="EN9" s="37"/>
      <c r="EP9" s="37"/>
      <c r="ER9" s="37"/>
      <c r="ET9" s="37"/>
      <c r="EV9" s="37"/>
      <c r="EX9" s="37"/>
      <c r="EZ9" s="37"/>
      <c r="FB9" s="37"/>
      <c r="FD9" s="37"/>
      <c r="FF9" s="37"/>
      <c r="FH9" s="37"/>
      <c r="FJ9" s="37"/>
      <c r="FL9" s="37"/>
      <c r="FN9" s="37"/>
      <c r="FP9" s="37"/>
      <c r="FR9" s="37"/>
      <c r="FT9" s="37"/>
      <c r="FV9" s="37"/>
      <c r="FX9" s="37"/>
      <c r="FZ9" s="37"/>
      <c r="GB9" s="37"/>
      <c r="GD9" s="37"/>
      <c r="GF9" s="37"/>
      <c r="GH9" s="37"/>
      <c r="GJ9" s="37"/>
      <c r="GL9" s="37"/>
      <c r="GN9" s="37"/>
      <c r="GP9" s="37"/>
      <c r="GR9" s="37"/>
      <c r="GT9" s="37"/>
      <c r="GV9" s="37"/>
      <c r="GX9" s="37"/>
      <c r="GZ9" s="37"/>
      <c r="HB9" s="37"/>
      <c r="HD9" s="37"/>
      <c r="HF9" s="37"/>
      <c r="HH9" s="37"/>
      <c r="HJ9" s="37"/>
      <c r="HL9" s="37"/>
      <c r="HN9" s="37"/>
      <c r="HP9" s="37"/>
      <c r="HR9" s="37"/>
      <c r="HT9" s="37"/>
      <c r="HV9" s="37"/>
      <c r="HX9" s="37"/>
      <c r="HZ9" s="37"/>
      <c r="IB9" s="37"/>
      <c r="ID9" s="37"/>
      <c r="IF9" s="37"/>
      <c r="IH9" s="37"/>
      <c r="IJ9" s="37"/>
      <c r="IL9" s="37"/>
    </row>
    <row r="12" spans="1:246" s="5" customFormat="1" ht="14.25" customHeight="1" x14ac:dyDescent="0.25">
      <c r="A12" s="11">
        <v>221983</v>
      </c>
      <c r="D12" s="5" t="s">
        <v>14</v>
      </c>
      <c r="H12" s="5" t="s">
        <v>257</v>
      </c>
      <c r="N12" s="5" t="s">
        <v>258</v>
      </c>
      <c r="R12" s="5" t="s">
        <v>259</v>
      </c>
      <c r="V12" s="5" t="s">
        <v>260</v>
      </c>
      <c r="X12" s="5" t="s">
        <v>261</v>
      </c>
      <c r="Z12" s="5" t="s">
        <v>262</v>
      </c>
      <c r="AD12" s="5" t="s">
        <v>263</v>
      </c>
      <c r="AF12" s="5" t="s">
        <v>264</v>
      </c>
      <c r="AJ12" s="5" t="s">
        <v>265</v>
      </c>
      <c r="AL12" s="5" t="s">
        <v>266</v>
      </c>
      <c r="AR12" s="5" t="s">
        <v>267</v>
      </c>
      <c r="AT12" s="5" t="s">
        <v>268</v>
      </c>
      <c r="AX12" s="5" t="s">
        <v>269</v>
      </c>
      <c r="BD12" s="5" t="s">
        <v>270</v>
      </c>
      <c r="BF12" s="5" t="s">
        <v>183</v>
      </c>
      <c r="BL12" s="5" t="s">
        <v>271</v>
      </c>
      <c r="BN12" s="5" t="s">
        <v>272</v>
      </c>
      <c r="BR12" s="5" t="s">
        <v>273</v>
      </c>
      <c r="BT12" s="5" t="s">
        <v>274</v>
      </c>
      <c r="CB12" s="5" t="s">
        <v>275</v>
      </c>
      <c r="CD12" s="5" t="s">
        <v>191</v>
      </c>
      <c r="CF12" s="5" t="s">
        <v>276</v>
      </c>
      <c r="CH12" s="5" t="s">
        <v>277</v>
      </c>
      <c r="CL12" s="5" t="s">
        <v>278</v>
      </c>
      <c r="CN12" s="5" t="s">
        <v>279</v>
      </c>
      <c r="CX12" s="5" t="s">
        <v>202</v>
      </c>
      <c r="CZ12" s="5" t="s">
        <v>203</v>
      </c>
      <c r="DD12" s="5" t="s">
        <v>280</v>
      </c>
      <c r="DJ12" s="5" t="s">
        <v>281</v>
      </c>
      <c r="DL12" s="5" t="s">
        <v>282</v>
      </c>
      <c r="DN12" s="5" t="s">
        <v>283</v>
      </c>
      <c r="DT12" s="5" t="s">
        <v>284</v>
      </c>
      <c r="DV12" s="5" t="s">
        <v>285</v>
      </c>
      <c r="DX12" s="5" t="s">
        <v>286</v>
      </c>
      <c r="DZ12" s="5" t="s">
        <v>287</v>
      </c>
      <c r="EB12" s="5" t="s">
        <v>288</v>
      </c>
      <c r="ED12" s="5" t="s">
        <v>289</v>
      </c>
      <c r="EF12" s="5" t="s">
        <v>290</v>
      </c>
      <c r="EH12" s="5" t="s">
        <v>291</v>
      </c>
      <c r="EN12" s="5" t="s">
        <v>292</v>
      </c>
      <c r="EP12" s="5" t="s">
        <v>293</v>
      </c>
      <c r="ER12" s="5" t="s">
        <v>294</v>
      </c>
      <c r="EV12" s="5" t="s">
        <v>295</v>
      </c>
      <c r="EX12" s="5" t="s">
        <v>296</v>
      </c>
      <c r="EZ12" s="5" t="s">
        <v>297</v>
      </c>
      <c r="FD12" s="5" t="s">
        <v>298</v>
      </c>
      <c r="FH12" s="5" t="s">
        <v>299</v>
      </c>
      <c r="FJ12" s="5" t="s">
        <v>300</v>
      </c>
      <c r="FN12" s="5" t="s">
        <v>301</v>
      </c>
      <c r="FP12" s="5" t="s">
        <v>302</v>
      </c>
      <c r="FT12" s="5" t="s">
        <v>303</v>
      </c>
      <c r="FV12" s="5" t="s">
        <v>304</v>
      </c>
      <c r="FX12" s="5" t="s">
        <v>305</v>
      </c>
      <c r="HZ12" s="22"/>
      <c r="IA12" s="23"/>
      <c r="IB12" s="23"/>
      <c r="IC12" s="23"/>
    </row>
    <row r="13" spans="1:246" s="5" customFormat="1" ht="14.25" customHeight="1" x14ac:dyDescent="0.25">
      <c r="A13" s="5" t="s">
        <v>16</v>
      </c>
      <c r="B13" s="5" t="s">
        <v>17</v>
      </c>
      <c r="C13" s="5" t="s">
        <v>18</v>
      </c>
      <c r="D13" s="5">
        <v>1</v>
      </c>
      <c r="F13" s="5" t="s">
        <v>19</v>
      </c>
      <c r="H13" s="5" t="s">
        <v>134</v>
      </c>
      <c r="J13" s="5" t="s">
        <v>135</v>
      </c>
      <c r="L13" s="5" t="s">
        <v>136</v>
      </c>
      <c r="N13" s="5" t="s">
        <v>306</v>
      </c>
      <c r="P13" s="5" t="s">
        <v>307</v>
      </c>
      <c r="R13" s="5" t="s">
        <v>308</v>
      </c>
      <c r="T13" s="5" t="s">
        <v>309</v>
      </c>
      <c r="V13" s="5" t="s">
        <v>310</v>
      </c>
      <c r="X13" s="5" t="s">
        <v>311</v>
      </c>
      <c r="Z13" s="5" t="s">
        <v>312</v>
      </c>
      <c r="AB13" s="5" t="s">
        <v>137</v>
      </c>
      <c r="AD13" s="5" t="s">
        <v>313</v>
      </c>
      <c r="AF13" s="5" t="s">
        <v>314</v>
      </c>
      <c r="AH13" s="5" t="s">
        <v>315</v>
      </c>
      <c r="AJ13" s="5" t="s">
        <v>316</v>
      </c>
      <c r="AL13" s="5" t="s">
        <v>317</v>
      </c>
      <c r="AN13" s="5" t="s">
        <v>20</v>
      </c>
      <c r="AP13" s="5" t="s">
        <v>21</v>
      </c>
      <c r="AR13" s="5" t="s">
        <v>22</v>
      </c>
      <c r="AT13" s="5" t="s">
        <v>23</v>
      </c>
      <c r="AV13" s="5" t="s">
        <v>24</v>
      </c>
      <c r="AX13" s="5" t="s">
        <v>138</v>
      </c>
      <c r="AZ13" s="5" t="s">
        <v>139</v>
      </c>
      <c r="BB13" s="5" t="s">
        <v>318</v>
      </c>
      <c r="BD13" s="5" t="s">
        <v>319</v>
      </c>
      <c r="BF13" s="5" t="s">
        <v>320</v>
      </c>
      <c r="BH13" s="5" t="s">
        <v>321</v>
      </c>
      <c r="BJ13" s="5" t="s">
        <v>322</v>
      </c>
      <c r="BL13" s="5" t="s">
        <v>323</v>
      </c>
      <c r="BN13" s="5" t="s">
        <v>324</v>
      </c>
      <c r="BP13" s="5" t="s">
        <v>325</v>
      </c>
      <c r="BR13" s="5" t="s">
        <v>326</v>
      </c>
      <c r="BT13" s="5" t="s">
        <v>327</v>
      </c>
      <c r="BV13" s="5" t="s">
        <v>328</v>
      </c>
      <c r="BX13" s="5" t="s">
        <v>329</v>
      </c>
      <c r="BZ13" s="5" t="s">
        <v>330</v>
      </c>
      <c r="CB13" s="5" t="s">
        <v>331</v>
      </c>
      <c r="CD13" s="5" t="s">
        <v>332</v>
      </c>
      <c r="CF13" s="5" t="s">
        <v>333</v>
      </c>
      <c r="CH13" s="5" t="s">
        <v>334</v>
      </c>
      <c r="CJ13" s="5" t="s">
        <v>335</v>
      </c>
      <c r="CL13" s="5" t="s">
        <v>336</v>
      </c>
      <c r="CN13" s="5" t="s">
        <v>337</v>
      </c>
      <c r="CP13" s="5" t="s">
        <v>338</v>
      </c>
      <c r="CR13" s="5" t="s">
        <v>339</v>
      </c>
      <c r="CT13" s="5" t="s">
        <v>340</v>
      </c>
      <c r="CV13" s="5" t="s">
        <v>341</v>
      </c>
      <c r="CX13" s="5" t="s">
        <v>342</v>
      </c>
      <c r="CZ13" s="5" t="s">
        <v>343</v>
      </c>
      <c r="DB13" s="5" t="s">
        <v>344</v>
      </c>
      <c r="DD13" s="5" t="s">
        <v>345</v>
      </c>
      <c r="DF13" s="5" t="s">
        <v>346</v>
      </c>
      <c r="DH13" s="5" t="s">
        <v>347</v>
      </c>
      <c r="DJ13" s="5" t="s">
        <v>348</v>
      </c>
      <c r="DL13" s="5" t="s">
        <v>349</v>
      </c>
      <c r="DN13" s="5" t="s">
        <v>350</v>
      </c>
      <c r="DP13" s="5" t="s">
        <v>351</v>
      </c>
      <c r="DR13" s="5" t="s">
        <v>352</v>
      </c>
      <c r="DT13" s="5" t="s">
        <v>353</v>
      </c>
      <c r="DV13" s="5" t="s">
        <v>354</v>
      </c>
      <c r="DX13" s="5" t="s">
        <v>355</v>
      </c>
      <c r="DZ13" s="5" t="s">
        <v>356</v>
      </c>
      <c r="EB13" s="5" t="s">
        <v>357</v>
      </c>
      <c r="ED13" s="5" t="s">
        <v>358</v>
      </c>
      <c r="EF13" s="5" t="s">
        <v>359</v>
      </c>
      <c r="EH13" s="5" t="s">
        <v>360</v>
      </c>
      <c r="EJ13" s="5" t="s">
        <v>361</v>
      </c>
      <c r="EL13" s="5" t="s">
        <v>362</v>
      </c>
      <c r="EN13" s="5" t="s">
        <v>363</v>
      </c>
      <c r="EP13" s="5" t="s">
        <v>364</v>
      </c>
      <c r="ER13" s="5" t="s">
        <v>365</v>
      </c>
      <c r="ET13" s="5" t="s">
        <v>364</v>
      </c>
      <c r="EV13" s="5" t="s">
        <v>366</v>
      </c>
      <c r="EX13" s="5" t="s">
        <v>367</v>
      </c>
      <c r="EZ13" s="5" t="s">
        <v>7</v>
      </c>
      <c r="FB13" s="5" t="s">
        <v>8</v>
      </c>
      <c r="FD13" s="5" t="s">
        <v>151</v>
      </c>
      <c r="FF13" s="5" t="s">
        <v>152</v>
      </c>
      <c r="FH13" s="5" t="s">
        <v>368</v>
      </c>
      <c r="FJ13" s="5" t="s">
        <v>369</v>
      </c>
      <c r="FL13" s="5" t="s">
        <v>5</v>
      </c>
      <c r="FN13" s="5" t="s">
        <v>217</v>
      </c>
      <c r="FP13" s="5" t="s">
        <v>218</v>
      </c>
      <c r="FR13" s="5" t="s">
        <v>12</v>
      </c>
      <c r="FT13" s="5" t="s">
        <v>33</v>
      </c>
      <c r="FV13" s="5" t="s">
        <v>34</v>
      </c>
      <c r="FX13" s="5" t="s">
        <v>9</v>
      </c>
      <c r="HZ13" s="22"/>
      <c r="IA13" s="23"/>
      <c r="IB13" s="23"/>
      <c r="IC13" s="23"/>
    </row>
    <row r="14" spans="1:246" s="11" customFormat="1" ht="14.25" customHeight="1" x14ac:dyDescent="0.25">
      <c r="A14" s="11">
        <v>221983</v>
      </c>
      <c r="B14" s="5" t="s">
        <v>153</v>
      </c>
      <c r="C14" s="5" t="s">
        <v>154</v>
      </c>
      <c r="D14" s="30">
        <v>7970</v>
      </c>
      <c r="E14" s="31">
        <f>SUM(44/7970*D14)</f>
        <v>44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>
        <v>370</v>
      </c>
      <c r="FA14" s="41">
        <f t="shared" ref="FA14:FA19" si="41">SUM(44/7960*EZ14)</f>
        <v>2.0452261306532664</v>
      </c>
      <c r="FB14" s="24">
        <v>620</v>
      </c>
      <c r="FC14" s="41">
        <f t="shared" ref="FC14:FC26" si="42">SUM(44/7960*FB14)</f>
        <v>3.4271356783919602</v>
      </c>
      <c r="FD14" s="24"/>
      <c r="FE14" s="24"/>
      <c r="FF14" s="24"/>
      <c r="FG14" s="24"/>
      <c r="FH14" s="24"/>
      <c r="FI14" s="24"/>
      <c r="FJ14" s="24"/>
      <c r="FK14" s="24"/>
      <c r="FL14" s="24">
        <v>280</v>
      </c>
      <c r="FM14" s="41">
        <f t="shared" ref="FM14:FM36" si="43">SUM(44/7960*FL14)</f>
        <v>1.5477386934673367</v>
      </c>
      <c r="FN14" s="24"/>
      <c r="FO14" s="24"/>
      <c r="FP14" s="24"/>
      <c r="FQ14" s="24"/>
      <c r="FR14" s="11">
        <v>330</v>
      </c>
      <c r="FS14" s="41">
        <f t="shared" ref="FS14:FS29" si="44">SUM(44/7960*FR14)</f>
        <v>1.8241206030150754</v>
      </c>
      <c r="FX14" s="24">
        <v>220</v>
      </c>
      <c r="FY14" s="41">
        <f t="shared" ref="FY14:FY42" si="45">SUM(44/7960*FX14)</f>
        <v>1.2160804020100504</v>
      </c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U14" s="26"/>
      <c r="HW14" s="26"/>
      <c r="HX14" s="5"/>
      <c r="HY14" s="26"/>
      <c r="HZ14" s="27"/>
      <c r="IA14" s="28"/>
      <c r="IB14" s="28"/>
      <c r="IC14" s="29"/>
    </row>
    <row r="15" spans="1:246" s="11" customFormat="1" ht="14.25" customHeight="1" x14ac:dyDescent="0.25">
      <c r="A15" s="11">
        <v>221379</v>
      </c>
      <c r="B15" s="6">
        <f>SUM(A15/$A$1*100)</f>
        <v>99.72790709198452</v>
      </c>
      <c r="C15" s="11">
        <v>29</v>
      </c>
      <c r="D15" s="24"/>
      <c r="E15" s="24"/>
      <c r="F15" s="30">
        <v>2590</v>
      </c>
      <c r="G15" s="31">
        <f>SUM(44/7970*F15)</f>
        <v>14.29861982434128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30">
        <v>6400</v>
      </c>
      <c r="AO15" s="31">
        <f>SUM(44/7970*AN15)</f>
        <v>35.332496863237139</v>
      </c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>
        <v>370</v>
      </c>
      <c r="FA15" s="32">
        <f t="shared" si="41"/>
        <v>2.0452261306532664</v>
      </c>
      <c r="FB15" s="24">
        <v>620</v>
      </c>
      <c r="FC15" s="41">
        <f t="shared" si="42"/>
        <v>3.4271356783919602</v>
      </c>
      <c r="FD15" s="24"/>
      <c r="FE15" s="24"/>
      <c r="FF15" s="24"/>
      <c r="FG15" s="24"/>
      <c r="FH15" s="24"/>
      <c r="FI15" s="24"/>
      <c r="FJ15" s="24"/>
      <c r="FK15" s="24"/>
      <c r="FL15" s="24">
        <v>280</v>
      </c>
      <c r="FM15" s="41">
        <f t="shared" si="43"/>
        <v>1.5477386934673367</v>
      </c>
      <c r="FN15" s="24"/>
      <c r="FO15" s="24"/>
      <c r="FP15" s="24"/>
      <c r="FQ15" s="24"/>
      <c r="FR15" s="24">
        <v>330</v>
      </c>
      <c r="FS15" s="41">
        <f t="shared" si="44"/>
        <v>1.8241206030150754</v>
      </c>
      <c r="FT15" s="24"/>
      <c r="FU15" s="24"/>
      <c r="FV15" s="24"/>
      <c r="FW15" s="24"/>
      <c r="FX15" s="24">
        <v>220</v>
      </c>
      <c r="FY15" s="41">
        <f t="shared" si="45"/>
        <v>1.2160804020100504</v>
      </c>
      <c r="HK15" s="26"/>
      <c r="HT15" s="5"/>
      <c r="HU15" s="26"/>
      <c r="HV15" s="5"/>
      <c r="HW15" s="26"/>
      <c r="HY15" s="26"/>
      <c r="HZ15" s="27"/>
      <c r="IA15" s="28"/>
      <c r="IB15" s="28"/>
      <c r="IC15" s="29"/>
    </row>
    <row r="16" spans="1:246" s="11" customFormat="1" ht="14.25" customHeight="1" x14ac:dyDescent="0.25">
      <c r="A16" s="11">
        <v>218356</v>
      </c>
      <c r="B16" s="6">
        <f t="shared" ref="B16:B43" si="46">SUM(A16/$A$1*100)</f>
        <v>98.36609109706599</v>
      </c>
      <c r="C16" s="11">
        <v>28</v>
      </c>
      <c r="D16" s="24"/>
      <c r="E16" s="24"/>
      <c r="F16" s="24"/>
      <c r="G16" s="24"/>
      <c r="H16" s="24">
        <v>380</v>
      </c>
      <c r="I16" s="32">
        <f t="shared" ref="I16:I17" si="47">SUM(44/7960*H16)</f>
        <v>2.1005025125628141</v>
      </c>
      <c r="J16" s="30">
        <v>1960</v>
      </c>
      <c r="K16" s="31">
        <f>SUM(44/7970*J16)</f>
        <v>10.820577164366373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>
        <v>200</v>
      </c>
      <c r="AQ16" s="41">
        <f t="shared" ref="AQ16:AQ37" si="48">SUM(44/7960*AP16)</f>
        <v>1.1055276381909549</v>
      </c>
      <c r="AR16" s="24"/>
      <c r="AS16" s="24"/>
      <c r="AT16" s="24"/>
      <c r="AU16" s="24"/>
      <c r="AV16" s="24">
        <v>1520</v>
      </c>
      <c r="AW16" s="32">
        <f t="shared" ref="AW16:AW17" si="49">SUM(44/7970*AV16)</f>
        <v>8.3914680050188206</v>
      </c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30">
        <v>1850</v>
      </c>
      <c r="BW16" s="31">
        <f>SUM(44/7970*BV16)</f>
        <v>10.213299874529486</v>
      </c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30">
        <v>3550</v>
      </c>
      <c r="CQ16" s="31">
        <f>SUM(44/7970*CP16)</f>
        <v>19.598494353826851</v>
      </c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>
        <v>350</v>
      </c>
      <c r="FA16" s="41">
        <f t="shared" si="41"/>
        <v>1.9346733668341709</v>
      </c>
      <c r="FB16" s="24">
        <v>620</v>
      </c>
      <c r="FC16" s="41">
        <f t="shared" si="42"/>
        <v>3.4271356783919602</v>
      </c>
      <c r="FD16" s="24"/>
      <c r="FE16" s="24"/>
      <c r="FF16" s="24"/>
      <c r="FG16" s="24"/>
      <c r="FH16" s="24"/>
      <c r="FI16" s="24"/>
      <c r="FJ16" s="24"/>
      <c r="FK16" s="24"/>
      <c r="FL16" s="24">
        <v>280</v>
      </c>
      <c r="FM16" s="41">
        <f t="shared" si="43"/>
        <v>1.5477386934673367</v>
      </c>
      <c r="FN16" s="24"/>
      <c r="FO16" s="24"/>
      <c r="FP16" s="24"/>
      <c r="FQ16" s="24"/>
      <c r="FR16" s="24">
        <v>330</v>
      </c>
      <c r="FS16" s="32">
        <f t="shared" si="44"/>
        <v>1.8241206030150754</v>
      </c>
      <c r="FT16" s="24"/>
      <c r="FU16" s="24"/>
      <c r="FV16" s="24"/>
      <c r="FW16" s="24"/>
      <c r="FX16" s="24">
        <v>220</v>
      </c>
      <c r="FY16" s="32">
        <f t="shared" si="45"/>
        <v>1.2160804020100504</v>
      </c>
      <c r="GC16" s="26"/>
      <c r="GS16" s="26"/>
      <c r="GY16" s="26"/>
      <c r="HA16" s="26"/>
      <c r="HI16" s="26"/>
      <c r="HM16" s="26"/>
      <c r="HO16" s="26"/>
      <c r="HQ16" s="26"/>
      <c r="HS16" s="26"/>
      <c r="HU16" s="26"/>
      <c r="HW16" s="26"/>
      <c r="HY16" s="26"/>
      <c r="HZ16" s="27"/>
      <c r="IA16" s="28"/>
      <c r="IB16" s="28"/>
      <c r="IC16" s="29"/>
    </row>
    <row r="17" spans="1:237" s="11" customFormat="1" ht="14.25" customHeight="1" x14ac:dyDescent="0.25">
      <c r="A17" s="11">
        <v>215339</v>
      </c>
      <c r="B17" s="6">
        <f t="shared" si="46"/>
        <v>97.00697801182973</v>
      </c>
      <c r="C17" s="11">
        <v>27</v>
      </c>
      <c r="D17" s="24"/>
      <c r="E17" s="24"/>
      <c r="F17" s="24"/>
      <c r="G17" s="24"/>
      <c r="H17" s="33">
        <v>130</v>
      </c>
      <c r="I17" s="34">
        <f t="shared" si="47"/>
        <v>0.71859296482412061</v>
      </c>
      <c r="J17" s="24"/>
      <c r="K17" s="24"/>
      <c r="L17" s="24">
        <v>1070</v>
      </c>
      <c r="M17" s="41">
        <f t="shared" ref="M17:M18" si="50">SUM(44/7960*L17)</f>
        <v>5.9145728643216087</v>
      </c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>
        <v>600</v>
      </c>
      <c r="AC17" s="32">
        <f t="shared" ref="AC17:AC20" si="51">SUM(44/7960*AB17)</f>
        <v>3.3165829145728645</v>
      </c>
      <c r="AD17" s="24"/>
      <c r="AE17" s="24"/>
      <c r="AF17" s="24"/>
      <c r="AG17" s="24"/>
      <c r="AH17" s="24">
        <v>480</v>
      </c>
      <c r="AI17" s="41">
        <f t="shared" ref="AI17:AI36" si="52">SUM(44/7960*AH17)</f>
        <v>2.6532663316582914</v>
      </c>
      <c r="AJ17" s="24"/>
      <c r="AK17" s="24"/>
      <c r="AL17" s="24"/>
      <c r="AM17" s="24"/>
      <c r="AN17" s="24"/>
      <c r="AO17" s="24"/>
      <c r="AP17" s="24">
        <v>200</v>
      </c>
      <c r="AQ17" s="32">
        <f t="shared" si="48"/>
        <v>1.1055276381909549</v>
      </c>
      <c r="AR17" s="24"/>
      <c r="AS17" s="24"/>
      <c r="AT17" s="24"/>
      <c r="AU17" s="24"/>
      <c r="AV17" s="30">
        <v>1500</v>
      </c>
      <c r="AW17" s="31">
        <f t="shared" si="49"/>
        <v>8.281053952321205</v>
      </c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>
        <v>1350</v>
      </c>
      <c r="BY17" s="32">
        <f t="shared" ref="BY17:BY36" si="53">SUM(44/7970*BX17)</f>
        <v>7.4529485570890843</v>
      </c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>
        <v>800</v>
      </c>
      <c r="CK17" s="32">
        <f t="shared" ref="CK17:CK19" si="54">SUM(44/7970*CJ17)</f>
        <v>4.4165621079046424</v>
      </c>
      <c r="CL17" s="24"/>
      <c r="CM17" s="24"/>
      <c r="CN17" s="24"/>
      <c r="CO17" s="24"/>
      <c r="CP17" s="24"/>
      <c r="CQ17" s="24"/>
      <c r="CR17" s="30">
        <v>1800</v>
      </c>
      <c r="CS17" s="31">
        <f>SUM(44/7970*CR17)</f>
        <v>9.9372647427854446</v>
      </c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>
        <v>290</v>
      </c>
      <c r="EC17" s="32">
        <f t="shared" ref="EC17:EC41" si="55">SUM(44/7960*EB17)</f>
        <v>1.6030150753768846</v>
      </c>
      <c r="ED17" s="24">
        <v>190</v>
      </c>
      <c r="EE17" s="41">
        <f t="shared" ref="EE17:EE21" si="56">SUM(44/7960*ED17)</f>
        <v>1.050251256281407</v>
      </c>
      <c r="EF17" s="24">
        <v>400</v>
      </c>
      <c r="EG17" s="41">
        <f t="shared" ref="EG17:EG41" si="57">SUM(44/7960*EF17)</f>
        <v>2.2110552763819098</v>
      </c>
      <c r="EH17" s="24">
        <v>300</v>
      </c>
      <c r="EI17" s="41">
        <f t="shared" ref="EI17:EI42" si="58">SUM(44/7960*EH17)</f>
        <v>1.6582914572864322</v>
      </c>
      <c r="EJ17" s="24">
        <v>1400</v>
      </c>
      <c r="EK17" s="32">
        <f>SUM(44/7970*EJ17)</f>
        <v>7.7289836888331243</v>
      </c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>
        <v>350</v>
      </c>
      <c r="FA17" s="41">
        <f t="shared" si="41"/>
        <v>1.9346733668341709</v>
      </c>
      <c r="FB17" s="24">
        <v>620</v>
      </c>
      <c r="FC17" s="41">
        <f t="shared" si="42"/>
        <v>3.4271356783919602</v>
      </c>
      <c r="FD17" s="24"/>
      <c r="FE17" s="24"/>
      <c r="FF17" s="24"/>
      <c r="FG17" s="24"/>
      <c r="FH17" s="24"/>
      <c r="FI17" s="24"/>
      <c r="FJ17" s="24"/>
      <c r="FK17" s="24"/>
      <c r="FL17" s="24">
        <v>280</v>
      </c>
      <c r="FM17" s="41">
        <f t="shared" si="43"/>
        <v>1.5477386934673367</v>
      </c>
      <c r="FN17" s="24"/>
      <c r="FO17" s="24"/>
      <c r="FP17" s="24"/>
      <c r="FQ17" s="24"/>
      <c r="FR17" s="24">
        <v>320</v>
      </c>
      <c r="FS17" s="41">
        <f t="shared" si="44"/>
        <v>1.7688442211055277</v>
      </c>
      <c r="FT17" s="24"/>
      <c r="FU17" s="24"/>
      <c r="FV17" s="24"/>
      <c r="FW17" s="24"/>
      <c r="FX17" s="24">
        <v>210</v>
      </c>
      <c r="FY17" s="32">
        <f t="shared" si="45"/>
        <v>1.1608040201005025</v>
      </c>
      <c r="GE17" s="26"/>
      <c r="GG17" s="26"/>
      <c r="GI17" s="26"/>
      <c r="GS17" s="26"/>
      <c r="GY17" s="26"/>
      <c r="HA17" s="26"/>
      <c r="HI17" s="26"/>
      <c r="HM17" s="26"/>
      <c r="HO17" s="26"/>
      <c r="HQ17" s="26"/>
      <c r="HS17" s="26"/>
      <c r="HU17" s="26"/>
      <c r="HW17" s="26"/>
      <c r="HY17" s="26"/>
      <c r="HZ17" s="27"/>
      <c r="IA17" s="28"/>
      <c r="IB17" s="28"/>
      <c r="IC17" s="29"/>
    </row>
    <row r="18" spans="1:237" s="11" customFormat="1" ht="14.25" customHeight="1" x14ac:dyDescent="0.25">
      <c r="A18" s="11">
        <v>212319</v>
      </c>
      <c r="B18" s="6">
        <f t="shared" si="46"/>
        <v>95.646513471752343</v>
      </c>
      <c r="C18" s="11">
        <v>26</v>
      </c>
      <c r="D18" s="24"/>
      <c r="E18" s="24"/>
      <c r="F18" s="24"/>
      <c r="G18" s="24"/>
      <c r="H18" s="24"/>
      <c r="I18" s="24"/>
      <c r="J18" s="24"/>
      <c r="K18" s="24"/>
      <c r="L18" s="30">
        <v>1070</v>
      </c>
      <c r="M18" s="31">
        <f t="shared" si="50"/>
        <v>5.9145728643216087</v>
      </c>
      <c r="AB18" s="11">
        <v>400</v>
      </c>
      <c r="AC18" s="41">
        <f t="shared" si="51"/>
        <v>2.2110552763819098</v>
      </c>
      <c r="AH18" s="11">
        <v>480</v>
      </c>
      <c r="AI18" s="32">
        <f t="shared" si="52"/>
        <v>2.6532663316582914</v>
      </c>
      <c r="AN18" s="24"/>
      <c r="AO18" s="24"/>
      <c r="AP18" s="24">
        <v>190</v>
      </c>
      <c r="AQ18" s="41">
        <f t="shared" si="48"/>
        <v>1.050251256281407</v>
      </c>
      <c r="AR18" s="24"/>
      <c r="AS18" s="24"/>
      <c r="AT18" s="24"/>
      <c r="AU18" s="24"/>
      <c r="AV18" s="24"/>
      <c r="AW18" s="24"/>
      <c r="AX18" s="24">
        <v>300</v>
      </c>
      <c r="AY18" s="32">
        <f t="shared" ref="AY18:AY42" si="59">SUM(44/7960*AX18)</f>
        <v>1.6582914572864322</v>
      </c>
      <c r="AZ18" s="24">
        <v>1130</v>
      </c>
      <c r="BA18" s="32">
        <f t="shared" ref="BA18:BA27" si="60">SUM(44/7970*AZ18)</f>
        <v>6.2383939774153072</v>
      </c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>
        <v>1320</v>
      </c>
      <c r="BY18" s="32">
        <f t="shared" si="53"/>
        <v>7.28732747804266</v>
      </c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>
        <v>750</v>
      </c>
      <c r="CK18" s="32">
        <f t="shared" si="54"/>
        <v>4.1405269761606025</v>
      </c>
      <c r="CL18" s="24"/>
      <c r="CM18" s="24"/>
      <c r="CN18" s="24"/>
      <c r="CO18" s="24"/>
      <c r="CP18" s="24"/>
      <c r="CQ18" s="24"/>
      <c r="CR18" s="24"/>
      <c r="CS18" s="24"/>
      <c r="CT18" s="24">
        <v>1300</v>
      </c>
      <c r="CU18" s="41">
        <f t="shared" ref="CU18:CU20" si="61">SUM(44/7970*CT18)</f>
        <v>7.1769134253450435</v>
      </c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30">
        <v>690</v>
      </c>
      <c r="DQ18" s="31">
        <f t="shared" ref="DQ18" si="62">SUM(44/7960*DP18)</f>
        <v>3.8140703517587942</v>
      </c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>
        <v>270</v>
      </c>
      <c r="EC18" s="32">
        <f t="shared" si="55"/>
        <v>1.4924623115577891</v>
      </c>
      <c r="ED18" s="24">
        <v>190</v>
      </c>
      <c r="EE18" s="32">
        <f t="shared" si="56"/>
        <v>1.050251256281407</v>
      </c>
      <c r="EF18" s="24">
        <v>400</v>
      </c>
      <c r="EG18" s="41">
        <f t="shared" si="57"/>
        <v>2.2110552763819098</v>
      </c>
      <c r="EH18" s="24">
        <v>300</v>
      </c>
      <c r="EI18" s="32">
        <f t="shared" si="58"/>
        <v>1.6582914572864322</v>
      </c>
      <c r="EJ18" s="30">
        <v>1380</v>
      </c>
      <c r="EK18" s="31">
        <f>SUM(44/7970*EJ18)</f>
        <v>7.6185696361355077</v>
      </c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>
        <v>350</v>
      </c>
      <c r="FA18" s="32">
        <f t="shared" si="41"/>
        <v>1.9346733668341709</v>
      </c>
      <c r="FB18" s="24">
        <v>620</v>
      </c>
      <c r="FC18" s="41">
        <f t="shared" si="42"/>
        <v>3.4271356783919602</v>
      </c>
      <c r="FD18" s="24"/>
      <c r="FE18" s="24"/>
      <c r="FF18" s="24"/>
      <c r="FG18" s="24"/>
      <c r="FH18" s="24"/>
      <c r="FI18" s="24"/>
      <c r="FJ18" s="24"/>
      <c r="FK18" s="24"/>
      <c r="FL18" s="24">
        <v>280</v>
      </c>
      <c r="FM18" s="32">
        <f t="shared" si="43"/>
        <v>1.5477386934673367</v>
      </c>
      <c r="FN18" s="24"/>
      <c r="FO18" s="24"/>
      <c r="FP18" s="24"/>
      <c r="FQ18" s="24"/>
      <c r="FR18" s="24">
        <v>320</v>
      </c>
      <c r="FS18" s="41">
        <f t="shared" si="44"/>
        <v>1.7688442211055277</v>
      </c>
      <c r="FT18" s="24"/>
      <c r="FU18" s="24"/>
      <c r="FV18" s="24"/>
      <c r="FW18" s="24"/>
      <c r="FX18" s="24">
        <v>200</v>
      </c>
      <c r="FY18" s="32">
        <f t="shared" si="45"/>
        <v>1.1055276381909549</v>
      </c>
      <c r="GE18" s="26"/>
      <c r="GG18" s="26"/>
      <c r="GK18" s="26"/>
      <c r="GM18" s="26"/>
      <c r="GU18" s="26"/>
      <c r="GW18" s="26"/>
      <c r="GY18" s="26"/>
      <c r="HA18" s="26"/>
      <c r="HI18" s="26"/>
      <c r="HM18" s="26"/>
      <c r="HO18" s="26"/>
      <c r="HQ18" s="26"/>
      <c r="HS18" s="26"/>
      <c r="HU18" s="26"/>
      <c r="HW18" s="26"/>
      <c r="HY18" s="26"/>
      <c r="HZ18" s="27"/>
      <c r="IA18" s="28"/>
      <c r="IB18" s="28"/>
      <c r="IC18" s="29"/>
    </row>
    <row r="19" spans="1:237" s="11" customFormat="1" ht="14.25" customHeight="1" x14ac:dyDescent="0.25">
      <c r="A19" s="11">
        <v>209299</v>
      </c>
      <c r="B19" s="6">
        <f t="shared" si="46"/>
        <v>94.286048931674955</v>
      </c>
      <c r="C19" s="11">
        <v>25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>
        <v>420</v>
      </c>
      <c r="O19" s="32">
        <f t="shared" ref="O19:O38" si="63">SUM(44/7960*N19)</f>
        <v>2.3216080402010051</v>
      </c>
      <c r="P19" s="24">
        <v>570</v>
      </c>
      <c r="Q19" s="32">
        <f t="shared" ref="Q19:Q23" si="64">SUM(44/7960*P19)</f>
        <v>3.1507537688442211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>
        <v>400</v>
      </c>
      <c r="AC19" s="41">
        <f t="shared" si="51"/>
        <v>2.2110552763819098</v>
      </c>
      <c r="AD19" s="24"/>
      <c r="AE19" s="24"/>
      <c r="AF19" s="24"/>
      <c r="AG19" s="24"/>
      <c r="AH19" s="24">
        <v>470</v>
      </c>
      <c r="AI19" s="32">
        <f t="shared" si="52"/>
        <v>2.5979899497487438</v>
      </c>
      <c r="AJ19" s="24"/>
      <c r="AK19" s="24"/>
      <c r="AL19" s="24"/>
      <c r="AM19" s="24"/>
      <c r="AN19" s="24"/>
      <c r="AO19" s="24"/>
      <c r="AP19" s="24">
        <v>190</v>
      </c>
      <c r="AQ19" s="41">
        <f t="shared" si="48"/>
        <v>1.050251256281407</v>
      </c>
      <c r="AR19" s="24"/>
      <c r="AS19" s="24"/>
      <c r="AT19" s="24"/>
      <c r="AU19" s="24"/>
      <c r="AV19" s="24"/>
      <c r="AW19" s="24"/>
      <c r="AX19" s="24">
        <v>270</v>
      </c>
      <c r="AY19" s="41">
        <f t="shared" si="59"/>
        <v>1.4924623115577891</v>
      </c>
      <c r="AZ19" s="24">
        <v>1090</v>
      </c>
      <c r="BA19" s="32">
        <f t="shared" si="60"/>
        <v>6.0175658720200751</v>
      </c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>
        <v>1230</v>
      </c>
      <c r="BY19" s="32">
        <f t="shared" si="53"/>
        <v>6.790464240903388</v>
      </c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30">
        <v>720</v>
      </c>
      <c r="CK19" s="31">
        <f t="shared" si="54"/>
        <v>3.9749058971141782</v>
      </c>
      <c r="CL19" s="24"/>
      <c r="CM19" s="24"/>
      <c r="CN19" s="24"/>
      <c r="CO19" s="24"/>
      <c r="CP19" s="24"/>
      <c r="CQ19" s="24"/>
      <c r="CR19" s="24"/>
      <c r="CS19" s="24"/>
      <c r="CT19" s="24">
        <v>1300</v>
      </c>
      <c r="CU19" s="32">
        <f t="shared" si="61"/>
        <v>7.1769134253450435</v>
      </c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>
        <v>480</v>
      </c>
      <c r="DS19" s="32">
        <f t="shared" ref="DS19:DS34" si="65">SUM(44/7960*DR19)</f>
        <v>2.6532663316582914</v>
      </c>
      <c r="DT19" s="24"/>
      <c r="DU19" s="24"/>
      <c r="DV19" s="24"/>
      <c r="DW19" s="24"/>
      <c r="DX19" s="24"/>
      <c r="DY19" s="24"/>
      <c r="DZ19" s="24">
        <v>350</v>
      </c>
      <c r="EA19" s="32">
        <f t="shared" ref="EA19:EA42" si="66">SUM(44/7960*DZ19)</f>
        <v>1.9346733668341709</v>
      </c>
      <c r="EB19" s="24">
        <v>240</v>
      </c>
      <c r="EC19" s="32">
        <f t="shared" si="55"/>
        <v>1.3266331658291457</v>
      </c>
      <c r="ED19" s="24">
        <v>150</v>
      </c>
      <c r="EE19" s="32">
        <f t="shared" si="56"/>
        <v>0.82914572864321612</v>
      </c>
      <c r="EF19" s="24">
        <v>400</v>
      </c>
      <c r="EG19" s="41">
        <f t="shared" si="57"/>
        <v>2.2110552763819098</v>
      </c>
      <c r="EH19" s="24">
        <v>290</v>
      </c>
      <c r="EI19" s="32">
        <f t="shared" si="58"/>
        <v>1.6030150753768846</v>
      </c>
      <c r="EJ19" s="24"/>
      <c r="EK19" s="24"/>
      <c r="EL19" s="24">
        <v>740</v>
      </c>
      <c r="EM19" s="41">
        <f t="shared" ref="EM19:EM34" si="67">SUM(44/7960*EL19)</f>
        <v>4.0904522613065328</v>
      </c>
      <c r="EN19" s="24"/>
      <c r="EO19" s="24"/>
      <c r="EP19" s="24"/>
      <c r="EQ19" s="24"/>
      <c r="ER19" s="24"/>
      <c r="ES19" s="24"/>
      <c r="ET19" s="24">
        <v>710</v>
      </c>
      <c r="EU19" s="32">
        <f t="shared" ref="EU19:EU23" si="68">SUM(44/7960*ET19)</f>
        <v>3.9246231155778899</v>
      </c>
      <c r="EV19" s="24"/>
      <c r="EW19" s="24"/>
      <c r="EX19" s="24"/>
      <c r="EY19" s="24"/>
      <c r="EZ19" s="33">
        <v>150</v>
      </c>
      <c r="FA19" s="34">
        <f t="shared" si="41"/>
        <v>0.82914572864321612</v>
      </c>
      <c r="FB19" s="24">
        <v>620</v>
      </c>
      <c r="FC19" s="41">
        <f t="shared" si="42"/>
        <v>3.4271356783919602</v>
      </c>
      <c r="FD19" s="24"/>
      <c r="FE19" s="24"/>
      <c r="FF19" s="24"/>
      <c r="FG19" s="24"/>
      <c r="FH19" s="24"/>
      <c r="FI19" s="24"/>
      <c r="FJ19" s="24"/>
      <c r="FK19" s="24"/>
      <c r="FL19" s="24">
        <v>240</v>
      </c>
      <c r="FM19" s="41">
        <f t="shared" si="43"/>
        <v>1.3266331658291457</v>
      </c>
      <c r="FN19" s="24"/>
      <c r="FO19" s="24"/>
      <c r="FP19" s="24"/>
      <c r="FQ19" s="24"/>
      <c r="FR19" s="24">
        <v>320</v>
      </c>
      <c r="FS19" s="41">
        <f t="shared" si="44"/>
        <v>1.7688442211055277</v>
      </c>
      <c r="FT19" s="24"/>
      <c r="FU19" s="24"/>
      <c r="FV19" s="24"/>
      <c r="FW19" s="24"/>
      <c r="FX19" s="24">
        <v>190</v>
      </c>
      <c r="FY19" s="41">
        <f t="shared" si="45"/>
        <v>1.050251256281407</v>
      </c>
      <c r="GE19" s="26"/>
      <c r="GG19" s="26"/>
      <c r="GK19" s="26"/>
      <c r="GO19" s="26"/>
      <c r="GQ19" s="26"/>
      <c r="GU19" s="26"/>
      <c r="GW19" s="26"/>
      <c r="GY19" s="26"/>
      <c r="HA19" s="26"/>
      <c r="HI19" s="26"/>
      <c r="HM19" s="26"/>
      <c r="HO19" s="26"/>
      <c r="HQ19" s="26"/>
      <c r="HS19" s="26"/>
      <c r="HU19" s="26"/>
      <c r="HW19" s="26"/>
      <c r="HY19" s="26"/>
      <c r="HZ19" s="27"/>
      <c r="IA19" s="28"/>
      <c r="IB19" s="28"/>
      <c r="IC19" s="29"/>
    </row>
    <row r="20" spans="1:237" s="11" customFormat="1" ht="14.25" customHeight="1" x14ac:dyDescent="0.25">
      <c r="A20" s="11">
        <v>206279</v>
      </c>
      <c r="B20" s="6">
        <f t="shared" si="46"/>
        <v>92.925584391597553</v>
      </c>
      <c r="C20" s="11">
        <v>24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>
        <v>410</v>
      </c>
      <c r="O20" s="32">
        <f t="shared" si="63"/>
        <v>2.2663316582914574</v>
      </c>
      <c r="P20" s="24">
        <v>540</v>
      </c>
      <c r="Q20" s="32">
        <f t="shared" si="64"/>
        <v>2.9849246231155782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30">
        <v>400</v>
      </c>
      <c r="AC20" s="31">
        <f t="shared" si="51"/>
        <v>2.2110552763819098</v>
      </c>
      <c r="AD20" s="24"/>
      <c r="AE20" s="24"/>
      <c r="AF20" s="24"/>
      <c r="AG20" s="24"/>
      <c r="AH20" s="24">
        <v>450</v>
      </c>
      <c r="AI20" s="41">
        <f t="shared" si="52"/>
        <v>2.4874371859296485</v>
      </c>
      <c r="AJ20" s="24"/>
      <c r="AK20" s="24"/>
      <c r="AL20" s="24"/>
      <c r="AM20" s="24"/>
      <c r="AN20" s="24"/>
      <c r="AO20" s="24"/>
      <c r="AP20" s="24">
        <v>190</v>
      </c>
      <c r="AQ20" s="41">
        <f t="shared" si="48"/>
        <v>1.050251256281407</v>
      </c>
      <c r="AR20" s="24"/>
      <c r="AS20" s="24"/>
      <c r="AT20" s="24"/>
      <c r="AU20" s="24"/>
      <c r="AV20" s="24"/>
      <c r="AW20" s="24"/>
      <c r="AX20" s="24">
        <v>270</v>
      </c>
      <c r="AY20" s="41">
        <f t="shared" si="59"/>
        <v>1.4924623115577891</v>
      </c>
      <c r="AZ20" s="24">
        <v>1030</v>
      </c>
      <c r="BA20" s="32">
        <f t="shared" si="60"/>
        <v>5.6863237139272274</v>
      </c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>
        <v>1150</v>
      </c>
      <c r="BY20" s="32">
        <f t="shared" si="53"/>
        <v>6.3488080301129237</v>
      </c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>
        <v>200</v>
      </c>
      <c r="CM20" s="32">
        <f t="shared" ref="CM20:CM39" si="69">SUM(44/7960*CL20)</f>
        <v>1.1055276381909549</v>
      </c>
      <c r="CN20" s="24">
        <v>550</v>
      </c>
      <c r="CO20" s="32">
        <f t="shared" ref="CO20:CO37" si="70">SUM(44/7960*CN20)</f>
        <v>3.0402010050251258</v>
      </c>
      <c r="CP20" s="24"/>
      <c r="CQ20" s="24"/>
      <c r="CR20" s="24"/>
      <c r="CS20" s="24"/>
      <c r="CT20" s="30">
        <v>1250</v>
      </c>
      <c r="CU20" s="31">
        <f t="shared" si="61"/>
        <v>6.9008782936010036</v>
      </c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>
        <v>450</v>
      </c>
      <c r="DS20" s="41">
        <f t="shared" si="65"/>
        <v>2.4874371859296485</v>
      </c>
      <c r="DT20" s="24"/>
      <c r="DU20" s="24"/>
      <c r="DV20" s="24"/>
      <c r="DW20" s="24"/>
      <c r="DX20" s="24"/>
      <c r="DY20" s="24"/>
      <c r="DZ20" s="24">
        <v>300</v>
      </c>
      <c r="EA20" s="32">
        <f t="shared" si="66"/>
        <v>1.6582914572864322</v>
      </c>
      <c r="EB20" s="24">
        <v>230</v>
      </c>
      <c r="EC20" s="32">
        <f t="shared" si="55"/>
        <v>1.2713567839195981</v>
      </c>
      <c r="ED20" s="24">
        <v>110</v>
      </c>
      <c r="EE20" s="41">
        <f t="shared" si="56"/>
        <v>0.6080402010050252</v>
      </c>
      <c r="EF20" s="24">
        <v>400</v>
      </c>
      <c r="EG20" s="32">
        <f t="shared" si="57"/>
        <v>2.2110552763819098</v>
      </c>
      <c r="EH20" s="24">
        <v>280</v>
      </c>
      <c r="EI20" s="41">
        <f t="shared" si="58"/>
        <v>1.5477386934673367</v>
      </c>
      <c r="EJ20" s="24"/>
      <c r="EK20" s="24"/>
      <c r="EL20" s="24">
        <v>740</v>
      </c>
      <c r="EM20" s="41">
        <f t="shared" si="67"/>
        <v>4.0904522613065328</v>
      </c>
      <c r="EN20" s="24"/>
      <c r="EO20" s="24"/>
      <c r="EP20" s="24"/>
      <c r="EQ20" s="24"/>
      <c r="ER20" s="24"/>
      <c r="ES20" s="24"/>
      <c r="ET20" s="24">
        <v>690</v>
      </c>
      <c r="EU20" s="32">
        <f t="shared" si="68"/>
        <v>3.8140703517587942</v>
      </c>
      <c r="EV20" s="24"/>
      <c r="EW20" s="24"/>
      <c r="EX20" s="24"/>
      <c r="EY20" s="24"/>
      <c r="EZ20" s="24"/>
      <c r="FA20" s="24"/>
      <c r="FB20" s="24">
        <v>620</v>
      </c>
      <c r="FC20" s="41">
        <f t="shared" si="42"/>
        <v>3.4271356783919602</v>
      </c>
      <c r="FD20" s="24"/>
      <c r="FE20" s="24"/>
      <c r="FF20" s="24"/>
      <c r="FG20" s="24"/>
      <c r="FH20" s="24"/>
      <c r="FI20" s="24"/>
      <c r="FJ20" s="24"/>
      <c r="FK20" s="24"/>
      <c r="FL20" s="24">
        <v>240</v>
      </c>
      <c r="FM20" s="41">
        <f t="shared" si="43"/>
        <v>1.3266331658291457</v>
      </c>
      <c r="FN20" s="24"/>
      <c r="FO20" s="24"/>
      <c r="FP20" s="24"/>
      <c r="FQ20" s="24"/>
      <c r="FR20" s="24">
        <v>320</v>
      </c>
      <c r="FS20" s="41">
        <f t="shared" si="44"/>
        <v>1.7688442211055277</v>
      </c>
      <c r="FT20" s="24"/>
      <c r="FU20" s="24"/>
      <c r="FV20" s="24"/>
      <c r="FW20" s="24"/>
      <c r="FX20" s="24">
        <v>190</v>
      </c>
      <c r="FY20" s="32">
        <f t="shared" si="45"/>
        <v>1.050251256281407</v>
      </c>
      <c r="GE20" s="26"/>
      <c r="GG20" s="26"/>
      <c r="GK20" s="26"/>
      <c r="GQ20" s="26"/>
      <c r="GU20" s="26"/>
      <c r="GW20" s="26"/>
      <c r="GY20" s="26"/>
      <c r="HA20" s="26"/>
      <c r="HI20" s="26"/>
      <c r="HM20" s="26"/>
      <c r="HO20" s="26"/>
      <c r="HQ20" s="26"/>
      <c r="HS20" s="26"/>
      <c r="HU20" s="26"/>
      <c r="HW20" s="26"/>
      <c r="HY20" s="26"/>
      <c r="HZ20" s="27"/>
      <c r="IA20" s="28"/>
      <c r="IB20" s="28"/>
      <c r="IC20" s="29"/>
    </row>
    <row r="21" spans="1:237" s="11" customFormat="1" ht="14.25" customHeight="1" x14ac:dyDescent="0.25">
      <c r="A21" s="11">
        <v>203259</v>
      </c>
      <c r="B21" s="6">
        <f t="shared" si="46"/>
        <v>91.565119851520166</v>
      </c>
      <c r="C21" s="11">
        <v>23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>
        <v>310</v>
      </c>
      <c r="O21" s="32">
        <f t="shared" si="63"/>
        <v>1.7135678391959801</v>
      </c>
      <c r="P21" s="24">
        <v>500</v>
      </c>
      <c r="Q21" s="32">
        <f t="shared" si="64"/>
        <v>2.7638190954773871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>
        <v>200</v>
      </c>
      <c r="AE21" s="32">
        <f t="shared" ref="AE21:AE38" si="71">SUM(44/7960*AD21)</f>
        <v>1.1055276381909549</v>
      </c>
      <c r="AF21" s="24">
        <v>250</v>
      </c>
      <c r="AG21" s="32">
        <f t="shared" ref="AG21:AG42" si="72">SUM(44/7960*AF21)</f>
        <v>1.3819095477386936</v>
      </c>
      <c r="AH21" s="24">
        <v>450</v>
      </c>
      <c r="AI21" s="32">
        <f t="shared" si="52"/>
        <v>2.4874371859296485</v>
      </c>
      <c r="AJ21" s="24"/>
      <c r="AK21" s="24"/>
      <c r="AL21" s="24"/>
      <c r="AM21" s="24"/>
      <c r="AN21" s="24"/>
      <c r="AO21" s="24"/>
      <c r="AP21" s="24">
        <v>190</v>
      </c>
      <c r="AQ21" s="41">
        <f t="shared" si="48"/>
        <v>1.050251256281407</v>
      </c>
      <c r="AR21" s="24"/>
      <c r="AS21" s="24"/>
      <c r="AT21" s="24"/>
      <c r="AU21" s="24"/>
      <c r="AV21" s="24"/>
      <c r="AW21" s="24"/>
      <c r="AX21" s="24">
        <v>270</v>
      </c>
      <c r="AY21" s="41">
        <f t="shared" si="59"/>
        <v>1.4924623115577891</v>
      </c>
      <c r="AZ21" s="24">
        <v>1020</v>
      </c>
      <c r="BA21" s="32">
        <f t="shared" si="60"/>
        <v>5.6311166875784195</v>
      </c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>
        <v>1140</v>
      </c>
      <c r="BY21" s="32">
        <f t="shared" si="53"/>
        <v>6.293601003764115</v>
      </c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>
        <v>120</v>
      </c>
      <c r="CM21" s="41">
        <f t="shared" si="69"/>
        <v>0.66331658291457285</v>
      </c>
      <c r="CN21" s="24">
        <v>530</v>
      </c>
      <c r="CO21" s="32">
        <f t="shared" si="70"/>
        <v>2.9296482412060305</v>
      </c>
      <c r="CP21" s="24"/>
      <c r="CQ21" s="24"/>
      <c r="CR21" s="24"/>
      <c r="CS21" s="24"/>
      <c r="CT21" s="24"/>
      <c r="CU21" s="24"/>
      <c r="CV21" s="24">
        <v>300</v>
      </c>
      <c r="CW21" s="41">
        <f t="shared" ref="CW21:CW34" si="73">SUM(44/7960*CV21)</f>
        <v>1.6582914572864322</v>
      </c>
      <c r="CX21" s="24"/>
      <c r="CY21" s="24"/>
      <c r="CZ21" s="24"/>
      <c r="DA21" s="24"/>
      <c r="DB21" s="24">
        <v>1000</v>
      </c>
      <c r="DC21" s="32">
        <f t="shared" ref="DC21:DC29" si="74">SUM(44/7960*DB21)</f>
        <v>5.5276381909547743</v>
      </c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>
        <v>450</v>
      </c>
      <c r="DS21" s="41">
        <f t="shared" si="65"/>
        <v>2.4874371859296485</v>
      </c>
      <c r="DT21" s="24"/>
      <c r="DU21" s="24"/>
      <c r="DV21" s="24"/>
      <c r="DW21" s="24"/>
      <c r="DX21" s="24"/>
      <c r="DY21" s="24"/>
      <c r="DZ21" s="24">
        <v>240</v>
      </c>
      <c r="EA21" s="32">
        <f t="shared" si="66"/>
        <v>1.3266331658291457</v>
      </c>
      <c r="EB21" s="24">
        <v>210</v>
      </c>
      <c r="EC21" s="32">
        <f t="shared" si="55"/>
        <v>1.1608040201005025</v>
      </c>
      <c r="ED21" s="11">
        <v>110</v>
      </c>
      <c r="EE21" s="32">
        <f t="shared" si="56"/>
        <v>0.6080402010050252</v>
      </c>
      <c r="EF21" s="24">
        <v>380</v>
      </c>
      <c r="EG21" s="32">
        <f t="shared" si="57"/>
        <v>2.1005025125628141</v>
      </c>
      <c r="EH21" s="24">
        <v>280</v>
      </c>
      <c r="EI21" s="41">
        <f t="shared" si="58"/>
        <v>1.5477386934673367</v>
      </c>
      <c r="EJ21" s="24"/>
      <c r="EK21" s="24"/>
      <c r="EL21" s="24">
        <v>740</v>
      </c>
      <c r="EM21" s="32">
        <f t="shared" si="67"/>
        <v>4.0904522613065328</v>
      </c>
      <c r="EN21" s="24"/>
      <c r="EO21" s="24"/>
      <c r="EP21" s="24"/>
      <c r="EQ21" s="24"/>
      <c r="ER21" s="24"/>
      <c r="ES21" s="24"/>
      <c r="ET21" s="24">
        <v>680</v>
      </c>
      <c r="EU21" s="41">
        <f t="shared" si="68"/>
        <v>3.7587939698492465</v>
      </c>
      <c r="EV21" s="24"/>
      <c r="EW21" s="24"/>
      <c r="EX21" s="24"/>
      <c r="EY21" s="24"/>
      <c r="EZ21" s="24"/>
      <c r="FA21" s="24"/>
      <c r="FB21" s="24">
        <v>620</v>
      </c>
      <c r="FC21" s="41">
        <f t="shared" si="42"/>
        <v>3.4271356783919602</v>
      </c>
      <c r="FD21" s="24"/>
      <c r="FE21" s="24"/>
      <c r="FF21" s="24"/>
      <c r="FG21" s="24"/>
      <c r="FH21" s="24"/>
      <c r="FI21" s="24"/>
      <c r="FJ21" s="24"/>
      <c r="FK21" s="24"/>
      <c r="FL21" s="24">
        <v>240</v>
      </c>
      <c r="FM21" s="32">
        <f t="shared" si="43"/>
        <v>1.3266331658291457</v>
      </c>
      <c r="FN21" s="24"/>
      <c r="FO21" s="24"/>
      <c r="FP21" s="24"/>
      <c r="FQ21" s="24"/>
      <c r="FR21" s="24">
        <v>320</v>
      </c>
      <c r="FS21" s="41">
        <f t="shared" si="44"/>
        <v>1.7688442211055277</v>
      </c>
      <c r="FT21" s="24"/>
      <c r="FU21" s="24"/>
      <c r="FV21" s="24"/>
      <c r="FW21" s="24"/>
      <c r="FX21" s="24">
        <v>140</v>
      </c>
      <c r="FY21" s="32">
        <f t="shared" si="45"/>
        <v>0.77386934673366836</v>
      </c>
      <c r="GE21" s="26"/>
      <c r="GG21" s="26"/>
      <c r="GK21" s="26"/>
      <c r="GQ21" s="26"/>
      <c r="GU21" s="26"/>
      <c r="GW21" s="26"/>
      <c r="GY21" s="26"/>
      <c r="HA21" s="26"/>
      <c r="HI21" s="26"/>
      <c r="HM21" s="26"/>
      <c r="HO21" s="26"/>
      <c r="HQ21" s="26"/>
      <c r="HU21" s="26"/>
      <c r="HW21" s="26"/>
      <c r="HY21" s="26"/>
      <c r="HZ21" s="27"/>
      <c r="IA21" s="28"/>
      <c r="IB21" s="28"/>
      <c r="IC21" s="29"/>
    </row>
    <row r="22" spans="1:237" s="11" customFormat="1" ht="14.25" customHeight="1" x14ac:dyDescent="0.25">
      <c r="A22" s="11">
        <v>200239</v>
      </c>
      <c r="B22" s="6">
        <f t="shared" si="46"/>
        <v>90.204655311442778</v>
      </c>
      <c r="C22" s="11">
        <v>22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>
        <v>250</v>
      </c>
      <c r="O22" s="32">
        <f t="shared" si="63"/>
        <v>1.3819095477386936</v>
      </c>
      <c r="P22" s="24">
        <v>490</v>
      </c>
      <c r="Q22" s="41">
        <f t="shared" si="64"/>
        <v>2.7085427135678395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>
        <v>150</v>
      </c>
      <c r="AE22" s="32">
        <f t="shared" si="71"/>
        <v>0.82914572864321612</v>
      </c>
      <c r="AF22" s="24">
        <v>220</v>
      </c>
      <c r="AG22" s="41">
        <f t="shared" si="72"/>
        <v>1.2160804020100504</v>
      </c>
      <c r="AH22" s="24">
        <v>420</v>
      </c>
      <c r="AI22" s="32">
        <f t="shared" si="52"/>
        <v>2.3216080402010051</v>
      </c>
      <c r="AJ22" s="24"/>
      <c r="AK22" s="24"/>
      <c r="AL22" s="24"/>
      <c r="AM22" s="24"/>
      <c r="AN22" s="24"/>
      <c r="AO22" s="24"/>
      <c r="AP22" s="24">
        <v>190</v>
      </c>
      <c r="AQ22" s="41">
        <f t="shared" si="48"/>
        <v>1.050251256281407</v>
      </c>
      <c r="AR22" s="24"/>
      <c r="AS22" s="24"/>
      <c r="AT22" s="24"/>
      <c r="AU22" s="24"/>
      <c r="AV22" s="24"/>
      <c r="AW22" s="24"/>
      <c r="AX22" s="24">
        <v>270</v>
      </c>
      <c r="AY22" s="41">
        <f t="shared" si="59"/>
        <v>1.4924623115577891</v>
      </c>
      <c r="AZ22" s="24">
        <v>990</v>
      </c>
      <c r="BA22" s="32">
        <f t="shared" si="60"/>
        <v>5.4654956085319952</v>
      </c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>
        <v>1090</v>
      </c>
      <c r="BY22" s="32">
        <f t="shared" si="53"/>
        <v>6.0175658720200751</v>
      </c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>
        <v>120</v>
      </c>
      <c r="CM22" s="32">
        <f t="shared" si="69"/>
        <v>0.66331658291457285</v>
      </c>
      <c r="CN22" s="24">
        <v>470</v>
      </c>
      <c r="CO22" s="32">
        <f t="shared" si="70"/>
        <v>2.5979899497487438</v>
      </c>
      <c r="CP22" s="24"/>
      <c r="CQ22" s="24"/>
      <c r="CR22" s="24"/>
      <c r="CS22" s="24"/>
      <c r="CT22" s="24"/>
      <c r="CU22" s="24"/>
      <c r="CV22" s="24">
        <v>300</v>
      </c>
      <c r="CW22" s="41">
        <f t="shared" si="73"/>
        <v>1.6582914572864322</v>
      </c>
      <c r="CX22" s="24"/>
      <c r="CY22" s="24"/>
      <c r="CZ22" s="24"/>
      <c r="DA22" s="24"/>
      <c r="DB22" s="24">
        <v>990</v>
      </c>
      <c r="DC22" s="41">
        <f t="shared" si="74"/>
        <v>5.4723618090452266</v>
      </c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>
        <v>450</v>
      </c>
      <c r="DS22" s="41">
        <f t="shared" si="65"/>
        <v>2.4874371859296485</v>
      </c>
      <c r="DT22" s="24"/>
      <c r="DU22" s="24"/>
      <c r="DV22" s="24"/>
      <c r="DW22" s="24"/>
      <c r="DX22" s="24"/>
      <c r="DY22" s="24"/>
      <c r="DZ22" s="24">
        <v>220</v>
      </c>
      <c r="EA22" s="41">
        <f t="shared" si="66"/>
        <v>1.2160804020100504</v>
      </c>
      <c r="EB22" s="24">
        <v>200</v>
      </c>
      <c r="EC22" s="41">
        <f t="shared" si="55"/>
        <v>1.1055276381909549</v>
      </c>
      <c r="ED22" s="33">
        <v>80</v>
      </c>
      <c r="EE22" s="34">
        <f>SUM(44/7960*ED22)</f>
        <v>0.44221105527638194</v>
      </c>
      <c r="EF22" s="24">
        <v>350</v>
      </c>
      <c r="EG22" s="41">
        <f t="shared" si="57"/>
        <v>1.9346733668341709</v>
      </c>
      <c r="EH22" s="24">
        <v>280</v>
      </c>
      <c r="EI22" s="32">
        <f t="shared" si="58"/>
        <v>1.5477386934673367</v>
      </c>
      <c r="EJ22" s="24"/>
      <c r="EK22" s="24"/>
      <c r="EL22" s="24">
        <v>720</v>
      </c>
      <c r="EM22" s="32">
        <f t="shared" si="67"/>
        <v>3.9798994974874375</v>
      </c>
      <c r="EN22" s="24"/>
      <c r="EO22" s="24"/>
      <c r="EP22" s="24"/>
      <c r="EQ22" s="24"/>
      <c r="ER22" s="24"/>
      <c r="ES22" s="24"/>
      <c r="ET22" s="24">
        <v>680</v>
      </c>
      <c r="EU22" s="32">
        <f t="shared" si="68"/>
        <v>3.7587939698492465</v>
      </c>
      <c r="EV22" s="24"/>
      <c r="EW22" s="24"/>
      <c r="EX22" s="24"/>
      <c r="EY22" s="24"/>
      <c r="EZ22" s="24"/>
      <c r="FA22" s="24"/>
      <c r="FB22" s="24">
        <v>620</v>
      </c>
      <c r="FC22" s="41">
        <f t="shared" si="42"/>
        <v>3.4271356783919602</v>
      </c>
      <c r="FD22" s="24"/>
      <c r="FE22" s="24"/>
      <c r="FF22" s="24"/>
      <c r="FG22" s="24"/>
      <c r="FH22" s="24"/>
      <c r="FI22" s="24"/>
      <c r="FJ22" s="24"/>
      <c r="FK22" s="24"/>
      <c r="FL22" s="24">
        <v>210</v>
      </c>
      <c r="FM22" s="41">
        <f t="shared" si="43"/>
        <v>1.1608040201005025</v>
      </c>
      <c r="FN22" s="24"/>
      <c r="FO22" s="24"/>
      <c r="FP22" s="24"/>
      <c r="FQ22" s="24"/>
      <c r="FR22" s="24">
        <v>320</v>
      </c>
      <c r="FS22" s="41">
        <f t="shared" si="44"/>
        <v>1.7688442211055277</v>
      </c>
      <c r="FT22" s="24"/>
      <c r="FU22" s="24"/>
      <c r="FV22" s="24"/>
      <c r="FW22" s="24"/>
      <c r="FX22" s="24">
        <v>120</v>
      </c>
      <c r="FY22" s="41">
        <f t="shared" si="45"/>
        <v>0.66331658291457285</v>
      </c>
      <c r="GE22" s="26"/>
      <c r="GG22" s="26"/>
      <c r="GK22" s="26"/>
      <c r="GQ22" s="26"/>
      <c r="GU22" s="26"/>
      <c r="GW22" s="26"/>
      <c r="GY22" s="26"/>
      <c r="HA22" s="26"/>
      <c r="HI22" s="26"/>
      <c r="HM22" s="26"/>
      <c r="HO22" s="26"/>
      <c r="HQ22" s="26"/>
      <c r="HU22" s="26"/>
      <c r="HW22" s="26"/>
      <c r="HY22" s="26"/>
      <c r="HZ22" s="27"/>
      <c r="IA22" s="29"/>
      <c r="IB22" s="28"/>
      <c r="IC22" s="29"/>
    </row>
    <row r="23" spans="1:237" s="11" customFormat="1" ht="14.25" customHeight="1" x14ac:dyDescent="0.25">
      <c r="A23" s="11">
        <v>197219</v>
      </c>
      <c r="B23" s="6">
        <f t="shared" si="46"/>
        <v>88.844190771365376</v>
      </c>
      <c r="C23" s="11">
        <v>21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>
        <v>230</v>
      </c>
      <c r="O23" s="41">
        <f t="shared" si="63"/>
        <v>1.2713567839195981</v>
      </c>
      <c r="P23" s="30">
        <v>490</v>
      </c>
      <c r="Q23" s="31">
        <f t="shared" si="64"/>
        <v>2.7085427135678395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>
        <v>130</v>
      </c>
      <c r="AE23" s="41">
        <f t="shared" si="71"/>
        <v>0.71859296482412061</v>
      </c>
      <c r="AF23" s="24">
        <v>220</v>
      </c>
      <c r="AG23" s="41">
        <f t="shared" si="72"/>
        <v>1.2160804020100504</v>
      </c>
      <c r="AH23" s="24">
        <v>410</v>
      </c>
      <c r="AI23" s="41">
        <f t="shared" si="52"/>
        <v>2.2663316582914574</v>
      </c>
      <c r="AJ23" s="24"/>
      <c r="AK23" s="24"/>
      <c r="AL23" s="24"/>
      <c r="AM23" s="24"/>
      <c r="AN23" s="24"/>
      <c r="AO23" s="24"/>
      <c r="AP23" s="24">
        <v>190</v>
      </c>
      <c r="AQ23" s="32">
        <f t="shared" si="48"/>
        <v>1.050251256281407</v>
      </c>
      <c r="AR23" s="24"/>
      <c r="AS23" s="24"/>
      <c r="AT23" s="24"/>
      <c r="AU23" s="24"/>
      <c r="AV23" s="24"/>
      <c r="AW23" s="24"/>
      <c r="AX23" s="24">
        <v>270</v>
      </c>
      <c r="AY23" s="41">
        <f t="shared" si="59"/>
        <v>1.4924623115577891</v>
      </c>
      <c r="AZ23" s="24">
        <v>950</v>
      </c>
      <c r="BA23" s="41">
        <f t="shared" si="60"/>
        <v>5.2446675031367631</v>
      </c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>
        <v>1000</v>
      </c>
      <c r="BY23" s="41">
        <f t="shared" si="53"/>
        <v>5.520702634880803</v>
      </c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>
        <v>100</v>
      </c>
      <c r="CM23" s="41">
        <f t="shared" si="69"/>
        <v>0.55276381909547745</v>
      </c>
      <c r="CN23" s="24">
        <v>320</v>
      </c>
      <c r="CO23" s="32">
        <f t="shared" si="70"/>
        <v>1.7688442211055277</v>
      </c>
      <c r="CP23" s="24"/>
      <c r="CQ23" s="24"/>
      <c r="CR23" s="24"/>
      <c r="CS23" s="24"/>
      <c r="CT23" s="24"/>
      <c r="CU23" s="24"/>
      <c r="CV23" s="24">
        <v>300</v>
      </c>
      <c r="CW23" s="41">
        <f t="shared" si="73"/>
        <v>1.6582914572864322</v>
      </c>
      <c r="CX23" s="24"/>
      <c r="CY23" s="24"/>
      <c r="CZ23" s="24"/>
      <c r="DA23" s="24"/>
      <c r="DB23" s="24">
        <v>990</v>
      </c>
      <c r="DC23" s="41">
        <f t="shared" si="74"/>
        <v>5.4723618090452266</v>
      </c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>
        <v>450</v>
      </c>
      <c r="DS23" s="41">
        <f t="shared" si="65"/>
        <v>2.4874371859296485</v>
      </c>
      <c r="DT23" s="24"/>
      <c r="DU23" s="24"/>
      <c r="DV23" s="24"/>
      <c r="DW23" s="24"/>
      <c r="DX23" s="24"/>
      <c r="DY23" s="24"/>
      <c r="DZ23" s="24">
        <v>220</v>
      </c>
      <c r="EA23" s="41">
        <f t="shared" si="66"/>
        <v>1.2160804020100504</v>
      </c>
      <c r="EB23" s="24">
        <v>200</v>
      </c>
      <c r="EC23" s="41">
        <f t="shared" si="55"/>
        <v>1.1055276381909549</v>
      </c>
      <c r="ED23" s="24"/>
      <c r="EE23" s="24"/>
      <c r="EF23" s="24">
        <v>350</v>
      </c>
      <c r="EG23" s="32">
        <f t="shared" si="57"/>
        <v>1.9346733668341709</v>
      </c>
      <c r="EH23" s="24">
        <v>250</v>
      </c>
      <c r="EI23" s="41">
        <f t="shared" si="58"/>
        <v>1.3819095477386936</v>
      </c>
      <c r="EJ23" s="24"/>
      <c r="EK23" s="24"/>
      <c r="EL23" s="24">
        <v>700</v>
      </c>
      <c r="EM23" s="41">
        <f t="shared" si="67"/>
        <v>3.8693467336683418</v>
      </c>
      <c r="EN23" s="24"/>
      <c r="EO23" s="24"/>
      <c r="EP23" s="24"/>
      <c r="EQ23" s="24"/>
      <c r="ER23" s="24"/>
      <c r="ES23" s="24"/>
      <c r="ET23" s="30">
        <v>650</v>
      </c>
      <c r="EU23" s="31">
        <f t="shared" si="68"/>
        <v>3.5929648241206031</v>
      </c>
      <c r="EV23" s="24"/>
      <c r="EW23" s="24"/>
      <c r="EX23" s="24"/>
      <c r="EY23" s="24"/>
      <c r="EZ23" s="24"/>
      <c r="FA23" s="24"/>
      <c r="FB23" s="24">
        <v>620</v>
      </c>
      <c r="FC23" s="41">
        <f t="shared" si="42"/>
        <v>3.4271356783919602</v>
      </c>
      <c r="FD23" s="24"/>
      <c r="FE23" s="24"/>
      <c r="FF23" s="24"/>
      <c r="FG23" s="24"/>
      <c r="FH23" s="24"/>
      <c r="FI23" s="24"/>
      <c r="FJ23" s="24"/>
      <c r="FK23" s="24"/>
      <c r="FL23" s="24">
        <v>210</v>
      </c>
      <c r="FM23" s="41">
        <f t="shared" si="43"/>
        <v>1.1608040201005025</v>
      </c>
      <c r="FN23" s="24"/>
      <c r="FO23" s="24"/>
      <c r="FP23" s="24"/>
      <c r="FQ23" s="24"/>
      <c r="FR23" s="24">
        <v>320</v>
      </c>
      <c r="FS23" s="41">
        <f t="shared" si="44"/>
        <v>1.7688442211055277</v>
      </c>
      <c r="FT23" s="24"/>
      <c r="FU23" s="24"/>
      <c r="FV23" s="24"/>
      <c r="FW23" s="24"/>
      <c r="FX23" s="24">
        <v>120</v>
      </c>
      <c r="FY23" s="41">
        <f t="shared" si="45"/>
        <v>0.66331658291457285</v>
      </c>
      <c r="GE23" s="26"/>
      <c r="GG23" s="26"/>
      <c r="GK23" s="26"/>
      <c r="GQ23" s="26"/>
      <c r="GU23" s="26"/>
      <c r="GW23" s="26"/>
      <c r="GY23" s="26"/>
      <c r="HA23" s="26"/>
      <c r="HI23" s="26"/>
      <c r="HM23" s="26"/>
      <c r="HO23" s="26"/>
      <c r="HQ23" s="26"/>
      <c r="HU23" s="26"/>
      <c r="HW23" s="26"/>
      <c r="HY23" s="26"/>
      <c r="HZ23" s="27"/>
      <c r="IA23" s="28"/>
      <c r="IB23" s="28"/>
      <c r="IC23" s="29"/>
    </row>
    <row r="24" spans="1:237" s="11" customFormat="1" ht="14.25" customHeight="1" x14ac:dyDescent="0.25">
      <c r="A24" s="11">
        <v>194199</v>
      </c>
      <c r="B24" s="6">
        <f t="shared" si="46"/>
        <v>87.483726231287989</v>
      </c>
      <c r="C24" s="11">
        <v>20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>
        <v>230</v>
      </c>
      <c r="O24" s="41">
        <f t="shared" si="63"/>
        <v>1.2713567839195981</v>
      </c>
      <c r="P24" s="24"/>
      <c r="Q24" s="24"/>
      <c r="R24" s="24">
        <v>140</v>
      </c>
      <c r="S24" s="32">
        <f t="shared" ref="S24:S38" si="75">SUM(44/7960*R24)</f>
        <v>0.77386934673366836</v>
      </c>
      <c r="T24" s="24">
        <v>350</v>
      </c>
      <c r="U24" s="32">
        <f t="shared" ref="U24:U40" si="76">SUM(44/7960*T24)</f>
        <v>1.9346733668341709</v>
      </c>
      <c r="V24" s="24"/>
      <c r="W24" s="24"/>
      <c r="X24" s="24"/>
      <c r="Y24" s="24"/>
      <c r="Z24" s="33">
        <v>30</v>
      </c>
      <c r="AA24" s="34">
        <f t="shared" ref="AA24" si="77">SUM(44/7960*Z24)</f>
        <v>0.16582914572864321</v>
      </c>
      <c r="AB24" s="24"/>
      <c r="AC24" s="24"/>
      <c r="AD24" s="24">
        <v>130</v>
      </c>
      <c r="AE24" s="41">
        <f t="shared" si="71"/>
        <v>0.71859296482412061</v>
      </c>
      <c r="AF24" s="24">
        <v>220</v>
      </c>
      <c r="AG24" s="41">
        <f t="shared" si="72"/>
        <v>1.2160804020100504</v>
      </c>
      <c r="AH24" s="24">
        <v>410</v>
      </c>
      <c r="AI24" s="41">
        <f t="shared" si="52"/>
        <v>2.2663316582914574</v>
      </c>
      <c r="AJ24" s="24"/>
      <c r="AK24" s="24"/>
      <c r="AL24" s="24"/>
      <c r="AM24" s="24"/>
      <c r="AN24" s="24"/>
      <c r="AO24" s="24"/>
      <c r="AP24" s="24">
        <v>180</v>
      </c>
      <c r="AQ24" s="41">
        <f t="shared" si="48"/>
        <v>0.99497487437185939</v>
      </c>
      <c r="AR24" s="24"/>
      <c r="AS24" s="24"/>
      <c r="AT24" s="24"/>
      <c r="AU24" s="24"/>
      <c r="AV24" s="24"/>
      <c r="AW24" s="24"/>
      <c r="AX24" s="24">
        <v>270</v>
      </c>
      <c r="AY24" s="41">
        <f t="shared" si="59"/>
        <v>1.4924623115577891</v>
      </c>
      <c r="AZ24" s="24">
        <v>950</v>
      </c>
      <c r="BA24" s="41">
        <f t="shared" si="60"/>
        <v>5.2446675031367631</v>
      </c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>
        <v>1000</v>
      </c>
      <c r="BY24" s="41">
        <f t="shared" si="53"/>
        <v>5.520702634880803</v>
      </c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>
        <v>100</v>
      </c>
      <c r="CM24" s="41">
        <f t="shared" si="69"/>
        <v>0.55276381909547745</v>
      </c>
      <c r="CN24" s="24">
        <v>300</v>
      </c>
      <c r="CO24" s="32">
        <f t="shared" si="70"/>
        <v>1.6582914572864322</v>
      </c>
      <c r="CP24" s="24"/>
      <c r="CQ24" s="24"/>
      <c r="CR24" s="24"/>
      <c r="CS24" s="24"/>
      <c r="CT24" s="24"/>
      <c r="CU24" s="24"/>
      <c r="CV24" s="24">
        <v>300</v>
      </c>
      <c r="CW24" s="41">
        <f t="shared" si="73"/>
        <v>1.6582914572864322</v>
      </c>
      <c r="CX24" s="24"/>
      <c r="CY24" s="24"/>
      <c r="CZ24" s="24"/>
      <c r="DA24" s="24"/>
      <c r="DB24" s="24">
        <v>990</v>
      </c>
      <c r="DC24" s="32">
        <f t="shared" si="74"/>
        <v>5.4723618090452266</v>
      </c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>
        <v>450</v>
      </c>
      <c r="DS24" s="41">
        <f t="shared" si="65"/>
        <v>2.4874371859296485</v>
      </c>
      <c r="DT24" s="24"/>
      <c r="DU24" s="24"/>
      <c r="DV24" s="24"/>
      <c r="DW24" s="24"/>
      <c r="DX24" s="24"/>
      <c r="DY24" s="24"/>
      <c r="DZ24" s="24">
        <v>220</v>
      </c>
      <c r="EA24" s="41">
        <f t="shared" si="66"/>
        <v>1.2160804020100504</v>
      </c>
      <c r="EB24" s="24">
        <v>200</v>
      </c>
      <c r="EC24" s="41">
        <f t="shared" si="55"/>
        <v>1.1055276381909549</v>
      </c>
      <c r="ED24" s="24"/>
      <c r="EE24" s="24"/>
      <c r="EF24" s="24">
        <v>330</v>
      </c>
      <c r="EG24" s="41">
        <f t="shared" si="57"/>
        <v>1.8241206030150754</v>
      </c>
      <c r="EH24" s="24">
        <v>250</v>
      </c>
      <c r="EI24" s="32">
        <f t="shared" si="58"/>
        <v>1.3819095477386936</v>
      </c>
      <c r="EJ24" s="24"/>
      <c r="EK24" s="24"/>
      <c r="EL24" s="24">
        <v>700</v>
      </c>
      <c r="EM24" s="32">
        <f t="shared" si="67"/>
        <v>3.8693467336683418</v>
      </c>
      <c r="EN24" s="24"/>
      <c r="EO24" s="24"/>
      <c r="EP24" s="24"/>
      <c r="EQ24" s="24"/>
      <c r="ER24" s="24"/>
      <c r="ES24" s="24"/>
      <c r="ET24" s="24"/>
      <c r="EU24" s="24"/>
      <c r="EV24" s="24">
        <v>110</v>
      </c>
      <c r="EW24" s="32">
        <f t="shared" ref="EW24:EW34" si="78">SUM(44/7960*EV24)</f>
        <v>0.6080402010050252</v>
      </c>
      <c r="EX24" s="24">
        <v>510</v>
      </c>
      <c r="EY24" s="41">
        <f t="shared" ref="EY24:EY42" si="79">SUM(44/7960*EX24)</f>
        <v>2.8190954773869348</v>
      </c>
      <c r="EZ24" s="24"/>
      <c r="FA24" s="24"/>
      <c r="FB24" s="24">
        <v>620</v>
      </c>
      <c r="FC24" s="41">
        <f t="shared" si="42"/>
        <v>3.4271356783919602</v>
      </c>
      <c r="FD24" s="24"/>
      <c r="FE24" s="24"/>
      <c r="FF24" s="24"/>
      <c r="FG24" s="24"/>
      <c r="FH24" s="24"/>
      <c r="FI24" s="24"/>
      <c r="FJ24" s="24"/>
      <c r="FK24" s="24"/>
      <c r="FL24" s="24">
        <v>210</v>
      </c>
      <c r="FM24" s="41">
        <f t="shared" si="43"/>
        <v>1.1608040201005025</v>
      </c>
      <c r="FN24" s="24"/>
      <c r="FO24" s="24"/>
      <c r="FP24" s="24"/>
      <c r="FQ24" s="24"/>
      <c r="FR24" s="24">
        <v>320</v>
      </c>
      <c r="FS24" s="41">
        <f t="shared" si="44"/>
        <v>1.7688442211055277</v>
      </c>
      <c r="FT24" s="24"/>
      <c r="FU24" s="24"/>
      <c r="FV24" s="24"/>
      <c r="FW24" s="24"/>
      <c r="FX24" s="24">
        <v>120</v>
      </c>
      <c r="FY24" s="41">
        <f t="shared" si="45"/>
        <v>0.66331658291457285</v>
      </c>
      <c r="GE24" s="26"/>
      <c r="GG24" s="26"/>
      <c r="GK24" s="26"/>
      <c r="GQ24" s="26"/>
      <c r="GU24" s="26"/>
      <c r="GW24" s="26"/>
      <c r="GY24" s="26"/>
      <c r="HA24" s="26"/>
      <c r="HI24" s="26"/>
      <c r="HM24" s="26"/>
      <c r="HO24" s="26"/>
      <c r="HQ24" s="26"/>
      <c r="HU24" s="26"/>
      <c r="HW24" s="26"/>
      <c r="HY24" s="26"/>
      <c r="HZ24" s="27"/>
      <c r="IA24" s="28"/>
      <c r="IB24" s="28"/>
      <c r="IC24" s="29"/>
    </row>
    <row r="25" spans="1:237" s="11" customFormat="1" ht="14.25" customHeight="1" x14ac:dyDescent="0.25">
      <c r="A25" s="11">
        <v>191179</v>
      </c>
      <c r="B25" s="6">
        <f t="shared" si="46"/>
        <v>86.123261691210587</v>
      </c>
      <c r="C25" s="11">
        <v>19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>
        <v>230</v>
      </c>
      <c r="O25" s="41">
        <f t="shared" si="63"/>
        <v>1.2713567839195981</v>
      </c>
      <c r="P25" s="24"/>
      <c r="Q25" s="24"/>
      <c r="R25" s="24">
        <v>130</v>
      </c>
      <c r="S25" s="32">
        <f t="shared" si="75"/>
        <v>0.71859296482412061</v>
      </c>
      <c r="T25" s="24">
        <v>340</v>
      </c>
      <c r="U25" s="41">
        <f t="shared" si="76"/>
        <v>1.8793969849246233</v>
      </c>
      <c r="V25" s="24"/>
      <c r="W25" s="24"/>
      <c r="X25" s="24"/>
      <c r="Y25" s="24"/>
      <c r="Z25" s="24"/>
      <c r="AA25" s="24"/>
      <c r="AB25" s="24"/>
      <c r="AC25" s="24"/>
      <c r="AD25" s="24">
        <v>130</v>
      </c>
      <c r="AE25" s="41">
        <f t="shared" si="71"/>
        <v>0.71859296482412061</v>
      </c>
      <c r="AF25" s="24">
        <v>220</v>
      </c>
      <c r="AG25" s="41">
        <f t="shared" si="72"/>
        <v>1.2160804020100504</v>
      </c>
      <c r="AH25" s="24">
        <v>410</v>
      </c>
      <c r="AI25" s="41">
        <f t="shared" si="52"/>
        <v>2.2663316582914574</v>
      </c>
      <c r="AJ25" s="24"/>
      <c r="AK25" s="24"/>
      <c r="AL25" s="24"/>
      <c r="AM25" s="24"/>
      <c r="AN25" s="24"/>
      <c r="AO25" s="24"/>
      <c r="AP25" s="24">
        <v>180</v>
      </c>
      <c r="AQ25" s="41">
        <f t="shared" si="48"/>
        <v>0.99497487437185939</v>
      </c>
      <c r="AR25" s="24"/>
      <c r="AS25" s="24"/>
      <c r="AT25" s="24"/>
      <c r="AU25" s="24"/>
      <c r="AV25" s="24"/>
      <c r="AW25" s="24"/>
      <c r="AX25" s="24">
        <v>270</v>
      </c>
      <c r="AY25" s="32">
        <f t="shared" si="59"/>
        <v>1.4924623115577891</v>
      </c>
      <c r="AZ25" s="24">
        <v>950</v>
      </c>
      <c r="BA25" s="41">
        <f t="shared" si="60"/>
        <v>5.2446675031367631</v>
      </c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>
        <v>1000</v>
      </c>
      <c r="BY25" s="32">
        <f t="shared" si="53"/>
        <v>5.520702634880803</v>
      </c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>
        <v>100</v>
      </c>
      <c r="CM25" s="41">
        <f t="shared" si="69"/>
        <v>0.55276381909547745</v>
      </c>
      <c r="CN25" s="24">
        <v>250</v>
      </c>
      <c r="CO25" s="41">
        <f t="shared" si="70"/>
        <v>1.3819095477386936</v>
      </c>
      <c r="CP25" s="24"/>
      <c r="CQ25" s="24"/>
      <c r="CR25" s="24"/>
      <c r="CS25" s="24"/>
      <c r="CT25" s="24"/>
      <c r="CU25" s="24"/>
      <c r="CV25" s="24">
        <v>300</v>
      </c>
      <c r="CW25" s="32">
        <f t="shared" si="73"/>
        <v>1.6582914572864322</v>
      </c>
      <c r="CX25" s="24"/>
      <c r="CY25" s="24"/>
      <c r="CZ25" s="24"/>
      <c r="DA25" s="24"/>
      <c r="DB25" s="24">
        <v>980</v>
      </c>
      <c r="DC25" s="32">
        <f t="shared" si="74"/>
        <v>5.417085427135679</v>
      </c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>
        <v>450</v>
      </c>
      <c r="DS25" s="41">
        <f t="shared" si="65"/>
        <v>2.4874371859296485</v>
      </c>
      <c r="DT25" s="24"/>
      <c r="DU25" s="24"/>
      <c r="DV25" s="24"/>
      <c r="DW25" s="24"/>
      <c r="DX25" s="24"/>
      <c r="DY25" s="24"/>
      <c r="DZ25" s="24">
        <v>220</v>
      </c>
      <c r="EA25" s="41">
        <f t="shared" si="66"/>
        <v>1.2160804020100504</v>
      </c>
      <c r="EB25" s="24">
        <v>200</v>
      </c>
      <c r="EC25" s="41">
        <f t="shared" si="55"/>
        <v>1.1055276381909549</v>
      </c>
      <c r="ED25" s="24"/>
      <c r="EE25" s="24"/>
      <c r="EF25" s="24">
        <v>330</v>
      </c>
      <c r="EG25" s="41">
        <f t="shared" si="57"/>
        <v>1.8241206030150754</v>
      </c>
      <c r="EH25" s="24">
        <v>240</v>
      </c>
      <c r="EI25" s="41">
        <f t="shared" si="58"/>
        <v>1.3266331658291457</v>
      </c>
      <c r="EJ25" s="24"/>
      <c r="EK25" s="24"/>
      <c r="EL25" s="24">
        <v>680</v>
      </c>
      <c r="EM25" s="32">
        <f t="shared" si="67"/>
        <v>3.7587939698492465</v>
      </c>
      <c r="EN25" s="24"/>
      <c r="EO25" s="24"/>
      <c r="EP25" s="24"/>
      <c r="EQ25" s="24"/>
      <c r="ER25" s="24"/>
      <c r="ES25" s="24"/>
      <c r="ET25" s="24"/>
      <c r="EU25" s="24"/>
      <c r="EV25" s="24">
        <v>100</v>
      </c>
      <c r="EW25" s="32">
        <f t="shared" si="78"/>
        <v>0.55276381909547745</v>
      </c>
      <c r="EX25" s="24">
        <v>510</v>
      </c>
      <c r="EY25" s="32">
        <f t="shared" si="79"/>
        <v>2.8190954773869348</v>
      </c>
      <c r="EZ25" s="24"/>
      <c r="FA25" s="24"/>
      <c r="FB25" s="24">
        <v>620</v>
      </c>
      <c r="FC25" s="41">
        <f t="shared" si="42"/>
        <v>3.4271356783919602</v>
      </c>
      <c r="FD25" s="24"/>
      <c r="FE25" s="24"/>
      <c r="FF25" s="24"/>
      <c r="FG25" s="24"/>
      <c r="FH25" s="24"/>
      <c r="FI25" s="24"/>
      <c r="FJ25" s="24"/>
      <c r="FK25" s="24"/>
      <c r="FL25" s="24">
        <v>210</v>
      </c>
      <c r="FM25" s="41">
        <f t="shared" si="43"/>
        <v>1.1608040201005025</v>
      </c>
      <c r="FN25" s="24"/>
      <c r="FO25" s="24"/>
      <c r="FP25" s="24"/>
      <c r="FQ25" s="24"/>
      <c r="FR25" s="24">
        <v>320</v>
      </c>
      <c r="FS25" s="41">
        <f t="shared" si="44"/>
        <v>1.7688442211055277</v>
      </c>
      <c r="FT25" s="24"/>
      <c r="FU25" s="24"/>
      <c r="FV25" s="24"/>
      <c r="FW25" s="24"/>
      <c r="FX25" s="24">
        <v>120</v>
      </c>
      <c r="FY25" s="41">
        <f t="shared" si="45"/>
        <v>0.66331658291457285</v>
      </c>
      <c r="GA25" s="26"/>
      <c r="GE25" s="26"/>
      <c r="GG25" s="26"/>
      <c r="GK25" s="26"/>
      <c r="GQ25" s="26"/>
      <c r="GU25" s="26"/>
      <c r="GW25" s="26"/>
      <c r="GY25" s="26"/>
      <c r="HA25" s="26"/>
      <c r="HI25" s="26"/>
      <c r="HM25" s="26"/>
      <c r="HO25" s="26"/>
      <c r="HQ25" s="26"/>
      <c r="HU25" s="26"/>
      <c r="HW25" s="26"/>
      <c r="HY25" s="26"/>
      <c r="HZ25" s="27"/>
      <c r="IA25" s="29"/>
      <c r="IB25" s="28"/>
      <c r="IC25" s="29"/>
    </row>
    <row r="26" spans="1:237" s="11" customFormat="1" ht="14.25" customHeight="1" x14ac:dyDescent="0.25">
      <c r="A26" s="11">
        <v>188159</v>
      </c>
      <c r="B26" s="6">
        <f t="shared" si="46"/>
        <v>84.762797151133199</v>
      </c>
      <c r="C26" s="11">
        <v>18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>
        <v>230</v>
      </c>
      <c r="O26" s="32">
        <f t="shared" si="63"/>
        <v>1.2713567839195981</v>
      </c>
      <c r="P26" s="24"/>
      <c r="Q26" s="24"/>
      <c r="R26" s="24">
        <v>100</v>
      </c>
      <c r="S26" s="41">
        <f t="shared" si="75"/>
        <v>0.55276381909547745</v>
      </c>
      <c r="T26" s="24">
        <v>340</v>
      </c>
      <c r="U26" s="41">
        <f t="shared" si="76"/>
        <v>1.8793969849246233</v>
      </c>
      <c r="V26" s="24"/>
      <c r="W26" s="24"/>
      <c r="X26" s="24"/>
      <c r="Y26" s="24"/>
      <c r="Z26" s="24"/>
      <c r="AA26" s="24"/>
      <c r="AB26" s="24"/>
      <c r="AC26" s="24"/>
      <c r="AD26" s="24">
        <v>130</v>
      </c>
      <c r="AE26" s="41">
        <f t="shared" si="71"/>
        <v>0.71859296482412061</v>
      </c>
      <c r="AF26" s="24">
        <v>220</v>
      </c>
      <c r="AG26" s="41">
        <f t="shared" si="72"/>
        <v>1.2160804020100504</v>
      </c>
      <c r="AH26" s="24">
        <v>410</v>
      </c>
      <c r="AI26" s="41">
        <f t="shared" si="52"/>
        <v>2.2663316582914574</v>
      </c>
      <c r="AJ26" s="24"/>
      <c r="AK26" s="24"/>
      <c r="AL26" s="24"/>
      <c r="AM26" s="24"/>
      <c r="AN26" s="24"/>
      <c r="AO26" s="24"/>
      <c r="AP26" s="24">
        <v>180</v>
      </c>
      <c r="AQ26" s="41">
        <f t="shared" si="48"/>
        <v>0.99497487437185939</v>
      </c>
      <c r="AR26" s="24"/>
      <c r="AS26" s="24"/>
      <c r="AT26" s="24"/>
      <c r="AU26" s="24"/>
      <c r="AV26" s="24"/>
      <c r="AW26" s="24"/>
      <c r="AX26" s="24">
        <v>260</v>
      </c>
      <c r="AY26" s="41">
        <f t="shared" si="59"/>
        <v>1.4371859296482412</v>
      </c>
      <c r="AZ26" s="24">
        <v>950</v>
      </c>
      <c r="BA26" s="41">
        <f t="shared" si="60"/>
        <v>5.2446675031367631</v>
      </c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>
        <v>950</v>
      </c>
      <c r="BY26" s="41">
        <f t="shared" si="53"/>
        <v>5.2446675031367631</v>
      </c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>
        <v>100</v>
      </c>
      <c r="CM26" s="41">
        <f t="shared" si="69"/>
        <v>0.55276381909547745</v>
      </c>
      <c r="CN26" s="24">
        <v>250</v>
      </c>
      <c r="CO26" s="32">
        <f t="shared" si="70"/>
        <v>1.3819095477386936</v>
      </c>
      <c r="CP26" s="24"/>
      <c r="CQ26" s="24"/>
      <c r="CR26" s="24"/>
      <c r="CS26" s="24"/>
      <c r="CT26" s="24"/>
      <c r="CU26" s="24"/>
      <c r="CV26" s="24">
        <v>290</v>
      </c>
      <c r="CW26" s="41">
        <f t="shared" si="73"/>
        <v>1.6030150753768846</v>
      </c>
      <c r="CX26" s="24"/>
      <c r="CY26" s="24"/>
      <c r="CZ26" s="24"/>
      <c r="DA26" s="24"/>
      <c r="DB26" s="24">
        <v>960</v>
      </c>
      <c r="DC26" s="41">
        <f t="shared" si="74"/>
        <v>5.3065326633165828</v>
      </c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>
        <v>450</v>
      </c>
      <c r="DS26" s="41">
        <f t="shared" si="65"/>
        <v>2.4874371859296485</v>
      </c>
      <c r="DT26" s="24"/>
      <c r="DU26" s="24"/>
      <c r="DV26" s="24"/>
      <c r="DW26" s="24"/>
      <c r="DX26" s="24"/>
      <c r="DY26" s="24"/>
      <c r="DZ26" s="24">
        <v>220</v>
      </c>
      <c r="EA26" s="32">
        <f t="shared" si="66"/>
        <v>1.2160804020100504</v>
      </c>
      <c r="EB26" s="24">
        <v>200</v>
      </c>
      <c r="EC26" s="41">
        <f t="shared" si="55"/>
        <v>1.1055276381909549</v>
      </c>
      <c r="ED26" s="24"/>
      <c r="EE26" s="24"/>
      <c r="EF26" s="24">
        <v>330</v>
      </c>
      <c r="EG26" s="32">
        <f t="shared" si="57"/>
        <v>1.8241206030150754</v>
      </c>
      <c r="EH26" s="24">
        <v>240</v>
      </c>
      <c r="EI26" s="32">
        <f t="shared" si="58"/>
        <v>1.3266331658291457</v>
      </c>
      <c r="EJ26" s="24"/>
      <c r="EK26" s="24"/>
      <c r="EL26" s="24">
        <v>670</v>
      </c>
      <c r="EM26" s="32">
        <f t="shared" si="67"/>
        <v>3.7035175879396989</v>
      </c>
      <c r="EN26" s="24"/>
      <c r="EO26" s="24"/>
      <c r="EP26" s="24"/>
      <c r="EQ26" s="24"/>
      <c r="ER26" s="24"/>
      <c r="ES26" s="24"/>
      <c r="ET26" s="24"/>
      <c r="EU26" s="24"/>
      <c r="EV26" s="24">
        <v>80</v>
      </c>
      <c r="EW26" s="32">
        <f t="shared" si="78"/>
        <v>0.44221105527638194</v>
      </c>
      <c r="EX26" s="24">
        <v>490</v>
      </c>
      <c r="EY26" s="41">
        <f t="shared" si="79"/>
        <v>2.7085427135678395</v>
      </c>
      <c r="EZ26" s="24"/>
      <c r="FA26" s="24"/>
      <c r="FB26" s="30">
        <v>620</v>
      </c>
      <c r="FC26" s="31">
        <f t="shared" si="42"/>
        <v>3.4271356783919602</v>
      </c>
      <c r="FD26" s="24"/>
      <c r="FE26" s="24"/>
      <c r="FF26" s="24"/>
      <c r="FG26" s="24"/>
      <c r="FH26" s="24"/>
      <c r="FI26" s="24"/>
      <c r="FJ26" s="24"/>
      <c r="FK26" s="24"/>
      <c r="FL26" s="24">
        <v>210</v>
      </c>
      <c r="FM26" s="41">
        <f t="shared" si="43"/>
        <v>1.1608040201005025</v>
      </c>
      <c r="FN26" s="24"/>
      <c r="FO26" s="24"/>
      <c r="FP26" s="24"/>
      <c r="FQ26" s="24"/>
      <c r="FR26" s="24">
        <v>320</v>
      </c>
      <c r="FS26" s="41">
        <f t="shared" si="44"/>
        <v>1.7688442211055277</v>
      </c>
      <c r="FT26" s="24"/>
      <c r="FU26" s="24"/>
      <c r="FV26" s="24"/>
      <c r="FW26" s="24"/>
      <c r="FX26" s="24">
        <v>120</v>
      </c>
      <c r="FY26" s="41">
        <f t="shared" si="45"/>
        <v>0.66331658291457285</v>
      </c>
      <c r="GA26" s="26"/>
      <c r="GE26" s="26"/>
      <c r="GK26" s="26"/>
      <c r="GQ26" s="26"/>
      <c r="GU26" s="26"/>
      <c r="GW26" s="26"/>
      <c r="GY26" s="26"/>
      <c r="HA26" s="26"/>
      <c r="HI26" s="26"/>
      <c r="HM26" s="26"/>
      <c r="HO26" s="26"/>
      <c r="HQ26" s="26"/>
      <c r="HU26" s="26"/>
      <c r="HW26" s="26"/>
      <c r="HY26" s="26"/>
      <c r="HZ26" s="27"/>
      <c r="IA26" s="28"/>
      <c r="IB26" s="28"/>
      <c r="IC26" s="29"/>
    </row>
    <row r="27" spans="1:237" s="11" customFormat="1" ht="14.25" customHeight="1" x14ac:dyDescent="0.25">
      <c r="A27" s="11">
        <v>185139</v>
      </c>
      <c r="B27" s="6">
        <f t="shared" si="46"/>
        <v>83.402332611055797</v>
      </c>
      <c r="C27" s="11">
        <v>17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>
        <v>210</v>
      </c>
      <c r="O27" s="32">
        <f t="shared" si="63"/>
        <v>1.1608040201005025</v>
      </c>
      <c r="P27" s="24"/>
      <c r="Q27" s="24"/>
      <c r="R27" s="24">
        <v>100</v>
      </c>
      <c r="S27" s="41">
        <f t="shared" si="75"/>
        <v>0.55276381909547745</v>
      </c>
      <c r="T27" s="24">
        <v>340</v>
      </c>
      <c r="U27" s="41">
        <f t="shared" si="76"/>
        <v>1.8793969849246233</v>
      </c>
      <c r="V27" s="24"/>
      <c r="W27" s="24"/>
      <c r="X27" s="24"/>
      <c r="Y27" s="24"/>
      <c r="Z27" s="24"/>
      <c r="AA27" s="24"/>
      <c r="AB27" s="24"/>
      <c r="AC27" s="24"/>
      <c r="AD27" s="24">
        <v>130</v>
      </c>
      <c r="AE27" s="32">
        <f t="shared" si="71"/>
        <v>0.71859296482412061</v>
      </c>
      <c r="AF27" s="24">
        <v>220</v>
      </c>
      <c r="AG27" s="41">
        <f t="shared" si="72"/>
        <v>1.2160804020100504</v>
      </c>
      <c r="AH27" s="24">
        <v>410</v>
      </c>
      <c r="AI27" s="32">
        <f t="shared" si="52"/>
        <v>2.2663316582914574</v>
      </c>
      <c r="AJ27" s="24"/>
      <c r="AK27" s="24"/>
      <c r="AL27" s="24"/>
      <c r="AM27" s="24"/>
      <c r="AN27" s="24"/>
      <c r="AO27" s="24"/>
      <c r="AP27" s="24">
        <v>180</v>
      </c>
      <c r="AQ27" s="41">
        <f t="shared" si="48"/>
        <v>0.99497487437185939</v>
      </c>
      <c r="AR27" s="24"/>
      <c r="AS27" s="24"/>
      <c r="AT27" s="24"/>
      <c r="AU27" s="24"/>
      <c r="AV27" s="24"/>
      <c r="AW27" s="24"/>
      <c r="AX27" s="24">
        <v>260</v>
      </c>
      <c r="AY27" s="32">
        <f t="shared" si="59"/>
        <v>1.4371859296482412</v>
      </c>
      <c r="AZ27" s="30">
        <v>950</v>
      </c>
      <c r="BA27" s="31">
        <f t="shared" si="60"/>
        <v>5.2446675031367631</v>
      </c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>
        <v>950</v>
      </c>
      <c r="BY27" s="32">
        <f t="shared" si="53"/>
        <v>5.2446675031367631</v>
      </c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>
        <v>100</v>
      </c>
      <c r="CM27" s="41">
        <f t="shared" si="69"/>
        <v>0.55276381909547745</v>
      </c>
      <c r="CN27" s="24">
        <v>210</v>
      </c>
      <c r="CO27" s="41">
        <f t="shared" si="70"/>
        <v>1.1608040201005025</v>
      </c>
      <c r="CP27" s="24"/>
      <c r="CQ27" s="24"/>
      <c r="CR27" s="24"/>
      <c r="CS27" s="24"/>
      <c r="CT27" s="24"/>
      <c r="CU27" s="24"/>
      <c r="CV27" s="24">
        <v>290</v>
      </c>
      <c r="CW27" s="41">
        <f t="shared" si="73"/>
        <v>1.6030150753768846</v>
      </c>
      <c r="CX27" s="24"/>
      <c r="CY27" s="24"/>
      <c r="CZ27" s="24"/>
      <c r="DA27" s="24"/>
      <c r="DB27" s="24">
        <v>960</v>
      </c>
      <c r="DC27" s="41">
        <f t="shared" si="74"/>
        <v>5.3065326633165828</v>
      </c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>
        <v>450</v>
      </c>
      <c r="DS27" s="41">
        <f t="shared" si="65"/>
        <v>2.4874371859296485</v>
      </c>
      <c r="DT27" s="24"/>
      <c r="DU27" s="24"/>
      <c r="DV27" s="24"/>
      <c r="DW27" s="24"/>
      <c r="DX27" s="24"/>
      <c r="DY27" s="24"/>
      <c r="DZ27" s="24">
        <v>210</v>
      </c>
      <c r="EA27" s="32">
        <f t="shared" si="66"/>
        <v>1.1608040201005025</v>
      </c>
      <c r="EB27" s="24">
        <v>200</v>
      </c>
      <c r="EC27" s="32">
        <f t="shared" si="55"/>
        <v>1.1055276381909549</v>
      </c>
      <c r="ED27" s="24"/>
      <c r="EE27" s="24"/>
      <c r="EF27" s="24">
        <v>320</v>
      </c>
      <c r="EG27" s="41">
        <f t="shared" si="57"/>
        <v>1.7688442211055277</v>
      </c>
      <c r="EH27" s="24">
        <v>220</v>
      </c>
      <c r="EI27" s="32">
        <f t="shared" si="58"/>
        <v>1.2160804020100504</v>
      </c>
      <c r="EJ27" s="24"/>
      <c r="EK27" s="24"/>
      <c r="EL27" s="24">
        <v>640</v>
      </c>
      <c r="EM27" s="32">
        <f t="shared" si="67"/>
        <v>3.5376884422110555</v>
      </c>
      <c r="EN27" s="24"/>
      <c r="EO27" s="24"/>
      <c r="EP27" s="24"/>
      <c r="EQ27" s="24"/>
      <c r="ER27" s="24"/>
      <c r="ES27" s="24"/>
      <c r="ET27" s="24"/>
      <c r="EU27" s="24"/>
      <c r="EV27" s="24">
        <v>60</v>
      </c>
      <c r="EW27" s="32">
        <f t="shared" si="78"/>
        <v>0.33165829145728642</v>
      </c>
      <c r="EX27" s="24">
        <v>490</v>
      </c>
      <c r="EY27" s="32">
        <f t="shared" si="79"/>
        <v>2.7085427135678395</v>
      </c>
      <c r="EZ27" s="24"/>
      <c r="FA27" s="24"/>
      <c r="FB27" s="24"/>
      <c r="FC27" s="24"/>
      <c r="FD27" s="24">
        <v>280</v>
      </c>
      <c r="FE27" s="41">
        <f t="shared" ref="FE27:FE39" si="80">SUM(44/7960*FD27)</f>
        <v>1.5477386934673367</v>
      </c>
      <c r="FF27" s="24">
        <v>330</v>
      </c>
      <c r="FG27" s="41">
        <f t="shared" ref="FG27:FG33" si="81">SUM(44/7960*FF27)</f>
        <v>1.8241206030150754</v>
      </c>
      <c r="FH27" s="24"/>
      <c r="FI27" s="24"/>
      <c r="FJ27" s="24"/>
      <c r="FK27" s="24"/>
      <c r="FL27" s="24">
        <v>210</v>
      </c>
      <c r="FM27" s="41">
        <f t="shared" si="43"/>
        <v>1.1608040201005025</v>
      </c>
      <c r="FN27" s="24"/>
      <c r="FO27" s="24"/>
      <c r="FP27" s="24"/>
      <c r="FQ27" s="24"/>
      <c r="FR27" s="24">
        <v>320</v>
      </c>
      <c r="FS27" s="32">
        <f t="shared" si="44"/>
        <v>1.7688442211055277</v>
      </c>
      <c r="FT27" s="24"/>
      <c r="FU27" s="24"/>
      <c r="FV27" s="24"/>
      <c r="FW27" s="24"/>
      <c r="FX27" s="24">
        <v>120</v>
      </c>
      <c r="FY27" s="41">
        <f t="shared" si="45"/>
        <v>0.66331658291457285</v>
      </c>
      <c r="GA27" s="26"/>
      <c r="GE27" s="26"/>
      <c r="GK27" s="26"/>
      <c r="GQ27" s="26"/>
      <c r="GU27" s="26"/>
      <c r="GW27" s="26"/>
      <c r="GY27" s="26"/>
      <c r="HA27" s="26"/>
      <c r="HI27" s="26"/>
      <c r="HM27" s="26"/>
      <c r="HO27" s="26"/>
      <c r="HQ27" s="26"/>
      <c r="HU27" s="26"/>
      <c r="HW27" s="26"/>
      <c r="HY27" s="26"/>
      <c r="HZ27" s="27"/>
      <c r="IA27" s="28"/>
      <c r="IB27" s="28"/>
      <c r="IC27" s="29"/>
    </row>
    <row r="28" spans="1:237" s="11" customFormat="1" ht="14.25" customHeight="1" x14ac:dyDescent="0.25">
      <c r="A28" s="11">
        <v>182119</v>
      </c>
      <c r="B28" s="6">
        <f t="shared" si="46"/>
        <v>82.04186807097841</v>
      </c>
      <c r="C28" s="11">
        <v>16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>
        <v>190</v>
      </c>
      <c r="O28" s="32">
        <f t="shared" si="63"/>
        <v>1.050251256281407</v>
      </c>
      <c r="P28" s="24"/>
      <c r="Q28" s="24"/>
      <c r="R28" s="24">
        <v>100</v>
      </c>
      <c r="S28" s="32">
        <f t="shared" si="75"/>
        <v>0.55276381909547745</v>
      </c>
      <c r="T28" s="24">
        <v>340</v>
      </c>
      <c r="U28" s="41">
        <f t="shared" si="76"/>
        <v>1.8793969849246233</v>
      </c>
      <c r="V28" s="24"/>
      <c r="W28" s="24"/>
      <c r="X28" s="24"/>
      <c r="Y28" s="24"/>
      <c r="Z28" s="24"/>
      <c r="AA28" s="24"/>
      <c r="AB28" s="24"/>
      <c r="AC28" s="24"/>
      <c r="AD28" s="24">
        <v>100</v>
      </c>
      <c r="AE28" s="32">
        <f t="shared" si="71"/>
        <v>0.55276381909547745</v>
      </c>
      <c r="AF28" s="24">
        <v>220</v>
      </c>
      <c r="AG28" s="41">
        <f t="shared" si="72"/>
        <v>1.2160804020100504</v>
      </c>
      <c r="AH28" s="24">
        <v>390</v>
      </c>
      <c r="AI28" s="32">
        <f t="shared" si="52"/>
        <v>2.1557788944723622</v>
      </c>
      <c r="AJ28" s="24"/>
      <c r="AK28" s="24"/>
      <c r="AL28" s="24"/>
      <c r="AM28" s="24"/>
      <c r="AN28" s="24"/>
      <c r="AO28" s="24"/>
      <c r="AP28" s="24">
        <v>180</v>
      </c>
      <c r="AQ28" s="41">
        <f t="shared" si="48"/>
        <v>0.99497487437185939</v>
      </c>
      <c r="AR28" s="24"/>
      <c r="AS28" s="24"/>
      <c r="AT28" s="24"/>
      <c r="AU28" s="24"/>
      <c r="AV28" s="24"/>
      <c r="AW28" s="24"/>
      <c r="AX28" s="24">
        <v>250</v>
      </c>
      <c r="AY28" s="41">
        <f t="shared" si="59"/>
        <v>1.3819095477386936</v>
      </c>
      <c r="AZ28" s="24"/>
      <c r="BA28" s="24"/>
      <c r="BB28" s="24">
        <v>200</v>
      </c>
      <c r="BC28" s="41">
        <f t="shared" ref="BC28:BC32" si="82">SUM(44/7960*BB28)</f>
        <v>1.1055276381909549</v>
      </c>
      <c r="BD28" s="24"/>
      <c r="BE28" s="24"/>
      <c r="BF28" s="24"/>
      <c r="BG28" s="24"/>
      <c r="BH28" s="24">
        <v>780</v>
      </c>
      <c r="BI28" s="41">
        <f t="shared" ref="BI28:BI31" si="83">SUM(44/7970*BH28)</f>
        <v>4.3061480552070268</v>
      </c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>
        <v>930</v>
      </c>
      <c r="BY28" s="41">
        <f t="shared" si="53"/>
        <v>5.1342534504391466</v>
      </c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>
        <v>100</v>
      </c>
      <c r="CM28" s="41">
        <f t="shared" si="69"/>
        <v>0.55276381909547745</v>
      </c>
      <c r="CN28" s="24">
        <v>210</v>
      </c>
      <c r="CO28" s="41">
        <f t="shared" si="70"/>
        <v>1.1608040201005025</v>
      </c>
      <c r="CP28" s="24"/>
      <c r="CQ28" s="24"/>
      <c r="CR28" s="24"/>
      <c r="CS28" s="24"/>
      <c r="CT28" s="24"/>
      <c r="CU28" s="24"/>
      <c r="CV28" s="24">
        <v>290</v>
      </c>
      <c r="CW28" s="41">
        <f t="shared" si="73"/>
        <v>1.6030150753768846</v>
      </c>
      <c r="CX28" s="24"/>
      <c r="CY28" s="24"/>
      <c r="CZ28" s="24"/>
      <c r="DA28" s="24"/>
      <c r="DB28" s="24">
        <v>960</v>
      </c>
      <c r="DC28" s="41">
        <f t="shared" si="74"/>
        <v>5.3065326633165828</v>
      </c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>
        <v>450</v>
      </c>
      <c r="DS28" s="41">
        <f t="shared" si="65"/>
        <v>2.4874371859296485</v>
      </c>
      <c r="DT28" s="24"/>
      <c r="DU28" s="24"/>
      <c r="DV28" s="24"/>
      <c r="DW28" s="24"/>
      <c r="DX28" s="24"/>
      <c r="DY28" s="24"/>
      <c r="DZ28" s="24">
        <v>190</v>
      </c>
      <c r="EA28" s="41">
        <f t="shared" si="66"/>
        <v>1.050251256281407</v>
      </c>
      <c r="EB28" s="24">
        <v>160</v>
      </c>
      <c r="EC28" s="41">
        <f t="shared" si="55"/>
        <v>0.88442211055276387</v>
      </c>
      <c r="ED28" s="24"/>
      <c r="EE28" s="24"/>
      <c r="EF28" s="24">
        <v>320</v>
      </c>
      <c r="EG28" s="32">
        <f t="shared" si="57"/>
        <v>1.7688442211055277</v>
      </c>
      <c r="EH28" s="24">
        <v>210</v>
      </c>
      <c r="EI28" s="41">
        <f t="shared" si="58"/>
        <v>1.1608040201005025</v>
      </c>
      <c r="EJ28" s="24"/>
      <c r="EK28" s="24"/>
      <c r="EL28" s="24">
        <v>630</v>
      </c>
      <c r="EM28" s="41">
        <f t="shared" si="67"/>
        <v>3.4824120603015079</v>
      </c>
      <c r="EN28" s="24"/>
      <c r="EO28" s="24"/>
      <c r="EP28" s="24"/>
      <c r="EQ28" s="24"/>
      <c r="ER28" s="24"/>
      <c r="ES28" s="24"/>
      <c r="ET28" s="24"/>
      <c r="EU28" s="24"/>
      <c r="EV28" s="24">
        <v>40</v>
      </c>
      <c r="EW28" s="32">
        <f t="shared" si="78"/>
        <v>0.22110552763819097</v>
      </c>
      <c r="EX28" s="24">
        <v>460</v>
      </c>
      <c r="EY28" s="32">
        <f t="shared" si="79"/>
        <v>2.5427135678391961</v>
      </c>
      <c r="EZ28" s="24"/>
      <c r="FA28" s="24"/>
      <c r="FB28" s="24"/>
      <c r="FC28" s="24"/>
      <c r="FD28" s="24">
        <v>280</v>
      </c>
      <c r="FE28" s="41">
        <f t="shared" si="80"/>
        <v>1.5477386934673367</v>
      </c>
      <c r="FF28" s="24">
        <v>330</v>
      </c>
      <c r="FG28" s="41">
        <f t="shared" si="81"/>
        <v>1.8241206030150754</v>
      </c>
      <c r="FH28" s="24"/>
      <c r="FI28" s="24"/>
      <c r="FJ28" s="24"/>
      <c r="FK28" s="24"/>
      <c r="FL28" s="24">
        <v>210</v>
      </c>
      <c r="FM28" s="41">
        <f t="shared" si="43"/>
        <v>1.1608040201005025</v>
      </c>
      <c r="FN28" s="24"/>
      <c r="FO28" s="24"/>
      <c r="FP28" s="24"/>
      <c r="FQ28" s="24"/>
      <c r="FR28" s="24">
        <v>310</v>
      </c>
      <c r="FS28" s="41">
        <f t="shared" si="44"/>
        <v>1.7135678391959801</v>
      </c>
      <c r="FT28" s="24"/>
      <c r="FU28" s="24"/>
      <c r="FV28" s="24"/>
      <c r="FW28" s="24"/>
      <c r="FX28" s="24">
        <v>120</v>
      </c>
      <c r="FY28" s="41">
        <f t="shared" si="45"/>
        <v>0.66331658291457285</v>
      </c>
      <c r="GA28" s="26"/>
      <c r="GK28" s="26"/>
      <c r="GQ28" s="26"/>
      <c r="GU28" s="26"/>
      <c r="GW28" s="26"/>
      <c r="GY28" s="26"/>
      <c r="HA28" s="26"/>
      <c r="HI28" s="26"/>
      <c r="HM28" s="26"/>
      <c r="HO28" s="26"/>
      <c r="HQ28" s="26"/>
      <c r="HU28" s="26"/>
      <c r="HW28" s="26"/>
      <c r="HY28" s="26"/>
      <c r="HZ28" s="27"/>
      <c r="IA28" s="28"/>
      <c r="IB28" s="28"/>
      <c r="IC28" s="29"/>
    </row>
    <row r="29" spans="1:237" s="11" customFormat="1" ht="14.25" customHeight="1" x14ac:dyDescent="0.25">
      <c r="A29" s="11">
        <v>179099</v>
      </c>
      <c r="B29" s="6">
        <f t="shared" si="46"/>
        <v>80.681403530901022</v>
      </c>
      <c r="C29" s="11">
        <v>15</v>
      </c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>
        <v>110</v>
      </c>
      <c r="O29" s="41">
        <f t="shared" si="63"/>
        <v>0.6080402010050252</v>
      </c>
      <c r="P29" s="24"/>
      <c r="Q29" s="24"/>
      <c r="R29" s="24">
        <v>90</v>
      </c>
      <c r="S29" s="41">
        <f t="shared" si="75"/>
        <v>0.49748743718592969</v>
      </c>
      <c r="T29" s="24">
        <v>340</v>
      </c>
      <c r="U29" s="41">
        <f t="shared" si="76"/>
        <v>1.8793969849246233</v>
      </c>
      <c r="V29" s="24"/>
      <c r="W29" s="24"/>
      <c r="X29" s="24"/>
      <c r="Y29" s="24"/>
      <c r="Z29" s="24"/>
      <c r="AA29" s="24"/>
      <c r="AB29" s="24"/>
      <c r="AC29" s="24"/>
      <c r="AD29" s="24">
        <v>90</v>
      </c>
      <c r="AE29" s="41">
        <f t="shared" si="71"/>
        <v>0.49748743718592969</v>
      </c>
      <c r="AF29" s="24">
        <v>220</v>
      </c>
      <c r="AG29" s="41">
        <f t="shared" si="72"/>
        <v>1.2160804020100504</v>
      </c>
      <c r="AH29" s="24">
        <v>380</v>
      </c>
      <c r="AI29" s="41">
        <f t="shared" si="52"/>
        <v>2.1005025125628141</v>
      </c>
      <c r="AJ29" s="24"/>
      <c r="AK29" s="24"/>
      <c r="AL29" s="24"/>
      <c r="AM29" s="24"/>
      <c r="AN29" s="24"/>
      <c r="AO29" s="24"/>
      <c r="AP29" s="24">
        <v>180</v>
      </c>
      <c r="AQ29" s="41">
        <f t="shared" si="48"/>
        <v>0.99497487437185939</v>
      </c>
      <c r="AR29" s="24"/>
      <c r="AS29" s="24"/>
      <c r="AT29" s="24"/>
      <c r="AU29" s="24"/>
      <c r="AV29" s="24"/>
      <c r="AW29" s="24"/>
      <c r="AX29" s="24">
        <v>250</v>
      </c>
      <c r="AY29" s="41">
        <f t="shared" si="59"/>
        <v>1.3819095477386936</v>
      </c>
      <c r="AZ29" s="24"/>
      <c r="BA29" s="24"/>
      <c r="BB29" s="24">
        <v>200</v>
      </c>
      <c r="BC29" s="41">
        <f t="shared" si="82"/>
        <v>1.1055276381909549</v>
      </c>
      <c r="BD29" s="24"/>
      <c r="BE29" s="24"/>
      <c r="BF29" s="24"/>
      <c r="BG29" s="24"/>
      <c r="BH29" s="24">
        <v>780</v>
      </c>
      <c r="BI29" s="41">
        <f t="shared" si="83"/>
        <v>4.3061480552070268</v>
      </c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>
        <v>930</v>
      </c>
      <c r="BY29" s="41">
        <f t="shared" si="53"/>
        <v>5.1342534504391466</v>
      </c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>
        <v>100</v>
      </c>
      <c r="CM29" s="41">
        <f t="shared" si="69"/>
        <v>0.55276381909547745</v>
      </c>
      <c r="CN29" s="24">
        <v>210</v>
      </c>
      <c r="CO29" s="41">
        <f t="shared" si="70"/>
        <v>1.1608040201005025</v>
      </c>
      <c r="CP29" s="24"/>
      <c r="CQ29" s="24"/>
      <c r="CR29" s="24"/>
      <c r="CS29" s="24"/>
      <c r="CT29" s="24"/>
      <c r="CU29" s="24"/>
      <c r="CV29" s="24">
        <v>290</v>
      </c>
      <c r="CW29" s="41">
        <f t="shared" si="73"/>
        <v>1.6030150753768846</v>
      </c>
      <c r="CX29" s="24"/>
      <c r="CY29" s="24"/>
      <c r="CZ29" s="24"/>
      <c r="DA29" s="24"/>
      <c r="DB29" s="30">
        <v>960</v>
      </c>
      <c r="DC29" s="31">
        <f t="shared" si="74"/>
        <v>5.3065326633165828</v>
      </c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>
        <v>450</v>
      </c>
      <c r="DS29" s="32">
        <f t="shared" si="65"/>
        <v>2.4874371859296485</v>
      </c>
      <c r="DT29" s="24"/>
      <c r="DU29" s="24"/>
      <c r="DV29" s="24"/>
      <c r="DW29" s="24"/>
      <c r="DX29" s="24"/>
      <c r="DY29" s="24"/>
      <c r="DZ29" s="24">
        <v>190</v>
      </c>
      <c r="EA29" s="41">
        <f t="shared" si="66"/>
        <v>1.050251256281407</v>
      </c>
      <c r="EB29" s="24">
        <v>160</v>
      </c>
      <c r="EC29" s="41">
        <f t="shared" si="55"/>
        <v>0.88442211055276387</v>
      </c>
      <c r="ED29" s="24"/>
      <c r="EE29" s="24"/>
      <c r="EF29" s="24">
        <v>300</v>
      </c>
      <c r="EG29" s="41">
        <f t="shared" si="57"/>
        <v>1.6582914572864322</v>
      </c>
      <c r="EH29" s="24">
        <v>210</v>
      </c>
      <c r="EI29" s="32">
        <f t="shared" si="58"/>
        <v>1.1608040201005025</v>
      </c>
      <c r="EJ29" s="24"/>
      <c r="EK29" s="24"/>
      <c r="EL29" s="24">
        <v>630</v>
      </c>
      <c r="EM29" s="32">
        <f t="shared" si="67"/>
        <v>3.4824120603015079</v>
      </c>
      <c r="EN29" s="24"/>
      <c r="EO29" s="24"/>
      <c r="EP29" s="24"/>
      <c r="EQ29" s="24"/>
      <c r="ER29" s="24"/>
      <c r="ES29" s="24"/>
      <c r="ET29" s="24"/>
      <c r="EU29" s="24"/>
      <c r="EV29" s="24">
        <v>30</v>
      </c>
      <c r="EW29" s="32">
        <f t="shared" si="78"/>
        <v>0.16582914572864321</v>
      </c>
      <c r="EX29" s="24">
        <v>450</v>
      </c>
      <c r="EY29" s="32">
        <f t="shared" si="79"/>
        <v>2.4874371859296485</v>
      </c>
      <c r="EZ29" s="24"/>
      <c r="FA29" s="24"/>
      <c r="FB29" s="24"/>
      <c r="FC29" s="24"/>
      <c r="FD29" s="24">
        <v>280</v>
      </c>
      <c r="FE29" s="32">
        <f t="shared" si="80"/>
        <v>1.5477386934673367</v>
      </c>
      <c r="FF29" s="24">
        <v>330</v>
      </c>
      <c r="FG29" s="32">
        <f t="shared" si="81"/>
        <v>1.8241206030150754</v>
      </c>
      <c r="FH29" s="24"/>
      <c r="FI29" s="24"/>
      <c r="FJ29" s="24"/>
      <c r="FK29" s="24"/>
      <c r="FL29" s="24">
        <v>210</v>
      </c>
      <c r="FM29" s="41">
        <f t="shared" si="43"/>
        <v>1.1608040201005025</v>
      </c>
      <c r="FN29" s="24"/>
      <c r="FO29" s="24"/>
      <c r="FP29" s="24"/>
      <c r="FQ29" s="24"/>
      <c r="FR29" s="30">
        <v>310</v>
      </c>
      <c r="FS29" s="31">
        <f t="shared" si="44"/>
        <v>1.7135678391959801</v>
      </c>
      <c r="FT29" s="24"/>
      <c r="FU29" s="24"/>
      <c r="FV29" s="24"/>
      <c r="FW29" s="24"/>
      <c r="FX29" s="24">
        <v>120</v>
      </c>
      <c r="FY29" s="32">
        <f t="shared" si="45"/>
        <v>0.66331658291457285</v>
      </c>
      <c r="GA29" s="26"/>
      <c r="GK29" s="26"/>
      <c r="GQ29" s="26"/>
      <c r="GU29" s="26"/>
      <c r="GW29" s="26"/>
      <c r="GY29" s="26"/>
      <c r="HA29" s="26"/>
      <c r="HI29" s="26"/>
      <c r="HM29" s="26"/>
      <c r="HO29" s="26"/>
      <c r="HQ29" s="26"/>
      <c r="HU29" s="26"/>
      <c r="HW29" s="26"/>
      <c r="HY29" s="26"/>
      <c r="HZ29" s="27"/>
      <c r="IA29" s="28"/>
      <c r="IB29" s="28"/>
      <c r="IC29" s="29"/>
    </row>
    <row r="30" spans="1:237" s="11" customFormat="1" ht="14.25" customHeight="1" x14ac:dyDescent="0.25">
      <c r="A30" s="11">
        <v>176079</v>
      </c>
      <c r="B30" s="6">
        <f t="shared" si="46"/>
        <v>79.32093899082362</v>
      </c>
      <c r="C30" s="11">
        <v>14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>
        <v>110</v>
      </c>
      <c r="O30" s="41">
        <f t="shared" si="63"/>
        <v>0.6080402010050252</v>
      </c>
      <c r="P30" s="24"/>
      <c r="Q30" s="24"/>
      <c r="R30" s="24">
        <v>90</v>
      </c>
      <c r="S30" s="32">
        <f t="shared" si="75"/>
        <v>0.49748743718592969</v>
      </c>
      <c r="T30" s="24">
        <v>340</v>
      </c>
      <c r="U30" s="32">
        <f t="shared" si="76"/>
        <v>1.8793969849246233</v>
      </c>
      <c r="V30" s="24"/>
      <c r="W30" s="24"/>
      <c r="X30" s="24"/>
      <c r="Y30" s="24"/>
      <c r="Z30" s="24"/>
      <c r="AA30" s="24"/>
      <c r="AB30" s="24"/>
      <c r="AC30" s="24"/>
      <c r="AD30" s="24">
        <v>90</v>
      </c>
      <c r="AE30" s="32">
        <f t="shared" si="71"/>
        <v>0.49748743718592969</v>
      </c>
      <c r="AF30" s="24">
        <v>220</v>
      </c>
      <c r="AG30" s="32">
        <f t="shared" si="72"/>
        <v>1.2160804020100504</v>
      </c>
      <c r="AH30" s="24">
        <v>380</v>
      </c>
      <c r="AI30" s="41">
        <f t="shared" si="52"/>
        <v>2.1005025125628141</v>
      </c>
      <c r="AJ30" s="24"/>
      <c r="AK30" s="24"/>
      <c r="AL30" s="24"/>
      <c r="AM30" s="24"/>
      <c r="AN30" s="24"/>
      <c r="AO30" s="24"/>
      <c r="AP30" s="24">
        <v>180</v>
      </c>
      <c r="AQ30" s="41">
        <f t="shared" si="48"/>
        <v>0.99497487437185939</v>
      </c>
      <c r="AR30" s="24"/>
      <c r="AS30" s="24"/>
      <c r="AT30" s="24"/>
      <c r="AU30" s="24"/>
      <c r="AV30" s="24"/>
      <c r="AW30" s="24"/>
      <c r="AX30" s="24">
        <v>250</v>
      </c>
      <c r="AY30" s="32">
        <f t="shared" si="59"/>
        <v>1.3819095477386936</v>
      </c>
      <c r="AZ30" s="24"/>
      <c r="BA30" s="24"/>
      <c r="BB30" s="24">
        <v>200</v>
      </c>
      <c r="BC30" s="41">
        <f t="shared" si="82"/>
        <v>1.1055276381909549</v>
      </c>
      <c r="BD30" s="24"/>
      <c r="BE30" s="24"/>
      <c r="BF30" s="24"/>
      <c r="BG30" s="24"/>
      <c r="BH30" s="24">
        <v>780</v>
      </c>
      <c r="BI30" s="32">
        <f t="shared" si="83"/>
        <v>4.3061480552070268</v>
      </c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>
        <v>930</v>
      </c>
      <c r="BY30" s="32">
        <f t="shared" si="53"/>
        <v>5.1342534504391466</v>
      </c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>
        <v>100</v>
      </c>
      <c r="CM30" s="41">
        <f t="shared" si="69"/>
        <v>0.55276381909547745</v>
      </c>
      <c r="CN30" s="24">
        <v>210</v>
      </c>
      <c r="CO30" s="41">
        <f t="shared" si="70"/>
        <v>1.1608040201005025</v>
      </c>
      <c r="CP30" s="24"/>
      <c r="CQ30" s="24"/>
      <c r="CR30" s="24"/>
      <c r="CS30" s="24"/>
      <c r="CT30" s="24"/>
      <c r="CU30" s="24"/>
      <c r="CV30" s="24">
        <v>290</v>
      </c>
      <c r="CW30" s="32">
        <f t="shared" si="73"/>
        <v>1.6030150753768846</v>
      </c>
      <c r="CX30" s="24"/>
      <c r="CY30" s="24"/>
      <c r="CZ30" s="24"/>
      <c r="DA30" s="24"/>
      <c r="DB30" s="24"/>
      <c r="DC30" s="24"/>
      <c r="DD30" s="24">
        <v>330</v>
      </c>
      <c r="DE30" s="32">
        <f t="shared" ref="DE30:DE43" si="84">SUM(44/7960*DD30)</f>
        <v>1.8241206030150754</v>
      </c>
      <c r="DF30" s="24">
        <v>670</v>
      </c>
      <c r="DG30" s="32">
        <f t="shared" ref="DG30:DG35" si="85">SUM(44/7960*DF30)</f>
        <v>3.7035175879396989</v>
      </c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>
        <v>440</v>
      </c>
      <c r="DS30" s="41">
        <f t="shared" si="65"/>
        <v>2.4321608040201008</v>
      </c>
      <c r="DT30" s="24"/>
      <c r="DU30" s="24"/>
      <c r="DV30" s="24"/>
      <c r="DW30" s="24"/>
      <c r="DX30" s="24"/>
      <c r="DY30" s="24"/>
      <c r="DZ30" s="24">
        <v>190</v>
      </c>
      <c r="EA30" s="41">
        <f t="shared" si="66"/>
        <v>1.050251256281407</v>
      </c>
      <c r="EB30" s="24">
        <v>160</v>
      </c>
      <c r="EC30" s="41">
        <f t="shared" si="55"/>
        <v>0.88442211055276387</v>
      </c>
      <c r="ED30" s="24"/>
      <c r="EE30" s="24"/>
      <c r="EF30" s="24">
        <v>300</v>
      </c>
      <c r="EG30" s="32">
        <f t="shared" si="57"/>
        <v>1.6582914572864322</v>
      </c>
      <c r="EH30" s="24">
        <v>200</v>
      </c>
      <c r="EI30" s="41">
        <f t="shared" si="58"/>
        <v>1.1055276381909549</v>
      </c>
      <c r="EJ30" s="24"/>
      <c r="EK30" s="24"/>
      <c r="EL30" s="24">
        <v>600</v>
      </c>
      <c r="EM30" s="32">
        <f t="shared" si="67"/>
        <v>3.3165829145728645</v>
      </c>
      <c r="EN30" s="24"/>
      <c r="EO30" s="24"/>
      <c r="EP30" s="24"/>
      <c r="EQ30" s="24"/>
      <c r="ER30" s="24"/>
      <c r="ES30" s="24"/>
      <c r="ET30" s="24"/>
      <c r="EU30" s="24"/>
      <c r="EV30" s="24">
        <v>20</v>
      </c>
      <c r="EW30" s="41">
        <f t="shared" si="78"/>
        <v>0.11055276381909548</v>
      </c>
      <c r="EX30" s="24">
        <v>440</v>
      </c>
      <c r="EY30" s="41">
        <f t="shared" si="79"/>
        <v>2.4321608040201008</v>
      </c>
      <c r="EZ30" s="24"/>
      <c r="FA30" s="24"/>
      <c r="FB30" s="24"/>
      <c r="FC30" s="24"/>
      <c r="FD30" s="24">
        <v>270</v>
      </c>
      <c r="FE30" s="32">
        <f t="shared" si="80"/>
        <v>1.4924623115577891</v>
      </c>
      <c r="FF30" s="24">
        <v>320</v>
      </c>
      <c r="FG30" s="32">
        <f t="shared" si="81"/>
        <v>1.7688442211055277</v>
      </c>
      <c r="FH30" s="24"/>
      <c r="FI30" s="24"/>
      <c r="FJ30" s="24"/>
      <c r="FK30" s="24"/>
      <c r="FL30" s="24">
        <v>210</v>
      </c>
      <c r="FM30" s="41">
        <f t="shared" si="43"/>
        <v>1.1608040201005025</v>
      </c>
      <c r="FN30" s="24"/>
      <c r="FO30" s="24"/>
      <c r="FP30" s="24"/>
      <c r="FQ30" s="24"/>
      <c r="FR30" s="24"/>
      <c r="FS30" s="24"/>
      <c r="FT30" s="24">
        <v>240</v>
      </c>
      <c r="FU30" s="32">
        <f t="shared" ref="FU30:FU42" si="86">SUM(44/7960*FT30)</f>
        <v>1.3266331658291457</v>
      </c>
      <c r="FV30" s="24">
        <v>130</v>
      </c>
      <c r="FW30" s="41">
        <f t="shared" ref="FW30:FW42" si="87">SUM(44/7960*FV30)</f>
        <v>0.71859296482412061</v>
      </c>
      <c r="FX30" s="24">
        <v>110</v>
      </c>
      <c r="FY30" s="41">
        <f t="shared" si="45"/>
        <v>0.6080402010050252</v>
      </c>
      <c r="GA30" s="26"/>
      <c r="GK30" s="26"/>
      <c r="GQ30" s="26"/>
      <c r="GU30" s="26"/>
      <c r="GW30" s="26"/>
      <c r="GY30" s="26"/>
      <c r="HA30" s="26"/>
      <c r="HI30" s="26"/>
      <c r="HM30" s="26"/>
      <c r="HO30" s="26"/>
      <c r="HQ30" s="26"/>
      <c r="HU30" s="26"/>
      <c r="HW30" s="26"/>
      <c r="HY30" s="26"/>
      <c r="HZ30" s="27"/>
      <c r="IA30" s="28"/>
      <c r="IB30" s="28"/>
      <c r="IC30" s="29"/>
    </row>
    <row r="31" spans="1:237" s="11" customFormat="1" ht="14.25" customHeight="1" x14ac:dyDescent="0.25">
      <c r="A31" s="11">
        <v>173059</v>
      </c>
      <c r="B31" s="6">
        <f t="shared" si="46"/>
        <v>77.960474450746233</v>
      </c>
      <c r="C31" s="11">
        <v>13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>
        <v>110</v>
      </c>
      <c r="O31" s="32">
        <f t="shared" si="63"/>
        <v>0.6080402010050252</v>
      </c>
      <c r="P31" s="24"/>
      <c r="Q31" s="24"/>
      <c r="R31" s="24">
        <v>80</v>
      </c>
      <c r="S31" s="41">
        <f t="shared" si="75"/>
        <v>0.44221105527638194</v>
      </c>
      <c r="T31" s="24">
        <v>330</v>
      </c>
      <c r="U31" s="41">
        <f t="shared" si="76"/>
        <v>1.8241206030150754</v>
      </c>
      <c r="V31" s="24"/>
      <c r="W31" s="24"/>
      <c r="X31" s="24"/>
      <c r="Y31" s="24"/>
      <c r="Z31" s="24"/>
      <c r="AA31" s="24"/>
      <c r="AB31" s="24"/>
      <c r="AC31" s="24"/>
      <c r="AD31" s="24">
        <v>60</v>
      </c>
      <c r="AE31" s="41">
        <f t="shared" si="71"/>
        <v>0.33165829145728642</v>
      </c>
      <c r="AF31" s="24">
        <v>210</v>
      </c>
      <c r="AG31" s="41">
        <f t="shared" si="72"/>
        <v>1.1608040201005025</v>
      </c>
      <c r="AH31" s="24">
        <v>380</v>
      </c>
      <c r="AI31" s="41">
        <f t="shared" si="52"/>
        <v>2.1005025125628141</v>
      </c>
      <c r="AJ31" s="24"/>
      <c r="AK31" s="24"/>
      <c r="AL31" s="24"/>
      <c r="AM31" s="24"/>
      <c r="AN31" s="24"/>
      <c r="AO31" s="24"/>
      <c r="AP31" s="24">
        <v>180</v>
      </c>
      <c r="AQ31" s="41">
        <f t="shared" si="48"/>
        <v>0.99497487437185939</v>
      </c>
      <c r="AR31" s="24"/>
      <c r="AS31" s="24"/>
      <c r="AT31" s="24"/>
      <c r="AU31" s="24"/>
      <c r="AV31" s="24"/>
      <c r="AW31" s="24"/>
      <c r="AX31" s="24">
        <v>240</v>
      </c>
      <c r="AY31" s="41">
        <f t="shared" si="59"/>
        <v>1.3266331658291457</v>
      </c>
      <c r="AZ31" s="24"/>
      <c r="BA31" s="24"/>
      <c r="BB31" s="24">
        <v>200</v>
      </c>
      <c r="BC31" s="32">
        <f t="shared" si="82"/>
        <v>1.1055276381909549</v>
      </c>
      <c r="BD31" s="24"/>
      <c r="BE31" s="24"/>
      <c r="BF31" s="24"/>
      <c r="BG31" s="24"/>
      <c r="BH31" s="30">
        <v>770</v>
      </c>
      <c r="BI31" s="31">
        <f t="shared" si="83"/>
        <v>4.2509410288582181</v>
      </c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>
        <v>920</v>
      </c>
      <c r="BY31" s="32">
        <f t="shared" si="53"/>
        <v>5.0790464240903388</v>
      </c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>
        <v>100</v>
      </c>
      <c r="CM31" s="41">
        <f t="shared" si="69"/>
        <v>0.55276381909547745</v>
      </c>
      <c r="CN31" s="24">
        <v>210</v>
      </c>
      <c r="CO31" s="41">
        <f t="shared" si="70"/>
        <v>1.1608040201005025</v>
      </c>
      <c r="CP31" s="24"/>
      <c r="CQ31" s="24"/>
      <c r="CR31" s="24"/>
      <c r="CS31" s="24"/>
      <c r="CT31" s="24"/>
      <c r="CU31" s="24"/>
      <c r="CV31" s="24">
        <v>280</v>
      </c>
      <c r="CW31" s="41">
        <f t="shared" si="73"/>
        <v>1.5477386934673367</v>
      </c>
      <c r="CX31" s="24"/>
      <c r="CY31" s="24"/>
      <c r="CZ31" s="24"/>
      <c r="DA31" s="24"/>
      <c r="DB31" s="24"/>
      <c r="DC31" s="24"/>
      <c r="DD31" s="24">
        <v>320</v>
      </c>
      <c r="DE31" s="32">
        <f t="shared" si="84"/>
        <v>1.7688442211055277</v>
      </c>
      <c r="DF31" s="24">
        <v>660</v>
      </c>
      <c r="DG31" s="32">
        <f t="shared" si="85"/>
        <v>3.6482412060301508</v>
      </c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>
        <v>440</v>
      </c>
      <c r="DS31" s="41">
        <f t="shared" si="65"/>
        <v>2.4321608040201008</v>
      </c>
      <c r="DT31" s="24"/>
      <c r="DU31" s="24"/>
      <c r="DV31" s="24"/>
      <c r="DW31" s="24"/>
      <c r="DX31" s="24"/>
      <c r="DY31" s="24"/>
      <c r="DZ31" s="24">
        <v>190</v>
      </c>
      <c r="EA31" s="32">
        <f t="shared" si="66"/>
        <v>1.050251256281407</v>
      </c>
      <c r="EB31" s="24">
        <v>160</v>
      </c>
      <c r="EC31" s="41">
        <f t="shared" si="55"/>
        <v>0.88442211055276387</v>
      </c>
      <c r="ED31" s="24"/>
      <c r="EE31" s="24"/>
      <c r="EF31" s="24">
        <v>280</v>
      </c>
      <c r="EG31" s="41">
        <f t="shared" si="57"/>
        <v>1.5477386934673367</v>
      </c>
      <c r="EH31" s="24">
        <v>200</v>
      </c>
      <c r="EI31" s="41">
        <f t="shared" si="58"/>
        <v>1.1055276381909549</v>
      </c>
      <c r="EJ31" s="24"/>
      <c r="EK31" s="24"/>
      <c r="EL31" s="24">
        <v>590</v>
      </c>
      <c r="EM31" s="32">
        <f t="shared" si="67"/>
        <v>3.2613065326633168</v>
      </c>
      <c r="EN31" s="24"/>
      <c r="EO31" s="24"/>
      <c r="EP31" s="24"/>
      <c r="EQ31" s="24"/>
      <c r="ER31" s="24"/>
      <c r="ES31" s="24"/>
      <c r="ET31" s="24"/>
      <c r="EU31" s="24"/>
      <c r="EV31" s="24">
        <v>20</v>
      </c>
      <c r="EW31" s="41">
        <f t="shared" si="78"/>
        <v>0.11055276381909548</v>
      </c>
      <c r="EX31" s="24">
        <v>440</v>
      </c>
      <c r="EY31" s="32">
        <f t="shared" si="79"/>
        <v>2.4321608040201008</v>
      </c>
      <c r="EZ31" s="24"/>
      <c r="FA31" s="24"/>
      <c r="FB31" s="24"/>
      <c r="FC31" s="24"/>
      <c r="FD31" s="24">
        <v>260</v>
      </c>
      <c r="FE31" s="32">
        <f t="shared" si="80"/>
        <v>1.4371859296482412</v>
      </c>
      <c r="FF31" s="24">
        <v>310</v>
      </c>
      <c r="FG31" s="32">
        <f t="shared" si="81"/>
        <v>1.7135678391959801</v>
      </c>
      <c r="FH31" s="24"/>
      <c r="FI31" s="24"/>
      <c r="FJ31" s="24"/>
      <c r="FK31" s="24"/>
      <c r="FL31" s="24">
        <v>210</v>
      </c>
      <c r="FM31" s="41">
        <f t="shared" si="43"/>
        <v>1.1608040201005025</v>
      </c>
      <c r="FN31" s="24"/>
      <c r="FO31" s="24"/>
      <c r="FP31" s="24"/>
      <c r="FQ31" s="24"/>
      <c r="FR31" s="24"/>
      <c r="FS31" s="24"/>
      <c r="FT31" s="24">
        <v>220</v>
      </c>
      <c r="FU31" s="41">
        <f t="shared" si="86"/>
        <v>1.2160804020100504</v>
      </c>
      <c r="FV31" s="24">
        <v>130</v>
      </c>
      <c r="FW31" s="41">
        <f t="shared" si="87"/>
        <v>0.71859296482412061</v>
      </c>
      <c r="FX31" s="24">
        <v>110</v>
      </c>
      <c r="FY31" s="41">
        <f t="shared" si="45"/>
        <v>0.6080402010050252</v>
      </c>
      <c r="GA31" s="26"/>
      <c r="GK31" s="26"/>
      <c r="GQ31" s="26"/>
      <c r="GU31" s="26"/>
      <c r="GW31" s="26"/>
      <c r="GY31" s="26"/>
      <c r="HA31" s="26"/>
      <c r="HI31" s="26"/>
      <c r="HM31" s="26"/>
      <c r="HO31" s="26"/>
      <c r="HQ31" s="26"/>
      <c r="HU31" s="26"/>
      <c r="HW31" s="26"/>
      <c r="HY31" s="26"/>
      <c r="HZ31" s="27"/>
      <c r="IA31" s="28"/>
      <c r="IB31" s="28"/>
      <c r="IC31" s="29"/>
    </row>
    <row r="32" spans="1:237" s="11" customFormat="1" ht="14.25" customHeight="1" x14ac:dyDescent="0.25">
      <c r="A32" s="11">
        <v>170039</v>
      </c>
      <c r="B32" s="6">
        <f t="shared" si="46"/>
        <v>76.600009910668831</v>
      </c>
      <c r="C32" s="11">
        <v>12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>
        <v>60</v>
      </c>
      <c r="O32" s="41">
        <f t="shared" si="63"/>
        <v>0.33165829145728642</v>
      </c>
      <c r="P32" s="24"/>
      <c r="Q32" s="24"/>
      <c r="R32" s="24">
        <v>80</v>
      </c>
      <c r="S32" s="41">
        <f t="shared" si="75"/>
        <v>0.44221105527638194</v>
      </c>
      <c r="T32" s="24">
        <v>330</v>
      </c>
      <c r="U32" s="32">
        <f t="shared" si="76"/>
        <v>1.8241206030150754</v>
      </c>
      <c r="V32" s="24"/>
      <c r="W32" s="24"/>
      <c r="X32" s="24"/>
      <c r="Y32" s="24"/>
      <c r="Z32" s="24"/>
      <c r="AA32" s="24"/>
      <c r="AB32" s="24"/>
      <c r="AC32" s="24"/>
      <c r="AD32" s="24">
        <v>60</v>
      </c>
      <c r="AE32" s="41">
        <f t="shared" si="71"/>
        <v>0.33165829145728642</v>
      </c>
      <c r="AF32" s="24">
        <v>210</v>
      </c>
      <c r="AG32" s="41">
        <f t="shared" si="72"/>
        <v>1.1608040201005025</v>
      </c>
      <c r="AH32" s="24">
        <v>380</v>
      </c>
      <c r="AI32" s="32">
        <f t="shared" si="52"/>
        <v>2.1005025125628141</v>
      </c>
      <c r="AJ32" s="24"/>
      <c r="AK32" s="24"/>
      <c r="AL32" s="24"/>
      <c r="AM32" s="24"/>
      <c r="AN32" s="24"/>
      <c r="AO32" s="24"/>
      <c r="AP32" s="24">
        <v>180</v>
      </c>
      <c r="AQ32" s="41">
        <f t="shared" si="48"/>
        <v>0.99497487437185939</v>
      </c>
      <c r="AR32" s="24"/>
      <c r="AS32" s="24"/>
      <c r="AT32" s="24"/>
      <c r="AU32" s="24"/>
      <c r="AV32" s="24"/>
      <c r="AW32" s="24"/>
      <c r="AX32" s="24">
        <v>240</v>
      </c>
      <c r="AY32" s="32">
        <f t="shared" si="59"/>
        <v>1.3266331658291457</v>
      </c>
      <c r="AZ32" s="24"/>
      <c r="BA32" s="24"/>
      <c r="BB32" s="30">
        <v>190</v>
      </c>
      <c r="BC32" s="31">
        <f t="shared" si="82"/>
        <v>1.050251256281407</v>
      </c>
      <c r="BD32" s="24"/>
      <c r="BE32" s="24"/>
      <c r="BF32" s="24"/>
      <c r="BG32" s="24"/>
      <c r="BH32" s="24"/>
      <c r="BI32" s="24"/>
      <c r="BJ32" s="24">
        <v>290</v>
      </c>
      <c r="BK32" s="32">
        <f t="shared" ref="BK32:BK34" si="88">SUM(44/7960*BJ32)</f>
        <v>1.6030150753768846</v>
      </c>
      <c r="BL32" s="24"/>
      <c r="BM32" s="24"/>
      <c r="BN32" s="24"/>
      <c r="BO32" s="24"/>
      <c r="BP32" s="24">
        <v>530</v>
      </c>
      <c r="BQ32" s="41">
        <f t="shared" ref="BQ32:BQ37" si="89">SUM(44/7960*BP32)</f>
        <v>2.9296482412060305</v>
      </c>
      <c r="BR32" s="24"/>
      <c r="BS32" s="24"/>
      <c r="BT32" s="24"/>
      <c r="BU32" s="24"/>
      <c r="BV32" s="24"/>
      <c r="BW32" s="24"/>
      <c r="BX32" s="24">
        <v>900</v>
      </c>
      <c r="BY32" s="32">
        <f t="shared" si="53"/>
        <v>4.9686323713927223</v>
      </c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>
        <v>100</v>
      </c>
      <c r="CM32" s="32">
        <f t="shared" si="69"/>
        <v>0.55276381909547745</v>
      </c>
      <c r="CN32" s="24">
        <v>210</v>
      </c>
      <c r="CO32" s="32">
        <f t="shared" si="70"/>
        <v>1.1608040201005025</v>
      </c>
      <c r="CP32" s="24"/>
      <c r="CQ32" s="24"/>
      <c r="CR32" s="24"/>
      <c r="CS32" s="24"/>
      <c r="CT32" s="24"/>
      <c r="CU32" s="24"/>
      <c r="CV32" s="24">
        <v>280</v>
      </c>
      <c r="CW32" s="41">
        <f t="shared" si="73"/>
        <v>1.5477386934673367</v>
      </c>
      <c r="CX32" s="24"/>
      <c r="CY32" s="24"/>
      <c r="CZ32" s="24"/>
      <c r="DA32" s="24"/>
      <c r="DB32" s="24"/>
      <c r="DC32" s="24"/>
      <c r="DD32" s="24">
        <v>300</v>
      </c>
      <c r="DE32" s="41">
        <f t="shared" si="84"/>
        <v>1.6582914572864322</v>
      </c>
      <c r="DF32" s="24">
        <v>620</v>
      </c>
      <c r="DG32" s="32">
        <f t="shared" si="85"/>
        <v>3.4271356783919602</v>
      </c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>
        <v>440</v>
      </c>
      <c r="DS32" s="41">
        <f t="shared" si="65"/>
        <v>2.4321608040201008</v>
      </c>
      <c r="DT32" s="24"/>
      <c r="DU32" s="24"/>
      <c r="DV32" s="24"/>
      <c r="DW32" s="24"/>
      <c r="DX32" s="24"/>
      <c r="DY32" s="24"/>
      <c r="DZ32" s="24">
        <v>160</v>
      </c>
      <c r="EA32" s="41">
        <f t="shared" si="66"/>
        <v>0.88442211055276387</v>
      </c>
      <c r="EB32" s="24">
        <v>160</v>
      </c>
      <c r="EC32" s="41">
        <f t="shared" si="55"/>
        <v>0.88442211055276387</v>
      </c>
      <c r="ED32" s="24"/>
      <c r="EE32" s="24"/>
      <c r="EF32" s="24">
        <v>280</v>
      </c>
      <c r="EG32" s="32">
        <f t="shared" si="57"/>
        <v>1.5477386934673367</v>
      </c>
      <c r="EH32" s="24">
        <v>200</v>
      </c>
      <c r="EI32" s="32">
        <f t="shared" si="58"/>
        <v>1.1055276381909549</v>
      </c>
      <c r="EJ32" s="24"/>
      <c r="EK32" s="24"/>
      <c r="EL32" s="24">
        <v>580</v>
      </c>
      <c r="EM32" s="32">
        <f t="shared" si="67"/>
        <v>3.2060301507537692</v>
      </c>
      <c r="EN32" s="24"/>
      <c r="EO32" s="24"/>
      <c r="EP32" s="24"/>
      <c r="EQ32" s="24"/>
      <c r="ER32" s="24"/>
      <c r="ES32" s="24"/>
      <c r="ET32" s="24"/>
      <c r="EU32" s="24"/>
      <c r="EV32" s="24">
        <v>20</v>
      </c>
      <c r="EW32" s="41">
        <f t="shared" si="78"/>
        <v>0.11055276381909548</v>
      </c>
      <c r="EX32" s="24">
        <v>400</v>
      </c>
      <c r="EY32" s="41">
        <f t="shared" si="79"/>
        <v>2.2110552763819098</v>
      </c>
      <c r="EZ32" s="24"/>
      <c r="FA32" s="24"/>
      <c r="FB32" s="24"/>
      <c r="FC32" s="24"/>
      <c r="FD32" s="24">
        <v>250</v>
      </c>
      <c r="FE32" s="41">
        <f t="shared" si="80"/>
        <v>1.3819095477386936</v>
      </c>
      <c r="FF32" s="24">
        <v>290</v>
      </c>
      <c r="FG32" s="41">
        <f t="shared" si="81"/>
        <v>1.6030150753768846</v>
      </c>
      <c r="FH32" s="24"/>
      <c r="FI32" s="24"/>
      <c r="FJ32" s="24"/>
      <c r="FK32" s="24"/>
      <c r="FL32" s="24">
        <v>210</v>
      </c>
      <c r="FM32" s="41">
        <f t="shared" si="43"/>
        <v>1.1608040201005025</v>
      </c>
      <c r="FN32" s="24"/>
      <c r="FO32" s="24"/>
      <c r="FP32" s="24"/>
      <c r="FQ32" s="24"/>
      <c r="FR32" s="24"/>
      <c r="FS32" s="24"/>
      <c r="FT32" s="24">
        <v>220</v>
      </c>
      <c r="FU32" s="41">
        <f t="shared" si="86"/>
        <v>1.2160804020100504</v>
      </c>
      <c r="FV32" s="24">
        <v>130</v>
      </c>
      <c r="FW32" s="41">
        <f t="shared" si="87"/>
        <v>0.71859296482412061</v>
      </c>
      <c r="FX32" s="24">
        <v>110</v>
      </c>
      <c r="FY32" s="41">
        <f t="shared" si="45"/>
        <v>0.6080402010050252</v>
      </c>
      <c r="GA32" s="26"/>
      <c r="GK32" s="26"/>
      <c r="GQ32" s="26"/>
      <c r="GU32" s="26"/>
      <c r="GW32" s="26"/>
      <c r="GY32" s="26"/>
      <c r="HA32" s="26"/>
      <c r="HI32" s="26"/>
      <c r="HM32" s="26"/>
      <c r="HO32" s="26"/>
      <c r="HQ32" s="26"/>
      <c r="HU32" s="26"/>
      <c r="HW32" s="26"/>
      <c r="HY32" s="26"/>
      <c r="HZ32" s="27"/>
      <c r="IA32" s="28"/>
      <c r="IB32" s="28"/>
      <c r="IC32" s="29"/>
    </row>
    <row r="33" spans="1:237" s="11" customFormat="1" ht="14.25" customHeight="1" x14ac:dyDescent="0.25">
      <c r="A33" s="11">
        <v>167019</v>
      </c>
      <c r="B33" s="6">
        <f t="shared" si="46"/>
        <v>75.239545370591443</v>
      </c>
      <c r="C33" s="11">
        <v>11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>
        <v>60</v>
      </c>
      <c r="O33" s="41">
        <f t="shared" si="63"/>
        <v>0.33165829145728642</v>
      </c>
      <c r="P33" s="24"/>
      <c r="Q33" s="24"/>
      <c r="R33" s="24">
        <v>80</v>
      </c>
      <c r="S33" s="41">
        <f t="shared" si="75"/>
        <v>0.44221105527638194</v>
      </c>
      <c r="T33" s="24">
        <v>320</v>
      </c>
      <c r="U33" s="32">
        <f t="shared" si="76"/>
        <v>1.7688442211055277</v>
      </c>
      <c r="V33" s="24"/>
      <c r="W33" s="24"/>
      <c r="X33" s="24"/>
      <c r="Y33" s="24"/>
      <c r="Z33" s="24"/>
      <c r="AA33" s="24"/>
      <c r="AB33" s="24"/>
      <c r="AC33" s="24"/>
      <c r="AD33" s="24">
        <v>60</v>
      </c>
      <c r="AE33" s="41">
        <f t="shared" si="71"/>
        <v>0.33165829145728642</v>
      </c>
      <c r="AF33" s="24">
        <v>210</v>
      </c>
      <c r="AG33" s="41">
        <f t="shared" si="72"/>
        <v>1.1608040201005025</v>
      </c>
      <c r="AH33" s="24">
        <v>370</v>
      </c>
      <c r="AI33" s="41">
        <f t="shared" si="52"/>
        <v>2.0452261306532664</v>
      </c>
      <c r="AJ33" s="24"/>
      <c r="AK33" s="24"/>
      <c r="AL33" s="24"/>
      <c r="AM33" s="24"/>
      <c r="AN33" s="24"/>
      <c r="AO33" s="24"/>
      <c r="AP33" s="24">
        <v>180</v>
      </c>
      <c r="AQ33" s="32">
        <f t="shared" si="48"/>
        <v>0.99497487437185939</v>
      </c>
      <c r="AR33" s="24"/>
      <c r="AS33" s="24"/>
      <c r="AT33" s="24"/>
      <c r="AU33" s="24"/>
      <c r="AV33" s="24"/>
      <c r="AW33" s="24"/>
      <c r="AX33" s="24">
        <v>220</v>
      </c>
      <c r="AY33" s="41">
        <f t="shared" si="59"/>
        <v>1.2160804020100504</v>
      </c>
      <c r="AZ33" s="24"/>
      <c r="BA33" s="24"/>
      <c r="BB33" s="24"/>
      <c r="BC33" s="24"/>
      <c r="BD33" s="24">
        <v>100</v>
      </c>
      <c r="BE33" s="32">
        <f t="shared" ref="BE33:BE39" si="90">SUM(44/7960*BD33)</f>
        <v>0.55276381909547745</v>
      </c>
      <c r="BF33" s="24">
        <v>100</v>
      </c>
      <c r="BG33" s="32">
        <f t="shared" ref="BG33:BG40" si="91">SUM(44/7960*BF33)</f>
        <v>0.55276381909547745</v>
      </c>
      <c r="BH33" s="24"/>
      <c r="BI33" s="24"/>
      <c r="BJ33" s="24">
        <v>260</v>
      </c>
      <c r="BK33" s="41">
        <f t="shared" si="88"/>
        <v>1.4371859296482412</v>
      </c>
      <c r="BL33" s="24"/>
      <c r="BM33" s="24"/>
      <c r="BN33" s="24"/>
      <c r="BO33" s="24"/>
      <c r="BP33" s="24">
        <v>530</v>
      </c>
      <c r="BQ33" s="41">
        <f t="shared" si="89"/>
        <v>2.9296482412060305</v>
      </c>
      <c r="BR33" s="24"/>
      <c r="BS33" s="24"/>
      <c r="BT33" s="24"/>
      <c r="BU33" s="24"/>
      <c r="BV33" s="24"/>
      <c r="BW33" s="24"/>
      <c r="BX33" s="24">
        <v>850</v>
      </c>
      <c r="BY33" s="41">
        <f t="shared" si="53"/>
        <v>4.6925972396486824</v>
      </c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>
        <v>90</v>
      </c>
      <c r="CM33" s="41">
        <f t="shared" si="69"/>
        <v>0.49748743718592969</v>
      </c>
      <c r="CN33" s="24">
        <v>190</v>
      </c>
      <c r="CO33" s="41">
        <f t="shared" si="70"/>
        <v>1.050251256281407</v>
      </c>
      <c r="CP33" s="24"/>
      <c r="CQ33" s="24"/>
      <c r="CR33" s="24"/>
      <c r="CS33" s="24"/>
      <c r="CT33" s="24"/>
      <c r="CU33" s="24"/>
      <c r="CV33" s="24">
        <v>280</v>
      </c>
      <c r="CW33" s="41">
        <f t="shared" si="73"/>
        <v>1.5477386934673367</v>
      </c>
      <c r="CX33" s="24"/>
      <c r="CY33" s="24"/>
      <c r="CZ33" s="24"/>
      <c r="DA33" s="24"/>
      <c r="DB33" s="24"/>
      <c r="DC33" s="24"/>
      <c r="DD33" s="24">
        <v>300</v>
      </c>
      <c r="DE33" s="32">
        <f t="shared" si="84"/>
        <v>1.6582914572864322</v>
      </c>
      <c r="DF33" s="24">
        <v>580</v>
      </c>
      <c r="DG33" s="41">
        <f t="shared" si="85"/>
        <v>3.2060301507537692</v>
      </c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>
        <v>440</v>
      </c>
      <c r="DS33" s="41">
        <f t="shared" si="65"/>
        <v>2.4321608040201008</v>
      </c>
      <c r="DT33" s="24"/>
      <c r="DU33" s="24"/>
      <c r="DV33" s="24"/>
      <c r="DW33" s="24"/>
      <c r="DX33" s="24"/>
      <c r="DY33" s="24"/>
      <c r="DZ33" s="24">
        <v>160</v>
      </c>
      <c r="EA33" s="41">
        <f t="shared" si="66"/>
        <v>0.88442211055276387</v>
      </c>
      <c r="EB33" s="24">
        <v>160</v>
      </c>
      <c r="EC33" s="32">
        <f t="shared" si="55"/>
        <v>0.88442211055276387</v>
      </c>
      <c r="ED33" s="24"/>
      <c r="EE33" s="24"/>
      <c r="EF33" s="24">
        <v>260</v>
      </c>
      <c r="EG33" s="32">
        <f t="shared" si="57"/>
        <v>1.4371859296482412</v>
      </c>
      <c r="EH33" s="24">
        <v>190</v>
      </c>
      <c r="EI33" s="41">
        <f t="shared" si="58"/>
        <v>1.050251256281407</v>
      </c>
      <c r="EJ33" s="24"/>
      <c r="EK33" s="24"/>
      <c r="EL33" s="24">
        <v>570</v>
      </c>
      <c r="EM33" s="32">
        <f t="shared" si="67"/>
        <v>3.1507537688442211</v>
      </c>
      <c r="EN33" s="24"/>
      <c r="EO33" s="24"/>
      <c r="EP33" s="24"/>
      <c r="EQ33" s="24"/>
      <c r="ER33" s="24"/>
      <c r="ES33" s="24"/>
      <c r="ET33" s="24"/>
      <c r="EU33" s="24"/>
      <c r="EV33" s="24">
        <v>20</v>
      </c>
      <c r="EW33" s="41">
        <f t="shared" si="78"/>
        <v>0.11055276381909548</v>
      </c>
      <c r="EX33" s="24">
        <v>400</v>
      </c>
      <c r="EY33" s="41">
        <f t="shared" si="79"/>
        <v>2.2110552763819098</v>
      </c>
      <c r="EZ33" s="24"/>
      <c r="FA33" s="24"/>
      <c r="FB33" s="24"/>
      <c r="FC33" s="24"/>
      <c r="FD33" s="24">
        <v>250</v>
      </c>
      <c r="FE33" s="41">
        <f t="shared" si="80"/>
        <v>1.3819095477386936</v>
      </c>
      <c r="FF33" s="30">
        <v>290</v>
      </c>
      <c r="FG33" s="31">
        <f t="shared" si="81"/>
        <v>1.6030150753768846</v>
      </c>
      <c r="FH33" s="24"/>
      <c r="FI33" s="24"/>
      <c r="FJ33" s="24"/>
      <c r="FK33" s="24"/>
      <c r="FL33" s="24">
        <v>210</v>
      </c>
      <c r="FM33" s="41">
        <f t="shared" si="43"/>
        <v>1.1608040201005025</v>
      </c>
      <c r="FN33" s="24"/>
      <c r="FO33" s="24"/>
      <c r="FP33" s="24"/>
      <c r="FQ33" s="24"/>
      <c r="FR33" s="24"/>
      <c r="FS33" s="24"/>
      <c r="FT33" s="24">
        <v>220</v>
      </c>
      <c r="FU33" s="32">
        <f t="shared" si="86"/>
        <v>1.2160804020100504</v>
      </c>
      <c r="FV33" s="24">
        <v>130</v>
      </c>
      <c r="FW33" s="32">
        <f t="shared" si="87"/>
        <v>0.71859296482412061</v>
      </c>
      <c r="FX33" s="24">
        <v>110</v>
      </c>
      <c r="FY33" s="41">
        <f t="shared" si="45"/>
        <v>0.6080402010050252</v>
      </c>
      <c r="GA33" s="26"/>
      <c r="GK33" s="26"/>
      <c r="GQ33" s="26"/>
      <c r="GU33" s="26"/>
      <c r="GW33" s="26"/>
      <c r="GY33" s="26"/>
      <c r="HC33" s="26"/>
      <c r="HE33" s="26"/>
      <c r="HG33" s="26"/>
      <c r="HI33" s="26"/>
      <c r="HO33" s="26"/>
      <c r="HQ33" s="26"/>
      <c r="HU33" s="26"/>
      <c r="HW33" s="26"/>
      <c r="HY33" s="26"/>
      <c r="HZ33" s="27"/>
      <c r="IA33" s="28"/>
      <c r="IB33" s="28"/>
      <c r="IC33" s="29"/>
    </row>
    <row r="34" spans="1:237" s="11" customFormat="1" x14ac:dyDescent="0.25">
      <c r="A34" s="11">
        <v>163999</v>
      </c>
      <c r="B34" s="6">
        <f t="shared" si="46"/>
        <v>73.879080830514042</v>
      </c>
      <c r="C34" s="11">
        <v>10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>
        <v>60</v>
      </c>
      <c r="O34" s="41">
        <f t="shared" si="63"/>
        <v>0.33165829145728642</v>
      </c>
      <c r="P34" s="24"/>
      <c r="Q34" s="24"/>
      <c r="R34" s="24">
        <v>80</v>
      </c>
      <c r="S34" s="41">
        <f t="shared" si="75"/>
        <v>0.44221105527638194</v>
      </c>
      <c r="T34" s="24">
        <v>290</v>
      </c>
      <c r="U34" s="32">
        <f t="shared" si="76"/>
        <v>1.6030150753768846</v>
      </c>
      <c r="V34" s="24"/>
      <c r="W34" s="24"/>
      <c r="X34" s="24"/>
      <c r="Y34" s="24"/>
      <c r="Z34" s="24"/>
      <c r="AA34" s="24"/>
      <c r="AB34" s="24"/>
      <c r="AC34" s="24"/>
      <c r="AD34" s="24">
        <v>60</v>
      </c>
      <c r="AE34" s="41">
        <f t="shared" si="71"/>
        <v>0.33165829145728642</v>
      </c>
      <c r="AF34" s="24">
        <v>210</v>
      </c>
      <c r="AG34" s="41">
        <f t="shared" si="72"/>
        <v>1.1608040201005025</v>
      </c>
      <c r="AH34" s="24">
        <v>370</v>
      </c>
      <c r="AI34" s="41">
        <f t="shared" si="52"/>
        <v>2.0452261306532664</v>
      </c>
      <c r="AJ34" s="24"/>
      <c r="AK34" s="24"/>
      <c r="AL34" s="24"/>
      <c r="AM34" s="24"/>
      <c r="AN34" s="24"/>
      <c r="AO34" s="24"/>
      <c r="AP34" s="24">
        <v>170</v>
      </c>
      <c r="AQ34" s="41">
        <f t="shared" si="48"/>
        <v>0.93969849246231163</v>
      </c>
      <c r="AR34" s="24"/>
      <c r="AS34" s="24"/>
      <c r="AT34" s="24"/>
      <c r="AU34" s="24"/>
      <c r="AV34" s="24"/>
      <c r="AW34" s="24"/>
      <c r="AX34" s="24">
        <v>220</v>
      </c>
      <c r="AY34" s="41">
        <f t="shared" si="59"/>
        <v>1.2160804020100504</v>
      </c>
      <c r="AZ34" s="24"/>
      <c r="BA34" s="24"/>
      <c r="BB34" s="24"/>
      <c r="BC34" s="24"/>
      <c r="BD34" s="24">
        <v>80</v>
      </c>
      <c r="BE34" s="41">
        <f t="shared" si="90"/>
        <v>0.44221105527638194</v>
      </c>
      <c r="BF34" s="24">
        <v>80</v>
      </c>
      <c r="BG34" s="41">
        <f t="shared" si="91"/>
        <v>0.44221105527638194</v>
      </c>
      <c r="BH34" s="24"/>
      <c r="BI34" s="24"/>
      <c r="BJ34" s="30">
        <v>260</v>
      </c>
      <c r="BK34" s="31">
        <f t="shared" si="88"/>
        <v>1.4371859296482412</v>
      </c>
      <c r="BL34" s="24"/>
      <c r="BM34" s="24"/>
      <c r="BN34" s="24"/>
      <c r="BO34" s="24"/>
      <c r="BP34" s="24">
        <v>530</v>
      </c>
      <c r="BQ34" s="41">
        <f t="shared" si="89"/>
        <v>2.9296482412060305</v>
      </c>
      <c r="BR34" s="24"/>
      <c r="BS34" s="24"/>
      <c r="BT34" s="24"/>
      <c r="BU34" s="24"/>
      <c r="BV34" s="24"/>
      <c r="BW34" s="24"/>
      <c r="BX34" s="24">
        <v>850</v>
      </c>
      <c r="BY34" s="41">
        <f t="shared" si="53"/>
        <v>4.6925972396486824</v>
      </c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>
        <v>90</v>
      </c>
      <c r="CM34" s="41">
        <f t="shared" si="69"/>
        <v>0.49748743718592969</v>
      </c>
      <c r="CN34" s="24">
        <v>190</v>
      </c>
      <c r="CO34" s="32">
        <f t="shared" si="70"/>
        <v>1.050251256281407</v>
      </c>
      <c r="CP34" s="24"/>
      <c r="CQ34" s="24"/>
      <c r="CR34" s="24"/>
      <c r="CS34" s="24"/>
      <c r="CT34" s="24"/>
      <c r="CU34" s="24"/>
      <c r="CV34" s="30">
        <v>280</v>
      </c>
      <c r="CW34" s="31">
        <f t="shared" si="73"/>
        <v>1.5477386934673367</v>
      </c>
      <c r="CX34" s="24"/>
      <c r="CY34" s="24"/>
      <c r="CZ34" s="24"/>
      <c r="DA34" s="24"/>
      <c r="DB34" s="24"/>
      <c r="DC34" s="24"/>
      <c r="DD34" s="24">
        <v>290</v>
      </c>
      <c r="DE34" s="41">
        <f t="shared" si="84"/>
        <v>1.6030150753768846</v>
      </c>
      <c r="DF34" s="24">
        <v>580</v>
      </c>
      <c r="DG34" s="32">
        <f t="shared" si="85"/>
        <v>3.2060301507537692</v>
      </c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30">
        <v>440</v>
      </c>
      <c r="DS34" s="31">
        <f t="shared" si="65"/>
        <v>2.4321608040201008</v>
      </c>
      <c r="DT34" s="24"/>
      <c r="DU34" s="24"/>
      <c r="DV34" s="24"/>
      <c r="DW34" s="24"/>
      <c r="DX34" s="24"/>
      <c r="DY34" s="24"/>
      <c r="DZ34" s="24">
        <v>160</v>
      </c>
      <c r="EA34" s="41">
        <f t="shared" si="66"/>
        <v>0.88442211055276387</v>
      </c>
      <c r="EB34" s="24">
        <v>140</v>
      </c>
      <c r="EC34" s="41">
        <f t="shared" si="55"/>
        <v>0.77386934673366836</v>
      </c>
      <c r="ED34" s="24"/>
      <c r="EE34" s="24"/>
      <c r="EF34" s="24">
        <v>230</v>
      </c>
      <c r="EG34" s="41">
        <f t="shared" si="57"/>
        <v>1.2713567839195981</v>
      </c>
      <c r="EH34" s="24">
        <v>190</v>
      </c>
      <c r="EI34" s="32">
        <f t="shared" si="58"/>
        <v>1.050251256281407</v>
      </c>
      <c r="EJ34" s="24"/>
      <c r="EK34" s="24"/>
      <c r="EL34" s="30">
        <v>560</v>
      </c>
      <c r="EM34" s="31">
        <f t="shared" si="67"/>
        <v>3.0954773869346734</v>
      </c>
      <c r="EN34" s="24"/>
      <c r="EO34" s="24"/>
      <c r="EP34" s="24"/>
      <c r="EQ34" s="24"/>
      <c r="ER34" s="24"/>
      <c r="ES34" s="24"/>
      <c r="ET34" s="24"/>
      <c r="EU34" s="24"/>
      <c r="EV34" s="33">
        <v>20</v>
      </c>
      <c r="EW34" s="34">
        <f t="shared" si="78"/>
        <v>0.11055276381909548</v>
      </c>
      <c r="EX34" s="24">
        <v>400</v>
      </c>
      <c r="EY34" s="32">
        <f t="shared" si="79"/>
        <v>2.2110552763819098</v>
      </c>
      <c r="EZ34" s="24"/>
      <c r="FA34" s="24"/>
      <c r="FB34" s="24"/>
      <c r="FC34" s="24"/>
      <c r="FD34" s="24">
        <v>250</v>
      </c>
      <c r="FE34" s="41">
        <f t="shared" si="80"/>
        <v>1.3819095477386936</v>
      </c>
      <c r="FF34" s="24"/>
      <c r="FG34" s="24"/>
      <c r="FH34" s="24">
        <v>150</v>
      </c>
      <c r="FI34" s="41">
        <f t="shared" ref="FI34:FI39" si="92">SUM(44/7960*FH34)</f>
        <v>0.82914572864321612</v>
      </c>
      <c r="FJ34" s="24">
        <v>120</v>
      </c>
      <c r="FK34" s="41">
        <f t="shared" ref="FK34:FK38" si="93">SUM(44/7960*FJ34)</f>
        <v>0.66331658291457285</v>
      </c>
      <c r="FL34" s="24">
        <v>210</v>
      </c>
      <c r="FM34" s="41">
        <f t="shared" si="43"/>
        <v>1.1608040201005025</v>
      </c>
      <c r="FN34" s="24"/>
      <c r="FO34" s="24"/>
      <c r="FP34" s="24"/>
      <c r="FQ34" s="24"/>
      <c r="FR34" s="24"/>
      <c r="FS34" s="24"/>
      <c r="FT34" s="24">
        <v>210</v>
      </c>
      <c r="FU34" s="32">
        <f t="shared" si="86"/>
        <v>1.1608040201005025</v>
      </c>
      <c r="FV34" s="24">
        <v>120</v>
      </c>
      <c r="FW34" s="32">
        <f t="shared" si="87"/>
        <v>0.66331658291457285</v>
      </c>
      <c r="FX34" s="24">
        <v>110</v>
      </c>
      <c r="FY34" s="41">
        <f t="shared" si="45"/>
        <v>0.6080402010050252</v>
      </c>
      <c r="GA34" s="26"/>
      <c r="GK34" s="26"/>
      <c r="GQ34" s="26"/>
      <c r="GU34" s="26"/>
      <c r="GW34" s="26"/>
      <c r="GY34" s="26"/>
      <c r="HI34" s="26"/>
      <c r="HO34" s="26"/>
      <c r="HQ34" s="26"/>
      <c r="HU34" s="26"/>
      <c r="HW34" s="26"/>
      <c r="HY34" s="26"/>
      <c r="HZ34" s="27"/>
      <c r="IA34" s="29"/>
      <c r="IB34" s="28"/>
      <c r="IC34" s="29"/>
    </row>
    <row r="35" spans="1:237" s="11" customFormat="1" ht="14.25" customHeight="1" x14ac:dyDescent="0.25">
      <c r="A35" s="11">
        <v>160979</v>
      </c>
      <c r="B35" s="6">
        <f t="shared" si="46"/>
        <v>72.518616290436654</v>
      </c>
      <c r="C35" s="11">
        <v>9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>
        <v>60</v>
      </c>
      <c r="O35" s="41">
        <f t="shared" si="63"/>
        <v>0.33165829145728642</v>
      </c>
      <c r="P35" s="24"/>
      <c r="Q35" s="24"/>
      <c r="R35" s="24">
        <v>80</v>
      </c>
      <c r="S35" s="41">
        <f t="shared" si="75"/>
        <v>0.44221105527638194</v>
      </c>
      <c r="T35" s="24">
        <v>280</v>
      </c>
      <c r="U35" s="41">
        <f t="shared" si="76"/>
        <v>1.5477386934673367</v>
      </c>
      <c r="V35" s="24"/>
      <c r="W35" s="24"/>
      <c r="X35" s="24"/>
      <c r="Y35" s="24"/>
      <c r="Z35" s="24"/>
      <c r="AA35" s="24"/>
      <c r="AB35" s="24"/>
      <c r="AC35" s="24"/>
      <c r="AD35" s="24">
        <v>60</v>
      </c>
      <c r="AE35" s="41">
        <f t="shared" si="71"/>
        <v>0.33165829145728642</v>
      </c>
      <c r="AF35" s="24">
        <v>210</v>
      </c>
      <c r="AG35" s="41">
        <f t="shared" si="72"/>
        <v>1.1608040201005025</v>
      </c>
      <c r="AH35" s="24">
        <v>370</v>
      </c>
      <c r="AI35" s="32">
        <f t="shared" si="52"/>
        <v>2.0452261306532664</v>
      </c>
      <c r="AJ35" s="24"/>
      <c r="AK35" s="24"/>
      <c r="AL35" s="24"/>
      <c r="AM35" s="24"/>
      <c r="AN35" s="24"/>
      <c r="AO35" s="24"/>
      <c r="AP35" s="24">
        <v>170</v>
      </c>
      <c r="AQ35" s="32">
        <f t="shared" si="48"/>
        <v>0.93969849246231163</v>
      </c>
      <c r="AR35" s="24"/>
      <c r="AS35" s="24"/>
      <c r="AT35" s="24"/>
      <c r="AU35" s="24"/>
      <c r="AV35" s="24"/>
      <c r="AW35" s="24"/>
      <c r="AX35" s="24">
        <v>220</v>
      </c>
      <c r="AY35" s="41">
        <f t="shared" si="59"/>
        <v>1.2160804020100504</v>
      </c>
      <c r="AZ35" s="24"/>
      <c r="BA35" s="24"/>
      <c r="BB35" s="24"/>
      <c r="BC35" s="24"/>
      <c r="BD35" s="24">
        <v>80</v>
      </c>
      <c r="BE35" s="32">
        <f t="shared" si="90"/>
        <v>0.44221105527638194</v>
      </c>
      <c r="BF35" s="24">
        <v>80</v>
      </c>
      <c r="BG35" s="32">
        <f t="shared" si="91"/>
        <v>0.44221105527638194</v>
      </c>
      <c r="BH35" s="24"/>
      <c r="BI35" s="24"/>
      <c r="BJ35" s="24"/>
      <c r="BK35" s="24"/>
      <c r="BL35" s="24">
        <v>190</v>
      </c>
      <c r="BM35" s="41">
        <f t="shared" ref="BM35:BO39" si="94">SUM(44/7960*BL35)</f>
        <v>1.050251256281407</v>
      </c>
      <c r="BN35" s="24">
        <v>80</v>
      </c>
      <c r="BO35" s="41">
        <f t="shared" si="94"/>
        <v>0.44221105527638194</v>
      </c>
      <c r="BP35" s="24">
        <v>530</v>
      </c>
      <c r="BQ35" s="41">
        <f t="shared" si="89"/>
        <v>2.9296482412060305</v>
      </c>
      <c r="BR35" s="24"/>
      <c r="BS35" s="24"/>
      <c r="BT35" s="24"/>
      <c r="BU35" s="24"/>
      <c r="BV35" s="24"/>
      <c r="BW35" s="24"/>
      <c r="BX35" s="24">
        <v>850</v>
      </c>
      <c r="BY35" s="32">
        <f t="shared" si="53"/>
        <v>4.6925972396486824</v>
      </c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>
        <v>90</v>
      </c>
      <c r="CM35" s="32">
        <f t="shared" si="69"/>
        <v>0.49748743718592969</v>
      </c>
      <c r="CN35" s="24">
        <v>140</v>
      </c>
      <c r="CO35" s="32">
        <f t="shared" si="70"/>
        <v>0.77386934673366836</v>
      </c>
      <c r="CP35" s="24"/>
      <c r="CQ35" s="24"/>
      <c r="CR35" s="24"/>
      <c r="CS35" s="24"/>
      <c r="CT35" s="24"/>
      <c r="CU35" s="24"/>
      <c r="CV35" s="24"/>
      <c r="CW35" s="24"/>
      <c r="CX35" s="24">
        <v>50</v>
      </c>
      <c r="CY35" s="32">
        <f t="shared" ref="CY35:CY38" si="95">SUM(44/7960*CX35)</f>
        <v>0.27638190954773872</v>
      </c>
      <c r="CZ35" s="24">
        <v>200</v>
      </c>
      <c r="DA35" s="41">
        <f t="shared" ref="DA35:DA42" si="96">SUM(44/7960*CZ35)</f>
        <v>1.1055276381909549</v>
      </c>
      <c r="DB35" s="24"/>
      <c r="DC35" s="24"/>
      <c r="DD35" s="24">
        <v>290</v>
      </c>
      <c r="DE35" s="41">
        <f t="shared" si="84"/>
        <v>1.6030150753768846</v>
      </c>
      <c r="DF35" s="30">
        <v>570</v>
      </c>
      <c r="DG35" s="31">
        <f t="shared" si="85"/>
        <v>3.1507537688442211</v>
      </c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>
        <v>50</v>
      </c>
      <c r="DU35" s="41">
        <f t="shared" ref="DU35:DU39" si="97">SUM(44/7960*DT35)</f>
        <v>0.27638190954773872</v>
      </c>
      <c r="DV35" s="24">
        <v>80</v>
      </c>
      <c r="DW35" s="32">
        <f t="shared" ref="DW35:DW39" si="98">SUM(44/7960*DV35)</f>
        <v>0.44221105527638194</v>
      </c>
      <c r="DX35" s="24">
        <v>350</v>
      </c>
      <c r="DY35" s="41">
        <f t="shared" ref="DY35:DY38" si="99">SUM(44/7960*DX35)</f>
        <v>1.9346733668341709</v>
      </c>
      <c r="DZ35" s="24">
        <v>160</v>
      </c>
      <c r="EA35" s="32">
        <f t="shared" si="66"/>
        <v>0.88442211055276387</v>
      </c>
      <c r="EB35" s="24">
        <v>140</v>
      </c>
      <c r="EC35" s="41">
        <f t="shared" si="55"/>
        <v>0.77386934673366836</v>
      </c>
      <c r="ED35" s="24"/>
      <c r="EE35" s="24"/>
      <c r="EF35" s="24">
        <v>230</v>
      </c>
      <c r="EG35" s="41">
        <f t="shared" si="57"/>
        <v>1.2713567839195981</v>
      </c>
      <c r="EH35" s="24">
        <v>180</v>
      </c>
      <c r="EI35" s="32">
        <f t="shared" si="58"/>
        <v>0.99497487437185939</v>
      </c>
      <c r="EJ35" s="24"/>
      <c r="EK35" s="24"/>
      <c r="EL35" s="24"/>
      <c r="EM35" s="24"/>
      <c r="EN35" s="24">
        <v>350</v>
      </c>
      <c r="EO35" s="41">
        <f t="shared" ref="EO35:EO42" si="100">SUM(44/7960*EN35)</f>
        <v>1.9346733668341709</v>
      </c>
      <c r="EP35" s="24">
        <v>100</v>
      </c>
      <c r="EQ35" s="41">
        <f t="shared" ref="EQ35:EQ41" si="101">SUM(44/7960*EP35)</f>
        <v>0.55276381909547745</v>
      </c>
      <c r="ER35" s="24">
        <v>50</v>
      </c>
      <c r="ES35" s="41">
        <f t="shared" ref="ES35:ES39" si="102">SUM(44/7960*ER35)</f>
        <v>0.27638190954773872</v>
      </c>
      <c r="ET35" s="24"/>
      <c r="EU35" s="24"/>
      <c r="EV35" s="24"/>
      <c r="EW35" s="24"/>
      <c r="EX35" s="24">
        <v>390</v>
      </c>
      <c r="EY35" s="41">
        <f t="shared" si="79"/>
        <v>2.1557788944723622</v>
      </c>
      <c r="EZ35" s="24"/>
      <c r="FA35" s="24"/>
      <c r="FB35" s="24"/>
      <c r="FC35" s="24"/>
      <c r="FD35" s="24">
        <v>250</v>
      </c>
      <c r="FE35" s="41">
        <f t="shared" si="80"/>
        <v>1.3819095477386936</v>
      </c>
      <c r="FF35" s="24"/>
      <c r="FG35" s="24"/>
      <c r="FH35" s="24">
        <v>150</v>
      </c>
      <c r="FI35" s="41">
        <f t="shared" si="92"/>
        <v>0.82914572864321612</v>
      </c>
      <c r="FJ35" s="24">
        <v>120</v>
      </c>
      <c r="FK35" s="32">
        <f t="shared" si="93"/>
        <v>0.66331658291457285</v>
      </c>
      <c r="FL35" s="24">
        <v>210</v>
      </c>
      <c r="FM35" s="32">
        <f t="shared" si="43"/>
        <v>1.1608040201005025</v>
      </c>
      <c r="FN35" s="24"/>
      <c r="FO35" s="24"/>
      <c r="FP35" s="24"/>
      <c r="FQ35" s="24"/>
      <c r="FR35" s="24"/>
      <c r="FS35" s="24"/>
      <c r="FT35" s="24">
        <v>200</v>
      </c>
      <c r="FU35" s="32">
        <f t="shared" si="86"/>
        <v>1.1055276381909549</v>
      </c>
      <c r="FV35" s="24">
        <v>110</v>
      </c>
      <c r="FW35" s="32">
        <f t="shared" si="87"/>
        <v>0.6080402010050252</v>
      </c>
      <c r="FX35" s="24">
        <v>110</v>
      </c>
      <c r="FY35" s="41">
        <f t="shared" si="45"/>
        <v>0.6080402010050252</v>
      </c>
      <c r="GA35" s="26"/>
      <c r="GK35" s="26"/>
      <c r="GU35" s="26"/>
      <c r="GW35" s="26"/>
      <c r="HI35" s="26"/>
      <c r="HQ35" s="26"/>
      <c r="HU35" s="26"/>
      <c r="HW35" s="26"/>
      <c r="HY35" s="26"/>
      <c r="HZ35" s="27"/>
      <c r="IA35" s="28"/>
      <c r="IB35" s="28"/>
      <c r="IC35" s="29"/>
    </row>
    <row r="36" spans="1:237" s="11" customFormat="1" ht="14.25" customHeight="1" x14ac:dyDescent="0.25">
      <c r="A36" s="11">
        <v>157959</v>
      </c>
      <c r="B36" s="6">
        <f t="shared" si="46"/>
        <v>71.158151750359266</v>
      </c>
      <c r="C36" s="11">
        <v>8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>
        <v>60</v>
      </c>
      <c r="O36" s="41">
        <f t="shared" si="63"/>
        <v>0.33165829145728642</v>
      </c>
      <c r="P36" s="24"/>
      <c r="Q36" s="24"/>
      <c r="R36" s="24">
        <v>80</v>
      </c>
      <c r="S36" s="41">
        <f t="shared" si="75"/>
        <v>0.44221105527638194</v>
      </c>
      <c r="T36" s="24">
        <v>280</v>
      </c>
      <c r="U36" s="41">
        <f t="shared" si="76"/>
        <v>1.5477386934673367</v>
      </c>
      <c r="V36" s="24"/>
      <c r="W36" s="24"/>
      <c r="X36" s="24"/>
      <c r="Y36" s="24"/>
      <c r="Z36" s="24"/>
      <c r="AA36" s="24"/>
      <c r="AB36" s="24"/>
      <c r="AC36" s="24"/>
      <c r="AD36" s="24">
        <v>60</v>
      </c>
      <c r="AE36" s="32">
        <f t="shared" si="71"/>
        <v>0.33165829145728642</v>
      </c>
      <c r="AF36" s="24">
        <v>210</v>
      </c>
      <c r="AG36" s="41">
        <f t="shared" si="72"/>
        <v>1.1608040201005025</v>
      </c>
      <c r="AH36" s="30">
        <v>350</v>
      </c>
      <c r="AI36" s="31">
        <f t="shared" si="52"/>
        <v>1.9346733668341709</v>
      </c>
      <c r="AJ36" s="24"/>
      <c r="AK36" s="24"/>
      <c r="AL36" s="24"/>
      <c r="AM36" s="24"/>
      <c r="AN36" s="24"/>
      <c r="AO36" s="24"/>
      <c r="AP36" s="24">
        <v>160</v>
      </c>
      <c r="AQ36" s="41">
        <f t="shared" si="48"/>
        <v>0.88442211055276387</v>
      </c>
      <c r="AR36" s="24"/>
      <c r="AS36" s="24"/>
      <c r="AT36" s="24"/>
      <c r="AU36" s="24"/>
      <c r="AV36" s="24"/>
      <c r="AW36" s="24"/>
      <c r="AX36" s="24">
        <v>220</v>
      </c>
      <c r="AY36" s="41">
        <f t="shared" si="59"/>
        <v>1.2160804020100504</v>
      </c>
      <c r="AZ36" s="24"/>
      <c r="BA36" s="24"/>
      <c r="BB36" s="24"/>
      <c r="BC36" s="24"/>
      <c r="BD36" s="24">
        <v>60</v>
      </c>
      <c r="BE36" s="41">
        <f t="shared" si="90"/>
        <v>0.33165829145728642</v>
      </c>
      <c r="BF36" s="24">
        <v>70</v>
      </c>
      <c r="BG36" s="32">
        <f t="shared" si="91"/>
        <v>0.38693467336683418</v>
      </c>
      <c r="BH36" s="24"/>
      <c r="BI36" s="24"/>
      <c r="BJ36" s="24"/>
      <c r="BK36" s="24"/>
      <c r="BL36" s="24">
        <v>190</v>
      </c>
      <c r="BM36" s="41">
        <f t="shared" si="94"/>
        <v>1.050251256281407</v>
      </c>
      <c r="BN36" s="24">
        <v>80</v>
      </c>
      <c r="BO36" s="41">
        <f t="shared" si="94"/>
        <v>0.44221105527638194</v>
      </c>
      <c r="BP36" s="24">
        <v>530</v>
      </c>
      <c r="BQ36" s="32">
        <f t="shared" si="89"/>
        <v>2.9296482412060305</v>
      </c>
      <c r="BR36" s="24"/>
      <c r="BS36" s="24"/>
      <c r="BT36" s="24"/>
      <c r="BU36" s="24"/>
      <c r="BV36" s="24"/>
      <c r="BW36" s="24"/>
      <c r="BX36" s="30">
        <v>830</v>
      </c>
      <c r="BY36" s="31">
        <f t="shared" si="53"/>
        <v>4.5821831869510667</v>
      </c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>
        <v>80</v>
      </c>
      <c r="CM36" s="32">
        <f t="shared" si="69"/>
        <v>0.44221105527638194</v>
      </c>
      <c r="CN36" s="24">
        <v>100</v>
      </c>
      <c r="CO36" s="41">
        <f t="shared" si="70"/>
        <v>0.55276381909547745</v>
      </c>
      <c r="CP36" s="24"/>
      <c r="CQ36" s="24"/>
      <c r="CR36" s="24"/>
      <c r="CS36" s="24"/>
      <c r="CT36" s="24"/>
      <c r="CU36" s="24"/>
      <c r="CV36" s="24"/>
      <c r="CW36" s="24"/>
      <c r="CX36" s="24">
        <v>40</v>
      </c>
      <c r="CY36" s="41">
        <f t="shared" si="95"/>
        <v>0.22110552763819097</v>
      </c>
      <c r="CZ36" s="24">
        <v>200</v>
      </c>
      <c r="DA36" s="32">
        <f t="shared" si="96"/>
        <v>1.1055276381909549</v>
      </c>
      <c r="DB36" s="24"/>
      <c r="DC36" s="24"/>
      <c r="DD36" s="24">
        <v>290</v>
      </c>
      <c r="DE36" s="32">
        <f t="shared" si="84"/>
        <v>1.6030150753768846</v>
      </c>
      <c r="DF36" s="24"/>
      <c r="DG36" s="24"/>
      <c r="DH36" s="24">
        <v>250</v>
      </c>
      <c r="DI36" s="41">
        <f t="shared" ref="DI36:DI40" si="103">SUM(44/7960*DH36)</f>
        <v>1.3819095477386936</v>
      </c>
      <c r="DJ36" s="24"/>
      <c r="DK36" s="24"/>
      <c r="DL36" s="24"/>
      <c r="DM36" s="24"/>
      <c r="DN36" s="24">
        <v>290</v>
      </c>
      <c r="DO36" s="32">
        <f t="shared" ref="DO36:DO37" si="104">SUM(44/7960*DN36)</f>
        <v>1.6030150753768846</v>
      </c>
      <c r="DP36" s="24"/>
      <c r="DQ36" s="24"/>
      <c r="DR36" s="24"/>
      <c r="DS36" s="24"/>
      <c r="DT36" s="24">
        <v>50</v>
      </c>
      <c r="DU36" s="41">
        <f t="shared" si="97"/>
        <v>0.27638190954773872</v>
      </c>
      <c r="DV36" s="24">
        <v>60</v>
      </c>
      <c r="DW36" s="41">
        <f t="shared" si="98"/>
        <v>0.33165829145728642</v>
      </c>
      <c r="DX36" s="24">
        <v>350</v>
      </c>
      <c r="DY36" s="41">
        <f t="shared" si="99"/>
        <v>1.9346733668341709</v>
      </c>
      <c r="DZ36" s="24">
        <v>140</v>
      </c>
      <c r="EA36" s="41">
        <f t="shared" si="66"/>
        <v>0.77386934673366836</v>
      </c>
      <c r="EB36" s="24">
        <v>140</v>
      </c>
      <c r="EC36" s="41">
        <f t="shared" si="55"/>
        <v>0.77386934673366836</v>
      </c>
      <c r="ED36" s="24"/>
      <c r="EE36" s="24"/>
      <c r="EF36" s="24">
        <v>230</v>
      </c>
      <c r="EG36" s="41">
        <f t="shared" si="57"/>
        <v>1.2713567839195981</v>
      </c>
      <c r="EH36" s="24">
        <v>170</v>
      </c>
      <c r="EI36" s="32">
        <f t="shared" si="58"/>
        <v>0.93969849246231163</v>
      </c>
      <c r="EJ36" s="24"/>
      <c r="EK36" s="24"/>
      <c r="EL36" s="24"/>
      <c r="EM36" s="24"/>
      <c r="EN36" s="24">
        <v>350</v>
      </c>
      <c r="EO36" s="41">
        <f t="shared" si="100"/>
        <v>1.9346733668341709</v>
      </c>
      <c r="EP36" s="24">
        <v>100</v>
      </c>
      <c r="EQ36" s="32">
        <f t="shared" si="101"/>
        <v>0.55276381909547745</v>
      </c>
      <c r="ER36" s="24">
        <v>50</v>
      </c>
      <c r="ES36" s="32">
        <f t="shared" si="102"/>
        <v>0.27638190954773872</v>
      </c>
      <c r="ET36" s="24"/>
      <c r="EU36" s="24"/>
      <c r="EV36" s="24"/>
      <c r="EW36" s="24"/>
      <c r="EX36" s="24">
        <v>390</v>
      </c>
      <c r="EY36" s="41">
        <f t="shared" si="79"/>
        <v>2.1557788944723622</v>
      </c>
      <c r="EZ36" s="24"/>
      <c r="FA36" s="24"/>
      <c r="FB36" s="24"/>
      <c r="FC36" s="24"/>
      <c r="FD36" s="24">
        <v>250</v>
      </c>
      <c r="FE36" s="32">
        <f t="shared" si="80"/>
        <v>1.3819095477386936</v>
      </c>
      <c r="FF36" s="24"/>
      <c r="FG36" s="24"/>
      <c r="FH36" s="24">
        <v>150</v>
      </c>
      <c r="FI36" s="41">
        <f t="shared" si="92"/>
        <v>0.82914572864321612</v>
      </c>
      <c r="FJ36" s="24">
        <v>80</v>
      </c>
      <c r="FK36" s="41">
        <f t="shared" si="93"/>
        <v>0.44221105527638194</v>
      </c>
      <c r="FL36" s="30">
        <v>180</v>
      </c>
      <c r="FM36" s="31">
        <f t="shared" si="43"/>
        <v>0.99497487437185939</v>
      </c>
      <c r="FN36" s="24"/>
      <c r="FO36" s="24"/>
      <c r="FP36" s="24"/>
      <c r="FQ36" s="24"/>
      <c r="FR36" s="24"/>
      <c r="FS36" s="24"/>
      <c r="FT36" s="11">
        <v>190</v>
      </c>
      <c r="FU36" s="41">
        <f t="shared" si="86"/>
        <v>1.050251256281407</v>
      </c>
      <c r="FV36" s="11">
        <v>100</v>
      </c>
      <c r="FW36" s="41">
        <f t="shared" si="87"/>
        <v>0.55276381909547745</v>
      </c>
      <c r="FX36" s="11">
        <v>110</v>
      </c>
      <c r="FY36" s="41">
        <f t="shared" si="45"/>
        <v>0.6080402010050252</v>
      </c>
      <c r="GU36" s="26"/>
      <c r="GW36" s="26"/>
      <c r="HQ36" s="26"/>
      <c r="HU36" s="26"/>
      <c r="HW36" s="26"/>
      <c r="HY36" s="26"/>
      <c r="HZ36" s="27"/>
      <c r="IA36" s="28"/>
      <c r="IB36" s="28"/>
      <c r="IC36" s="29"/>
    </row>
    <row r="37" spans="1:237" s="11" customFormat="1" ht="14.25" customHeight="1" x14ac:dyDescent="0.25">
      <c r="A37" s="11">
        <v>154939</v>
      </c>
      <c r="B37" s="6">
        <f t="shared" si="46"/>
        <v>69.797687210281865</v>
      </c>
      <c r="C37" s="11">
        <v>7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>
        <v>60</v>
      </c>
      <c r="O37" s="41">
        <f t="shared" si="63"/>
        <v>0.33165829145728642</v>
      </c>
      <c r="P37" s="24"/>
      <c r="Q37" s="24"/>
      <c r="R37" s="24">
        <v>80</v>
      </c>
      <c r="S37" s="41">
        <f t="shared" si="75"/>
        <v>0.44221105527638194</v>
      </c>
      <c r="T37" s="24">
        <v>280</v>
      </c>
      <c r="U37" s="32">
        <f t="shared" si="76"/>
        <v>1.5477386934673367</v>
      </c>
      <c r="V37" s="24"/>
      <c r="W37" s="24"/>
      <c r="X37" s="24"/>
      <c r="Y37" s="24"/>
      <c r="Z37" s="24"/>
      <c r="AA37" s="24"/>
      <c r="AB37" s="24"/>
      <c r="AC37" s="24"/>
      <c r="AD37" s="24">
        <v>40</v>
      </c>
      <c r="AE37" s="41">
        <f t="shared" si="71"/>
        <v>0.22110552763819097</v>
      </c>
      <c r="AF37" s="24">
        <v>210</v>
      </c>
      <c r="AG37" s="41">
        <f t="shared" si="72"/>
        <v>1.1608040201005025</v>
      </c>
      <c r="AH37" s="24"/>
      <c r="AI37" s="24"/>
      <c r="AJ37" s="24">
        <v>220</v>
      </c>
      <c r="AK37" s="41">
        <f t="shared" ref="AK37:AK41" si="105">SUM(44/7960*AJ37)</f>
        <v>1.2160804020100504</v>
      </c>
      <c r="AL37" s="24">
        <v>130</v>
      </c>
      <c r="AM37" s="41">
        <f t="shared" ref="AM37:AM40" si="106">SUM(44/7960*AL37)</f>
        <v>0.71859296482412061</v>
      </c>
      <c r="AN37" s="24"/>
      <c r="AO37" s="24"/>
      <c r="AP37" s="30">
        <v>160</v>
      </c>
      <c r="AQ37" s="31">
        <f t="shared" si="48"/>
        <v>0.88442211055276387</v>
      </c>
      <c r="AR37" s="24"/>
      <c r="AS37" s="24"/>
      <c r="AT37" s="24"/>
      <c r="AU37" s="24"/>
      <c r="AV37" s="24"/>
      <c r="AW37" s="24"/>
      <c r="AX37" s="24">
        <v>220</v>
      </c>
      <c r="AY37" s="32">
        <f t="shared" si="59"/>
        <v>1.2160804020100504</v>
      </c>
      <c r="AZ37" s="24"/>
      <c r="BA37" s="24"/>
      <c r="BB37" s="24"/>
      <c r="BC37" s="24"/>
      <c r="BD37" s="24">
        <v>60</v>
      </c>
      <c r="BE37" s="41">
        <f t="shared" si="90"/>
        <v>0.33165829145728642</v>
      </c>
      <c r="BF37" s="24">
        <v>60</v>
      </c>
      <c r="BG37" s="41">
        <f t="shared" si="91"/>
        <v>0.33165829145728642</v>
      </c>
      <c r="BH37" s="24"/>
      <c r="BI37" s="24"/>
      <c r="BJ37" s="24"/>
      <c r="BK37" s="24"/>
      <c r="BL37" s="24">
        <v>190</v>
      </c>
      <c r="BM37" s="32">
        <f t="shared" si="94"/>
        <v>1.050251256281407</v>
      </c>
      <c r="BN37" s="24">
        <v>80</v>
      </c>
      <c r="BO37" s="32">
        <f t="shared" si="94"/>
        <v>0.44221105527638194</v>
      </c>
      <c r="BP37" s="30">
        <v>520</v>
      </c>
      <c r="BQ37" s="31">
        <f t="shared" si="89"/>
        <v>2.8743718592964824</v>
      </c>
      <c r="BR37" s="24"/>
      <c r="BS37" s="24"/>
      <c r="BT37" s="24"/>
      <c r="BU37" s="24"/>
      <c r="BV37" s="24"/>
      <c r="BW37" s="24"/>
      <c r="BX37" s="24"/>
      <c r="BY37" s="24"/>
      <c r="BZ37" s="24">
        <v>630</v>
      </c>
      <c r="CA37" s="32">
        <f t="shared" ref="CA37:CI42" si="107">SUM(44/7960*BZ37)</f>
        <v>3.4824120603015079</v>
      </c>
      <c r="CB37" s="24"/>
      <c r="CC37" s="24"/>
      <c r="CD37" s="24"/>
      <c r="CE37" s="24"/>
      <c r="CF37" s="24"/>
      <c r="CG37" s="24"/>
      <c r="CH37" s="24">
        <v>220</v>
      </c>
      <c r="CI37" s="32">
        <f t="shared" si="107"/>
        <v>1.2160804020100504</v>
      </c>
      <c r="CJ37" s="24"/>
      <c r="CK37" s="24"/>
      <c r="CL37" s="24">
        <v>70</v>
      </c>
      <c r="CM37" s="32">
        <f t="shared" si="69"/>
        <v>0.38693467336683418</v>
      </c>
      <c r="CN37" s="33">
        <v>100</v>
      </c>
      <c r="CO37" s="34">
        <f t="shared" si="70"/>
        <v>0.55276381909547745</v>
      </c>
      <c r="CP37" s="24"/>
      <c r="CQ37" s="24"/>
      <c r="CR37" s="24"/>
      <c r="CS37" s="24"/>
      <c r="CT37" s="24"/>
      <c r="CU37" s="24"/>
      <c r="CV37" s="24"/>
      <c r="CW37" s="24"/>
      <c r="CX37" s="24">
        <v>40</v>
      </c>
      <c r="CY37" s="32">
        <f t="shared" si="95"/>
        <v>0.22110552763819097</v>
      </c>
      <c r="CZ37" s="24">
        <v>190</v>
      </c>
      <c r="DA37" s="32">
        <f t="shared" si="96"/>
        <v>1.050251256281407</v>
      </c>
      <c r="DB37" s="24"/>
      <c r="DC37" s="24"/>
      <c r="DD37" s="24">
        <v>270</v>
      </c>
      <c r="DE37" s="32">
        <f t="shared" si="84"/>
        <v>1.4924623115577891</v>
      </c>
      <c r="DF37" s="24"/>
      <c r="DG37" s="24"/>
      <c r="DH37" s="24">
        <v>250</v>
      </c>
      <c r="DI37" s="32">
        <f t="shared" si="103"/>
        <v>1.3819095477386936</v>
      </c>
      <c r="DJ37" s="24"/>
      <c r="DK37" s="24"/>
      <c r="DL37" s="24"/>
      <c r="DM37" s="24"/>
      <c r="DN37" s="33">
        <v>250</v>
      </c>
      <c r="DO37" s="34">
        <f t="shared" si="104"/>
        <v>1.3819095477386936</v>
      </c>
      <c r="DP37" s="24"/>
      <c r="DQ37" s="24"/>
      <c r="DR37" s="24"/>
      <c r="DS37" s="24"/>
      <c r="DT37" s="24">
        <v>50</v>
      </c>
      <c r="DU37" s="32">
        <f t="shared" si="97"/>
        <v>0.27638190954773872</v>
      </c>
      <c r="DV37" s="24">
        <v>60</v>
      </c>
      <c r="DW37" s="32">
        <f t="shared" si="98"/>
        <v>0.33165829145728642</v>
      </c>
      <c r="DX37" s="24">
        <v>350</v>
      </c>
      <c r="DY37" s="41">
        <f t="shared" si="99"/>
        <v>1.9346733668341709</v>
      </c>
      <c r="DZ37" s="24">
        <v>140</v>
      </c>
      <c r="EA37" s="41">
        <f t="shared" si="66"/>
        <v>0.77386934673366836</v>
      </c>
      <c r="EB37" s="24">
        <v>140</v>
      </c>
      <c r="EC37" s="32">
        <f t="shared" si="55"/>
        <v>0.77386934673366836</v>
      </c>
      <c r="ED37" s="24"/>
      <c r="EE37" s="24"/>
      <c r="EF37" s="24">
        <v>230</v>
      </c>
      <c r="EG37" s="32">
        <f t="shared" si="57"/>
        <v>1.2713567839195981</v>
      </c>
      <c r="EH37" s="24">
        <v>160</v>
      </c>
      <c r="EI37" s="41">
        <f t="shared" si="58"/>
        <v>0.88442211055276387</v>
      </c>
      <c r="EJ37" s="24"/>
      <c r="EK37" s="24"/>
      <c r="EL37" s="24"/>
      <c r="EM37" s="24"/>
      <c r="EN37" s="24">
        <v>350</v>
      </c>
      <c r="EO37" s="32">
        <f t="shared" si="100"/>
        <v>1.9346733668341709</v>
      </c>
      <c r="EP37" s="24">
        <v>70</v>
      </c>
      <c r="EQ37" s="32">
        <f t="shared" si="101"/>
        <v>0.38693467336683418</v>
      </c>
      <c r="ER37" s="24">
        <v>30</v>
      </c>
      <c r="ES37" s="41">
        <f t="shared" si="102"/>
        <v>0.16582914572864321</v>
      </c>
      <c r="ET37" s="24"/>
      <c r="EU37" s="24"/>
      <c r="EV37" s="24"/>
      <c r="EW37" s="24"/>
      <c r="EX37" s="24">
        <v>390</v>
      </c>
      <c r="EY37" s="32">
        <f t="shared" si="79"/>
        <v>2.1557788944723622</v>
      </c>
      <c r="EZ37" s="24"/>
      <c r="FA37" s="24"/>
      <c r="FB37" s="24"/>
      <c r="FC37" s="24"/>
      <c r="FD37" s="24">
        <v>230</v>
      </c>
      <c r="FE37" s="32">
        <f t="shared" si="80"/>
        <v>1.2713567839195981</v>
      </c>
      <c r="FF37" s="24"/>
      <c r="FG37" s="24"/>
      <c r="FH37" s="24">
        <v>150</v>
      </c>
      <c r="FI37" s="32">
        <f t="shared" si="92"/>
        <v>0.82914572864321612</v>
      </c>
      <c r="FJ37" s="24">
        <v>80</v>
      </c>
      <c r="FK37" s="32">
        <f t="shared" si="93"/>
        <v>0.44221105527638194</v>
      </c>
      <c r="FL37" s="24"/>
      <c r="FM37" s="24"/>
      <c r="FN37" s="24">
        <v>150</v>
      </c>
      <c r="FO37" s="32">
        <f t="shared" ref="FO37:FO42" si="108">SUM(44/7960*FN37)</f>
        <v>0.82914572864321612</v>
      </c>
      <c r="FP37" s="24">
        <v>80</v>
      </c>
      <c r="FQ37" s="41">
        <f t="shared" ref="FQ37:FQ41" si="109">SUM(44/7960*FP37)</f>
        <v>0.44221105527638194</v>
      </c>
      <c r="FR37" s="24"/>
      <c r="FS37" s="24"/>
      <c r="FT37" s="11">
        <v>190</v>
      </c>
      <c r="FU37" s="32">
        <f t="shared" si="86"/>
        <v>1.050251256281407</v>
      </c>
      <c r="FV37" s="11">
        <v>100</v>
      </c>
      <c r="FW37" s="41">
        <f t="shared" si="87"/>
        <v>0.55276381909547745</v>
      </c>
      <c r="FX37" s="11">
        <v>110</v>
      </c>
      <c r="FY37" s="32">
        <f t="shared" si="45"/>
        <v>0.6080402010050252</v>
      </c>
      <c r="GW37" s="26"/>
      <c r="HQ37" s="26"/>
      <c r="HZ37" s="27"/>
      <c r="IA37" s="28"/>
      <c r="IB37" s="28"/>
      <c r="IC37" s="29"/>
    </row>
    <row r="38" spans="1:237" s="11" customFormat="1" ht="14.25" customHeight="1" x14ac:dyDescent="0.25">
      <c r="A38" s="11">
        <v>149953</v>
      </c>
      <c r="B38" s="6">
        <f t="shared" si="46"/>
        <v>67.551569264313045</v>
      </c>
      <c r="C38" s="11">
        <v>6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33">
        <v>60</v>
      </c>
      <c r="O38" s="34">
        <f t="shared" si="63"/>
        <v>0.33165829145728642</v>
      </c>
      <c r="P38" s="24"/>
      <c r="Q38" s="24"/>
      <c r="R38" s="33">
        <v>70</v>
      </c>
      <c r="S38" s="34">
        <f t="shared" si="75"/>
        <v>0.38693467336683418</v>
      </c>
      <c r="T38" s="24">
        <v>270</v>
      </c>
      <c r="U38" s="32">
        <f t="shared" si="76"/>
        <v>1.4924623115577891</v>
      </c>
      <c r="V38" s="24"/>
      <c r="W38" s="24"/>
      <c r="X38" s="24"/>
      <c r="Y38" s="24"/>
      <c r="Z38" s="24"/>
      <c r="AA38" s="24"/>
      <c r="AB38" s="24"/>
      <c r="AC38" s="24"/>
      <c r="AD38" s="33">
        <v>40</v>
      </c>
      <c r="AE38" s="34">
        <f t="shared" si="71"/>
        <v>0.22110552763819097</v>
      </c>
      <c r="AF38" s="24">
        <v>210</v>
      </c>
      <c r="AG38" s="32">
        <f t="shared" si="72"/>
        <v>1.1608040201005025</v>
      </c>
      <c r="AH38" s="24"/>
      <c r="AI38" s="24"/>
      <c r="AJ38" s="24">
        <v>220</v>
      </c>
      <c r="AK38" s="32">
        <f t="shared" si="105"/>
        <v>1.2160804020100504</v>
      </c>
      <c r="AL38" s="24">
        <v>130</v>
      </c>
      <c r="AM38" s="41">
        <f t="shared" si="106"/>
        <v>0.71859296482412061</v>
      </c>
      <c r="AN38" s="24"/>
      <c r="AO38" s="24"/>
      <c r="AP38" s="24"/>
      <c r="AQ38" s="24"/>
      <c r="AR38" s="24">
        <v>50</v>
      </c>
      <c r="AS38" s="32">
        <f t="shared" ref="AS38:AS40" si="110">SUM(44/7960*AR38)</f>
        <v>0.27638190954773872</v>
      </c>
      <c r="AT38" s="24">
        <v>60</v>
      </c>
      <c r="AU38" s="32">
        <f t="shared" ref="AU38:AU41" si="111">SUM(44/7960*AT38)</f>
        <v>0.33165829145728642</v>
      </c>
      <c r="AV38" s="24"/>
      <c r="AW38" s="24"/>
      <c r="AX38" s="24">
        <v>200</v>
      </c>
      <c r="AY38" s="32">
        <f t="shared" si="59"/>
        <v>1.1055276381909549</v>
      </c>
      <c r="AZ38" s="24"/>
      <c r="BA38" s="24"/>
      <c r="BB38" s="24"/>
      <c r="BC38" s="24"/>
      <c r="BD38" s="24">
        <v>60</v>
      </c>
      <c r="BE38" s="32">
        <f t="shared" si="90"/>
        <v>0.33165829145728642</v>
      </c>
      <c r="BF38" s="24">
        <v>60</v>
      </c>
      <c r="BG38" s="41">
        <f t="shared" si="91"/>
        <v>0.33165829145728642</v>
      </c>
      <c r="BH38" s="24"/>
      <c r="BI38" s="24"/>
      <c r="BJ38" s="24"/>
      <c r="BK38" s="24"/>
      <c r="BL38" s="24">
        <v>170</v>
      </c>
      <c r="BM38" s="41">
        <f t="shared" si="94"/>
        <v>0.93969849246231163</v>
      </c>
      <c r="BN38" s="33">
        <v>70</v>
      </c>
      <c r="BO38" s="34">
        <f t="shared" si="94"/>
        <v>0.38693467336683418</v>
      </c>
      <c r="BP38" s="24"/>
      <c r="BQ38" s="24"/>
      <c r="BR38" s="24">
        <v>200</v>
      </c>
      <c r="BS38" s="32">
        <f t="shared" ref="BS38:BS43" si="112">SUM(44/7960*BR38)</f>
        <v>1.1055276381909549</v>
      </c>
      <c r="BT38" s="24">
        <v>230</v>
      </c>
      <c r="BU38" s="32">
        <f t="shared" ref="BU38:BU43" si="113">SUM(44/7960*BT38)</f>
        <v>1.2713567839195981</v>
      </c>
      <c r="BV38" s="24"/>
      <c r="BW38" s="24"/>
      <c r="BX38" s="24"/>
      <c r="BY38" s="24"/>
      <c r="BZ38" s="24">
        <v>580</v>
      </c>
      <c r="CA38" s="32">
        <f t="shared" si="107"/>
        <v>3.2060301507537692</v>
      </c>
      <c r="CB38" s="24"/>
      <c r="CC38" s="24"/>
      <c r="CD38" s="24"/>
      <c r="CE38" s="24"/>
      <c r="CF38" s="24"/>
      <c r="CG38" s="24"/>
      <c r="CH38" s="24">
        <v>210</v>
      </c>
      <c r="CI38" s="32">
        <f t="shared" si="107"/>
        <v>1.1608040201005025</v>
      </c>
      <c r="CJ38" s="24"/>
      <c r="CK38" s="24"/>
      <c r="CL38" s="24">
        <v>60</v>
      </c>
      <c r="CM38" s="32">
        <f t="shared" si="69"/>
        <v>0.33165829145728642</v>
      </c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33">
        <v>20</v>
      </c>
      <c r="CY38" s="34">
        <f t="shared" si="95"/>
        <v>0.11055276381909548</v>
      </c>
      <c r="CZ38" s="24">
        <v>150</v>
      </c>
      <c r="DA38" s="41">
        <f t="shared" si="96"/>
        <v>0.82914572864321612</v>
      </c>
      <c r="DB38" s="24"/>
      <c r="DC38" s="24"/>
      <c r="DD38" s="24">
        <v>250</v>
      </c>
      <c r="DE38" s="41">
        <f t="shared" si="84"/>
        <v>1.3819095477386936</v>
      </c>
      <c r="DF38" s="24"/>
      <c r="DG38" s="24"/>
      <c r="DH38" s="24">
        <v>190</v>
      </c>
      <c r="DI38" s="41">
        <f t="shared" si="103"/>
        <v>1.050251256281407</v>
      </c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>
        <v>40</v>
      </c>
      <c r="DU38" s="32">
        <f t="shared" si="97"/>
        <v>0.22110552763819097</v>
      </c>
      <c r="DV38" s="24">
        <v>30</v>
      </c>
      <c r="DW38" s="32">
        <f t="shared" si="98"/>
        <v>0.16582914572864321</v>
      </c>
      <c r="DX38" s="33">
        <v>350</v>
      </c>
      <c r="DY38" s="34">
        <f t="shared" si="99"/>
        <v>1.9346733668341709</v>
      </c>
      <c r="DZ38" s="24">
        <v>140</v>
      </c>
      <c r="EA38" s="32">
        <f t="shared" si="66"/>
        <v>0.77386934673366836</v>
      </c>
      <c r="EB38" s="24">
        <v>130</v>
      </c>
      <c r="EC38" s="32">
        <f t="shared" si="55"/>
        <v>0.71859296482412061</v>
      </c>
      <c r="ED38" s="24"/>
      <c r="EE38" s="24"/>
      <c r="EF38" s="24">
        <v>210</v>
      </c>
      <c r="EG38" s="41">
        <f t="shared" si="57"/>
        <v>1.1608040201005025</v>
      </c>
      <c r="EH38" s="24">
        <v>160</v>
      </c>
      <c r="EI38" s="32">
        <f t="shared" si="58"/>
        <v>0.88442211055276387</v>
      </c>
      <c r="EJ38" s="24"/>
      <c r="EK38" s="24"/>
      <c r="EL38" s="24"/>
      <c r="EM38" s="24"/>
      <c r="EN38" s="24">
        <v>340</v>
      </c>
      <c r="EO38" s="32">
        <f t="shared" si="100"/>
        <v>1.8793969849246233</v>
      </c>
      <c r="EP38" s="24">
        <v>60</v>
      </c>
      <c r="EQ38" s="32">
        <f t="shared" si="101"/>
        <v>0.33165829145728642</v>
      </c>
      <c r="ER38" s="24">
        <v>30</v>
      </c>
      <c r="ES38" s="32">
        <f t="shared" si="102"/>
        <v>0.16582914572864321</v>
      </c>
      <c r="ET38" s="24"/>
      <c r="EU38" s="24"/>
      <c r="EV38" s="24"/>
      <c r="EW38" s="24"/>
      <c r="EX38" s="24">
        <v>370</v>
      </c>
      <c r="EY38" s="32">
        <f t="shared" si="79"/>
        <v>2.0452261306532664</v>
      </c>
      <c r="EZ38" s="24"/>
      <c r="FA38" s="24"/>
      <c r="FB38" s="24"/>
      <c r="FC38" s="24"/>
      <c r="FD38" s="24">
        <v>220</v>
      </c>
      <c r="FE38" s="32">
        <f t="shared" si="80"/>
        <v>1.2160804020100504</v>
      </c>
      <c r="FF38" s="24"/>
      <c r="FG38" s="24"/>
      <c r="FH38" s="24">
        <v>120</v>
      </c>
      <c r="FI38" s="32">
        <f t="shared" si="92"/>
        <v>0.66331658291457285</v>
      </c>
      <c r="FJ38" s="33">
        <v>60</v>
      </c>
      <c r="FK38" s="34">
        <f t="shared" si="93"/>
        <v>0.33165829145728642</v>
      </c>
      <c r="FL38" s="24"/>
      <c r="FM38" s="24"/>
      <c r="FN38" s="24">
        <v>130</v>
      </c>
      <c r="FO38" s="32">
        <f t="shared" si="108"/>
        <v>0.71859296482412061</v>
      </c>
      <c r="FP38" s="24">
        <v>80</v>
      </c>
      <c r="FQ38" s="32">
        <f t="shared" si="109"/>
        <v>0.44221105527638194</v>
      </c>
      <c r="FR38" s="24"/>
      <c r="FS38" s="24"/>
      <c r="FT38" s="24">
        <v>170</v>
      </c>
      <c r="FU38" s="32">
        <f t="shared" si="86"/>
        <v>0.93969849246231163</v>
      </c>
      <c r="FV38" s="24">
        <v>100</v>
      </c>
      <c r="FW38" s="32">
        <f t="shared" si="87"/>
        <v>0.55276381909547745</v>
      </c>
      <c r="FX38" s="24">
        <v>100</v>
      </c>
      <c r="FY38" s="41">
        <f t="shared" si="45"/>
        <v>0.55276381909547745</v>
      </c>
      <c r="HZ38" s="27"/>
      <c r="IA38" s="28"/>
      <c r="IB38" s="28"/>
      <c r="IC38" s="29"/>
    </row>
    <row r="39" spans="1:237" s="11" customFormat="1" ht="14.25" customHeight="1" x14ac:dyDescent="0.25">
      <c r="A39" s="11">
        <v>144970</v>
      </c>
      <c r="B39" s="6">
        <f t="shared" si="46"/>
        <v>65.306802773185339</v>
      </c>
      <c r="C39" s="11">
        <v>5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>
        <v>260</v>
      </c>
      <c r="U39" s="41">
        <f t="shared" si="76"/>
        <v>1.4371859296482412</v>
      </c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>
        <v>190</v>
      </c>
      <c r="AG39" s="32">
        <f t="shared" si="72"/>
        <v>1.050251256281407</v>
      </c>
      <c r="AH39" s="24"/>
      <c r="AI39" s="24"/>
      <c r="AJ39" s="24">
        <v>200</v>
      </c>
      <c r="AK39" s="32">
        <f t="shared" si="105"/>
        <v>1.1055276381909549</v>
      </c>
      <c r="AL39" s="24">
        <v>130</v>
      </c>
      <c r="AM39" s="32">
        <f t="shared" si="106"/>
        <v>0.71859296482412061</v>
      </c>
      <c r="AN39" s="24"/>
      <c r="AO39" s="24"/>
      <c r="AP39" s="24"/>
      <c r="AQ39" s="24"/>
      <c r="AR39" s="24">
        <v>20</v>
      </c>
      <c r="AS39" s="41">
        <f t="shared" si="110"/>
        <v>0.11055276381909548</v>
      </c>
      <c r="AT39" s="24">
        <v>50</v>
      </c>
      <c r="AU39" s="41">
        <f t="shared" si="111"/>
        <v>0.27638190954773872</v>
      </c>
      <c r="AV39" s="24"/>
      <c r="AW39" s="24"/>
      <c r="AX39" s="24">
        <v>160</v>
      </c>
      <c r="AY39" s="41">
        <f t="shared" si="59"/>
        <v>0.88442211055276387</v>
      </c>
      <c r="AZ39" s="24"/>
      <c r="BA39" s="24"/>
      <c r="BB39" s="24"/>
      <c r="BC39" s="24"/>
      <c r="BD39" s="33">
        <v>50</v>
      </c>
      <c r="BE39" s="34">
        <f t="shared" si="90"/>
        <v>0.27638190954773872</v>
      </c>
      <c r="BF39" s="24">
        <v>60</v>
      </c>
      <c r="BG39" s="32">
        <f t="shared" si="91"/>
        <v>0.33165829145728642</v>
      </c>
      <c r="BH39" s="24"/>
      <c r="BI39" s="24"/>
      <c r="BJ39" s="24"/>
      <c r="BK39" s="24"/>
      <c r="BL39" s="33">
        <v>170</v>
      </c>
      <c r="BM39" s="34">
        <f t="shared" si="94"/>
        <v>0.93969849246231163</v>
      </c>
      <c r="BN39" s="24"/>
      <c r="BO39" s="26"/>
      <c r="BP39" s="24"/>
      <c r="BQ39" s="24"/>
      <c r="BR39" s="24">
        <v>190</v>
      </c>
      <c r="BS39" s="32">
        <f t="shared" si="112"/>
        <v>1.050251256281407</v>
      </c>
      <c r="BT39" s="24">
        <v>200</v>
      </c>
      <c r="BU39" s="32">
        <f t="shared" si="113"/>
        <v>1.1055276381909549</v>
      </c>
      <c r="BV39" s="24"/>
      <c r="BW39" s="24"/>
      <c r="BX39" s="24"/>
      <c r="BY39" s="24"/>
      <c r="BZ39" s="24">
        <v>570</v>
      </c>
      <c r="CA39" s="32">
        <f t="shared" si="107"/>
        <v>3.1507537688442211</v>
      </c>
      <c r="CB39" s="24"/>
      <c r="CC39" s="24"/>
      <c r="CD39" s="24"/>
      <c r="CE39" s="24"/>
      <c r="CF39" s="24"/>
      <c r="CG39" s="24"/>
      <c r="CH39" s="24">
        <v>190</v>
      </c>
      <c r="CI39" s="32">
        <f t="shared" si="107"/>
        <v>1.050251256281407</v>
      </c>
      <c r="CJ39" s="24"/>
      <c r="CK39" s="24"/>
      <c r="CL39" s="33">
        <v>50</v>
      </c>
      <c r="CM39" s="34">
        <f t="shared" si="69"/>
        <v>0.27638190954773872</v>
      </c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>
        <v>150</v>
      </c>
      <c r="DA39" s="32">
        <f t="shared" si="96"/>
        <v>0.82914572864321612</v>
      </c>
      <c r="DB39" s="24"/>
      <c r="DC39" s="24"/>
      <c r="DD39" s="24">
        <v>250</v>
      </c>
      <c r="DE39" s="32">
        <f t="shared" si="84"/>
        <v>1.3819095477386936</v>
      </c>
      <c r="DF39" s="24"/>
      <c r="DG39" s="24"/>
      <c r="DH39" s="24">
        <v>190</v>
      </c>
      <c r="DI39" s="32">
        <f t="shared" si="103"/>
        <v>1.050251256281407</v>
      </c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33">
        <v>30</v>
      </c>
      <c r="DU39" s="34">
        <f t="shared" si="97"/>
        <v>0.16582914572864321</v>
      </c>
      <c r="DV39" s="33">
        <v>20</v>
      </c>
      <c r="DW39" s="34">
        <f t="shared" si="98"/>
        <v>0.11055276381909548</v>
      </c>
      <c r="DX39" s="24"/>
      <c r="DY39" s="24"/>
      <c r="DZ39" s="24">
        <v>120</v>
      </c>
      <c r="EA39" s="41">
        <f t="shared" si="66"/>
        <v>0.66331658291457285</v>
      </c>
      <c r="EB39" s="24">
        <v>100</v>
      </c>
      <c r="EC39" s="41">
        <f t="shared" si="55"/>
        <v>0.55276381909547745</v>
      </c>
      <c r="ED39" s="24"/>
      <c r="EE39" s="24"/>
      <c r="EF39" s="24">
        <v>210</v>
      </c>
      <c r="EG39" s="32">
        <f t="shared" si="57"/>
        <v>1.1608040201005025</v>
      </c>
      <c r="EH39" s="24">
        <v>140</v>
      </c>
      <c r="EI39" s="32">
        <f t="shared" si="58"/>
        <v>0.77386934673366836</v>
      </c>
      <c r="EJ39" s="24"/>
      <c r="EK39" s="24"/>
      <c r="EL39" s="24"/>
      <c r="EM39" s="24"/>
      <c r="EN39" s="24">
        <v>250</v>
      </c>
      <c r="EO39" s="32">
        <f t="shared" si="100"/>
        <v>1.3819095477386936</v>
      </c>
      <c r="EP39" s="24">
        <v>50</v>
      </c>
      <c r="EQ39" s="41">
        <f t="shared" si="101"/>
        <v>0.27638190954773872</v>
      </c>
      <c r="ER39" s="33">
        <v>20</v>
      </c>
      <c r="ES39" s="34">
        <f t="shared" si="102"/>
        <v>0.11055276381909548</v>
      </c>
      <c r="ET39" s="24"/>
      <c r="EU39" s="24"/>
      <c r="EV39" s="24"/>
      <c r="EW39" s="24"/>
      <c r="EX39" s="24">
        <v>230</v>
      </c>
      <c r="EY39" s="32">
        <f t="shared" si="79"/>
        <v>1.2713567839195981</v>
      </c>
      <c r="EZ39" s="24"/>
      <c r="FA39" s="24"/>
      <c r="FB39" s="24"/>
      <c r="FC39" s="24"/>
      <c r="FD39" s="33">
        <v>50</v>
      </c>
      <c r="FE39" s="34">
        <f t="shared" si="80"/>
        <v>0.27638190954773872</v>
      </c>
      <c r="FF39" s="24"/>
      <c r="FG39" s="24"/>
      <c r="FH39" s="33">
        <v>100</v>
      </c>
      <c r="FI39" s="34">
        <f t="shared" si="92"/>
        <v>0.55276381909547745</v>
      </c>
      <c r="FJ39" s="24"/>
      <c r="FK39" s="24"/>
      <c r="FL39" s="24"/>
      <c r="FM39" s="24"/>
      <c r="FN39" s="24">
        <v>120</v>
      </c>
      <c r="FO39" s="32">
        <f t="shared" si="108"/>
        <v>0.66331658291457285</v>
      </c>
      <c r="FP39" s="24">
        <v>70</v>
      </c>
      <c r="FQ39" s="41">
        <f t="shared" si="109"/>
        <v>0.38693467336683418</v>
      </c>
      <c r="FR39" s="24"/>
      <c r="FS39" s="24"/>
      <c r="FT39" s="24">
        <v>160</v>
      </c>
      <c r="FU39" s="32">
        <f t="shared" si="86"/>
        <v>0.88442211055276387</v>
      </c>
      <c r="FV39" s="24">
        <v>90</v>
      </c>
      <c r="FW39" s="32">
        <f t="shared" si="87"/>
        <v>0.49748743718592969</v>
      </c>
      <c r="FX39" s="24">
        <v>100</v>
      </c>
      <c r="FY39" s="32">
        <f t="shared" si="45"/>
        <v>0.55276381909547745</v>
      </c>
      <c r="HZ39" s="27"/>
      <c r="IA39" s="28"/>
      <c r="IB39" s="28"/>
      <c r="IC39" s="29"/>
    </row>
    <row r="40" spans="1:237" s="11" customFormat="1" ht="14.25" customHeight="1" x14ac:dyDescent="0.25">
      <c r="A40" s="11">
        <v>139987</v>
      </c>
      <c r="B40" s="6">
        <f t="shared" si="46"/>
        <v>63.062036282057633</v>
      </c>
      <c r="C40" s="11">
        <v>4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30">
        <v>260</v>
      </c>
      <c r="U40" s="31">
        <f t="shared" si="76"/>
        <v>1.4371859296482412</v>
      </c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>
        <v>180</v>
      </c>
      <c r="AG40" s="32">
        <f t="shared" si="72"/>
        <v>0.99497487437185939</v>
      </c>
      <c r="AH40" s="24"/>
      <c r="AI40" s="24"/>
      <c r="AJ40" s="24">
        <v>180</v>
      </c>
      <c r="AK40" s="32">
        <f t="shared" si="105"/>
        <v>0.99497487437185939</v>
      </c>
      <c r="AL40" s="33">
        <v>80</v>
      </c>
      <c r="AM40" s="34">
        <f t="shared" si="106"/>
        <v>0.44221105527638194</v>
      </c>
      <c r="AN40" s="24"/>
      <c r="AO40" s="24"/>
      <c r="AP40" s="24"/>
      <c r="AQ40" s="24"/>
      <c r="AR40" s="33">
        <v>20</v>
      </c>
      <c r="AS40" s="34">
        <f t="shared" si="110"/>
        <v>0.11055276381909548</v>
      </c>
      <c r="AT40" s="24">
        <v>50</v>
      </c>
      <c r="AU40" s="32">
        <f t="shared" si="111"/>
        <v>0.27638190954773872</v>
      </c>
      <c r="AV40" s="24"/>
      <c r="AW40" s="24"/>
      <c r="AX40" s="24">
        <v>160</v>
      </c>
      <c r="AY40" s="32">
        <f t="shared" si="59"/>
        <v>0.88442211055276387</v>
      </c>
      <c r="AZ40" s="24"/>
      <c r="BA40" s="24"/>
      <c r="BB40" s="24"/>
      <c r="BC40" s="24"/>
      <c r="BD40" s="24"/>
      <c r="BE40" s="24"/>
      <c r="BF40" s="33">
        <v>40</v>
      </c>
      <c r="BG40" s="34">
        <f t="shared" si="91"/>
        <v>0.22110552763819097</v>
      </c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>
        <v>170</v>
      </c>
      <c r="BS40" s="41">
        <f t="shared" si="112"/>
        <v>0.93969849246231163</v>
      </c>
      <c r="BT40" s="24">
        <v>190</v>
      </c>
      <c r="BU40" s="32">
        <f t="shared" si="113"/>
        <v>1.050251256281407</v>
      </c>
      <c r="BV40" s="24"/>
      <c r="BW40" s="24"/>
      <c r="BX40" s="24"/>
      <c r="BY40" s="24"/>
      <c r="BZ40" s="30">
        <v>510</v>
      </c>
      <c r="CA40" s="31">
        <f t="shared" si="107"/>
        <v>2.8190954773869348</v>
      </c>
      <c r="CB40" s="24"/>
      <c r="CC40" s="24"/>
      <c r="CD40" s="24"/>
      <c r="CE40" s="24"/>
      <c r="CF40" s="24"/>
      <c r="CG40" s="24"/>
      <c r="CH40" s="24">
        <v>180</v>
      </c>
      <c r="CI40" s="32">
        <f t="shared" si="107"/>
        <v>0.99497487437185939</v>
      </c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>
        <v>130</v>
      </c>
      <c r="DA40" s="32">
        <f t="shared" si="96"/>
        <v>0.71859296482412061</v>
      </c>
      <c r="DB40" s="24"/>
      <c r="DC40" s="24"/>
      <c r="DD40" s="24">
        <v>200</v>
      </c>
      <c r="DE40" s="32">
        <f t="shared" si="84"/>
        <v>1.1055276381909549</v>
      </c>
      <c r="DF40" s="24"/>
      <c r="DG40" s="24"/>
      <c r="DH40" s="30">
        <v>150</v>
      </c>
      <c r="DI40" s="31">
        <f t="shared" si="103"/>
        <v>0.82914572864321612</v>
      </c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6"/>
      <c r="DV40" s="24"/>
      <c r="DW40" s="24"/>
      <c r="DX40" s="24"/>
      <c r="DY40" s="24"/>
      <c r="DZ40" s="24">
        <v>120</v>
      </c>
      <c r="EA40" s="32">
        <f t="shared" si="66"/>
        <v>0.66331658291457285</v>
      </c>
      <c r="EB40" s="24">
        <v>100</v>
      </c>
      <c r="EC40" s="41">
        <f t="shared" si="55"/>
        <v>0.55276381909547745</v>
      </c>
      <c r="ED40" s="24"/>
      <c r="EE40" s="24"/>
      <c r="EF40" s="24">
        <v>100</v>
      </c>
      <c r="EG40" s="32">
        <f t="shared" si="57"/>
        <v>0.55276381909547745</v>
      </c>
      <c r="EH40" s="24">
        <v>50</v>
      </c>
      <c r="EI40" s="41">
        <f t="shared" si="58"/>
        <v>0.27638190954773872</v>
      </c>
      <c r="EJ40" s="24"/>
      <c r="EK40" s="24"/>
      <c r="EL40" s="24"/>
      <c r="EM40" s="24"/>
      <c r="EN40" s="24">
        <v>130</v>
      </c>
      <c r="EO40" s="32">
        <f t="shared" si="100"/>
        <v>0.71859296482412061</v>
      </c>
      <c r="EP40" s="24">
        <v>50</v>
      </c>
      <c r="EQ40" s="32">
        <f t="shared" si="101"/>
        <v>0.27638190954773872</v>
      </c>
      <c r="ER40" s="24"/>
      <c r="ES40" s="24"/>
      <c r="ET40" s="24"/>
      <c r="EU40" s="24"/>
      <c r="EV40" s="24"/>
      <c r="EW40" s="24"/>
      <c r="EX40" s="24">
        <v>220</v>
      </c>
      <c r="EY40" s="32">
        <f t="shared" si="79"/>
        <v>1.2160804020100504</v>
      </c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>
        <v>80</v>
      </c>
      <c r="FO40" s="32">
        <f t="shared" si="108"/>
        <v>0.44221105527638194</v>
      </c>
      <c r="FP40" s="24">
        <v>70</v>
      </c>
      <c r="FQ40" s="32">
        <f t="shared" si="109"/>
        <v>0.38693467336683418</v>
      </c>
      <c r="FR40" s="24"/>
      <c r="FS40" s="24"/>
      <c r="FT40" s="24">
        <v>150</v>
      </c>
      <c r="FU40" s="32">
        <f t="shared" si="86"/>
        <v>0.82914572864321612</v>
      </c>
      <c r="FV40" s="24">
        <v>60</v>
      </c>
      <c r="FW40" s="32">
        <f t="shared" si="87"/>
        <v>0.33165829145728642</v>
      </c>
      <c r="FX40" s="24">
        <v>50</v>
      </c>
      <c r="FY40" s="41">
        <f t="shared" si="45"/>
        <v>0.27638190954773872</v>
      </c>
      <c r="HZ40" s="27"/>
      <c r="IA40" s="28"/>
      <c r="IB40" s="28"/>
      <c r="IC40" s="29"/>
    </row>
    <row r="41" spans="1:237" s="11" customFormat="1" ht="14.25" customHeight="1" x14ac:dyDescent="0.25">
      <c r="A41" s="11">
        <v>135007</v>
      </c>
      <c r="B41" s="6">
        <f t="shared" si="46"/>
        <v>60.818621245771077</v>
      </c>
      <c r="C41" s="11">
        <v>3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>
        <v>130</v>
      </c>
      <c r="W41" s="41">
        <f t="shared" ref="W41:W42" si="114">SUM(44/7960*V41)</f>
        <v>0.71859296482412061</v>
      </c>
      <c r="X41" s="33">
        <v>120</v>
      </c>
      <c r="Y41" s="34">
        <f t="shared" ref="Y41" si="115">SUM(44/7960*X41)</f>
        <v>0.66331658291457285</v>
      </c>
      <c r="Z41" s="24"/>
      <c r="AA41" s="24"/>
      <c r="AB41" s="24"/>
      <c r="AC41" s="24"/>
      <c r="AD41" s="24"/>
      <c r="AE41" s="24"/>
      <c r="AF41" s="24">
        <v>150</v>
      </c>
      <c r="AG41" s="32">
        <f t="shared" si="72"/>
        <v>0.82914572864321612</v>
      </c>
      <c r="AH41" s="24"/>
      <c r="AI41" s="24"/>
      <c r="AJ41" s="33">
        <v>100</v>
      </c>
      <c r="AK41" s="34">
        <f t="shared" si="105"/>
        <v>0.55276381909547745</v>
      </c>
      <c r="AL41" s="24"/>
      <c r="AM41" s="24"/>
      <c r="AN41" s="24"/>
      <c r="AO41" s="24"/>
      <c r="AP41" s="24"/>
      <c r="AQ41" s="24"/>
      <c r="AR41" s="24"/>
      <c r="AS41" s="24"/>
      <c r="AT41" s="33">
        <v>40</v>
      </c>
      <c r="AU41" s="34">
        <f t="shared" si="111"/>
        <v>0.22110552763819097</v>
      </c>
      <c r="AV41" s="24"/>
      <c r="AW41" s="24"/>
      <c r="AX41" s="24">
        <v>130</v>
      </c>
      <c r="AY41" s="32">
        <f t="shared" si="59"/>
        <v>0.71859296482412061</v>
      </c>
      <c r="AZ41" s="24"/>
      <c r="BA41" s="24"/>
      <c r="BB41" s="24"/>
      <c r="BC41" s="24"/>
      <c r="BD41" s="24"/>
      <c r="BE41" s="24"/>
      <c r="BF41" s="24"/>
      <c r="BG41" s="26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>
        <v>170</v>
      </c>
      <c r="BS41" s="32">
        <f t="shared" si="112"/>
        <v>0.93969849246231163</v>
      </c>
      <c r="BT41" s="24">
        <v>170</v>
      </c>
      <c r="BU41" s="32">
        <f t="shared" si="113"/>
        <v>0.93969849246231163</v>
      </c>
      <c r="BV41" s="24"/>
      <c r="BW41" s="24"/>
      <c r="BX41" s="24"/>
      <c r="BY41" s="24"/>
      <c r="BZ41" s="24"/>
      <c r="CA41" s="24"/>
      <c r="CB41" s="24">
        <v>100</v>
      </c>
      <c r="CC41" s="32">
        <f t="shared" si="107"/>
        <v>0.55276381909547745</v>
      </c>
      <c r="CD41" s="24">
        <v>200</v>
      </c>
      <c r="CE41" s="32">
        <f t="shared" si="107"/>
        <v>1.1055276381909549</v>
      </c>
      <c r="CF41" s="24">
        <v>200</v>
      </c>
      <c r="CG41" s="32">
        <f t="shared" si="107"/>
        <v>1.1055276381909549</v>
      </c>
      <c r="CH41" s="33">
        <v>150</v>
      </c>
      <c r="CI41" s="34">
        <f t="shared" si="107"/>
        <v>0.82914572864321612</v>
      </c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>
        <v>120</v>
      </c>
      <c r="DA41" s="32">
        <f t="shared" si="96"/>
        <v>0.66331658291457285</v>
      </c>
      <c r="DB41" s="24"/>
      <c r="DC41" s="24"/>
      <c r="DD41" s="24">
        <v>190</v>
      </c>
      <c r="DE41" s="41">
        <f t="shared" si="84"/>
        <v>1.050251256281407</v>
      </c>
      <c r="DF41" s="24"/>
      <c r="DG41" s="24"/>
      <c r="DH41" s="24"/>
      <c r="DI41" s="24"/>
      <c r="DJ41" s="24">
        <v>50</v>
      </c>
      <c r="DK41" s="32">
        <f t="shared" ref="DK41:DK42" si="116">SUM(44/7960*DJ41)</f>
        <v>0.27638190954773872</v>
      </c>
      <c r="DL41" s="24">
        <v>50</v>
      </c>
      <c r="DM41" s="32">
        <f t="shared" ref="DM41:DM42" si="117">SUM(44/7960*DL41)</f>
        <v>0.27638190954773872</v>
      </c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>
        <v>70</v>
      </c>
      <c r="EA41" s="32">
        <f t="shared" si="66"/>
        <v>0.38693467336683418</v>
      </c>
      <c r="EB41" s="33">
        <v>100</v>
      </c>
      <c r="EC41" s="34">
        <f t="shared" si="55"/>
        <v>0.55276381909547745</v>
      </c>
      <c r="ED41" s="24"/>
      <c r="EE41" s="24"/>
      <c r="EF41" s="33">
        <v>70</v>
      </c>
      <c r="EG41" s="34">
        <f t="shared" si="57"/>
        <v>0.38693467336683418</v>
      </c>
      <c r="EH41" s="24">
        <v>50</v>
      </c>
      <c r="EI41" s="32">
        <f t="shared" si="58"/>
        <v>0.27638190954773872</v>
      </c>
      <c r="EJ41" s="24"/>
      <c r="EK41" s="24"/>
      <c r="EL41" s="24"/>
      <c r="EM41" s="24"/>
      <c r="EN41" s="24">
        <v>100</v>
      </c>
      <c r="EO41" s="32">
        <f t="shared" si="100"/>
        <v>0.55276381909547745</v>
      </c>
      <c r="EP41" s="33">
        <v>20</v>
      </c>
      <c r="EQ41" s="34">
        <f t="shared" si="101"/>
        <v>0.11055276381909548</v>
      </c>
      <c r="ER41" s="24"/>
      <c r="ES41" s="24"/>
      <c r="ET41" s="24"/>
      <c r="EU41" s="24"/>
      <c r="EV41" s="24"/>
      <c r="EW41" s="24"/>
      <c r="EX41" s="24">
        <v>100</v>
      </c>
      <c r="EY41" s="32">
        <f t="shared" si="79"/>
        <v>0.55276381909547745</v>
      </c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>
        <v>70</v>
      </c>
      <c r="FO41" s="32">
        <f t="shared" si="108"/>
        <v>0.38693467336683418</v>
      </c>
      <c r="FP41" s="33">
        <v>40</v>
      </c>
      <c r="FQ41" s="34">
        <f t="shared" si="109"/>
        <v>0.22110552763819097</v>
      </c>
      <c r="FR41" s="24"/>
      <c r="FS41" s="24"/>
      <c r="FT41" s="24">
        <v>120</v>
      </c>
      <c r="FU41" s="32">
        <f t="shared" si="86"/>
        <v>0.66331658291457285</v>
      </c>
      <c r="FV41" s="24">
        <v>50</v>
      </c>
      <c r="FW41" s="41">
        <f t="shared" si="87"/>
        <v>0.27638190954773872</v>
      </c>
      <c r="FX41" s="24">
        <v>50</v>
      </c>
      <c r="FY41" s="41">
        <f t="shared" si="45"/>
        <v>0.27638190954773872</v>
      </c>
      <c r="HZ41" s="27"/>
      <c r="IA41" s="28"/>
      <c r="IB41" s="28"/>
      <c r="IC41" s="29"/>
    </row>
    <row r="42" spans="1:237" s="11" customFormat="1" ht="14.25" customHeight="1" x14ac:dyDescent="0.25">
      <c r="A42" s="11">
        <v>125041</v>
      </c>
      <c r="B42" s="6">
        <f t="shared" si="46"/>
        <v>56.329088263515672</v>
      </c>
      <c r="C42" s="11">
        <v>2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33">
        <v>130</v>
      </c>
      <c r="W42" s="34">
        <f t="shared" si="114"/>
        <v>0.71859296482412061</v>
      </c>
      <c r="X42" s="24"/>
      <c r="Y42" s="24"/>
      <c r="Z42" s="24"/>
      <c r="AA42" s="24"/>
      <c r="AB42" s="24"/>
      <c r="AC42" s="24"/>
      <c r="AD42" s="24"/>
      <c r="AE42" s="24"/>
      <c r="AF42" s="33">
        <v>140</v>
      </c>
      <c r="AG42" s="34">
        <f t="shared" si="72"/>
        <v>0.77386934673366836</v>
      </c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33">
        <v>50</v>
      </c>
      <c r="AY42" s="34">
        <f t="shared" si="59"/>
        <v>0.27638190954773872</v>
      </c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>
        <v>120</v>
      </c>
      <c r="BS42" s="32">
        <f t="shared" si="112"/>
        <v>0.66331658291457285</v>
      </c>
      <c r="BT42" s="24">
        <v>110</v>
      </c>
      <c r="BU42" s="32">
        <f t="shared" si="113"/>
        <v>0.6080402010050252</v>
      </c>
      <c r="BV42" s="24"/>
      <c r="BW42" s="24"/>
      <c r="BX42" s="24"/>
      <c r="BY42" s="24"/>
      <c r="BZ42" s="24"/>
      <c r="CA42" s="24"/>
      <c r="CB42" s="33">
        <v>90</v>
      </c>
      <c r="CC42" s="34">
        <f t="shared" si="107"/>
        <v>0.49748743718592969</v>
      </c>
      <c r="CD42" s="33">
        <v>150</v>
      </c>
      <c r="CE42" s="34">
        <f t="shared" si="107"/>
        <v>0.82914572864321612</v>
      </c>
      <c r="CF42" s="33">
        <v>150</v>
      </c>
      <c r="CG42" s="34">
        <f t="shared" si="107"/>
        <v>0.82914572864321612</v>
      </c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33">
        <v>70</v>
      </c>
      <c r="DA42" s="34">
        <f t="shared" si="96"/>
        <v>0.38693467336683418</v>
      </c>
      <c r="DB42" s="24"/>
      <c r="DC42" s="24"/>
      <c r="DD42" s="24">
        <v>190</v>
      </c>
      <c r="DE42" s="32">
        <f t="shared" si="84"/>
        <v>1.050251256281407</v>
      </c>
      <c r="DF42" s="24"/>
      <c r="DG42" s="24"/>
      <c r="DH42" s="24"/>
      <c r="DI42" s="24"/>
      <c r="DJ42" s="33">
        <v>20</v>
      </c>
      <c r="DK42" s="34">
        <f t="shared" si="116"/>
        <v>0.11055276381909548</v>
      </c>
      <c r="DL42" s="33">
        <v>20</v>
      </c>
      <c r="DM42" s="34">
        <f t="shared" si="117"/>
        <v>0.11055276381909548</v>
      </c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33">
        <v>50</v>
      </c>
      <c r="EA42" s="34">
        <f t="shared" si="66"/>
        <v>0.27638190954773872</v>
      </c>
      <c r="EB42" s="24"/>
      <c r="EC42" s="24"/>
      <c r="ED42" s="24"/>
      <c r="EE42" s="24"/>
      <c r="EF42" s="24"/>
      <c r="EG42" s="24"/>
      <c r="EH42" s="33">
        <v>40</v>
      </c>
      <c r="EI42" s="34">
        <f t="shared" si="58"/>
        <v>0.22110552763819097</v>
      </c>
      <c r="EJ42" s="24"/>
      <c r="EK42" s="24"/>
      <c r="EL42" s="24"/>
      <c r="EM42" s="24"/>
      <c r="EN42" s="33">
        <v>50</v>
      </c>
      <c r="EO42" s="34">
        <f t="shared" si="100"/>
        <v>0.27638190954773872</v>
      </c>
      <c r="EP42" s="24"/>
      <c r="EQ42" s="24"/>
      <c r="ER42" s="24"/>
      <c r="ES42" s="24"/>
      <c r="ET42" s="24"/>
      <c r="EU42" s="24"/>
      <c r="EV42" s="24"/>
      <c r="EW42" s="24"/>
      <c r="EX42" s="33">
        <v>80</v>
      </c>
      <c r="EY42" s="34">
        <f t="shared" si="79"/>
        <v>0.44221105527638194</v>
      </c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33">
        <v>50</v>
      </c>
      <c r="FO42" s="34">
        <f t="shared" si="108"/>
        <v>0.27638190954773872</v>
      </c>
      <c r="FP42" s="24"/>
      <c r="FQ42" s="24"/>
      <c r="FR42" s="24"/>
      <c r="FS42" s="24"/>
      <c r="FT42" s="33">
        <v>100</v>
      </c>
      <c r="FU42" s="34">
        <f t="shared" si="86"/>
        <v>0.55276381909547745</v>
      </c>
      <c r="FV42" s="33">
        <v>50</v>
      </c>
      <c r="FW42" s="34">
        <f t="shared" si="87"/>
        <v>0.27638190954773872</v>
      </c>
      <c r="FX42" s="33">
        <v>50</v>
      </c>
      <c r="FY42" s="34">
        <f t="shared" si="45"/>
        <v>0.27638190954773872</v>
      </c>
      <c r="HZ42" s="27"/>
      <c r="IA42" s="28"/>
      <c r="IB42" s="28"/>
      <c r="IC42" s="29"/>
    </row>
    <row r="43" spans="1:237" s="11" customFormat="1" ht="14.25" customHeight="1" x14ac:dyDescent="0.25">
      <c r="A43" s="11">
        <v>107676</v>
      </c>
      <c r="B43" s="6">
        <f t="shared" si="46"/>
        <v>48.506417158070661</v>
      </c>
      <c r="C43" s="11">
        <v>1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33">
        <v>80</v>
      </c>
      <c r="BS43" s="34">
        <f t="shared" si="112"/>
        <v>0.44221105527638194</v>
      </c>
      <c r="BT43" s="33">
        <v>30</v>
      </c>
      <c r="BU43" s="34">
        <f t="shared" si="113"/>
        <v>0.16582914572864321</v>
      </c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33">
        <v>60</v>
      </c>
      <c r="DE43" s="34">
        <f t="shared" si="84"/>
        <v>0.33165829145728642</v>
      </c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HZ43" s="27"/>
      <c r="IA43" s="28"/>
      <c r="IB43" s="28"/>
      <c r="IC43" s="29"/>
    </row>
    <row r="44" spans="1:237" s="11" customFormat="1" ht="14.25" customHeight="1" x14ac:dyDescent="0.25">
      <c r="B44" s="6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HZ44" s="27"/>
      <c r="IA44" s="28"/>
      <c r="IB44" s="28"/>
      <c r="IC44" s="2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8E9D-7F05-4D3C-823B-3633B1316681}">
  <dimension ref="A1:F43"/>
  <sheetViews>
    <sheetView workbookViewId="0">
      <selection activeCell="K17" sqref="K17"/>
    </sheetView>
  </sheetViews>
  <sheetFormatPr defaultRowHeight="15" x14ac:dyDescent="0.25"/>
  <cols>
    <col min="1" max="1" width="10.42578125" bestFit="1" customWidth="1"/>
    <col min="2" max="2" width="11.42578125" bestFit="1" customWidth="1"/>
    <col min="3" max="3" width="9.140625" style="21"/>
    <col min="4" max="4" width="10.42578125" bestFit="1" customWidth="1"/>
    <col min="5" max="5" width="11.42578125" bestFit="1" customWidth="1"/>
    <col min="6" max="6" width="9.140625" style="21"/>
  </cols>
  <sheetData>
    <row r="1" spans="1:5" x14ac:dyDescent="0.25">
      <c r="A1" s="13" t="s">
        <v>105</v>
      </c>
      <c r="B1" s="13"/>
      <c r="D1" s="13" t="s">
        <v>106</v>
      </c>
      <c r="E1" s="13"/>
    </row>
    <row r="2" spans="1:5" x14ac:dyDescent="0.25">
      <c r="A2" t="s">
        <v>2</v>
      </c>
      <c r="B2" t="s">
        <v>104</v>
      </c>
      <c r="D2" t="s">
        <v>2</v>
      </c>
      <c r="E2" t="s">
        <v>104</v>
      </c>
    </row>
    <row r="3" spans="1:5" x14ac:dyDescent="0.25">
      <c r="A3">
        <v>100</v>
      </c>
      <c r="B3">
        <v>1</v>
      </c>
      <c r="D3">
        <v>100</v>
      </c>
      <c r="E3">
        <v>1</v>
      </c>
    </row>
    <row r="4" spans="1:5" x14ac:dyDescent="0.25">
      <c r="A4">
        <v>99.308319999999995</v>
      </c>
      <c r="B4">
        <v>1</v>
      </c>
      <c r="D4">
        <v>99.727909999999994</v>
      </c>
      <c r="E4">
        <v>2</v>
      </c>
    </row>
    <row r="5" spans="1:5" x14ac:dyDescent="0.25">
      <c r="A5">
        <v>98.284530000000004</v>
      </c>
      <c r="B5">
        <v>5</v>
      </c>
      <c r="D5">
        <v>98.36609</v>
      </c>
      <c r="E5">
        <v>6</v>
      </c>
    </row>
    <row r="6" spans="1:5" x14ac:dyDescent="0.25">
      <c r="A6">
        <v>96.236930000000001</v>
      </c>
      <c r="B6">
        <v>11</v>
      </c>
      <c r="D6">
        <v>97.006979999999999</v>
      </c>
      <c r="E6">
        <v>14</v>
      </c>
    </row>
    <row r="7" spans="1:5" x14ac:dyDescent="0.25">
      <c r="A7">
        <v>94.189340000000001</v>
      </c>
      <c r="B7">
        <v>12</v>
      </c>
      <c r="D7">
        <v>95.646510000000006</v>
      </c>
      <c r="E7">
        <v>15</v>
      </c>
    </row>
    <row r="8" spans="1:5" x14ac:dyDescent="0.25">
      <c r="A8">
        <v>92.96078</v>
      </c>
      <c r="B8">
        <v>14</v>
      </c>
      <c r="D8">
        <v>94.286050000000003</v>
      </c>
      <c r="E8">
        <v>18</v>
      </c>
    </row>
    <row r="9" spans="1:5" x14ac:dyDescent="0.25">
      <c r="A9">
        <v>91.732219999999998</v>
      </c>
      <c r="B9">
        <v>14</v>
      </c>
      <c r="D9">
        <v>92.925579999999997</v>
      </c>
      <c r="E9">
        <v>19</v>
      </c>
    </row>
    <row r="10" spans="1:5" x14ac:dyDescent="0.25">
      <c r="A10">
        <v>90.50367</v>
      </c>
      <c r="B10">
        <v>14</v>
      </c>
      <c r="D10">
        <v>91.565119999999993</v>
      </c>
      <c r="E10">
        <v>21</v>
      </c>
    </row>
    <row r="11" spans="1:5" x14ac:dyDescent="0.25">
      <c r="A11">
        <v>89.275109999999998</v>
      </c>
      <c r="B11">
        <v>14</v>
      </c>
      <c r="D11">
        <v>90.204660000000004</v>
      </c>
      <c r="E11">
        <v>20</v>
      </c>
    </row>
    <row r="12" spans="1:5" x14ac:dyDescent="0.25">
      <c r="A12">
        <v>88.046549999999996</v>
      </c>
      <c r="B12">
        <v>15</v>
      </c>
      <c r="D12">
        <v>88.844189999999998</v>
      </c>
      <c r="E12">
        <v>20</v>
      </c>
    </row>
    <row r="13" spans="1:5" x14ac:dyDescent="0.25">
      <c r="A13">
        <v>86.817999999999998</v>
      </c>
      <c r="B13">
        <v>15</v>
      </c>
      <c r="D13">
        <v>87.483729999999994</v>
      </c>
      <c r="E13">
        <v>23</v>
      </c>
    </row>
    <row r="14" spans="1:5" x14ac:dyDescent="0.25">
      <c r="A14">
        <v>85.589439999999996</v>
      </c>
      <c r="B14">
        <v>15</v>
      </c>
      <c r="D14">
        <v>86.123260000000002</v>
      </c>
      <c r="E14">
        <v>22</v>
      </c>
    </row>
    <row r="15" spans="1:5" x14ac:dyDescent="0.25">
      <c r="A15">
        <v>84.360879999999995</v>
      </c>
      <c r="B15">
        <v>15</v>
      </c>
      <c r="D15">
        <v>84.762799999999999</v>
      </c>
      <c r="E15">
        <v>22</v>
      </c>
    </row>
    <row r="16" spans="1:5" x14ac:dyDescent="0.25">
      <c r="A16">
        <v>83.132329999999996</v>
      </c>
      <c r="B16">
        <v>15</v>
      </c>
      <c r="D16">
        <v>83.402330000000006</v>
      </c>
      <c r="E16">
        <v>22</v>
      </c>
    </row>
    <row r="17" spans="1:5" x14ac:dyDescent="0.25">
      <c r="A17">
        <v>81.903769999999994</v>
      </c>
      <c r="B17">
        <v>15</v>
      </c>
      <c r="D17">
        <v>82.041870000000003</v>
      </c>
      <c r="E17">
        <v>23</v>
      </c>
    </row>
    <row r="18" spans="1:5" x14ac:dyDescent="0.25">
      <c r="A18">
        <v>80.675210000000007</v>
      </c>
      <c r="B18">
        <v>15</v>
      </c>
      <c r="D18">
        <v>80.681399999999996</v>
      </c>
      <c r="E18">
        <v>23</v>
      </c>
    </row>
    <row r="19" spans="1:5" x14ac:dyDescent="0.25">
      <c r="A19">
        <v>79.446659999999994</v>
      </c>
      <c r="B19">
        <v>15</v>
      </c>
      <c r="D19">
        <v>79.320939999999993</v>
      </c>
      <c r="E19">
        <v>24</v>
      </c>
    </row>
    <row r="20" spans="1:5" x14ac:dyDescent="0.25">
      <c r="A20">
        <v>78.218100000000007</v>
      </c>
      <c r="B20">
        <v>13</v>
      </c>
      <c r="D20">
        <v>77.960470000000001</v>
      </c>
      <c r="E20">
        <v>24</v>
      </c>
    </row>
    <row r="21" spans="1:5" x14ac:dyDescent="0.25">
      <c r="A21">
        <v>76.989540000000005</v>
      </c>
      <c r="B21">
        <v>13</v>
      </c>
      <c r="D21">
        <v>76.600009999999997</v>
      </c>
      <c r="E21">
        <v>25</v>
      </c>
    </row>
    <row r="22" spans="1:5" x14ac:dyDescent="0.25">
      <c r="A22">
        <v>75.760990000000007</v>
      </c>
      <c r="B22">
        <v>13</v>
      </c>
      <c r="D22">
        <v>75.239549999999994</v>
      </c>
      <c r="E22">
        <v>26</v>
      </c>
    </row>
    <row r="23" spans="1:5" x14ac:dyDescent="0.25">
      <c r="A23">
        <v>73.713390000000004</v>
      </c>
      <c r="B23">
        <v>13</v>
      </c>
      <c r="D23">
        <v>73.879080000000002</v>
      </c>
      <c r="E23">
        <v>26</v>
      </c>
    </row>
    <row r="24" spans="1:5" x14ac:dyDescent="0.25">
      <c r="A24">
        <v>71.665800000000004</v>
      </c>
      <c r="B24">
        <v>12</v>
      </c>
      <c r="D24">
        <v>72.518619999999999</v>
      </c>
      <c r="E24">
        <v>31</v>
      </c>
    </row>
    <row r="25" spans="1:5" x14ac:dyDescent="0.25">
      <c r="A25">
        <v>69.618210000000005</v>
      </c>
      <c r="B25">
        <v>12</v>
      </c>
      <c r="D25">
        <v>71.158150000000006</v>
      </c>
      <c r="E25">
        <v>32</v>
      </c>
    </row>
    <row r="26" spans="1:5" x14ac:dyDescent="0.25">
      <c r="A26">
        <v>67.570610000000002</v>
      </c>
      <c r="B26">
        <v>12</v>
      </c>
      <c r="D26">
        <v>69.797690000000003</v>
      </c>
      <c r="E26">
        <v>34</v>
      </c>
    </row>
    <row r="27" spans="1:5" x14ac:dyDescent="0.25">
      <c r="A27">
        <v>65.523020000000002</v>
      </c>
      <c r="B27">
        <v>12</v>
      </c>
      <c r="D27">
        <v>67.551569999999998</v>
      </c>
      <c r="E27">
        <v>34</v>
      </c>
    </row>
    <row r="28" spans="1:5" x14ac:dyDescent="0.25">
      <c r="A28">
        <v>63.47542</v>
      </c>
      <c r="B28">
        <v>12</v>
      </c>
      <c r="D28">
        <v>65.306799999999996</v>
      </c>
      <c r="E28">
        <v>28</v>
      </c>
    </row>
    <row r="29" spans="1:5" x14ac:dyDescent="0.25">
      <c r="A29">
        <v>61.42783</v>
      </c>
      <c r="B29">
        <v>11</v>
      </c>
      <c r="D29">
        <v>63.062040000000003</v>
      </c>
      <c r="E29">
        <v>22</v>
      </c>
    </row>
    <row r="30" spans="1:5" x14ac:dyDescent="0.25">
      <c r="A30">
        <v>59.380229999999997</v>
      </c>
      <c r="B30">
        <v>11</v>
      </c>
      <c r="D30">
        <v>60.818620000000003</v>
      </c>
      <c r="E30">
        <v>23</v>
      </c>
    </row>
    <row r="31" spans="1:5" x14ac:dyDescent="0.25">
      <c r="A31">
        <v>57.332639999999998</v>
      </c>
      <c r="B31">
        <v>12</v>
      </c>
      <c r="D31">
        <v>56.329090000000001</v>
      </c>
      <c r="E31">
        <v>16</v>
      </c>
    </row>
    <row r="32" spans="1:5" x14ac:dyDescent="0.25">
      <c r="A32">
        <v>55.285049999999998</v>
      </c>
      <c r="B32">
        <v>12</v>
      </c>
      <c r="D32">
        <v>48.506419999999999</v>
      </c>
      <c r="E32">
        <v>3</v>
      </c>
    </row>
    <row r="33" spans="1:5" x14ac:dyDescent="0.25">
      <c r="A33">
        <v>53.237450000000003</v>
      </c>
      <c r="B33">
        <v>10</v>
      </c>
      <c r="D33">
        <v>38.4</v>
      </c>
      <c r="E33">
        <v>0</v>
      </c>
    </row>
    <row r="34" spans="1:5" x14ac:dyDescent="0.25">
      <c r="A34">
        <v>51.189860000000003</v>
      </c>
      <c r="B34">
        <v>10</v>
      </c>
      <c r="D34">
        <v>38.301580000000001</v>
      </c>
      <c r="E34">
        <v>24</v>
      </c>
    </row>
    <row r="35" spans="1:5" x14ac:dyDescent="0.25">
      <c r="A35">
        <v>42.999479999999998</v>
      </c>
      <c r="B35">
        <v>0</v>
      </c>
      <c r="D35">
        <v>36.056820000000002</v>
      </c>
      <c r="E35">
        <v>32</v>
      </c>
    </row>
    <row r="36" spans="1:5" x14ac:dyDescent="0.25">
      <c r="A36">
        <v>34.809100000000001</v>
      </c>
      <c r="B36">
        <v>7</v>
      </c>
      <c r="D36">
        <v>33.812049999999999</v>
      </c>
      <c r="E36">
        <v>36</v>
      </c>
    </row>
    <row r="37" spans="1:5" x14ac:dyDescent="0.25">
      <c r="A37">
        <v>32.761510000000001</v>
      </c>
      <c r="B37">
        <v>7</v>
      </c>
      <c r="D37">
        <v>31.56728</v>
      </c>
      <c r="E37">
        <v>35</v>
      </c>
    </row>
    <row r="38" spans="1:5" x14ac:dyDescent="0.25">
      <c r="A38">
        <v>30.713909999999998</v>
      </c>
      <c r="B38">
        <v>6</v>
      </c>
      <c r="D38">
        <v>29.322520000000001</v>
      </c>
      <c r="E38">
        <v>19</v>
      </c>
    </row>
    <row r="39" spans="1:5" x14ac:dyDescent="0.25">
      <c r="A39">
        <v>28.666319999999999</v>
      </c>
      <c r="B39">
        <v>4</v>
      </c>
      <c r="D39">
        <v>22.58822</v>
      </c>
      <c r="E39">
        <v>8</v>
      </c>
    </row>
    <row r="40" spans="1:5" x14ac:dyDescent="0.25">
      <c r="A40">
        <v>24.57113</v>
      </c>
      <c r="B40">
        <v>3</v>
      </c>
      <c r="D40">
        <v>13.745200000000001</v>
      </c>
      <c r="E40">
        <v>6</v>
      </c>
    </row>
    <row r="41" spans="1:5" x14ac:dyDescent="0.25">
      <c r="A41">
        <v>22.523540000000001</v>
      </c>
      <c r="B41">
        <v>1</v>
      </c>
    </row>
    <row r="42" spans="1:5" x14ac:dyDescent="0.25">
      <c r="A42">
        <v>20.475940000000001</v>
      </c>
      <c r="B42">
        <v>1</v>
      </c>
    </row>
    <row r="43" spans="1:5" x14ac:dyDescent="0.25">
      <c r="A43">
        <v>18.428349999999998</v>
      </c>
      <c r="B43">
        <v>0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8E08-51CD-4494-9735-FEDE77092754}">
  <dimension ref="A1:K40"/>
  <sheetViews>
    <sheetView workbookViewId="0">
      <selection activeCell="P8" sqref="P8"/>
    </sheetView>
  </sheetViews>
  <sheetFormatPr defaultRowHeight="15" x14ac:dyDescent="0.25"/>
  <cols>
    <col min="1" max="1" width="10.42578125" bestFit="1" customWidth="1"/>
    <col min="2" max="2" width="11.42578125" bestFit="1" customWidth="1"/>
    <col min="3" max="3" width="9.140625" style="21"/>
    <col min="4" max="4" width="10.42578125" bestFit="1" customWidth="1"/>
    <col min="5" max="5" width="11.42578125" bestFit="1" customWidth="1"/>
    <col min="6" max="6" width="9.140625" style="21"/>
    <col min="7" max="7" width="10.42578125" bestFit="1" customWidth="1"/>
    <col min="8" max="8" width="11.42578125" bestFit="1" customWidth="1"/>
    <col min="9" max="9" width="9.140625" style="21"/>
    <col min="10" max="10" width="10.42578125" bestFit="1" customWidth="1"/>
    <col min="11" max="11" width="11.42578125" bestFit="1" customWidth="1"/>
  </cols>
  <sheetData>
    <row r="1" spans="1:11" x14ac:dyDescent="0.25">
      <c r="A1" s="13" t="s">
        <v>370</v>
      </c>
      <c r="B1" s="13"/>
      <c r="D1" s="13" t="s">
        <v>371</v>
      </c>
      <c r="E1" s="13"/>
      <c r="G1" s="13" t="s">
        <v>96</v>
      </c>
      <c r="H1" s="13"/>
      <c r="J1" s="13" t="s">
        <v>101</v>
      </c>
      <c r="K1" s="13"/>
    </row>
    <row r="2" spans="1:11" x14ac:dyDescent="0.25">
      <c r="A2" t="s">
        <v>2</v>
      </c>
      <c r="B2" t="s">
        <v>104</v>
      </c>
      <c r="D2" t="s">
        <v>2</v>
      </c>
      <c r="E2" t="s">
        <v>104</v>
      </c>
      <c r="G2" t="s">
        <v>2</v>
      </c>
      <c r="H2" t="s">
        <v>104</v>
      </c>
      <c r="J2" t="s">
        <v>2</v>
      </c>
      <c r="K2" t="s">
        <v>104</v>
      </c>
    </row>
    <row r="3" spans="1:11" x14ac:dyDescent="0.25">
      <c r="A3">
        <v>100</v>
      </c>
      <c r="B3">
        <v>1</v>
      </c>
      <c r="D3">
        <v>100</v>
      </c>
      <c r="E3">
        <v>1</v>
      </c>
      <c r="G3">
        <v>100</v>
      </c>
      <c r="H3">
        <v>1</v>
      </c>
      <c r="J3">
        <v>100</v>
      </c>
      <c r="K3">
        <v>1</v>
      </c>
    </row>
    <row r="4" spans="1:11" x14ac:dyDescent="0.25">
      <c r="A4">
        <v>97.060450000000003</v>
      </c>
      <c r="B4">
        <v>3</v>
      </c>
      <c r="D4">
        <v>98.938999999999993</v>
      </c>
      <c r="E4">
        <v>1</v>
      </c>
      <c r="G4">
        <v>98.450999999999993</v>
      </c>
      <c r="H4">
        <v>1</v>
      </c>
      <c r="J4">
        <v>99.558999999999997</v>
      </c>
      <c r="K4">
        <v>2</v>
      </c>
    </row>
    <row r="5" spans="1:11" x14ac:dyDescent="0.25">
      <c r="A5">
        <v>95.32723</v>
      </c>
      <c r="B5">
        <v>4</v>
      </c>
      <c r="D5">
        <v>97.368539999999996</v>
      </c>
      <c r="E5">
        <v>5</v>
      </c>
      <c r="G5">
        <v>96.438640000000007</v>
      </c>
      <c r="H5">
        <v>7</v>
      </c>
      <c r="J5">
        <v>97.351780000000005</v>
      </c>
      <c r="K5">
        <v>6</v>
      </c>
    </row>
    <row r="6" spans="1:11" x14ac:dyDescent="0.25">
      <c r="A6">
        <v>93.594009999999997</v>
      </c>
      <c r="B6">
        <v>7</v>
      </c>
      <c r="D6">
        <v>94.227620000000002</v>
      </c>
      <c r="E6">
        <v>11</v>
      </c>
      <c r="G6">
        <v>94.426280000000006</v>
      </c>
      <c r="H6">
        <v>11</v>
      </c>
      <c r="J6">
        <v>95.148949999999999</v>
      </c>
      <c r="K6">
        <v>14</v>
      </c>
    </row>
    <row r="7" spans="1:11" x14ac:dyDescent="0.25">
      <c r="A7">
        <v>91.860789999999994</v>
      </c>
      <c r="B7">
        <v>7</v>
      </c>
      <c r="D7">
        <v>91.086699999999993</v>
      </c>
      <c r="E7">
        <v>12</v>
      </c>
      <c r="G7">
        <v>92.259119999999996</v>
      </c>
      <c r="H7">
        <v>18</v>
      </c>
      <c r="J7">
        <v>92.943929999999995</v>
      </c>
      <c r="K7">
        <v>15</v>
      </c>
    </row>
    <row r="8" spans="1:11" x14ac:dyDescent="0.25">
      <c r="A8">
        <v>90.127570000000006</v>
      </c>
      <c r="B8">
        <v>7</v>
      </c>
      <c r="D8">
        <v>89.20214</v>
      </c>
      <c r="E8">
        <v>14</v>
      </c>
      <c r="G8">
        <v>90.246750000000006</v>
      </c>
      <c r="H8">
        <v>18</v>
      </c>
      <c r="J8">
        <v>90.738900000000001</v>
      </c>
      <c r="K8">
        <v>18</v>
      </c>
    </row>
    <row r="9" spans="1:11" x14ac:dyDescent="0.25">
      <c r="A9">
        <v>88.39434</v>
      </c>
      <c r="B9">
        <v>8</v>
      </c>
      <c r="D9">
        <v>87.317589999999996</v>
      </c>
      <c r="E9">
        <v>14</v>
      </c>
      <c r="G9">
        <v>88.234390000000005</v>
      </c>
      <c r="H9">
        <v>18</v>
      </c>
      <c r="J9">
        <v>88.533879999999996</v>
      </c>
      <c r="K9">
        <v>19</v>
      </c>
    </row>
    <row r="10" spans="1:11" x14ac:dyDescent="0.25">
      <c r="A10">
        <v>86.661119999999997</v>
      </c>
      <c r="B10">
        <v>10</v>
      </c>
      <c r="D10">
        <v>85.433040000000005</v>
      </c>
      <c r="E10">
        <v>14</v>
      </c>
      <c r="G10">
        <v>86.222030000000004</v>
      </c>
      <c r="H10">
        <v>26</v>
      </c>
      <c r="J10">
        <v>86.328860000000006</v>
      </c>
      <c r="K10">
        <v>21</v>
      </c>
    </row>
    <row r="11" spans="1:11" x14ac:dyDescent="0.25">
      <c r="A11">
        <v>84.927899999999994</v>
      </c>
      <c r="B11">
        <v>10</v>
      </c>
      <c r="D11">
        <v>83.548490000000001</v>
      </c>
      <c r="E11">
        <v>14</v>
      </c>
      <c r="G11">
        <v>84.054869999999994</v>
      </c>
      <c r="H11">
        <v>27</v>
      </c>
      <c r="J11">
        <v>84.123829999999998</v>
      </c>
      <c r="K11">
        <v>20</v>
      </c>
    </row>
    <row r="12" spans="1:11" x14ac:dyDescent="0.25">
      <c r="A12">
        <v>83.194680000000005</v>
      </c>
      <c r="B12">
        <v>13</v>
      </c>
      <c r="D12">
        <v>81.663929999999993</v>
      </c>
      <c r="E12">
        <v>15</v>
      </c>
      <c r="G12">
        <v>82.042500000000004</v>
      </c>
      <c r="H12">
        <v>25</v>
      </c>
      <c r="J12">
        <v>81.918809999999993</v>
      </c>
      <c r="K12">
        <v>20</v>
      </c>
    </row>
    <row r="13" spans="1:11" x14ac:dyDescent="0.25">
      <c r="A13">
        <v>81.461449999999999</v>
      </c>
      <c r="B13">
        <v>14</v>
      </c>
      <c r="D13">
        <v>79.779380000000003</v>
      </c>
      <c r="E13">
        <v>15</v>
      </c>
      <c r="G13">
        <v>80.030140000000003</v>
      </c>
      <c r="H13">
        <v>25</v>
      </c>
      <c r="J13">
        <v>79.713790000000003</v>
      </c>
      <c r="K13">
        <v>23</v>
      </c>
    </row>
    <row r="14" spans="1:11" x14ac:dyDescent="0.25">
      <c r="A14">
        <v>79.728229999999996</v>
      </c>
      <c r="B14">
        <v>13</v>
      </c>
      <c r="D14">
        <v>77.894829999999999</v>
      </c>
      <c r="E14">
        <v>15</v>
      </c>
      <c r="G14">
        <v>78.017780000000002</v>
      </c>
      <c r="H14">
        <v>21</v>
      </c>
      <c r="J14">
        <v>77.508759999999995</v>
      </c>
      <c r="K14">
        <v>22</v>
      </c>
    </row>
    <row r="15" spans="1:11" x14ac:dyDescent="0.25">
      <c r="A15">
        <v>77.995009999999994</v>
      </c>
      <c r="B15">
        <v>14</v>
      </c>
      <c r="D15">
        <v>76.010279999999995</v>
      </c>
      <c r="E15">
        <v>15</v>
      </c>
      <c r="G15">
        <v>76.005409999999998</v>
      </c>
      <c r="H15">
        <v>15</v>
      </c>
      <c r="J15">
        <v>75.303740000000005</v>
      </c>
      <c r="K15">
        <v>22</v>
      </c>
    </row>
    <row r="16" spans="1:11" x14ac:dyDescent="0.25">
      <c r="A16">
        <v>76.261790000000005</v>
      </c>
      <c r="B16">
        <v>14</v>
      </c>
      <c r="D16">
        <v>74.125720000000001</v>
      </c>
      <c r="E16">
        <v>15</v>
      </c>
      <c r="G16">
        <v>73.993049999999997</v>
      </c>
      <c r="H16">
        <v>11</v>
      </c>
      <c r="J16">
        <v>73.098709999999997</v>
      </c>
      <c r="K16">
        <v>22</v>
      </c>
    </row>
    <row r="17" spans="1:11" x14ac:dyDescent="0.25">
      <c r="A17">
        <v>74.528559999999999</v>
      </c>
      <c r="B17">
        <v>14</v>
      </c>
      <c r="D17">
        <v>72.241169999999997</v>
      </c>
      <c r="E17">
        <v>15</v>
      </c>
      <c r="G17">
        <v>71.980689999999996</v>
      </c>
      <c r="H17">
        <v>9</v>
      </c>
      <c r="J17">
        <v>70.893690000000007</v>
      </c>
      <c r="K17">
        <v>23</v>
      </c>
    </row>
    <row r="18" spans="1:11" x14ac:dyDescent="0.25">
      <c r="A18">
        <v>72.795339999999996</v>
      </c>
      <c r="B18">
        <v>14</v>
      </c>
      <c r="D18">
        <v>70.356620000000007</v>
      </c>
      <c r="E18">
        <v>15</v>
      </c>
      <c r="G18">
        <v>69.968320000000006</v>
      </c>
      <c r="H18">
        <v>7</v>
      </c>
      <c r="J18">
        <v>68.688670000000002</v>
      </c>
      <c r="K18">
        <v>23</v>
      </c>
    </row>
    <row r="19" spans="1:11" x14ac:dyDescent="0.25">
      <c r="A19">
        <v>71.062119999999993</v>
      </c>
      <c r="B19">
        <v>14</v>
      </c>
      <c r="D19">
        <v>68.472070000000002</v>
      </c>
      <c r="E19">
        <v>15</v>
      </c>
      <c r="G19">
        <v>67.955960000000005</v>
      </c>
      <c r="H19">
        <v>9</v>
      </c>
      <c r="J19">
        <v>66.483639999999994</v>
      </c>
      <c r="K19">
        <v>24</v>
      </c>
    </row>
    <row r="20" spans="1:11" x14ac:dyDescent="0.25">
      <c r="A20">
        <v>69.328900000000004</v>
      </c>
      <c r="B20">
        <v>14</v>
      </c>
      <c r="D20">
        <v>66.587519999999998</v>
      </c>
      <c r="E20">
        <v>13</v>
      </c>
      <c r="G20">
        <v>65.943600000000004</v>
      </c>
      <c r="H20">
        <v>6</v>
      </c>
      <c r="J20">
        <v>64.278620000000004</v>
      </c>
      <c r="K20">
        <v>24</v>
      </c>
    </row>
    <row r="21" spans="1:11" x14ac:dyDescent="0.25">
      <c r="A21">
        <v>67.595669999999998</v>
      </c>
      <c r="B21">
        <v>14</v>
      </c>
      <c r="D21">
        <v>64.702960000000004</v>
      </c>
      <c r="E21">
        <v>13</v>
      </c>
      <c r="G21">
        <v>61.609279999999998</v>
      </c>
      <c r="H21">
        <v>7</v>
      </c>
      <c r="J21">
        <v>62.073599999999999</v>
      </c>
      <c r="K21">
        <v>25</v>
      </c>
    </row>
    <row r="22" spans="1:11" x14ac:dyDescent="0.25">
      <c r="A22">
        <v>65.862449999999995</v>
      </c>
      <c r="B22">
        <v>17</v>
      </c>
      <c r="D22">
        <v>62.81841</v>
      </c>
      <c r="E22">
        <v>13</v>
      </c>
      <c r="G22">
        <v>56.500970000000002</v>
      </c>
      <c r="H22">
        <v>5</v>
      </c>
      <c r="J22">
        <v>59.868569999999998</v>
      </c>
      <c r="K22">
        <v>26</v>
      </c>
    </row>
    <row r="23" spans="1:11" x14ac:dyDescent="0.25">
      <c r="A23">
        <v>64.129230000000007</v>
      </c>
      <c r="B23">
        <v>17</v>
      </c>
      <c r="D23">
        <v>59.677489999999999</v>
      </c>
      <c r="E23">
        <v>13</v>
      </c>
      <c r="G23">
        <v>52.321449999999999</v>
      </c>
      <c r="H23">
        <v>4</v>
      </c>
      <c r="J23">
        <v>57.663550000000001</v>
      </c>
      <c r="K23">
        <v>26</v>
      </c>
    </row>
    <row r="24" spans="1:11" x14ac:dyDescent="0.25">
      <c r="A24">
        <v>62.396009999999997</v>
      </c>
      <c r="B24">
        <v>19</v>
      </c>
      <c r="D24">
        <v>56.536569999999998</v>
      </c>
      <c r="E24">
        <v>12</v>
      </c>
      <c r="G24">
        <v>50.309080000000002</v>
      </c>
      <c r="H24">
        <v>4</v>
      </c>
      <c r="J24">
        <v>55.458530000000003</v>
      </c>
      <c r="K24">
        <v>31</v>
      </c>
    </row>
    <row r="25" spans="1:11" x14ac:dyDescent="0.25">
      <c r="A25">
        <v>60.662779999999998</v>
      </c>
      <c r="B25">
        <v>18</v>
      </c>
      <c r="D25">
        <v>53.395650000000003</v>
      </c>
      <c r="E25">
        <v>12</v>
      </c>
      <c r="G25">
        <v>48.296720000000001</v>
      </c>
      <c r="H25">
        <v>1</v>
      </c>
      <c r="J25">
        <v>53.253500000000003</v>
      </c>
      <c r="K25">
        <v>32</v>
      </c>
    </row>
    <row r="26" spans="1:11" x14ac:dyDescent="0.25">
      <c r="A26">
        <v>58.929560000000002</v>
      </c>
      <c r="B26">
        <v>17</v>
      </c>
      <c r="D26">
        <v>50.254730000000002</v>
      </c>
      <c r="E26">
        <v>12</v>
      </c>
      <c r="G26">
        <v>46.28436</v>
      </c>
      <c r="H26">
        <v>1</v>
      </c>
      <c r="J26">
        <v>51.048479999999998</v>
      </c>
      <c r="K26">
        <v>34</v>
      </c>
    </row>
    <row r="27" spans="1:11" x14ac:dyDescent="0.25">
      <c r="A27">
        <v>57.196339999999999</v>
      </c>
      <c r="B27">
        <v>18</v>
      </c>
      <c r="D27">
        <v>47.113810000000001</v>
      </c>
      <c r="E27">
        <v>12</v>
      </c>
      <c r="G27">
        <v>44.3</v>
      </c>
      <c r="H27">
        <v>0</v>
      </c>
      <c r="J27">
        <v>47.408000000000001</v>
      </c>
      <c r="K27">
        <v>34</v>
      </c>
    </row>
    <row r="28" spans="1:11" x14ac:dyDescent="0.25">
      <c r="A28">
        <v>55.463120000000004</v>
      </c>
      <c r="B28">
        <v>19</v>
      </c>
      <c r="D28">
        <v>43.97289</v>
      </c>
      <c r="E28">
        <v>12</v>
      </c>
      <c r="J28">
        <v>43.769710000000003</v>
      </c>
      <c r="K28">
        <v>28</v>
      </c>
    </row>
    <row r="29" spans="1:11" x14ac:dyDescent="0.25">
      <c r="A29">
        <v>53.729889999999997</v>
      </c>
      <c r="B29">
        <v>19</v>
      </c>
      <c r="D29">
        <v>40.831969999999998</v>
      </c>
      <c r="E29">
        <v>11</v>
      </c>
      <c r="J29">
        <v>40.131430000000002</v>
      </c>
      <c r="K29">
        <v>22</v>
      </c>
    </row>
    <row r="30" spans="1:11" x14ac:dyDescent="0.25">
      <c r="A30">
        <v>51.996670000000002</v>
      </c>
      <c r="B30">
        <v>18</v>
      </c>
      <c r="D30">
        <v>37.691049999999997</v>
      </c>
      <c r="E30">
        <v>11</v>
      </c>
      <c r="J30">
        <v>36.495330000000003</v>
      </c>
      <c r="K30">
        <v>23</v>
      </c>
    </row>
    <row r="31" spans="1:11" x14ac:dyDescent="0.25">
      <c r="A31">
        <v>48.530230000000003</v>
      </c>
      <c r="B31">
        <v>18</v>
      </c>
      <c r="D31">
        <v>34.550130000000003</v>
      </c>
      <c r="E31">
        <v>12</v>
      </c>
      <c r="J31">
        <v>29.21875</v>
      </c>
      <c r="K31">
        <v>16</v>
      </c>
    </row>
    <row r="32" spans="1:11" x14ac:dyDescent="0.25">
      <c r="A32">
        <v>45.063780000000001</v>
      </c>
      <c r="B32">
        <v>16</v>
      </c>
      <c r="D32">
        <v>31.409210000000002</v>
      </c>
      <c r="E32">
        <v>12</v>
      </c>
      <c r="J32">
        <v>16.539870000000001</v>
      </c>
      <c r="K32">
        <v>3</v>
      </c>
    </row>
    <row r="33" spans="1:5" x14ac:dyDescent="0.25">
      <c r="A33">
        <v>41.597340000000003</v>
      </c>
      <c r="B33">
        <v>14</v>
      </c>
      <c r="D33">
        <v>28.268280000000001</v>
      </c>
      <c r="E33">
        <v>10</v>
      </c>
    </row>
    <row r="34" spans="1:5" x14ac:dyDescent="0.25">
      <c r="A34">
        <v>38.130890000000001</v>
      </c>
      <c r="B34">
        <v>14</v>
      </c>
      <c r="D34">
        <v>25.127359999999999</v>
      </c>
      <c r="E34">
        <v>10</v>
      </c>
    </row>
    <row r="35" spans="1:5" x14ac:dyDescent="0.25">
      <c r="A35">
        <v>34.664450000000002</v>
      </c>
      <c r="B35">
        <v>12</v>
      </c>
    </row>
    <row r="36" spans="1:5" x14ac:dyDescent="0.25">
      <c r="A36">
        <v>31.208400000000001</v>
      </c>
      <c r="B36">
        <v>12</v>
      </c>
    </row>
    <row r="37" spans="1:5" x14ac:dyDescent="0.25">
      <c r="A37">
        <v>27.748889999999999</v>
      </c>
      <c r="B37">
        <v>11</v>
      </c>
    </row>
    <row r="38" spans="1:5" x14ac:dyDescent="0.25">
      <c r="A38">
        <v>24.278980000000001</v>
      </c>
      <c r="B38">
        <v>6</v>
      </c>
    </row>
    <row r="39" spans="1:5" x14ac:dyDescent="0.25">
      <c r="A39">
        <v>20.809069999999998</v>
      </c>
      <c r="B39">
        <v>4</v>
      </c>
    </row>
    <row r="40" spans="1:5" x14ac:dyDescent="0.25">
      <c r="A40">
        <v>17.34609</v>
      </c>
      <c r="B40">
        <v>3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1A73F-9845-42AA-B8ED-1FC27523E1FE}">
  <dimension ref="A1:E26"/>
  <sheetViews>
    <sheetView workbookViewId="0">
      <selection activeCell="I9" sqref="I9"/>
    </sheetView>
  </sheetViews>
  <sheetFormatPr defaultRowHeight="15" x14ac:dyDescent="0.25"/>
  <cols>
    <col min="1" max="1" width="15.28515625" bestFit="1" customWidth="1"/>
    <col min="2" max="2" width="7.85546875" bestFit="1" customWidth="1"/>
    <col min="3" max="3" width="8.7109375" bestFit="1" customWidth="1"/>
  </cols>
  <sheetData>
    <row r="1" spans="1:5" x14ac:dyDescent="0.25">
      <c r="A1" s="9" t="s">
        <v>60</v>
      </c>
      <c r="B1" s="9" t="s">
        <v>372</v>
      </c>
      <c r="C1" s="9" t="s">
        <v>1</v>
      </c>
      <c r="D1" s="9" t="s">
        <v>373</v>
      </c>
      <c r="E1" s="9" t="s">
        <v>374</v>
      </c>
    </row>
    <row r="2" spans="1:5" x14ac:dyDescent="0.25">
      <c r="A2" s="9"/>
      <c r="B2" s="9"/>
      <c r="C2" s="9"/>
      <c r="D2" s="9"/>
      <c r="E2" s="9"/>
    </row>
    <row r="3" spans="1:5" x14ac:dyDescent="0.25">
      <c r="A3" s="9">
        <v>141850</v>
      </c>
      <c r="B3" s="9">
        <v>0.75</v>
      </c>
      <c r="C3" s="9" t="s">
        <v>0</v>
      </c>
      <c r="D3" s="9"/>
      <c r="E3" s="9"/>
    </row>
    <row r="4" spans="1:5" x14ac:dyDescent="0.25">
      <c r="A4" s="9">
        <v>7583</v>
      </c>
      <c r="B4" s="9">
        <v>1.67</v>
      </c>
      <c r="C4" s="9" t="s">
        <v>0</v>
      </c>
      <c r="D4" s="9"/>
      <c r="E4" s="9"/>
    </row>
    <row r="5" spans="1:5" x14ac:dyDescent="0.25">
      <c r="A5" s="9">
        <v>159189</v>
      </c>
      <c r="B5" s="9">
        <v>0.75</v>
      </c>
      <c r="C5" s="9" t="s">
        <v>0</v>
      </c>
      <c r="D5" s="9"/>
      <c r="E5" s="9"/>
    </row>
    <row r="6" spans="1:5" x14ac:dyDescent="0.25">
      <c r="A6" s="9">
        <v>119670</v>
      </c>
      <c r="B6" s="9">
        <v>0.75</v>
      </c>
      <c r="C6" s="9" t="s">
        <v>0</v>
      </c>
      <c r="D6" s="9"/>
      <c r="E6" s="9"/>
    </row>
    <row r="7" spans="1:5" x14ac:dyDescent="0.25">
      <c r="A7" s="9">
        <v>7059</v>
      </c>
      <c r="B7" s="9">
        <v>1.64</v>
      </c>
      <c r="C7" s="9" t="s">
        <v>0</v>
      </c>
      <c r="D7" s="9"/>
      <c r="E7" s="9"/>
    </row>
    <row r="8" spans="1:5" x14ac:dyDescent="0.25">
      <c r="A8" s="9">
        <v>133170</v>
      </c>
      <c r="B8" s="9">
        <v>0.75</v>
      </c>
      <c r="C8" s="9" t="s">
        <v>0</v>
      </c>
      <c r="D8" s="9"/>
      <c r="E8" s="9"/>
    </row>
    <row r="9" spans="1:5" x14ac:dyDescent="0.25">
      <c r="A9" s="9">
        <v>21562</v>
      </c>
      <c r="B9" s="9">
        <v>1.17</v>
      </c>
      <c r="C9" s="9" t="s">
        <v>0</v>
      </c>
      <c r="D9" s="9"/>
      <c r="E9" s="9"/>
    </row>
    <row r="10" spans="1:5" x14ac:dyDescent="0.25">
      <c r="A10" s="9">
        <v>137407</v>
      </c>
      <c r="B10" s="9"/>
      <c r="C10" s="9">
        <v>0.4</v>
      </c>
      <c r="D10" s="9"/>
      <c r="E10" s="9"/>
    </row>
    <row r="11" spans="1:5" x14ac:dyDescent="0.25">
      <c r="A11" s="9">
        <v>42584</v>
      </c>
      <c r="B11" s="9"/>
      <c r="C11" s="9">
        <v>0.62</v>
      </c>
      <c r="D11" s="9"/>
      <c r="E11" s="9"/>
    </row>
    <row r="12" spans="1:5" x14ac:dyDescent="0.25">
      <c r="A12" s="9">
        <v>66192</v>
      </c>
      <c r="B12" s="9"/>
      <c r="C12" s="9">
        <v>0.62</v>
      </c>
      <c r="D12" s="9"/>
      <c r="E12" s="9"/>
    </row>
    <row r="13" spans="1:5" x14ac:dyDescent="0.25">
      <c r="A13" s="9">
        <v>70159</v>
      </c>
      <c r="B13" s="9"/>
      <c r="C13" s="9">
        <v>0.82</v>
      </c>
      <c r="D13" s="9"/>
      <c r="E13" s="9"/>
    </row>
    <row r="14" spans="1:5" x14ac:dyDescent="0.25">
      <c r="A14" s="9">
        <v>95377</v>
      </c>
      <c r="B14" s="9"/>
      <c r="C14" s="9">
        <v>0.75</v>
      </c>
      <c r="D14" s="9"/>
      <c r="E14" s="9"/>
    </row>
    <row r="15" spans="1:5" x14ac:dyDescent="0.25">
      <c r="A15" s="9">
        <v>73436</v>
      </c>
      <c r="B15" s="9"/>
      <c r="C15" s="9">
        <v>0.8</v>
      </c>
      <c r="D15" s="9"/>
      <c r="E15" s="9"/>
    </row>
    <row r="16" spans="1:5" x14ac:dyDescent="0.25">
      <c r="A16" s="9">
        <v>28848</v>
      </c>
      <c r="B16" s="9"/>
      <c r="C16" s="9">
        <v>1.17</v>
      </c>
      <c r="D16" s="9"/>
      <c r="E16" s="9"/>
    </row>
    <row r="17" spans="1:5" x14ac:dyDescent="0.25">
      <c r="A17" s="9">
        <v>23468</v>
      </c>
      <c r="B17" s="9"/>
      <c r="C17" s="9">
        <v>1.18</v>
      </c>
      <c r="D17" s="9"/>
      <c r="E17" s="9"/>
    </row>
    <row r="18" spans="1:5" x14ac:dyDescent="0.25">
      <c r="A18" s="9">
        <v>102511</v>
      </c>
      <c r="B18" s="9"/>
      <c r="C18" s="9">
        <v>0.85</v>
      </c>
      <c r="D18" s="9"/>
      <c r="E18" s="9"/>
    </row>
    <row r="19" spans="1:5" x14ac:dyDescent="0.25">
      <c r="A19" s="9">
        <v>103157</v>
      </c>
      <c r="B19" s="9"/>
      <c r="C19" s="9">
        <v>0.84</v>
      </c>
      <c r="D19" s="9"/>
      <c r="E19" s="9"/>
    </row>
    <row r="20" spans="1:5" x14ac:dyDescent="0.25">
      <c r="A20" s="9">
        <v>83326</v>
      </c>
      <c r="B20" s="9"/>
      <c r="C20" s="9">
        <v>0.85</v>
      </c>
      <c r="D20" s="9"/>
      <c r="E20" s="9"/>
    </row>
    <row r="21" spans="1:5" x14ac:dyDescent="0.25">
      <c r="A21" s="9">
        <v>96618</v>
      </c>
      <c r="B21" s="9"/>
      <c r="C21" s="9">
        <v>0.86</v>
      </c>
      <c r="D21" s="9"/>
      <c r="E21" s="9"/>
    </row>
    <row r="22" spans="1:5" x14ac:dyDescent="0.25">
      <c r="A22" s="9">
        <v>7103</v>
      </c>
      <c r="B22" s="9"/>
      <c r="C22" s="9">
        <v>1.62</v>
      </c>
      <c r="D22" s="9"/>
      <c r="E22" s="9"/>
    </row>
    <row r="23" spans="1:5" x14ac:dyDescent="0.25">
      <c r="A23" s="9">
        <v>6576</v>
      </c>
      <c r="B23" s="9"/>
      <c r="C23" s="9">
        <v>1.62</v>
      </c>
      <c r="D23" s="9"/>
      <c r="E23" s="9"/>
    </row>
    <row r="24" spans="1:5" x14ac:dyDescent="0.25">
      <c r="A24" s="9">
        <v>244189</v>
      </c>
      <c r="B24" s="9"/>
      <c r="C24" s="9"/>
      <c r="D24" s="9">
        <v>0.76</v>
      </c>
      <c r="E24" s="9"/>
    </row>
    <row r="25" spans="1:5" x14ac:dyDescent="0.25">
      <c r="A25" s="9">
        <v>198670</v>
      </c>
      <c r="B25" s="9"/>
      <c r="C25" s="9"/>
      <c r="D25" s="9">
        <v>0.75</v>
      </c>
      <c r="E25" s="9"/>
    </row>
    <row r="26" spans="1:5" x14ac:dyDescent="0.25">
      <c r="A26" s="9">
        <v>219960</v>
      </c>
      <c r="B26" s="9"/>
      <c r="C26" s="9"/>
      <c r="D26" s="9"/>
      <c r="E26" s="9">
        <v>0.73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15CD1-86F0-4CA0-9E93-D03F5F29156E}">
  <dimension ref="A1:K21"/>
  <sheetViews>
    <sheetView workbookViewId="0">
      <selection activeCell="M21" sqref="M21"/>
    </sheetView>
  </sheetViews>
  <sheetFormatPr defaultRowHeight="15" x14ac:dyDescent="0.25"/>
  <cols>
    <col min="1" max="1" width="15.28515625" bestFit="1" customWidth="1"/>
    <col min="2" max="2" width="8" bestFit="1" customWidth="1"/>
    <col min="4" max="4" width="9.28515625" bestFit="1" customWidth="1"/>
    <col min="5" max="7" width="12.28515625" bestFit="1" customWidth="1"/>
    <col min="10" max="10" width="30.140625" bestFit="1" customWidth="1"/>
    <col min="11" max="11" width="30.42578125" bestFit="1" customWidth="1"/>
  </cols>
  <sheetData>
    <row r="1" spans="1:11" x14ac:dyDescent="0.25">
      <c r="A1" s="9" t="s">
        <v>60</v>
      </c>
      <c r="B1" s="9" t="s">
        <v>372</v>
      </c>
      <c r="C1" s="9" t="s">
        <v>372</v>
      </c>
      <c r="D1" s="9" t="s">
        <v>372</v>
      </c>
      <c r="E1" s="9" t="s">
        <v>375</v>
      </c>
      <c r="F1" s="9" t="s">
        <v>375</v>
      </c>
      <c r="G1" s="9" t="s">
        <v>375</v>
      </c>
      <c r="I1" s="14" t="s">
        <v>387</v>
      </c>
      <c r="J1" s="14"/>
      <c r="K1" s="14"/>
    </row>
    <row r="2" spans="1:11" x14ac:dyDescent="0.25">
      <c r="A2" s="9"/>
      <c r="B2" s="9" t="s">
        <v>376</v>
      </c>
      <c r="C2" s="9" t="s">
        <v>377</v>
      </c>
      <c r="D2" s="9" t="s">
        <v>378</v>
      </c>
      <c r="E2" s="9" t="s">
        <v>379</v>
      </c>
      <c r="F2" s="9" t="s">
        <v>380</v>
      </c>
      <c r="G2" s="9" t="s">
        <v>381</v>
      </c>
      <c r="I2" s="9" t="s">
        <v>61</v>
      </c>
      <c r="J2" s="9" t="s">
        <v>384</v>
      </c>
      <c r="K2" s="9" t="s">
        <v>1</v>
      </c>
    </row>
    <row r="3" spans="1:11" x14ac:dyDescent="0.25">
      <c r="A3" s="9">
        <v>141850</v>
      </c>
      <c r="B3" s="9">
        <v>7.4999999999999997E-3</v>
      </c>
      <c r="C3" s="9">
        <v>3.65E-3</v>
      </c>
      <c r="D3" s="9">
        <v>3.8500000000000001E-3</v>
      </c>
      <c r="E3" s="9" t="s">
        <v>0</v>
      </c>
      <c r="F3" s="9" t="s">
        <v>0</v>
      </c>
      <c r="G3" s="9"/>
      <c r="I3" s="9"/>
      <c r="J3" s="9" t="s">
        <v>385</v>
      </c>
      <c r="K3" s="9" t="s">
        <v>386</v>
      </c>
    </row>
    <row r="4" spans="1:11" x14ac:dyDescent="0.25">
      <c r="A4" s="9">
        <v>7583</v>
      </c>
      <c r="B4" s="9">
        <v>1.67E-2</v>
      </c>
      <c r="C4" s="9">
        <v>3.65E-3</v>
      </c>
      <c r="D4" s="9">
        <v>1.3050000000000001E-2</v>
      </c>
      <c r="E4" s="9" t="s">
        <v>0</v>
      </c>
      <c r="F4" s="9" t="s">
        <v>0</v>
      </c>
      <c r="G4" s="9"/>
      <c r="I4" s="9">
        <v>1000</v>
      </c>
      <c r="J4" s="9">
        <v>3.295E-2</v>
      </c>
      <c r="K4" s="9">
        <v>3.2460000000000003E-2</v>
      </c>
    </row>
    <row r="5" spans="1:11" x14ac:dyDescent="0.25">
      <c r="A5" s="9">
        <v>159189</v>
      </c>
      <c r="B5" s="9">
        <v>7.6E-3</v>
      </c>
      <c r="C5" s="9">
        <v>3.65E-3</v>
      </c>
      <c r="D5" s="9">
        <v>3.9500000000000004E-3</v>
      </c>
      <c r="E5" s="9" t="s">
        <v>0</v>
      </c>
      <c r="F5" s="9" t="s">
        <v>0</v>
      </c>
      <c r="G5" s="9"/>
      <c r="I5" s="9">
        <v>2000</v>
      </c>
      <c r="J5" s="9">
        <v>2.5690000000000001E-2</v>
      </c>
      <c r="K5" s="9">
        <v>2.513E-2</v>
      </c>
    </row>
    <row r="6" spans="1:11" x14ac:dyDescent="0.25">
      <c r="A6" s="9">
        <v>119670</v>
      </c>
      <c r="B6" s="9">
        <v>7.4999999999999997E-3</v>
      </c>
      <c r="C6" s="9">
        <v>3.65E-3</v>
      </c>
      <c r="D6" s="9">
        <v>3.8500000000000001E-3</v>
      </c>
      <c r="E6" s="9" t="s">
        <v>0</v>
      </c>
      <c r="F6" s="9" t="s">
        <v>0</v>
      </c>
      <c r="G6" s="9"/>
      <c r="I6" s="9">
        <v>5000</v>
      </c>
      <c r="J6" s="9">
        <v>1.8769999999999998E-2</v>
      </c>
      <c r="K6" s="9">
        <v>1.821E-2</v>
      </c>
    </row>
    <row r="7" spans="1:11" x14ac:dyDescent="0.25">
      <c r="A7" s="9">
        <v>7059</v>
      </c>
      <c r="B7" s="9">
        <v>1.6400000000000001E-2</v>
      </c>
      <c r="C7" s="9">
        <v>3.65E-3</v>
      </c>
      <c r="D7" s="9">
        <v>1.2749999999999999E-2</v>
      </c>
      <c r="E7" s="9" t="s">
        <v>0</v>
      </c>
      <c r="F7" s="9" t="s">
        <v>0</v>
      </c>
      <c r="G7" s="9"/>
      <c r="I7" s="9">
        <v>10000</v>
      </c>
      <c r="J7" s="9">
        <v>1.502E-2</v>
      </c>
      <c r="K7" s="9">
        <v>1.4500000000000001E-2</v>
      </c>
    </row>
    <row r="8" spans="1:11" x14ac:dyDescent="0.25">
      <c r="A8" s="9">
        <v>133140</v>
      </c>
      <c r="B8" s="9">
        <v>7.3000000000000001E-3</v>
      </c>
      <c r="C8" s="9">
        <v>3.65E-3</v>
      </c>
      <c r="D8" s="9">
        <v>3.65E-3</v>
      </c>
      <c r="E8" s="9" t="s">
        <v>0</v>
      </c>
      <c r="F8" s="9" t="s">
        <v>0</v>
      </c>
      <c r="G8" s="9"/>
      <c r="I8" s="9">
        <v>20000</v>
      </c>
      <c r="J8" s="9">
        <v>1.2200000000000001E-2</v>
      </c>
      <c r="K8" s="9">
        <v>1.174E-2</v>
      </c>
    </row>
    <row r="9" spans="1:11" x14ac:dyDescent="0.25">
      <c r="A9" s="9">
        <v>21562</v>
      </c>
      <c r="B9" s="9">
        <v>1.17E-2</v>
      </c>
      <c r="C9" s="9">
        <v>3.65E-3</v>
      </c>
      <c r="D9" s="9">
        <v>8.0499999999999999E-3</v>
      </c>
      <c r="E9" s="9" t="s">
        <v>0</v>
      </c>
      <c r="F9" s="9" t="s">
        <v>0</v>
      </c>
      <c r="G9" s="9"/>
      <c r="I9" s="9">
        <v>50000</v>
      </c>
      <c r="J9" s="9">
        <v>9.5200000000000007E-3</v>
      </c>
      <c r="K9" s="9">
        <v>9.1400000000000006E-3</v>
      </c>
    </row>
    <row r="10" spans="1:11" x14ac:dyDescent="0.25">
      <c r="A10" s="9">
        <v>66192</v>
      </c>
      <c r="B10" s="9"/>
      <c r="C10" s="9"/>
      <c r="D10" s="9" t="s">
        <v>0</v>
      </c>
      <c r="E10" s="9">
        <v>6.1999999999999998E-3</v>
      </c>
      <c r="F10" s="9">
        <v>3.65E-3</v>
      </c>
      <c r="G10" s="9">
        <v>3.8500000000000001E-3</v>
      </c>
      <c r="I10" s="9">
        <v>100000</v>
      </c>
      <c r="J10" s="9">
        <v>8.0599999999999995E-3</v>
      </c>
      <c r="K10" s="9">
        <v>7.7400000000000004E-3</v>
      </c>
    </row>
    <row r="11" spans="1:11" x14ac:dyDescent="0.25">
      <c r="A11" s="9">
        <v>70159</v>
      </c>
      <c r="B11" s="9"/>
      <c r="C11" s="9"/>
      <c r="D11" s="9" t="s">
        <v>0</v>
      </c>
      <c r="E11" s="9">
        <v>8.2000000000000007E-3</v>
      </c>
      <c r="F11" s="9">
        <v>3.65E-3</v>
      </c>
      <c r="G11" s="9">
        <v>4.5500000000000002E-3</v>
      </c>
      <c r="I11" s="9">
        <v>200000</v>
      </c>
      <c r="J11" s="9">
        <v>6.9699999999999996E-3</v>
      </c>
      <c r="K11" s="9">
        <v>6.7000000000000002E-3</v>
      </c>
    </row>
    <row r="12" spans="1:11" x14ac:dyDescent="0.25">
      <c r="A12" s="9">
        <v>95377</v>
      </c>
      <c r="B12" s="9"/>
      <c r="C12" s="9"/>
      <c r="D12" s="9" t="s">
        <v>0</v>
      </c>
      <c r="E12" s="9">
        <v>7.4999999999999997E-3</v>
      </c>
      <c r="F12" s="9">
        <v>3.65E-3</v>
      </c>
      <c r="G12" s="9">
        <v>3.8500000000000001E-3</v>
      </c>
      <c r="I12" s="9">
        <v>500000</v>
      </c>
      <c r="J12" s="9">
        <v>5.9300000000000004E-3</v>
      </c>
      <c r="K12" s="9">
        <v>5.7200000000000003E-3</v>
      </c>
    </row>
    <row r="13" spans="1:11" x14ac:dyDescent="0.25">
      <c r="A13" s="9">
        <v>73436</v>
      </c>
      <c r="B13" s="9"/>
      <c r="C13" s="9"/>
      <c r="D13" s="9" t="s">
        <v>0</v>
      </c>
      <c r="E13" s="9">
        <v>8.0000000000000002E-3</v>
      </c>
      <c r="F13" s="9">
        <v>3.65E-3</v>
      </c>
      <c r="G13" s="9">
        <v>4.3499999999999997E-3</v>
      </c>
      <c r="I13" s="9">
        <v>1000000</v>
      </c>
      <c r="J13" s="9">
        <v>5.3600000000000002E-3</v>
      </c>
      <c r="K13" s="9">
        <v>5.1900000000000002E-3</v>
      </c>
    </row>
    <row r="14" spans="1:11" x14ac:dyDescent="0.25">
      <c r="A14" s="9">
        <v>28848</v>
      </c>
      <c r="B14" s="9"/>
      <c r="C14" s="9"/>
      <c r="D14" s="9" t="s">
        <v>0</v>
      </c>
      <c r="E14" s="9">
        <v>1.17E-2</v>
      </c>
      <c r="F14" s="9">
        <v>3.65E-3</v>
      </c>
      <c r="G14" s="9">
        <v>8.0499999999999999E-3</v>
      </c>
      <c r="I14" s="9">
        <v>2000000</v>
      </c>
      <c r="J14" s="9">
        <v>4.9399999999999999E-3</v>
      </c>
      <c r="K14" s="9">
        <v>4.7999999999999996E-3</v>
      </c>
    </row>
    <row r="15" spans="1:11" x14ac:dyDescent="0.25">
      <c r="A15" s="9">
        <v>23468</v>
      </c>
      <c r="B15" s="9"/>
      <c r="C15" s="9"/>
      <c r="D15" s="9" t="s">
        <v>0</v>
      </c>
      <c r="E15" s="9">
        <v>1.18E-2</v>
      </c>
      <c r="F15" s="9">
        <v>3.65E-3</v>
      </c>
      <c r="G15" s="9">
        <v>8.1499999999999993E-3</v>
      </c>
      <c r="I15" s="9">
        <v>5000000</v>
      </c>
      <c r="J15" s="9">
        <v>4.5300000000000002E-3</v>
      </c>
      <c r="K15" s="9">
        <v>4.4299999999999999E-3</v>
      </c>
    </row>
    <row r="16" spans="1:11" x14ac:dyDescent="0.25">
      <c r="A16" s="9">
        <v>102511</v>
      </c>
      <c r="B16" s="9"/>
      <c r="C16" s="9"/>
      <c r="D16" s="9" t="s">
        <v>0</v>
      </c>
      <c r="E16" s="9">
        <v>8.5000000000000006E-3</v>
      </c>
      <c r="F16" s="9">
        <v>3.65E-3</v>
      </c>
      <c r="G16" s="9">
        <v>4.8500000000000001E-3</v>
      </c>
    </row>
    <row r="17" spans="1:7" x14ac:dyDescent="0.25">
      <c r="A17" s="9">
        <v>103157</v>
      </c>
      <c r="B17" s="9"/>
      <c r="C17" s="9"/>
      <c r="D17" s="9" t="s">
        <v>0</v>
      </c>
      <c r="E17" s="9">
        <v>8.3999999999999995E-3</v>
      </c>
      <c r="F17" s="9">
        <v>3.65E-3</v>
      </c>
      <c r="G17" s="9">
        <v>4.7499999999999999E-3</v>
      </c>
    </row>
    <row r="18" spans="1:7" x14ac:dyDescent="0.25">
      <c r="A18" s="9">
        <v>83326</v>
      </c>
      <c r="B18" s="9"/>
      <c r="C18" s="9"/>
      <c r="D18" s="9" t="s">
        <v>0</v>
      </c>
      <c r="E18" s="9">
        <v>8.5000000000000006E-3</v>
      </c>
      <c r="F18" s="9">
        <v>3.65E-3</v>
      </c>
      <c r="G18" s="9">
        <v>4.8500000000000001E-3</v>
      </c>
    </row>
    <row r="19" spans="1:7" x14ac:dyDescent="0.25">
      <c r="A19" s="9">
        <v>96618</v>
      </c>
      <c r="B19" s="9"/>
      <c r="C19" s="9"/>
      <c r="D19" s="9" t="s">
        <v>0</v>
      </c>
      <c r="E19" s="9">
        <v>8.6E-3</v>
      </c>
      <c r="F19" s="9">
        <v>3.65E-3</v>
      </c>
      <c r="G19" s="9">
        <v>4.9500000000000004E-3</v>
      </c>
    </row>
    <row r="20" spans="1:7" x14ac:dyDescent="0.25">
      <c r="A20" s="9">
        <v>7103</v>
      </c>
      <c r="B20" s="9"/>
      <c r="C20" s="9"/>
      <c r="D20" s="9" t="s">
        <v>0</v>
      </c>
      <c r="E20" s="9">
        <v>1.6199999999999999E-2</v>
      </c>
      <c r="F20" s="9">
        <v>3.65E-3</v>
      </c>
      <c r="G20" s="9">
        <v>1.325E-2</v>
      </c>
    </row>
    <row r="21" spans="1:7" x14ac:dyDescent="0.25">
      <c r="A21" s="9">
        <v>6576</v>
      </c>
      <c r="B21" s="9"/>
      <c r="C21" s="9"/>
      <c r="D21" s="9" t="s">
        <v>0</v>
      </c>
      <c r="E21" s="9">
        <v>1.6199999999999999E-2</v>
      </c>
      <c r="F21" s="9">
        <v>3.65E-3</v>
      </c>
      <c r="G21" s="9">
        <v>1.325E-2</v>
      </c>
    </row>
  </sheetData>
  <mergeCells count="1">
    <mergeCell ref="I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5305D-8DCA-49B2-9A5D-322B5152E18E}">
  <dimension ref="A1:E133"/>
  <sheetViews>
    <sheetView workbookViewId="0">
      <selection activeCell="I9" sqref="I9"/>
    </sheetView>
  </sheetViews>
  <sheetFormatPr defaultRowHeight="15" x14ac:dyDescent="0.25"/>
  <cols>
    <col min="1" max="1" width="17" bestFit="1" customWidth="1"/>
    <col min="2" max="2" width="8.7109375" bestFit="1" customWidth="1"/>
    <col min="3" max="4" width="12.28515625" bestFit="1" customWidth="1"/>
    <col min="5" max="5" width="25.140625" bestFit="1" customWidth="1"/>
  </cols>
  <sheetData>
    <row r="1" spans="1:5" x14ac:dyDescent="0.25">
      <c r="A1" s="9" t="s">
        <v>388</v>
      </c>
      <c r="B1" s="9" t="s">
        <v>389</v>
      </c>
      <c r="C1" s="9" t="s">
        <v>389</v>
      </c>
      <c r="D1" s="9" t="s">
        <v>389</v>
      </c>
      <c r="E1" s="9" t="s">
        <v>390</v>
      </c>
    </row>
    <row r="2" spans="1:5" x14ac:dyDescent="0.25">
      <c r="A2" s="9"/>
      <c r="B2" s="9" t="s">
        <v>1</v>
      </c>
      <c r="C2" s="9" t="s">
        <v>384</v>
      </c>
      <c r="D2" s="9" t="s">
        <v>391</v>
      </c>
      <c r="E2" s="9" t="s">
        <v>391</v>
      </c>
    </row>
    <row r="3" spans="1:5" x14ac:dyDescent="0.25">
      <c r="A3" s="9">
        <v>4.0000000000000001E-3</v>
      </c>
      <c r="B3" s="10">
        <v>32941100</v>
      </c>
      <c r="C3" s="10">
        <v>47672900</v>
      </c>
      <c r="D3" s="10">
        <v>14731900</v>
      </c>
      <c r="E3" s="9">
        <v>44.721879999999999</v>
      </c>
    </row>
    <row r="4" spans="1:5" x14ac:dyDescent="0.25">
      <c r="A4" s="9">
        <v>4.1000000000000003E-3</v>
      </c>
      <c r="B4" s="10">
        <v>18210500</v>
      </c>
      <c r="C4" s="10">
        <v>25865100</v>
      </c>
      <c r="D4" s="9">
        <v>7654577.2206300003</v>
      </c>
      <c r="E4" s="9">
        <v>42.033920000000002</v>
      </c>
    </row>
    <row r="5" spans="1:5" x14ac:dyDescent="0.25">
      <c r="A5" s="9">
        <v>4.1999999999999997E-3</v>
      </c>
      <c r="B5" s="10">
        <v>11344300</v>
      </c>
      <c r="C5" s="10">
        <v>15873400</v>
      </c>
      <c r="D5" s="9">
        <v>4529051.4709999999</v>
      </c>
      <c r="E5" s="9">
        <v>39.923520000000003</v>
      </c>
    </row>
    <row r="6" spans="1:5" x14ac:dyDescent="0.25">
      <c r="A6" s="9">
        <v>4.3E-3</v>
      </c>
      <c r="B6" s="9">
        <v>7650122.9736799998</v>
      </c>
      <c r="C6" s="10">
        <v>10571700</v>
      </c>
      <c r="D6" s="9">
        <v>2921627.0103000002</v>
      </c>
      <c r="E6" s="9">
        <v>38.19059</v>
      </c>
    </row>
    <row r="7" spans="1:5" x14ac:dyDescent="0.25">
      <c r="A7" s="9">
        <v>4.4000000000000003E-3</v>
      </c>
      <c r="B7" s="9">
        <v>5458749.4932300001</v>
      </c>
      <c r="C7" s="9">
        <v>7463377.89329</v>
      </c>
      <c r="D7" s="9">
        <v>2004628.4000599999</v>
      </c>
      <c r="E7" s="9">
        <v>36.723219999999998</v>
      </c>
    </row>
    <row r="8" spans="1:5" x14ac:dyDescent="0.25">
      <c r="A8" s="9">
        <v>4.4999999999999997E-3</v>
      </c>
      <c r="B8" s="9">
        <v>4063414.5450800001</v>
      </c>
      <c r="C8" s="9">
        <v>5503998.9942800002</v>
      </c>
      <c r="D8" s="9">
        <v>1440584.44921</v>
      </c>
      <c r="E8" s="9">
        <v>35.452559999999998</v>
      </c>
    </row>
    <row r="9" spans="1:5" x14ac:dyDescent="0.25">
      <c r="A9" s="9">
        <v>4.5999999999999999E-3</v>
      </c>
      <c r="B9" s="9">
        <v>3125827.44331</v>
      </c>
      <c r="C9" s="9">
        <v>4199027.4320200002</v>
      </c>
      <c r="D9" s="9">
        <v>1073199.9887099999</v>
      </c>
      <c r="E9" s="9">
        <v>34.333309999999997</v>
      </c>
    </row>
    <row r="10" spans="1:5" x14ac:dyDescent="0.25">
      <c r="A10" s="9">
        <v>4.7000000000000002E-3</v>
      </c>
      <c r="B10" s="9">
        <v>2468604.8109300002</v>
      </c>
      <c r="C10" s="9">
        <v>3291491.7124299998</v>
      </c>
      <c r="D10" s="9">
        <v>822886.90150000004</v>
      </c>
      <c r="E10" s="9">
        <v>33.334090000000003</v>
      </c>
    </row>
    <row r="11" spans="1:5" x14ac:dyDescent="0.25">
      <c r="A11" s="9">
        <v>4.7999999999999996E-3</v>
      </c>
      <c r="B11" s="9">
        <v>1991916.1332700001</v>
      </c>
      <c r="C11" s="9">
        <v>2637940.09094</v>
      </c>
      <c r="D11" s="9">
        <v>646023.95767000003</v>
      </c>
      <c r="E11" s="9">
        <v>32.432290000000002</v>
      </c>
    </row>
    <row r="12" spans="1:5" x14ac:dyDescent="0.25">
      <c r="A12" s="9">
        <v>4.8999999999999998E-3</v>
      </c>
      <c r="B12" s="9">
        <v>1636307.7282400001</v>
      </c>
      <c r="C12" s="9">
        <v>2153562.3610299998</v>
      </c>
      <c r="D12" s="9">
        <v>517254.63279</v>
      </c>
      <c r="E12" s="9">
        <v>31.611090000000001</v>
      </c>
    </row>
    <row r="13" spans="1:5" x14ac:dyDescent="0.25">
      <c r="A13" s="9">
        <v>5.0000000000000001E-3</v>
      </c>
      <c r="B13" s="9">
        <v>1364694.2746900001</v>
      </c>
      <c r="C13" s="9">
        <v>1785806.69236</v>
      </c>
      <c r="D13" s="9">
        <v>421112.41765999998</v>
      </c>
      <c r="E13" s="9">
        <v>30.85764</v>
      </c>
    </row>
    <row r="14" spans="1:5" x14ac:dyDescent="0.25">
      <c r="A14" s="9">
        <v>5.1000000000000004E-3</v>
      </c>
      <c r="B14" s="9">
        <v>1153032.1636900001</v>
      </c>
      <c r="C14" s="9">
        <v>1500808.77963</v>
      </c>
      <c r="D14" s="9">
        <v>347776.61593999999</v>
      </c>
      <c r="E14" s="9">
        <v>30.161919999999999</v>
      </c>
    </row>
    <row r="15" spans="1:5" x14ac:dyDescent="0.25">
      <c r="A15" s="9">
        <v>5.1999999999999998E-3</v>
      </c>
      <c r="B15" s="9">
        <v>985214.55319000001</v>
      </c>
      <c r="C15" s="9">
        <v>1276010.0119099999</v>
      </c>
      <c r="D15" s="9">
        <v>290795.45872</v>
      </c>
      <c r="E15" s="9">
        <v>29.51595</v>
      </c>
    </row>
    <row r="16" spans="1:5" x14ac:dyDescent="0.25">
      <c r="A16" s="9">
        <v>5.3E-3</v>
      </c>
      <c r="B16" s="9">
        <v>850144.01609000005</v>
      </c>
      <c r="C16" s="9">
        <v>1095948.6928399999</v>
      </c>
      <c r="D16" s="9">
        <v>245804.67676</v>
      </c>
      <c r="E16" s="9">
        <v>28.9133</v>
      </c>
    </row>
    <row r="17" spans="1:5" x14ac:dyDescent="0.25">
      <c r="A17" s="9">
        <v>5.4000000000000003E-3</v>
      </c>
      <c r="B17" s="9">
        <v>739985.80354999995</v>
      </c>
      <c r="C17" s="9">
        <v>949761.99314999999</v>
      </c>
      <c r="D17" s="9">
        <v>209776.18960000001</v>
      </c>
      <c r="E17" s="9">
        <v>28.348680000000002</v>
      </c>
    </row>
    <row r="18" spans="1:5" x14ac:dyDescent="0.25">
      <c r="A18" s="9">
        <v>5.4999999999999997E-3</v>
      </c>
      <c r="B18" s="9">
        <v>649089.12369000004</v>
      </c>
      <c r="C18" s="9">
        <v>829650.86621000001</v>
      </c>
      <c r="D18" s="9">
        <v>180561.74252999999</v>
      </c>
      <c r="E18" s="9">
        <v>27.817710000000002</v>
      </c>
    </row>
    <row r="19" spans="1:5" x14ac:dyDescent="0.25">
      <c r="A19" s="9">
        <v>5.5999999999999999E-3</v>
      </c>
      <c r="B19" s="9">
        <v>573300.65540000005</v>
      </c>
      <c r="C19" s="9">
        <v>729907.65518</v>
      </c>
      <c r="D19" s="9">
        <v>156606.99978000001</v>
      </c>
      <c r="E19" s="9">
        <v>27.31673</v>
      </c>
    </row>
    <row r="20" spans="1:5" x14ac:dyDescent="0.25">
      <c r="A20" s="9">
        <v>5.7000000000000002E-3</v>
      </c>
      <c r="B20" s="9">
        <v>509515.96051</v>
      </c>
      <c r="C20" s="9">
        <v>646283.44117000001</v>
      </c>
      <c r="D20" s="9">
        <v>136767.48066999999</v>
      </c>
      <c r="E20" s="9">
        <v>26.84263</v>
      </c>
    </row>
    <row r="21" spans="1:5" x14ac:dyDescent="0.25">
      <c r="A21" s="9">
        <v>5.7999999999999996E-3</v>
      </c>
      <c r="B21" s="9">
        <v>455379.38001999998</v>
      </c>
      <c r="C21" s="9">
        <v>575566.53851999994</v>
      </c>
      <c r="D21" s="9">
        <v>120187.15850000001</v>
      </c>
      <c r="E21" s="9">
        <v>26.392749999999999</v>
      </c>
    </row>
    <row r="22" spans="1:5" x14ac:dyDescent="0.25">
      <c r="A22" s="9">
        <v>5.8999999999999999E-3</v>
      </c>
      <c r="B22" s="9">
        <v>409079.00081</v>
      </c>
      <c r="C22" s="9">
        <v>515295.63848000002</v>
      </c>
      <c r="D22" s="9">
        <v>106216.63767</v>
      </c>
      <c r="E22" s="9">
        <v>25.96482</v>
      </c>
    </row>
    <row r="23" spans="1:5" x14ac:dyDescent="0.25">
      <c r="A23" s="9">
        <v>6.0000000000000001E-3</v>
      </c>
      <c r="B23" s="9">
        <v>369203.90044</v>
      </c>
      <c r="C23" s="9">
        <v>463560.82176000002</v>
      </c>
      <c r="D23" s="9">
        <v>94356.921329999997</v>
      </c>
      <c r="E23" s="9">
        <v>25.55686</v>
      </c>
    </row>
    <row r="24" spans="1:5" x14ac:dyDescent="0.25">
      <c r="A24" s="9">
        <v>6.1000000000000004E-3</v>
      </c>
      <c r="B24" s="9">
        <v>334643.03810000001</v>
      </c>
      <c r="C24" s="9">
        <v>418863.11719999998</v>
      </c>
      <c r="D24" s="9">
        <v>84220.079100000003</v>
      </c>
      <c r="E24" s="9">
        <v>25.16714</v>
      </c>
    </row>
    <row r="25" spans="1:5" x14ac:dyDescent="0.25">
      <c r="A25" s="9">
        <v>6.1999999999999998E-3</v>
      </c>
      <c r="B25" s="9">
        <v>304512.51958999998</v>
      </c>
      <c r="C25" s="9">
        <v>380013.81096999999</v>
      </c>
      <c r="D25" s="9">
        <v>75501.291379999995</v>
      </c>
      <c r="E25" s="9">
        <v>24.794149999999998</v>
      </c>
    </row>
    <row r="26" spans="1:5" x14ac:dyDescent="0.25">
      <c r="A26" s="9">
        <v>6.3E-3</v>
      </c>
      <c r="B26" s="9">
        <v>278102.52512000001</v>
      </c>
      <c r="C26" s="9">
        <v>346061.21195000003</v>
      </c>
      <c r="D26" s="9">
        <v>67958.686830000006</v>
      </c>
      <c r="E26" s="9">
        <v>24.43656</v>
      </c>
    </row>
    <row r="27" spans="1:5" x14ac:dyDescent="0.25">
      <c r="A27" s="9">
        <v>6.4000000000000003E-3</v>
      </c>
      <c r="B27" s="9">
        <v>254838.07699</v>
      </c>
      <c r="C27" s="9">
        <v>316236.68106999999</v>
      </c>
      <c r="D27" s="9">
        <v>61398.604079999997</v>
      </c>
      <c r="E27" s="9">
        <v>24.09318</v>
      </c>
    </row>
    <row r="28" spans="1:5" x14ac:dyDescent="0.25">
      <c r="A28" s="9">
        <v>6.4999999999999997E-3</v>
      </c>
      <c r="B28" s="9">
        <v>234249.68828999999</v>
      </c>
      <c r="C28" s="9">
        <v>289914.37289</v>
      </c>
      <c r="D28" s="9">
        <v>55664.684609999997</v>
      </c>
      <c r="E28" s="9">
        <v>23.762969999999999</v>
      </c>
    </row>
    <row r="29" spans="1:5" x14ac:dyDescent="0.25">
      <c r="A29" s="9">
        <v>6.6E-3</v>
      </c>
      <c r="B29" s="9">
        <v>215951.15968000001</v>
      </c>
      <c r="C29" s="9">
        <v>266580.86807000003</v>
      </c>
      <c r="D29" s="9">
        <v>50629.708400000003</v>
      </c>
      <c r="E29" s="9">
        <v>23.444980000000001</v>
      </c>
    </row>
    <row r="30" spans="1:5" x14ac:dyDescent="0.25">
      <c r="A30" s="9">
        <v>6.7000000000000002E-3</v>
      </c>
      <c r="B30" s="9">
        <v>199622.61055000001</v>
      </c>
      <c r="C30" s="9">
        <v>245812.02822000001</v>
      </c>
      <c r="D30" s="9">
        <v>46189.417659999999</v>
      </c>
      <c r="E30" s="9">
        <v>23.138369999999998</v>
      </c>
    </row>
    <row r="31" spans="1:5" x14ac:dyDescent="0.25">
      <c r="A31" s="9">
        <v>6.7999999999999996E-3</v>
      </c>
      <c r="B31" s="9">
        <v>184997.38644</v>
      </c>
      <c r="C31" s="9">
        <v>227255.18495</v>
      </c>
      <c r="D31" s="9">
        <v>42257.798519999997</v>
      </c>
      <c r="E31" s="9">
        <v>22.842379999999999</v>
      </c>
    </row>
    <row r="32" spans="1:5" x14ac:dyDescent="0.25">
      <c r="A32" s="9">
        <v>6.8999999999999999E-3</v>
      </c>
      <c r="B32" s="9">
        <v>171851.86721</v>
      </c>
      <c r="C32" s="9">
        <v>210615.31062</v>
      </c>
      <c r="D32" s="9">
        <v>38763.44341</v>
      </c>
      <c r="E32" s="9">
        <v>22.55631</v>
      </c>
    </row>
    <row r="33" spans="1:5" x14ac:dyDescent="0.25">
      <c r="A33" s="9">
        <v>7.0000000000000001E-3</v>
      </c>
      <c r="B33" s="9">
        <v>159997.46760999999</v>
      </c>
      <c r="C33" s="9">
        <v>195644.19023000001</v>
      </c>
      <c r="D33" s="9">
        <v>35646.722609999997</v>
      </c>
      <c r="E33" s="9">
        <v>22.27955</v>
      </c>
    </row>
    <row r="34" spans="1:5" x14ac:dyDescent="0.25">
      <c r="A34" s="9">
        <v>7.1000000000000004E-3</v>
      </c>
      <c r="B34" s="9">
        <v>149274.30953</v>
      </c>
      <c r="C34" s="9">
        <v>182131.87685999999</v>
      </c>
      <c r="D34" s="9">
        <v>32857.567329999998</v>
      </c>
      <c r="E34" s="9">
        <v>22.01154</v>
      </c>
    </row>
    <row r="35" spans="1:5" x14ac:dyDescent="0.25">
      <c r="A35" s="9">
        <v>7.1999999999999998E-3</v>
      </c>
      <c r="B35" s="9">
        <v>139546.18023</v>
      </c>
      <c r="C35" s="9">
        <v>169899.89920000001</v>
      </c>
      <c r="D35" s="9">
        <v>30353.718959999998</v>
      </c>
      <c r="E35" s="9">
        <v>21.751740000000002</v>
      </c>
    </row>
    <row r="36" spans="1:5" x14ac:dyDescent="0.25">
      <c r="A36" s="9">
        <v>7.3000000000000001E-3</v>
      </c>
      <c r="B36" s="9">
        <v>130696.48776</v>
      </c>
      <c r="C36" s="9">
        <v>158795.82461000001</v>
      </c>
      <c r="D36" s="9">
        <v>28099.33685</v>
      </c>
      <c r="E36" s="9">
        <v>21.499690000000001</v>
      </c>
    </row>
    <row r="37" spans="1:5" x14ac:dyDescent="0.25">
      <c r="A37" s="9">
        <v>7.4000000000000003E-3</v>
      </c>
      <c r="B37" s="9">
        <v>122624.99520999999</v>
      </c>
      <c r="C37" s="9">
        <v>148688.87891</v>
      </c>
      <c r="D37" s="9">
        <v>26063.883699999998</v>
      </c>
      <c r="E37" s="9">
        <v>21.254950000000001</v>
      </c>
    </row>
    <row r="38" spans="1:5" x14ac:dyDescent="0.25">
      <c r="A38" s="9">
        <v>7.4999999999999997E-3</v>
      </c>
      <c r="B38" s="9">
        <v>115245.16808</v>
      </c>
      <c r="C38" s="9">
        <v>139466.39575</v>
      </c>
      <c r="D38" s="9">
        <v>24221.22767</v>
      </c>
      <c r="E38" s="9">
        <v>21.017130000000002</v>
      </c>
    </row>
    <row r="39" spans="1:5" x14ac:dyDescent="0.25">
      <c r="A39" s="9">
        <v>7.6E-3</v>
      </c>
      <c r="B39" s="9">
        <v>108482.00696</v>
      </c>
      <c r="C39" s="9">
        <v>131030.92178</v>
      </c>
      <c r="D39" s="9">
        <v>22548.914809999998</v>
      </c>
      <c r="E39" s="9">
        <v>20.78586</v>
      </c>
    </row>
    <row r="40" spans="1:5" x14ac:dyDescent="0.25">
      <c r="A40" s="9">
        <v>7.7000000000000002E-3</v>
      </c>
      <c r="B40" s="9">
        <v>102270.26738999999</v>
      </c>
      <c r="C40" s="9">
        <v>123297.84354</v>
      </c>
      <c r="D40" s="9">
        <v>21027.576140000001</v>
      </c>
      <c r="E40" s="9">
        <v>20.560790000000001</v>
      </c>
    </row>
    <row r="41" spans="1:5" x14ac:dyDescent="0.25">
      <c r="A41" s="9">
        <v>7.7999999999999996E-3</v>
      </c>
      <c r="B41" s="9">
        <v>96552.990049999993</v>
      </c>
      <c r="C41" s="9">
        <v>116193.43195</v>
      </c>
      <c r="D41" s="9">
        <v>19640.441900000002</v>
      </c>
      <c r="E41" s="9">
        <v>20.341619999999999</v>
      </c>
    </row>
    <row r="42" spans="1:5" x14ac:dyDescent="0.25">
      <c r="A42" s="9">
        <v>7.9000000000000008E-3</v>
      </c>
      <c r="B42" s="9">
        <v>91280.281270000007</v>
      </c>
      <c r="C42" s="9">
        <v>109653.22294000001</v>
      </c>
      <c r="D42" s="9">
        <v>18372.94166</v>
      </c>
      <c r="E42" s="9">
        <v>20.128050000000002</v>
      </c>
    </row>
    <row r="43" spans="1:5" x14ac:dyDescent="0.25">
      <c r="A43" s="9">
        <v>8.0000000000000002E-3</v>
      </c>
      <c r="B43" s="9">
        <v>86408.296629999997</v>
      </c>
      <c r="C43" s="9">
        <v>103620.67008</v>
      </c>
      <c r="D43" s="9">
        <v>17212.373449999999</v>
      </c>
      <c r="E43" s="9">
        <v>19.919820000000001</v>
      </c>
    </row>
    <row r="44" spans="1:5" x14ac:dyDescent="0.25">
      <c r="A44" s="9">
        <v>8.0999999999999996E-3</v>
      </c>
      <c r="B44" s="9">
        <v>81898.389890000006</v>
      </c>
      <c r="C44" s="9">
        <v>98046.018700000001</v>
      </c>
      <c r="D44" s="9">
        <v>16147.62881</v>
      </c>
      <c r="E44" s="9">
        <v>19.716660000000001</v>
      </c>
    </row>
    <row r="45" spans="1:5" x14ac:dyDescent="0.25">
      <c r="A45" s="9">
        <v>8.2000000000000007E-3</v>
      </c>
      <c r="B45" s="9">
        <v>77716.397630000007</v>
      </c>
      <c r="C45" s="9">
        <v>92885.360929999995</v>
      </c>
      <c r="D45" s="9">
        <v>15168.963309999999</v>
      </c>
      <c r="E45" s="9">
        <v>19.518360000000001</v>
      </c>
    </row>
    <row r="46" spans="1:5" x14ac:dyDescent="0.25">
      <c r="A46" s="9">
        <v>8.3000000000000001E-3</v>
      </c>
      <c r="B46" s="9">
        <v>73832.035250000001</v>
      </c>
      <c r="C46" s="9">
        <v>88099.839399999997</v>
      </c>
      <c r="D46" s="9">
        <v>14267.80415</v>
      </c>
      <c r="E46" s="9">
        <v>19.324680000000001</v>
      </c>
    </row>
    <row r="47" spans="1:5" x14ac:dyDescent="0.25">
      <c r="A47" s="9">
        <v>8.3999999999999995E-3</v>
      </c>
      <c r="B47" s="9">
        <v>70218.385320000001</v>
      </c>
      <c r="C47" s="9">
        <v>83654.973700000002</v>
      </c>
      <c r="D47" s="9">
        <v>13436.588379999999</v>
      </c>
      <c r="E47" s="9">
        <v>19.135429999999999</v>
      </c>
    </row>
    <row r="48" spans="1:5" x14ac:dyDescent="0.25">
      <c r="A48" s="9">
        <v>8.5000000000000006E-3</v>
      </c>
      <c r="B48" s="9">
        <v>66851.462350000002</v>
      </c>
      <c r="C48" s="9">
        <v>79520.088489999995</v>
      </c>
      <c r="D48" s="9">
        <v>12668.626130000001</v>
      </c>
      <c r="E48" s="9">
        <v>18.950410000000002</v>
      </c>
    </row>
    <row r="49" spans="1:5" x14ac:dyDescent="0.25">
      <c r="A49" s="9">
        <v>8.6E-3</v>
      </c>
      <c r="B49" s="9">
        <v>63709.84143</v>
      </c>
      <c r="C49" s="9">
        <v>75667.826220000003</v>
      </c>
      <c r="D49" s="9">
        <v>11957.984780000001</v>
      </c>
      <c r="E49" s="9">
        <v>18.769449999999999</v>
      </c>
    </row>
    <row r="50" spans="1:5" x14ac:dyDescent="0.25">
      <c r="A50" s="9">
        <v>8.6999999999999994E-3</v>
      </c>
      <c r="B50" s="9">
        <v>60774.340190000003</v>
      </c>
      <c r="C50" s="9">
        <v>72073.730549999993</v>
      </c>
      <c r="D50" s="9">
        <v>11299.390359999999</v>
      </c>
      <c r="E50" s="9">
        <v>18.592369999999999</v>
      </c>
    </row>
    <row r="51" spans="1:5" x14ac:dyDescent="0.25">
      <c r="A51" s="9">
        <v>8.8000000000000005E-3</v>
      </c>
      <c r="B51" s="9">
        <v>58027.745609999998</v>
      </c>
      <c r="C51" s="9">
        <v>68715.889070000005</v>
      </c>
      <c r="D51" s="9">
        <v>10688.143459999999</v>
      </c>
      <c r="E51" s="9">
        <v>18.41902</v>
      </c>
    </row>
    <row r="52" spans="1:5" x14ac:dyDescent="0.25">
      <c r="A52" s="9">
        <v>8.8999999999999999E-3</v>
      </c>
      <c r="B52" s="9">
        <v>55454.578650000003</v>
      </c>
      <c r="C52" s="9">
        <v>65574.625809999998</v>
      </c>
      <c r="D52" s="9">
        <v>10120.04716</v>
      </c>
      <c r="E52" s="9">
        <v>18.24925</v>
      </c>
    </row>
    <row r="53" spans="1:5" x14ac:dyDescent="0.25">
      <c r="A53" s="9">
        <v>8.9999999999999993E-3</v>
      </c>
      <c r="B53" s="9">
        <v>53040.890809999997</v>
      </c>
      <c r="C53" s="9">
        <v>62632.236060000003</v>
      </c>
      <c r="D53" s="9">
        <v>9591.3452500000003</v>
      </c>
      <c r="E53" s="9">
        <v>18.082930000000001</v>
      </c>
    </row>
    <row r="54" spans="1:5" x14ac:dyDescent="0.25">
      <c r="A54" s="9">
        <v>9.1000000000000004E-3</v>
      </c>
      <c r="B54" s="9">
        <v>50774.087780000002</v>
      </c>
      <c r="C54" s="9">
        <v>59872.756670000002</v>
      </c>
      <c r="D54" s="9">
        <v>9098.6688900000008</v>
      </c>
      <c r="E54" s="9">
        <v>17.919910000000002</v>
      </c>
    </row>
    <row r="55" spans="1:5" x14ac:dyDescent="0.25">
      <c r="A55" s="9">
        <v>9.1999999999999998E-3</v>
      </c>
      <c r="B55" s="9">
        <v>48642.776239999999</v>
      </c>
      <c r="C55" s="9">
        <v>57281.766909999998</v>
      </c>
      <c r="D55" s="9">
        <v>8638.9906699999992</v>
      </c>
      <c r="E55" s="9">
        <v>17.760069999999999</v>
      </c>
    </row>
    <row r="56" spans="1:5" x14ac:dyDescent="0.25">
      <c r="A56" s="9">
        <v>9.2999999999999992E-3</v>
      </c>
      <c r="B56" s="9">
        <v>46636.630340000003</v>
      </c>
      <c r="C56" s="9">
        <v>54846.215020000003</v>
      </c>
      <c r="D56" s="9">
        <v>8209.5846700000002</v>
      </c>
      <c r="E56" s="9">
        <v>17.603300000000001</v>
      </c>
    </row>
    <row r="57" spans="1:5" x14ac:dyDescent="0.25">
      <c r="A57" s="9">
        <v>9.4000000000000004E-3</v>
      </c>
      <c r="B57" s="9">
        <v>44746.27506</v>
      </c>
      <c r="C57" s="9">
        <v>52554.267030000003</v>
      </c>
      <c r="D57" s="9">
        <v>7807.99197</v>
      </c>
      <c r="E57" s="9">
        <v>17.449480000000001</v>
      </c>
    </row>
    <row r="58" spans="1:5" x14ac:dyDescent="0.25">
      <c r="A58" s="9">
        <v>9.4999999999999998E-3</v>
      </c>
      <c r="B58" s="9">
        <v>42963.184070000003</v>
      </c>
      <c r="C58" s="9">
        <v>50395.174489999998</v>
      </c>
      <c r="D58" s="9">
        <v>7431.9904200000001</v>
      </c>
      <c r="E58" s="9">
        <v>17.29851</v>
      </c>
    </row>
    <row r="59" spans="1:5" x14ac:dyDescent="0.25">
      <c r="A59" s="9">
        <v>9.5999999999999992E-3</v>
      </c>
      <c r="B59" s="9">
        <v>41279.590089999998</v>
      </c>
      <c r="C59" s="9">
        <v>48359.158510000001</v>
      </c>
      <c r="D59" s="9">
        <v>7079.5684099999999</v>
      </c>
      <c r="E59" s="9">
        <v>17.150289999999998</v>
      </c>
    </row>
    <row r="60" spans="1:5" x14ac:dyDescent="0.25">
      <c r="A60" s="9">
        <v>9.7000000000000003E-3</v>
      </c>
      <c r="B60" s="9">
        <v>39688.406020000002</v>
      </c>
      <c r="C60" s="9">
        <v>46437.307910000003</v>
      </c>
      <c r="D60" s="9">
        <v>6748.9018900000001</v>
      </c>
      <c r="E60" s="9">
        <v>17.004719999999999</v>
      </c>
    </row>
    <row r="61" spans="1:5" x14ac:dyDescent="0.25">
      <c r="A61" s="9">
        <v>9.7999999999999997E-3</v>
      </c>
      <c r="B61" s="9">
        <v>38183.15537</v>
      </c>
      <c r="C61" s="9">
        <v>44621.489520000003</v>
      </c>
      <c r="D61" s="9">
        <v>6438.3341499999997</v>
      </c>
      <c r="E61" s="9">
        <v>16.861709999999999</v>
      </c>
    </row>
    <row r="62" spans="1:5" x14ac:dyDescent="0.25">
      <c r="A62" s="9">
        <v>9.9000000000000008E-3</v>
      </c>
      <c r="B62" s="9">
        <v>36757.91087</v>
      </c>
      <c r="C62" s="9">
        <v>42904.269050000003</v>
      </c>
      <c r="D62" s="9">
        <v>6146.3581700000004</v>
      </c>
      <c r="E62" s="9">
        <v>16.72118</v>
      </c>
    </row>
    <row r="63" spans="1:5" x14ac:dyDescent="0.25">
      <c r="A63" s="9">
        <v>0.01</v>
      </c>
      <c r="B63" s="9">
        <v>35407.240039999997</v>
      </c>
      <c r="C63" s="9">
        <v>41278.841030000003</v>
      </c>
      <c r="D63" s="9">
        <v>5871.6009999999997</v>
      </c>
      <c r="E63" s="9">
        <v>16.58305</v>
      </c>
    </row>
    <row r="64" spans="1:5" x14ac:dyDescent="0.25">
      <c r="A64" s="9">
        <v>1.01E-2</v>
      </c>
      <c r="B64" s="9">
        <v>34126.156920000001</v>
      </c>
      <c r="C64" s="9">
        <v>39738.966890000003</v>
      </c>
      <c r="D64" s="9">
        <v>5612.8099700000002</v>
      </c>
      <c r="E64" s="9">
        <v>16.447240000000001</v>
      </c>
    </row>
    <row r="65" spans="1:5" x14ac:dyDescent="0.25">
      <c r="A65" s="9">
        <v>1.0200000000000001E-2</v>
      </c>
      <c r="B65" s="9">
        <v>32910.079189999997</v>
      </c>
      <c r="C65" s="9">
        <v>38278.919779999997</v>
      </c>
      <c r="D65" s="9">
        <v>5368.8405899999998</v>
      </c>
      <c r="E65" s="9">
        <v>16.313669999999998</v>
      </c>
    </row>
    <row r="66" spans="1:5" x14ac:dyDescent="0.25">
      <c r="A66" s="9">
        <v>1.03E-2</v>
      </c>
      <c r="B66" s="9">
        <v>31754.79</v>
      </c>
      <c r="C66" s="9">
        <v>36893.435729999997</v>
      </c>
      <c r="D66" s="9">
        <v>5138.6457300000002</v>
      </c>
      <c r="E66" s="9">
        <v>16.182269999999999</v>
      </c>
    </row>
    <row r="67" spans="1:5" x14ac:dyDescent="0.25">
      <c r="A67" s="9">
        <v>1.04E-2</v>
      </c>
      <c r="B67" s="9">
        <v>30656.403839999999</v>
      </c>
      <c r="C67" s="9">
        <v>35577.669900000001</v>
      </c>
      <c r="D67" s="9">
        <v>4921.2660699999997</v>
      </c>
      <c r="E67" s="9">
        <v>16.052980000000002</v>
      </c>
    </row>
    <row r="68" spans="1:5" x14ac:dyDescent="0.25">
      <c r="A68" s="9">
        <v>1.0500000000000001E-2</v>
      </c>
      <c r="B68" s="9">
        <v>29611.33612</v>
      </c>
      <c r="C68" s="9">
        <v>34327.157700000003</v>
      </c>
      <c r="D68" s="9">
        <v>4715.8215799999998</v>
      </c>
      <c r="E68" s="9">
        <v>15.92573</v>
      </c>
    </row>
    <row r="69" spans="1:5" x14ac:dyDescent="0.25">
      <c r="A69" s="9">
        <v>1.06E-2</v>
      </c>
      <c r="B69" s="9">
        <v>28616.27592</v>
      </c>
      <c r="C69" s="9">
        <v>33137.779929999997</v>
      </c>
      <c r="D69" s="9">
        <v>4521.5040099999997</v>
      </c>
      <c r="E69" s="9">
        <v>15.800459999999999</v>
      </c>
    </row>
    <row r="70" spans="1:5" x14ac:dyDescent="0.25">
      <c r="A70" s="9">
        <v>1.0699999999999999E-2</v>
      </c>
      <c r="B70" s="9">
        <v>27668.161520000001</v>
      </c>
      <c r="C70" s="9">
        <v>32005.731589999999</v>
      </c>
      <c r="D70" s="9">
        <v>4337.5700699999998</v>
      </c>
      <c r="E70" s="9">
        <v>15.67712</v>
      </c>
    </row>
    <row r="71" spans="1:5" x14ac:dyDescent="0.25">
      <c r="A71" s="9">
        <v>1.0800000000000001E-2</v>
      </c>
      <c r="B71" s="9">
        <v>26764.158479999998</v>
      </c>
      <c r="C71" s="9">
        <v>30927.493910000001</v>
      </c>
      <c r="D71" s="9">
        <v>4163.3354300000001</v>
      </c>
      <c r="E71" s="9">
        <v>15.55564</v>
      </c>
    </row>
    <row r="72" spans="1:5" x14ac:dyDescent="0.25">
      <c r="A72" s="9">
        <v>1.09E-2</v>
      </c>
      <c r="B72" s="9">
        <v>25901.639879999999</v>
      </c>
      <c r="C72" s="9">
        <v>29899.80919</v>
      </c>
      <c r="D72" s="9">
        <v>3998.1693100000002</v>
      </c>
      <c r="E72" s="9">
        <v>15.435969999999999</v>
      </c>
    </row>
    <row r="73" spans="1:5" x14ac:dyDescent="0.25">
      <c r="A73" s="9">
        <v>1.0999999999999999E-2</v>
      </c>
      <c r="B73" s="9">
        <v>25078.16851</v>
      </c>
      <c r="C73" s="9">
        <v>28919.658159999999</v>
      </c>
      <c r="D73" s="9">
        <v>3841.48965</v>
      </c>
      <c r="E73" s="9">
        <v>15.318059999999999</v>
      </c>
    </row>
    <row r="74" spans="1:5" x14ac:dyDescent="0.25">
      <c r="A74" s="9">
        <v>1.11E-2</v>
      </c>
      <c r="B74" s="9">
        <v>24291.480889999999</v>
      </c>
      <c r="C74" s="9">
        <v>27984.23964</v>
      </c>
      <c r="D74" s="9">
        <v>3692.7587600000002</v>
      </c>
      <c r="E74" s="9">
        <v>15.20187</v>
      </c>
    </row>
    <row r="75" spans="1:5" x14ac:dyDescent="0.25">
      <c r="A75" s="9">
        <v>1.12E-2</v>
      </c>
      <c r="B75" s="9">
        <v>23539.472699999998</v>
      </c>
      <c r="C75" s="9">
        <v>27090.952089999999</v>
      </c>
      <c r="D75" s="9">
        <v>3551.47939</v>
      </c>
      <c r="E75" s="9">
        <v>15.087339999999999</v>
      </c>
    </row>
    <row r="76" spans="1:5" x14ac:dyDescent="0.25">
      <c r="A76" s="9">
        <v>1.1299999999999999E-2</v>
      </c>
      <c r="B76" s="9">
        <v>22820.185720000001</v>
      </c>
      <c r="C76" s="9">
        <v>26237.376980000001</v>
      </c>
      <c r="D76" s="9">
        <v>3417.1912600000001</v>
      </c>
      <c r="E76" s="9">
        <v>14.97442</v>
      </c>
    </row>
    <row r="77" spans="1:5" x14ac:dyDescent="0.25">
      <c r="A77" s="9">
        <v>1.14E-2</v>
      </c>
      <c r="B77" s="9">
        <v>22131.79594</v>
      </c>
      <c r="C77" s="9">
        <v>25421.263780000001</v>
      </c>
      <c r="D77" s="9">
        <v>3289.4678399999998</v>
      </c>
      <c r="E77" s="9">
        <v>14.86309</v>
      </c>
    </row>
    <row r="78" spans="1:5" x14ac:dyDescent="0.25">
      <c r="A78" s="9">
        <v>1.15E-2</v>
      </c>
      <c r="B78" s="9">
        <v>21472.602760000002</v>
      </c>
      <c r="C78" s="9">
        <v>24640.51628</v>
      </c>
      <c r="D78" s="9">
        <v>3167.9135299999998</v>
      </c>
      <c r="E78" s="9">
        <v>14.75328</v>
      </c>
    </row>
    <row r="79" spans="1:5" x14ac:dyDescent="0.25">
      <c r="A79" s="9">
        <v>1.1599999999999999E-2</v>
      </c>
      <c r="B79" s="9">
        <v>20841.019219999998</v>
      </c>
      <c r="C79" s="9">
        <v>23893.180230000002</v>
      </c>
      <c r="D79" s="9">
        <v>3052.16102</v>
      </c>
      <c r="E79" s="9">
        <v>14.644970000000001</v>
      </c>
    </row>
    <row r="80" spans="1:5" x14ac:dyDescent="0.25">
      <c r="A80" s="9">
        <v>1.17E-2</v>
      </c>
      <c r="B80" s="9">
        <v>20235.563109999999</v>
      </c>
      <c r="C80" s="9">
        <v>23177.432100000002</v>
      </c>
      <c r="D80" s="9">
        <v>2941.8689899999999</v>
      </c>
      <c r="E80" s="9">
        <v>14.53811</v>
      </c>
    </row>
    <row r="81" spans="1:5" x14ac:dyDescent="0.25">
      <c r="A81" s="9">
        <v>1.18E-2</v>
      </c>
      <c r="B81" s="9">
        <v>19654.848859999998</v>
      </c>
      <c r="C81" s="9">
        <v>22491.56885</v>
      </c>
      <c r="D81" s="9">
        <v>2836.7199900000001</v>
      </c>
      <c r="E81" s="9">
        <v>14.43267</v>
      </c>
    </row>
    <row r="82" spans="1:5" x14ac:dyDescent="0.25">
      <c r="A82" s="9">
        <v>1.1900000000000001E-2</v>
      </c>
      <c r="B82" s="9">
        <v>19097.580139999998</v>
      </c>
      <c r="C82" s="9">
        <v>21833.998599999999</v>
      </c>
      <c r="D82" s="9">
        <v>2736.4184599999999</v>
      </c>
      <c r="E82" s="9">
        <v>14.328609999999999</v>
      </c>
    </row>
    <row r="83" spans="1:5" x14ac:dyDescent="0.25">
      <c r="A83" s="9">
        <v>1.2E-2</v>
      </c>
      <c r="B83" s="9">
        <v>18562.543129999998</v>
      </c>
      <c r="C83" s="9">
        <v>21203.232179999999</v>
      </c>
      <c r="D83" s="9">
        <v>2640.68905</v>
      </c>
      <c r="E83" s="9">
        <v>14.225899999999999</v>
      </c>
    </row>
    <row r="84" spans="1:5" x14ac:dyDescent="0.25">
      <c r="A84" s="9">
        <v>1.21E-2</v>
      </c>
      <c r="B84" s="9">
        <v>18048.60037</v>
      </c>
      <c r="C84" s="9">
        <v>20597.875349999998</v>
      </c>
      <c r="D84" s="9">
        <v>2549.2749800000001</v>
      </c>
      <c r="E84" s="9">
        <v>14.124499999999999</v>
      </c>
    </row>
    <row r="85" spans="1:5" x14ac:dyDescent="0.25">
      <c r="A85" s="9">
        <v>1.2200000000000001E-2</v>
      </c>
      <c r="B85" s="9">
        <v>17554.685109999999</v>
      </c>
      <c r="C85" s="9">
        <v>20016.6217</v>
      </c>
      <c r="D85" s="9">
        <v>2461.9365899999998</v>
      </c>
      <c r="E85" s="9">
        <v>14.024380000000001</v>
      </c>
    </row>
    <row r="86" spans="1:5" x14ac:dyDescent="0.25">
      <c r="A86" s="9">
        <v>1.23E-2</v>
      </c>
      <c r="B86" s="9">
        <v>17079.796160000002</v>
      </c>
      <c r="C86" s="9">
        <v>19458.246210000001</v>
      </c>
      <c r="D86" s="9">
        <v>2378.4500499999999</v>
      </c>
      <c r="E86" s="9">
        <v>13.925520000000001</v>
      </c>
    </row>
    <row r="87" spans="1:5" x14ac:dyDescent="0.25">
      <c r="A87" s="9">
        <v>1.24E-2</v>
      </c>
      <c r="B87" s="9">
        <v>16622.993180000001</v>
      </c>
      <c r="C87" s="9">
        <v>18921.599310000001</v>
      </c>
      <c r="D87" s="9">
        <v>2298.6061300000001</v>
      </c>
      <c r="E87" s="9">
        <v>13.827870000000001</v>
      </c>
    </row>
    <row r="88" spans="1:5" x14ac:dyDescent="0.25">
      <c r="A88" s="9">
        <v>1.2500000000000001E-2</v>
      </c>
      <c r="B88" s="9">
        <v>16183.392320000001</v>
      </c>
      <c r="C88" s="9">
        <v>18405.6014</v>
      </c>
      <c r="D88" s="9">
        <v>2222.2090800000001</v>
      </c>
      <c r="E88" s="9">
        <v>13.73142</v>
      </c>
    </row>
    <row r="89" spans="1:5" x14ac:dyDescent="0.25">
      <c r="A89" s="9">
        <v>1.26E-2</v>
      </c>
      <c r="B89" s="9">
        <v>15760.16223</v>
      </c>
      <c r="C89" s="9">
        <v>17909.23792</v>
      </c>
      <c r="D89" s="9">
        <v>2149.0756900000001</v>
      </c>
      <c r="E89" s="9">
        <v>13.63613</v>
      </c>
    </row>
    <row r="90" spans="1:5" x14ac:dyDescent="0.25">
      <c r="A90" s="9">
        <v>1.2699999999999999E-2</v>
      </c>
      <c r="B90" s="9">
        <v>15352.52043</v>
      </c>
      <c r="C90" s="9">
        <v>17431.55471</v>
      </c>
      <c r="D90" s="9">
        <v>2079.0342799999999</v>
      </c>
      <c r="E90" s="9">
        <v>13.541969999999999</v>
      </c>
    </row>
    <row r="91" spans="1:5" x14ac:dyDescent="0.25">
      <c r="A91" s="9">
        <v>1.2800000000000001E-2</v>
      </c>
      <c r="B91" s="9">
        <v>14959.72991</v>
      </c>
      <c r="C91" s="9">
        <v>16971.653829999999</v>
      </c>
      <c r="D91" s="9">
        <v>2011.92392</v>
      </c>
      <c r="E91" s="9">
        <v>13.448930000000001</v>
      </c>
    </row>
    <row r="92" spans="1:5" x14ac:dyDescent="0.25">
      <c r="A92" s="9">
        <v>1.29E-2</v>
      </c>
      <c r="B92" s="9">
        <v>14581.09605</v>
      </c>
      <c r="C92" s="9">
        <v>16528.689679999999</v>
      </c>
      <c r="D92" s="9">
        <v>1947.5936300000001</v>
      </c>
      <c r="E92" s="9">
        <v>13.35698</v>
      </c>
    </row>
    <row r="93" spans="1:5" x14ac:dyDescent="0.25">
      <c r="A93" s="9">
        <v>1.2999999999999999E-2</v>
      </c>
      <c r="B93" s="9">
        <v>14215.963750000001</v>
      </c>
      <c r="C93" s="9">
        <v>16101.86541</v>
      </c>
      <c r="D93" s="9">
        <v>1885.90166</v>
      </c>
      <c r="E93" s="9">
        <v>13.266080000000001</v>
      </c>
    </row>
    <row r="94" spans="1:5" x14ac:dyDescent="0.25">
      <c r="A94" s="9">
        <v>1.3100000000000001E-2</v>
      </c>
      <c r="B94" s="9">
        <v>13863.71477</v>
      </c>
      <c r="C94" s="9">
        <v>15690.429630000001</v>
      </c>
      <c r="D94" s="9">
        <v>1826.71486</v>
      </c>
      <c r="E94" s="9">
        <v>13.17623</v>
      </c>
    </row>
    <row r="95" spans="1:5" x14ac:dyDescent="0.25">
      <c r="A95" s="9">
        <v>1.32E-2</v>
      </c>
      <c r="B95" s="9">
        <v>13523.76534</v>
      </c>
      <c r="C95" s="9">
        <v>15293.67338</v>
      </c>
      <c r="D95" s="9">
        <v>1769.90804</v>
      </c>
      <c r="E95" s="9">
        <v>13.087389999999999</v>
      </c>
    </row>
    <row r="96" spans="1:5" x14ac:dyDescent="0.25">
      <c r="A96" s="9">
        <v>1.3299999999999999E-2</v>
      </c>
      <c r="B96" s="9">
        <v>13195.56385</v>
      </c>
      <c r="C96" s="9">
        <v>14910.927320000001</v>
      </c>
      <c r="D96" s="9">
        <v>1715.36347</v>
      </c>
      <c r="E96" s="9">
        <v>12.999549999999999</v>
      </c>
    </row>
    <row r="97" spans="1:5" x14ac:dyDescent="0.25">
      <c r="A97" s="9">
        <v>1.34E-2</v>
      </c>
      <c r="B97" s="9">
        <v>12878.588809999999</v>
      </c>
      <c r="C97" s="9">
        <v>14541.55913</v>
      </c>
      <c r="D97" s="9">
        <v>1662.9703199999999</v>
      </c>
      <c r="E97" s="9">
        <v>12.91268</v>
      </c>
    </row>
    <row r="98" spans="1:5" x14ac:dyDescent="0.25">
      <c r="A98" s="9">
        <v>1.35E-2</v>
      </c>
      <c r="B98" s="9">
        <v>12572.346890000001</v>
      </c>
      <c r="C98" s="9">
        <v>14184.97112</v>
      </c>
      <c r="D98" s="9">
        <v>1612.6242299999999</v>
      </c>
      <c r="E98" s="9">
        <v>12.82676</v>
      </c>
    </row>
    <row r="99" spans="1:5" x14ac:dyDescent="0.25">
      <c r="A99" s="9">
        <v>1.3599999999999999E-2</v>
      </c>
      <c r="B99" s="9">
        <v>12276.37117</v>
      </c>
      <c r="C99" s="9">
        <v>13840.59799</v>
      </c>
      <c r="D99" s="9">
        <v>1564.2268200000001</v>
      </c>
      <c r="E99" s="9">
        <v>12.741770000000001</v>
      </c>
    </row>
    <row r="100" spans="1:5" x14ac:dyDescent="0.25">
      <c r="A100" s="9">
        <v>1.37E-2</v>
      </c>
      <c r="B100" s="9">
        <v>11990.219419999999</v>
      </c>
      <c r="C100" s="9">
        <v>13507.904780000001</v>
      </c>
      <c r="D100" s="9">
        <v>1517.6853599999999</v>
      </c>
      <c r="E100" s="9">
        <v>12.657690000000001</v>
      </c>
    </row>
    <row r="101" spans="1:5" x14ac:dyDescent="0.25">
      <c r="A101" s="9">
        <v>1.38E-2</v>
      </c>
      <c r="B101" s="9">
        <v>11713.47264</v>
      </c>
      <c r="C101" s="9">
        <v>13186.384980000001</v>
      </c>
      <c r="D101" s="9">
        <v>1472.9123400000001</v>
      </c>
      <c r="E101" s="9">
        <v>12.57451</v>
      </c>
    </row>
    <row r="102" spans="1:5" x14ac:dyDescent="0.25">
      <c r="A102" s="9">
        <v>1.3899999999999999E-2</v>
      </c>
      <c r="B102" s="9">
        <v>11445.733550000001</v>
      </c>
      <c r="C102" s="9">
        <v>12875.558720000001</v>
      </c>
      <c r="D102" s="9">
        <v>1429.8251700000001</v>
      </c>
      <c r="E102" s="9">
        <v>12.49221</v>
      </c>
    </row>
    <row r="103" spans="1:5" x14ac:dyDescent="0.25">
      <c r="A103" s="9">
        <v>1.4E-2</v>
      </c>
      <c r="B103" s="9">
        <v>11186.625340000001</v>
      </c>
      <c r="C103" s="9">
        <v>12574.971159999999</v>
      </c>
      <c r="D103" s="9">
        <v>1388.34582</v>
      </c>
      <c r="E103" s="9">
        <v>12.410769999999999</v>
      </c>
    </row>
    <row r="104" spans="1:5" x14ac:dyDescent="0.25">
      <c r="A104" s="9">
        <v>1.41E-2</v>
      </c>
      <c r="B104" s="9">
        <v>10935.790360000001</v>
      </c>
      <c r="C104" s="9">
        <v>12284.19094</v>
      </c>
      <c r="D104" s="9">
        <v>1348.40057</v>
      </c>
      <c r="E104" s="9">
        <v>12.330159999999999</v>
      </c>
    </row>
    <row r="105" spans="1:5" x14ac:dyDescent="0.25">
      <c r="A105" s="9">
        <v>1.4200000000000001E-2</v>
      </c>
      <c r="B105" s="9">
        <v>10692.88904</v>
      </c>
      <c r="C105" s="9">
        <v>12002.80875</v>
      </c>
      <c r="D105" s="9">
        <v>1309.9197099999999</v>
      </c>
      <c r="E105" s="9">
        <v>12.25038</v>
      </c>
    </row>
    <row r="106" spans="1:5" x14ac:dyDescent="0.25">
      <c r="A106" s="9">
        <v>1.43E-2</v>
      </c>
      <c r="B106" s="9">
        <v>10457.598770000001</v>
      </c>
      <c r="C106" s="9">
        <v>11730.436040000001</v>
      </c>
      <c r="D106" s="9">
        <v>1272.83727</v>
      </c>
      <c r="E106" s="9">
        <v>12.17141</v>
      </c>
    </row>
    <row r="107" spans="1:5" x14ac:dyDescent="0.25">
      <c r="A107" s="9">
        <v>1.44E-2</v>
      </c>
      <c r="B107" s="9">
        <v>10229.61291</v>
      </c>
      <c r="C107" s="9">
        <v>11466.70376</v>
      </c>
      <c r="D107" s="9">
        <v>1237.09085</v>
      </c>
      <c r="E107" s="9">
        <v>12.09323</v>
      </c>
    </row>
    <row r="108" spans="1:5" x14ac:dyDescent="0.25">
      <c r="A108" s="9">
        <v>1.4500000000000001E-2</v>
      </c>
      <c r="B108" s="9">
        <v>10008.63989</v>
      </c>
      <c r="C108" s="9">
        <v>11211.261210000001</v>
      </c>
      <c r="D108" s="9">
        <v>1202.62132</v>
      </c>
      <c r="E108" s="9">
        <v>12.015829999999999</v>
      </c>
    </row>
    <row r="109" spans="1:5" x14ac:dyDescent="0.25">
      <c r="A109" s="9">
        <v>1.46E-2</v>
      </c>
      <c r="B109" s="9">
        <v>9794.4023099999995</v>
      </c>
      <c r="C109" s="9">
        <v>10963.77498</v>
      </c>
      <c r="D109" s="9">
        <v>1169.3726799999999</v>
      </c>
      <c r="E109" s="9">
        <v>11.93919</v>
      </c>
    </row>
    <row r="110" spans="1:5" x14ac:dyDescent="0.25">
      <c r="A110" s="9">
        <v>1.47E-2</v>
      </c>
      <c r="B110" s="9">
        <v>9586.6361199999992</v>
      </c>
      <c r="C110" s="9">
        <v>10723.927960000001</v>
      </c>
      <c r="D110" s="9">
        <v>1137.2918299999999</v>
      </c>
      <c r="E110" s="9">
        <v>11.863300000000001</v>
      </c>
    </row>
    <row r="111" spans="1:5" x14ac:dyDescent="0.25">
      <c r="A111" s="9">
        <v>1.4800000000000001E-2</v>
      </c>
      <c r="B111" s="9">
        <v>9385.0899200000003</v>
      </c>
      <c r="C111" s="9">
        <v>10491.41836</v>
      </c>
      <c r="D111" s="9">
        <v>1106.32844</v>
      </c>
      <c r="E111" s="9">
        <v>11.78815</v>
      </c>
    </row>
    <row r="112" spans="1:5" x14ac:dyDescent="0.25">
      <c r="A112" s="9">
        <v>1.49E-2</v>
      </c>
      <c r="B112" s="9">
        <v>9189.5241900000001</v>
      </c>
      <c r="C112" s="9">
        <v>10265.958909999999</v>
      </c>
      <c r="D112" s="9">
        <v>1076.43472</v>
      </c>
      <c r="E112" s="9">
        <v>11.71372</v>
      </c>
    </row>
    <row r="113" spans="1:5" x14ac:dyDescent="0.25">
      <c r="A113" s="9">
        <v>1.4999999999999999E-2</v>
      </c>
      <c r="B113" s="9">
        <v>8999.7106399999993</v>
      </c>
      <c r="C113" s="9">
        <v>10047.27598</v>
      </c>
      <c r="D113" s="9">
        <v>1047.5653400000001</v>
      </c>
      <c r="E113" s="9">
        <v>11.639989999999999</v>
      </c>
    </row>
    <row r="114" spans="1:5" x14ac:dyDescent="0.25">
      <c r="A114" s="9">
        <v>1.5100000000000001E-2</v>
      </c>
      <c r="B114" s="9">
        <v>8815.4316299999991</v>
      </c>
      <c r="C114" s="9">
        <v>9835.1088500000005</v>
      </c>
      <c r="D114" s="9">
        <v>1019.67722</v>
      </c>
      <c r="E114" s="9">
        <v>11.56696</v>
      </c>
    </row>
    <row r="115" spans="1:5" x14ac:dyDescent="0.25">
      <c r="A115" s="9">
        <v>1.52E-2</v>
      </c>
      <c r="B115" s="9">
        <v>8636.4795200000008</v>
      </c>
      <c r="C115" s="9">
        <v>9629.2089799999994</v>
      </c>
      <c r="D115" s="9">
        <v>992.72946000000002</v>
      </c>
      <c r="E115" s="9">
        <v>11.49461</v>
      </c>
    </row>
    <row r="116" spans="1:5" x14ac:dyDescent="0.25">
      <c r="A116" s="9">
        <v>1.5299999999999999E-2</v>
      </c>
      <c r="B116" s="9">
        <v>8462.6561999999994</v>
      </c>
      <c r="C116" s="9">
        <v>9429.3393699999997</v>
      </c>
      <c r="D116" s="9">
        <v>966.68317000000002</v>
      </c>
      <c r="E116" s="9">
        <v>11.422929999999999</v>
      </c>
    </row>
    <row r="117" spans="1:5" x14ac:dyDescent="0.25">
      <c r="A117" s="9">
        <v>1.54E-2</v>
      </c>
      <c r="B117" s="9">
        <v>8293.7725200000004</v>
      </c>
      <c r="C117" s="9">
        <v>9235.2738800000006</v>
      </c>
      <c r="D117" s="9">
        <v>941.50135999999998</v>
      </c>
      <c r="E117" s="9">
        <v>11.35191</v>
      </c>
    </row>
    <row r="118" spans="1:5" x14ac:dyDescent="0.25">
      <c r="A118" s="9">
        <v>1.55E-2</v>
      </c>
      <c r="B118" s="9">
        <v>8129.6478399999996</v>
      </c>
      <c r="C118" s="9">
        <v>9046.7967000000008</v>
      </c>
      <c r="D118" s="9">
        <v>917.14886000000001</v>
      </c>
      <c r="E118" s="9">
        <v>11.28153</v>
      </c>
    </row>
    <row r="119" spans="1:5" x14ac:dyDescent="0.25">
      <c r="A119" s="9">
        <v>1.5599999999999999E-2</v>
      </c>
      <c r="B119" s="9">
        <v>7970.1095800000003</v>
      </c>
      <c r="C119" s="9">
        <v>8863.7017699999997</v>
      </c>
      <c r="D119" s="9">
        <v>893.59218999999996</v>
      </c>
      <c r="E119" s="9">
        <v>11.211790000000001</v>
      </c>
    </row>
    <row r="120" spans="1:5" x14ac:dyDescent="0.25">
      <c r="A120" s="9">
        <v>1.5699999999999999E-2</v>
      </c>
      <c r="B120" s="9">
        <v>7814.9927699999998</v>
      </c>
      <c r="C120" s="9">
        <v>8685.7922600000002</v>
      </c>
      <c r="D120" s="9">
        <v>870.79948000000002</v>
      </c>
      <c r="E120" s="9">
        <v>11.14268</v>
      </c>
    </row>
    <row r="121" spans="1:5" x14ac:dyDescent="0.25">
      <c r="A121" s="9">
        <v>1.5800000000000002E-2</v>
      </c>
      <c r="B121" s="9">
        <v>7664.1397200000001</v>
      </c>
      <c r="C121" s="9">
        <v>8512.8800800000008</v>
      </c>
      <c r="D121" s="9">
        <v>848.74036000000001</v>
      </c>
      <c r="E121" s="9">
        <v>11.07418</v>
      </c>
    </row>
    <row r="122" spans="1:5" x14ac:dyDescent="0.25">
      <c r="A122" s="9">
        <v>1.5900000000000001E-2</v>
      </c>
      <c r="B122" s="9">
        <v>7517.3995400000003</v>
      </c>
      <c r="C122" s="9">
        <v>8344.7854599999991</v>
      </c>
      <c r="D122" s="9">
        <v>827.38592000000006</v>
      </c>
      <c r="E122" s="9">
        <v>11.00628</v>
      </c>
    </row>
    <row r="123" spans="1:5" x14ac:dyDescent="0.25">
      <c r="A123" s="9">
        <v>1.6E-2</v>
      </c>
      <c r="B123" s="9">
        <v>7374.6279000000004</v>
      </c>
      <c r="C123" s="9">
        <v>8181.3364600000004</v>
      </c>
      <c r="D123" s="9">
        <v>806.70856000000003</v>
      </c>
      <c r="E123" s="9">
        <v>10.938969999999999</v>
      </c>
    </row>
    <row r="124" spans="1:5" x14ac:dyDescent="0.25">
      <c r="A124" s="9">
        <v>1.61E-2</v>
      </c>
      <c r="B124" s="9">
        <v>7235.6866200000004</v>
      </c>
      <c r="C124" s="9">
        <v>8022.3686299999999</v>
      </c>
      <c r="D124" s="9">
        <v>786.68200999999999</v>
      </c>
      <c r="E124" s="9">
        <v>10.872249999999999</v>
      </c>
    </row>
    <row r="125" spans="1:5" x14ac:dyDescent="0.25">
      <c r="A125" s="9">
        <v>1.6199999999999999E-2</v>
      </c>
      <c r="B125" s="9">
        <v>7100.4434099999999</v>
      </c>
      <c r="C125" s="9">
        <v>7867.7245800000001</v>
      </c>
      <c r="D125" s="9">
        <v>767.28117999999995</v>
      </c>
      <c r="E125" s="9">
        <v>10.806100000000001</v>
      </c>
    </row>
    <row r="126" spans="1:5" x14ac:dyDescent="0.25">
      <c r="A126" s="9">
        <v>1.6299999999999999E-2</v>
      </c>
      <c r="B126" s="9">
        <v>6968.7715200000002</v>
      </c>
      <c r="C126" s="9">
        <v>7717.2536499999997</v>
      </c>
      <c r="D126" s="9">
        <v>748.48212999999998</v>
      </c>
      <c r="E126" s="9">
        <v>10.74052</v>
      </c>
    </row>
    <row r="127" spans="1:5" x14ac:dyDescent="0.25">
      <c r="A127" s="9">
        <v>1.6400000000000001E-2</v>
      </c>
      <c r="B127" s="9">
        <v>6840.5495300000002</v>
      </c>
      <c r="C127" s="9">
        <v>7570.8115500000004</v>
      </c>
      <c r="D127" s="9">
        <v>730.26202000000001</v>
      </c>
      <c r="E127" s="9">
        <v>10.67549</v>
      </c>
    </row>
    <row r="128" spans="1:5" x14ac:dyDescent="0.25">
      <c r="A128" s="9">
        <v>1.6500000000000001E-2</v>
      </c>
      <c r="B128" s="9">
        <v>6715.66104</v>
      </c>
      <c r="C128" s="9">
        <v>7428.2600700000003</v>
      </c>
      <c r="D128" s="9">
        <v>712.59902999999997</v>
      </c>
      <c r="E128" s="9">
        <v>10.611000000000001</v>
      </c>
    </row>
    <row r="129" spans="1:5" x14ac:dyDescent="0.25">
      <c r="A129" s="9">
        <v>1.66E-2</v>
      </c>
      <c r="B129" s="9">
        <v>6593.9944500000001</v>
      </c>
      <c r="C129" s="9">
        <v>7289.46677</v>
      </c>
      <c r="D129" s="9">
        <v>695.47230999999999</v>
      </c>
      <c r="E129" s="9">
        <v>10.54706</v>
      </c>
    </row>
    <row r="130" spans="1:5" x14ac:dyDescent="0.25">
      <c r="A130" s="9">
        <v>1.67E-2</v>
      </c>
      <c r="B130" s="9">
        <v>6475.44272</v>
      </c>
      <c r="C130" s="9">
        <v>7154.3046700000004</v>
      </c>
      <c r="D130" s="9">
        <v>678.86195999999995</v>
      </c>
      <c r="E130" s="9">
        <v>10.483639999999999</v>
      </c>
    </row>
    <row r="131" spans="1:5" x14ac:dyDescent="0.25">
      <c r="A131" s="9">
        <v>1.6799999999999999E-2</v>
      </c>
      <c r="B131" s="9">
        <v>6359.9031299999997</v>
      </c>
      <c r="C131" s="9">
        <v>7022.6520499999997</v>
      </c>
      <c r="D131" s="9">
        <v>662.74892</v>
      </c>
      <c r="E131" s="9">
        <v>10.42074</v>
      </c>
    </row>
    <row r="132" spans="1:5" x14ac:dyDescent="0.25">
      <c r="A132" s="9">
        <v>1.6899999999999998E-2</v>
      </c>
      <c r="B132" s="9">
        <v>6247.2771199999997</v>
      </c>
      <c r="C132" s="9">
        <v>6894.3921099999998</v>
      </c>
      <c r="D132" s="9">
        <v>647.11499000000003</v>
      </c>
      <c r="E132" s="9">
        <v>10.35835</v>
      </c>
    </row>
    <row r="133" spans="1:5" x14ac:dyDescent="0.25">
      <c r="A133" s="9">
        <v>1.7000000000000001E-2</v>
      </c>
      <c r="B133" s="9">
        <v>6137.4700499999999</v>
      </c>
      <c r="C133" s="9">
        <v>6769.4128000000001</v>
      </c>
      <c r="D133" s="9">
        <v>631.94275000000005</v>
      </c>
      <c r="E133" s="9">
        <v>10.296469999999999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Fig. 4</vt:lpstr>
      <vt:lpstr>Fig. 5A,B</vt:lpstr>
      <vt:lpstr>Fig. 5C</vt:lpstr>
      <vt:lpstr>Fig. 5D</vt:lpstr>
      <vt:lpstr>Fig. 6A</vt:lpstr>
      <vt:lpstr>Fig. 6B</vt:lpstr>
      <vt:lpstr>Fig. 7</vt:lpstr>
      <vt:lpstr>Fig. 8</vt:lpstr>
      <vt:lpstr>Fig. 9</vt:lpstr>
      <vt:lpstr>Fig. 11</vt:lpstr>
      <vt:lpstr>Fig. 12</vt:lpstr>
      <vt:lpstr>Fig. 13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 B.M.D.</dc:creator>
  <cp:lastModifiedBy>Benjamin Cunningham</cp:lastModifiedBy>
  <dcterms:created xsi:type="dcterms:W3CDTF">2021-07-27T17:09:38Z</dcterms:created>
  <dcterms:modified xsi:type="dcterms:W3CDTF">2023-07-19T12:52:41Z</dcterms:modified>
</cp:coreProperties>
</file>