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tables/table3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nsa1e19\OneDrive - University of Southampton\PhD Experiments\Ethical proposal\Survey COVID-19\Analysis\Paper Elaboration\"/>
    </mc:Choice>
  </mc:AlternateContent>
  <xr:revisionPtr revIDLastSave="582" documentId="8_{190DCEDF-9840-49C3-90A7-D610C250433A}" xr6:coauthVersionLast="45" xr6:coauthVersionMax="45" xr10:uidLastSave="{5D3BB44C-FBE6-4052-81E5-41F26DCAC606}"/>
  <bookViews>
    <workbookView minimized="1" xWindow="1470" yWindow="1470" windowWidth="15375" windowHeight="7875" activeTab="3" xr2:uid="{369852D1-A2FB-4B68-8745-6A5EEA32AA7C}"/>
  </bookViews>
  <sheets>
    <sheet name="Prevalence study category " sheetId="1" r:id="rId1"/>
    <sheet name="Sheet2" sheetId="5" r:id="rId2"/>
    <sheet name="Sheet1" sheetId="4" r:id="rId3"/>
    <sheet name="Category analysis" sheetId="2" r:id="rId4"/>
    <sheet name="Chi-Square" sheetId="3" r:id="rId5"/>
  </sheets>
  <definedNames>
    <definedName name="_xlnm._FilterDatabase" localSheetId="0" hidden="1">'Prevalence study category '!$A$1:$T$109</definedName>
    <definedName name="ExternalData_1" localSheetId="4" hidden="1">'Chi-Square'!$A$1:$B$75</definedName>
    <definedName name="ExternalData_1" localSheetId="2" hidden="1">Sheet1!$J$1:$K$116</definedName>
  </definedNames>
  <calcPr calcId="191029"/>
  <pivotCaches>
    <pivotCache cacheId="0" r:id="rId6"/>
    <pivotCache cacheId="1" r:id="rId7"/>
    <pivotCache cacheId="2" r:id="rId8"/>
    <pivotCache cacheId="3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1" i="2" l="1"/>
  <c r="J31" i="2"/>
  <c r="I31" i="2"/>
  <c r="R19" i="2"/>
  <c r="Q19" i="2"/>
  <c r="P5" i="2" l="1"/>
  <c r="L5" i="2"/>
  <c r="L1" i="2"/>
  <c r="AM64" i="2" l="1"/>
  <c r="AM61" i="2"/>
  <c r="AM59" i="2"/>
  <c r="L31" i="2"/>
  <c r="AT65" i="2" l="1"/>
  <c r="AN59" i="2" l="1"/>
  <c r="AO59" i="2"/>
  <c r="AP59" i="2"/>
  <c r="AQ59" i="2"/>
  <c r="AR59" i="2"/>
  <c r="AS59" i="2"/>
  <c r="AT59" i="2"/>
  <c r="AU59" i="2"/>
  <c r="AV59" i="2"/>
  <c r="AT63" i="2"/>
  <c r="AT62" i="2"/>
  <c r="AT61" i="2"/>
  <c r="AU61" i="2"/>
  <c r="U50" i="2"/>
  <c r="AS65" i="2"/>
  <c r="AQ64" i="2" l="1"/>
  <c r="AP61" i="2"/>
  <c r="AN65" i="2"/>
  <c r="AO65" i="2"/>
  <c r="AP65" i="2"/>
  <c r="AQ65" i="2"/>
  <c r="AR65" i="2"/>
  <c r="AM65" i="2"/>
  <c r="AU65" i="2"/>
  <c r="AU62" i="2" l="1"/>
  <c r="AU63" i="2"/>
  <c r="AU64" i="2"/>
  <c r="AT64" i="2"/>
  <c r="AS62" i="2"/>
  <c r="AS63" i="2"/>
  <c r="AS64" i="2"/>
  <c r="AR62" i="2"/>
  <c r="AR63" i="2"/>
  <c r="AR64" i="2"/>
  <c r="AQ62" i="2"/>
  <c r="AQ63" i="2"/>
  <c r="AP62" i="2"/>
  <c r="AP63" i="2"/>
  <c r="AP64" i="2"/>
  <c r="AO62" i="2"/>
  <c r="AO63" i="2"/>
  <c r="AO64" i="2"/>
  <c r="AN62" i="2"/>
  <c r="AN63" i="2"/>
  <c r="AN64" i="2"/>
  <c r="AM63" i="2"/>
  <c r="AM62" i="2"/>
  <c r="AN61" i="2"/>
  <c r="AO61" i="2"/>
  <c r="AQ61" i="2"/>
  <c r="AR61" i="2"/>
  <c r="AS61" i="2"/>
  <c r="AS50" i="2"/>
  <c r="AR50" i="2"/>
  <c r="AP50" i="2"/>
  <c r="AO50" i="2"/>
  <c r="AN50" i="2"/>
  <c r="AM50" i="2"/>
  <c r="AL50" i="2"/>
  <c r="AK50" i="2"/>
  <c r="AJ50" i="2"/>
  <c r="AQ49" i="2"/>
  <c r="AQ48" i="2"/>
  <c r="AQ47" i="2"/>
  <c r="AQ46" i="2"/>
  <c r="AQ45" i="2"/>
  <c r="AQ44" i="2"/>
  <c r="Y44" i="2"/>
  <c r="AQ50" i="2" l="1"/>
  <c r="I26" i="2"/>
  <c r="P1" i="2" l="1"/>
  <c r="N17" i="4" l="1"/>
  <c r="O16" i="4"/>
  <c r="O17" i="4"/>
  <c r="N16" i="4"/>
  <c r="O15" i="4"/>
  <c r="N15" i="4"/>
  <c r="L44" i="3" l="1"/>
  <c r="W44" i="3" s="1"/>
  <c r="K44" i="3"/>
  <c r="V44" i="3" s="1"/>
  <c r="J44" i="3"/>
  <c r="U44" i="3" s="1"/>
  <c r="I44" i="3"/>
  <c r="T44" i="3" s="1"/>
  <c r="H44" i="3"/>
  <c r="S44" i="3" s="1"/>
  <c r="G44" i="3"/>
  <c r="R44" i="3" s="1"/>
  <c r="F44" i="3"/>
  <c r="Q44" i="3" s="1"/>
  <c r="E44" i="3"/>
  <c r="P44" i="3" s="1"/>
  <c r="L43" i="3"/>
  <c r="W43" i="3" s="1"/>
  <c r="K43" i="3"/>
  <c r="V43" i="3" s="1"/>
  <c r="J43" i="3"/>
  <c r="U43" i="3" s="1"/>
  <c r="I43" i="3"/>
  <c r="T43" i="3" s="1"/>
  <c r="H43" i="3"/>
  <c r="S43" i="3" s="1"/>
  <c r="G43" i="3"/>
  <c r="R43" i="3" s="1"/>
  <c r="F43" i="3"/>
  <c r="Q43" i="3" s="1"/>
  <c r="E43" i="3"/>
  <c r="P43" i="3" s="1"/>
  <c r="L42" i="3"/>
  <c r="W42" i="3" s="1"/>
  <c r="K42" i="3"/>
  <c r="V42" i="3" s="1"/>
  <c r="J42" i="3"/>
  <c r="U42" i="3" s="1"/>
  <c r="I42" i="3"/>
  <c r="T42" i="3" s="1"/>
  <c r="H42" i="3"/>
  <c r="S42" i="3" s="1"/>
  <c r="G42" i="3"/>
  <c r="R42" i="3" s="1"/>
  <c r="F42" i="3"/>
  <c r="Q42" i="3" s="1"/>
  <c r="E42" i="3"/>
  <c r="P42" i="3" s="1"/>
  <c r="L41" i="3"/>
  <c r="W41" i="3" s="1"/>
  <c r="K41" i="3"/>
  <c r="V41" i="3" s="1"/>
  <c r="J41" i="3"/>
  <c r="U41" i="3" s="1"/>
  <c r="I41" i="3"/>
  <c r="T41" i="3" s="1"/>
  <c r="H41" i="3"/>
  <c r="S41" i="3" s="1"/>
  <c r="G41" i="3"/>
  <c r="R41" i="3" s="1"/>
  <c r="F41" i="3"/>
  <c r="Q41" i="3" s="1"/>
  <c r="E41" i="3"/>
  <c r="P41" i="3" s="1"/>
  <c r="L40" i="3"/>
  <c r="W40" i="3" s="1"/>
  <c r="K40" i="3"/>
  <c r="V40" i="3" s="1"/>
  <c r="J40" i="3"/>
  <c r="U40" i="3" s="1"/>
  <c r="I40" i="3"/>
  <c r="T40" i="3" s="1"/>
  <c r="H40" i="3"/>
  <c r="S40" i="3" s="1"/>
  <c r="G40" i="3"/>
  <c r="R40" i="3" s="1"/>
  <c r="F40" i="3"/>
  <c r="Q40" i="3" s="1"/>
  <c r="E40" i="3"/>
  <c r="P40" i="3" s="1"/>
  <c r="L39" i="3"/>
  <c r="W39" i="3" s="1"/>
  <c r="K39" i="3"/>
  <c r="V39" i="3" s="1"/>
  <c r="J39" i="3"/>
  <c r="U39" i="3" s="1"/>
  <c r="I39" i="3"/>
  <c r="T39" i="3" s="1"/>
  <c r="H39" i="3"/>
  <c r="S39" i="3" s="1"/>
  <c r="G39" i="3"/>
  <c r="R39" i="3" s="1"/>
  <c r="F39" i="3"/>
  <c r="Q39" i="3" s="1"/>
  <c r="E39" i="3"/>
  <c r="P39" i="3" s="1"/>
  <c r="L38" i="3"/>
  <c r="W38" i="3" s="1"/>
  <c r="K38" i="3"/>
  <c r="V38" i="3" s="1"/>
  <c r="J38" i="3"/>
  <c r="U38" i="3" s="1"/>
  <c r="I38" i="3"/>
  <c r="T38" i="3" s="1"/>
  <c r="H38" i="3"/>
  <c r="S38" i="3" s="1"/>
  <c r="G38" i="3"/>
  <c r="R38" i="3" s="1"/>
  <c r="F38" i="3"/>
  <c r="Q38" i="3" s="1"/>
  <c r="E38" i="3"/>
  <c r="P38" i="3" s="1"/>
  <c r="L37" i="3"/>
  <c r="W37" i="3" s="1"/>
  <c r="K37" i="3"/>
  <c r="V37" i="3" s="1"/>
  <c r="J37" i="3"/>
  <c r="U37" i="3" s="1"/>
  <c r="I37" i="3"/>
  <c r="T37" i="3" s="1"/>
  <c r="H37" i="3"/>
  <c r="S37" i="3" s="1"/>
  <c r="G37" i="3"/>
  <c r="R37" i="3" s="1"/>
  <c r="F37" i="3"/>
  <c r="Q37" i="3" s="1"/>
  <c r="E37" i="3"/>
  <c r="P37" i="3" s="1"/>
  <c r="L36" i="3"/>
  <c r="W36" i="3" s="1"/>
  <c r="K36" i="3"/>
  <c r="V36" i="3" s="1"/>
  <c r="J36" i="3"/>
  <c r="U36" i="3" s="1"/>
  <c r="I36" i="3"/>
  <c r="T36" i="3" s="1"/>
  <c r="H36" i="3"/>
  <c r="S36" i="3" s="1"/>
  <c r="G36" i="3"/>
  <c r="R36" i="3" s="1"/>
  <c r="F36" i="3"/>
  <c r="Q36" i="3" s="1"/>
  <c r="E36" i="3"/>
  <c r="P36" i="3" s="1"/>
  <c r="O33" i="3"/>
  <c r="Z28" i="3"/>
  <c r="AB23" i="3"/>
  <c r="AA23" i="3"/>
  <c r="AB22" i="3"/>
  <c r="AA22" i="3"/>
  <c r="Z27" i="3" s="1"/>
  <c r="T80" i="2"/>
  <c r="S80" i="2"/>
  <c r="R80" i="2"/>
  <c r="Q80" i="2"/>
  <c r="P80" i="2"/>
  <c r="O80" i="2"/>
  <c r="N80" i="2"/>
  <c r="M80" i="2"/>
  <c r="T79" i="2"/>
  <c r="S79" i="2"/>
  <c r="R79" i="2"/>
  <c r="Q79" i="2"/>
  <c r="P79" i="2"/>
  <c r="O79" i="2"/>
  <c r="N79" i="2"/>
  <c r="M79" i="2"/>
  <c r="T78" i="2"/>
  <c r="S78" i="2"/>
  <c r="R78" i="2"/>
  <c r="Q78" i="2"/>
  <c r="P78" i="2"/>
  <c r="O78" i="2"/>
  <c r="N78" i="2"/>
  <c r="M78" i="2"/>
  <c r="T77" i="2"/>
  <c r="S77" i="2"/>
  <c r="R77" i="2"/>
  <c r="Q77" i="2"/>
  <c r="P77" i="2"/>
  <c r="O77" i="2"/>
  <c r="N77" i="2"/>
  <c r="M77" i="2"/>
  <c r="T76" i="2"/>
  <c r="S76" i="2"/>
  <c r="R76" i="2"/>
  <c r="Q76" i="2"/>
  <c r="P76" i="2"/>
  <c r="O76" i="2"/>
  <c r="N76" i="2"/>
  <c r="M76" i="2"/>
  <c r="AF75" i="2"/>
  <c r="AE75" i="2"/>
  <c r="AD75" i="2"/>
  <c r="AC75" i="2"/>
  <c r="AB75" i="2"/>
  <c r="AA75" i="2"/>
  <c r="Z75" i="2"/>
  <c r="Y75" i="2"/>
  <c r="T75" i="2"/>
  <c r="S75" i="2"/>
  <c r="R75" i="2"/>
  <c r="Q75" i="2"/>
  <c r="P75" i="2"/>
  <c r="O75" i="2"/>
  <c r="N75" i="2"/>
  <c r="M75" i="2"/>
  <c r="AF74" i="2"/>
  <c r="AE74" i="2"/>
  <c r="AD74" i="2"/>
  <c r="AC74" i="2"/>
  <c r="AB74" i="2"/>
  <c r="AA74" i="2"/>
  <c r="Z74" i="2"/>
  <c r="Y74" i="2"/>
  <c r="T74" i="2"/>
  <c r="S74" i="2"/>
  <c r="R74" i="2"/>
  <c r="Q74" i="2"/>
  <c r="P74" i="2"/>
  <c r="O74" i="2"/>
  <c r="N74" i="2"/>
  <c r="M74" i="2"/>
  <c r="AF73" i="2"/>
  <c r="AE73" i="2"/>
  <c r="AD73" i="2"/>
  <c r="AC73" i="2"/>
  <c r="AB73" i="2"/>
  <c r="AA73" i="2"/>
  <c r="Z73" i="2"/>
  <c r="Y73" i="2"/>
  <c r="T73" i="2"/>
  <c r="S73" i="2"/>
  <c r="R73" i="2"/>
  <c r="Q73" i="2"/>
  <c r="P73" i="2"/>
  <c r="O73" i="2"/>
  <c r="N73" i="2"/>
  <c r="M73" i="2"/>
  <c r="AF72" i="2"/>
  <c r="AE72" i="2"/>
  <c r="AD72" i="2"/>
  <c r="AC72" i="2"/>
  <c r="AB72" i="2"/>
  <c r="AA72" i="2"/>
  <c r="Z72" i="2"/>
  <c r="Y72" i="2"/>
  <c r="T72" i="2"/>
  <c r="S72" i="2"/>
  <c r="R72" i="2"/>
  <c r="Q72" i="2"/>
  <c r="P72" i="2"/>
  <c r="O72" i="2"/>
  <c r="N72" i="2"/>
  <c r="M72" i="2"/>
  <c r="AF71" i="2"/>
  <c r="AE71" i="2"/>
  <c r="AD71" i="2"/>
  <c r="AC71" i="2"/>
  <c r="AB71" i="2"/>
  <c r="AA71" i="2"/>
  <c r="Z71" i="2"/>
  <c r="Y71" i="2"/>
  <c r="T71" i="2"/>
  <c r="S71" i="2"/>
  <c r="R71" i="2"/>
  <c r="Q71" i="2"/>
  <c r="P71" i="2"/>
  <c r="O71" i="2"/>
  <c r="N71" i="2"/>
  <c r="M71" i="2"/>
  <c r="AF70" i="2"/>
  <c r="AE70" i="2"/>
  <c r="AD70" i="2"/>
  <c r="AC70" i="2"/>
  <c r="AB70" i="2"/>
  <c r="AA70" i="2"/>
  <c r="Z70" i="2"/>
  <c r="Y70" i="2"/>
  <c r="T70" i="2"/>
  <c r="S70" i="2"/>
  <c r="R70" i="2"/>
  <c r="Q70" i="2"/>
  <c r="P70" i="2"/>
  <c r="O70" i="2"/>
  <c r="N70" i="2"/>
  <c r="M70" i="2"/>
  <c r="AF69" i="2"/>
  <c r="AE69" i="2"/>
  <c r="AD69" i="2"/>
  <c r="AC69" i="2"/>
  <c r="AB69" i="2"/>
  <c r="AA69" i="2"/>
  <c r="Z69" i="2"/>
  <c r="Y69" i="2"/>
  <c r="AF68" i="2"/>
  <c r="AE68" i="2"/>
  <c r="AD68" i="2"/>
  <c r="AC68" i="2"/>
  <c r="AB68" i="2"/>
  <c r="AA68" i="2"/>
  <c r="Z68" i="2"/>
  <c r="Y68" i="2"/>
  <c r="V66" i="2"/>
  <c r="T66" i="2"/>
  <c r="S66" i="2"/>
  <c r="R66" i="2"/>
  <c r="Q66" i="2"/>
  <c r="P66" i="2"/>
  <c r="O66" i="2"/>
  <c r="N66" i="2"/>
  <c r="M66" i="2"/>
  <c r="U65" i="2"/>
  <c r="U64" i="2"/>
  <c r="AH63" i="2"/>
  <c r="AF63" i="2"/>
  <c r="AE63" i="2"/>
  <c r="AD63" i="2"/>
  <c r="AC63" i="2"/>
  <c r="AB63" i="2"/>
  <c r="AA63" i="2"/>
  <c r="Z63" i="2"/>
  <c r="Y63" i="2"/>
  <c r="U63" i="2"/>
  <c r="AG62" i="2"/>
  <c r="U62" i="2"/>
  <c r="AG61" i="2"/>
  <c r="U61" i="2"/>
  <c r="AG60" i="2"/>
  <c r="U60" i="2"/>
  <c r="I60" i="2"/>
  <c r="H60" i="2"/>
  <c r="G60" i="2"/>
  <c r="F60" i="2"/>
  <c r="E60" i="2"/>
  <c r="D60" i="2"/>
  <c r="C60" i="2"/>
  <c r="AG59" i="2"/>
  <c r="U59" i="2"/>
  <c r="J59" i="2"/>
  <c r="AG58" i="2"/>
  <c r="U58" i="2"/>
  <c r="J58" i="2"/>
  <c r="AG57" i="2"/>
  <c r="U57" i="2"/>
  <c r="J57" i="2"/>
  <c r="AG56" i="2"/>
  <c r="U56" i="2"/>
  <c r="J56" i="2"/>
  <c r="AG55" i="2"/>
  <c r="U55" i="2"/>
  <c r="J55" i="2"/>
  <c r="V50" i="2"/>
  <c r="S50" i="2"/>
  <c r="R50" i="2"/>
  <c r="Q50" i="2"/>
  <c r="P50" i="2"/>
  <c r="O50" i="2"/>
  <c r="N50" i="2"/>
  <c r="M50" i="2"/>
  <c r="I50" i="2"/>
  <c r="H50" i="2"/>
  <c r="G50" i="2"/>
  <c r="F50" i="2"/>
  <c r="E50" i="2"/>
  <c r="D50" i="2"/>
  <c r="C50" i="2"/>
  <c r="AF49" i="2"/>
  <c r="AE49" i="2"/>
  <c r="AD49" i="2"/>
  <c r="AC49" i="2"/>
  <c r="AB49" i="2"/>
  <c r="AA49" i="2"/>
  <c r="Z49" i="2"/>
  <c r="Y49" i="2"/>
  <c r="T49" i="2"/>
  <c r="J49" i="2"/>
  <c r="AF48" i="2"/>
  <c r="AE48" i="2"/>
  <c r="AD48" i="2"/>
  <c r="AC48" i="2"/>
  <c r="AB48" i="2"/>
  <c r="AA48" i="2"/>
  <c r="Z48" i="2"/>
  <c r="Y48" i="2"/>
  <c r="T48" i="2"/>
  <c r="J48" i="2"/>
  <c r="AF47" i="2"/>
  <c r="AE47" i="2"/>
  <c r="AD47" i="2"/>
  <c r="AC47" i="2"/>
  <c r="AB47" i="2"/>
  <c r="AA47" i="2"/>
  <c r="Z47" i="2"/>
  <c r="Y47" i="2"/>
  <c r="T47" i="2"/>
  <c r="J47" i="2"/>
  <c r="AF46" i="2"/>
  <c r="AE46" i="2"/>
  <c r="AD46" i="2"/>
  <c r="AC46" i="2"/>
  <c r="AB46" i="2"/>
  <c r="AA46" i="2"/>
  <c r="Z46" i="2"/>
  <c r="Y46" i="2"/>
  <c r="T46" i="2"/>
  <c r="J46" i="2"/>
  <c r="AF45" i="2"/>
  <c r="AE45" i="2"/>
  <c r="AD45" i="2"/>
  <c r="AC45" i="2"/>
  <c r="AB45" i="2"/>
  <c r="AA45" i="2"/>
  <c r="Z45" i="2"/>
  <c r="Y45" i="2"/>
  <c r="T45" i="2"/>
  <c r="AF44" i="2"/>
  <c r="AE44" i="2"/>
  <c r="AD44" i="2"/>
  <c r="AC44" i="2"/>
  <c r="AB44" i="2"/>
  <c r="AA44" i="2"/>
  <c r="Z44" i="2"/>
  <c r="T44" i="2"/>
  <c r="M34" i="2"/>
  <c r="L35" i="2" s="1"/>
  <c r="N29" i="2"/>
  <c r="K30" i="2" s="1"/>
  <c r="W25" i="2"/>
  <c r="V25" i="2"/>
  <c r="U25" i="2"/>
  <c r="T25" i="2"/>
  <c r="S25" i="2"/>
  <c r="R25" i="2"/>
  <c r="Q25" i="2"/>
  <c r="X24" i="2"/>
  <c r="L24" i="2"/>
  <c r="K25" i="2" s="1"/>
  <c r="D21" i="2"/>
  <c r="B22" i="2" s="1"/>
  <c r="W19" i="2"/>
  <c r="V19" i="2"/>
  <c r="U19" i="2"/>
  <c r="T19" i="2"/>
  <c r="S19" i="2"/>
  <c r="X18" i="2"/>
  <c r="M18" i="2"/>
  <c r="L19" i="2" s="1"/>
  <c r="S13" i="2"/>
  <c r="Q14" i="2" s="1"/>
  <c r="K13" i="2"/>
  <c r="J14" i="2" s="1"/>
  <c r="D13" i="2"/>
  <c r="C14" i="2" s="1"/>
  <c r="J8" i="2"/>
  <c r="I8" i="2"/>
  <c r="F8" i="2"/>
  <c r="E9" i="2" s="1"/>
  <c r="S4" i="2"/>
  <c r="R4" i="2"/>
  <c r="Q4" i="2"/>
  <c r="P4" i="2"/>
  <c r="O4" i="2"/>
  <c r="N4" i="2"/>
  <c r="M4" i="2"/>
  <c r="L4" i="2"/>
  <c r="K4" i="2"/>
  <c r="J4" i="2"/>
  <c r="I4" i="2"/>
  <c r="T3" i="2"/>
  <c r="D3" i="2"/>
  <c r="B4" i="2" s="1"/>
  <c r="C4" i="2" l="1"/>
  <c r="T50" i="2"/>
  <c r="C22" i="2"/>
  <c r="I35" i="2"/>
  <c r="J30" i="2"/>
  <c r="J35" i="2"/>
  <c r="K35" i="2"/>
  <c r="I30" i="2"/>
  <c r="M1" i="2"/>
  <c r="L30" i="2"/>
  <c r="Q1" i="2"/>
  <c r="M30" i="2"/>
  <c r="J50" i="2"/>
  <c r="R14" i="2"/>
  <c r="AG63" i="2"/>
  <c r="U66" i="2"/>
  <c r="J60" i="2"/>
  <c r="O32" i="3"/>
  <c r="I25" i="2"/>
  <c r="B14" i="2"/>
  <c r="I19" i="2"/>
  <c r="B9" i="2"/>
  <c r="J19" i="2"/>
  <c r="J25" i="2"/>
  <c r="C9" i="2"/>
  <c r="I14" i="2"/>
  <c r="K19" i="2"/>
  <c r="D9" i="2"/>
  <c r="D10" i="2" s="1"/>
  <c r="J26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7242C37-72E9-4280-A70E-A46B75C850BC}" keepAlive="1" name="Query - Table12" description="Connection to the 'Table12' query in the workbook." type="5" refreshedVersion="6" background="1" saveData="1">
    <dbPr connection="Provider=Microsoft.Mashup.OleDb.1;Data Source=$Workbook$;Location=Table12;Extended Properties=&quot;&quot;" command="SELECT * FROM [Table12]"/>
  </connection>
  <connection id="2" xr16:uid="{8D84B68E-F3E7-4696-926D-F20B1AA52A35}" keepAlive="1" name="Query - Table3" description="Connection to the 'Table3' query in the workbook." type="5" refreshedVersion="6" background="1" saveData="1">
    <dbPr connection="Provider=Microsoft.Mashup.OleDb.1;Data Source=$Workbook$;Location=Table3;Extended Properties=&quot;&quot;" command="SELECT * FROM [Table3]"/>
  </connection>
</connections>
</file>

<file path=xl/sharedStrings.xml><?xml version="1.0" encoding="utf-8"?>
<sst xmlns="http://schemas.openxmlformats.org/spreadsheetml/2006/main" count="3175" uniqueCount="350">
  <si>
    <t>Gender</t>
  </si>
  <si>
    <t>Role?</t>
  </si>
  <si>
    <t>FT/PT?</t>
  </si>
  <si>
    <t xml:space="preserve">What PPE are you wearing on your duties? </t>
  </si>
  <si>
    <t>Please Specify</t>
  </si>
  <si>
    <t>Type f the PPE?</t>
  </si>
  <si>
    <t>Make of the PPE?</t>
  </si>
  <si>
    <t>Fit tested?</t>
  </si>
  <si>
    <t>Fit tested for other equipment?</t>
  </si>
  <si>
    <t xml:space="preserve">Reason for wearing current PPE? </t>
  </si>
  <si>
    <t>Average time in PPE today?</t>
  </si>
  <si>
    <t>Breaks from wearing  PPE today?</t>
  </si>
  <si>
    <t>Time of the break (mins)?</t>
  </si>
  <si>
    <t xml:space="preserve">Changes in skin health?   </t>
  </si>
  <si>
    <t>Skin responses to PPE?</t>
  </si>
  <si>
    <t>Anatomic sites of skin response?</t>
  </si>
  <si>
    <t>Follow-up?</t>
  </si>
  <si>
    <t>Contact</t>
  </si>
  <si>
    <t>Female</t>
  </si>
  <si>
    <t>Nurse</t>
  </si>
  <si>
    <t>PT</t>
  </si>
  <si>
    <t>Full PPE</t>
  </si>
  <si>
    <t>Eye protection, Mask</t>
  </si>
  <si>
    <t>FFP3</t>
  </si>
  <si>
    <t>3M 1863, Easifit</t>
  </si>
  <si>
    <t>Yes</t>
  </si>
  <si>
    <t>Availability</t>
  </si>
  <si>
    <t>Redness blanching</t>
  </si>
  <si>
    <t>Nose, Ears</t>
  </si>
  <si>
    <t>nicole.moore@uhs.nhs.uk</t>
  </si>
  <si>
    <t>FT</t>
  </si>
  <si>
    <t>3M 1863</t>
  </si>
  <si>
    <t>Itchiness</t>
  </si>
  <si>
    <t>Chin</t>
  </si>
  <si>
    <t>ana.ferreiravalente@uhs.uk</t>
  </si>
  <si>
    <t>Eye protection, Mask, Hood</t>
  </si>
  <si>
    <t>3M Aura</t>
  </si>
  <si>
    <t>Redness blanching, Itchiness</t>
  </si>
  <si>
    <t>Nose, Ears, Wrist</t>
  </si>
  <si>
    <t>claudia.lecce@uhs.nhs.uk</t>
  </si>
  <si>
    <t>No</t>
  </si>
  <si>
    <t>N/A</t>
  </si>
  <si>
    <t>maria.roe@uhs.nhs.uk</t>
  </si>
  <si>
    <t>Cardinal, Alpha 3030</t>
  </si>
  <si>
    <t>Required</t>
  </si>
  <si>
    <t>Redness blanching, Itchiness, Rash</t>
  </si>
  <si>
    <t>Nose, Chin, Ears</t>
  </si>
  <si>
    <t>stacey.grindell@uhs.nhs.uk</t>
  </si>
  <si>
    <t>HCA</t>
  </si>
  <si>
    <t>3M 1863, 3M 1873</t>
  </si>
  <si>
    <t>Ears</t>
  </si>
  <si>
    <t>erika.kovacs@uhs.nhs.uk</t>
  </si>
  <si>
    <t>Availability, Inf-Prev</t>
  </si>
  <si>
    <t>Wrist</t>
  </si>
  <si>
    <t>karen.salmon@uhs.nhs.uk</t>
  </si>
  <si>
    <t>Male</t>
  </si>
  <si>
    <t>3M 1873</t>
  </si>
  <si>
    <t>Pressure damage, Redness blanching, allergic reaction</t>
  </si>
  <si>
    <t>mark.montes@uhs.nhs.uk</t>
  </si>
  <si>
    <t>Pressure damage</t>
  </si>
  <si>
    <t>kuan.than@uhs.nhs.uk</t>
  </si>
  <si>
    <t>3M 8833</t>
  </si>
  <si>
    <t>ana.cardosoriberio@uhs.nhs.uk</t>
  </si>
  <si>
    <t>Nose</t>
  </si>
  <si>
    <t>nicola.bellamy-brown@uhs.nhs.net</t>
  </si>
  <si>
    <t>Spots</t>
  </si>
  <si>
    <t>Cheeks</t>
  </si>
  <si>
    <t>magdalena.macrulis@uhs.nhs.uk</t>
  </si>
  <si>
    <t>stephanie.bailey@uhs.nhs.uk</t>
  </si>
  <si>
    <t>sachiko.pearce@uhs.nhs.uk</t>
  </si>
  <si>
    <t>Alpha 3030</t>
  </si>
  <si>
    <t>Itchiness, Rash, Burning</t>
  </si>
  <si>
    <t>Wrist, Hands</t>
  </si>
  <si>
    <t>lorraine.lemke@uhs.nhs.uk</t>
  </si>
  <si>
    <t>Pressure damage, Redness blanching, Itchiness, Rash</t>
  </si>
  <si>
    <t>Nose, Ears, Cheeks</t>
  </si>
  <si>
    <t>kerry.lewis@uhs.nhs.uk</t>
  </si>
  <si>
    <t>PU 2</t>
  </si>
  <si>
    <t>vanessa.jones@uhs.nhs.uk</t>
  </si>
  <si>
    <t>Valmy</t>
  </si>
  <si>
    <t>grace.hargraves@uhs.nhs.uk</t>
  </si>
  <si>
    <t>jessie.jones@uhs.nhs.uk</t>
  </si>
  <si>
    <t>rachel.burnish@uhs.nhs.uk</t>
  </si>
  <si>
    <t>Acne</t>
  </si>
  <si>
    <t>marie-theresa.brennan@uhs.nhs.uk</t>
  </si>
  <si>
    <t>launa.james@uhn.nhs.uk</t>
  </si>
  <si>
    <t>rhea.snook@uhs.nhs.uk</t>
  </si>
  <si>
    <t>launa.franke@uhs.nhs.uk</t>
  </si>
  <si>
    <t>3M reuseable</t>
  </si>
  <si>
    <t>amy.cowell@uhs.nhs.uk</t>
  </si>
  <si>
    <t>Skin reaction</t>
  </si>
  <si>
    <t>Pressure damage, Rash</t>
  </si>
  <si>
    <t>mariana.fonseca@uhs.nhs.uk</t>
  </si>
  <si>
    <t>TEC</t>
  </si>
  <si>
    <t>agnieszka.sawicka@uhs.nhs.uk</t>
  </si>
  <si>
    <t>Pressure damage, Redness blanching, Itchiness</t>
  </si>
  <si>
    <t>Nose, Cheeks</t>
  </si>
  <si>
    <t>elizabeth.batitang@uhs.nhs.uk</t>
  </si>
  <si>
    <t>Nose, Chin, Forehead</t>
  </si>
  <si>
    <t>rowena.burnows@uhs.nhs.uk</t>
  </si>
  <si>
    <t>3M 6035</t>
  </si>
  <si>
    <t>Nose, Chin, Wrist, Forehead</t>
  </si>
  <si>
    <t>katie.gough@uhs.nhs.uk</t>
  </si>
  <si>
    <t>marie.cormak@uhs.nhs.uk</t>
  </si>
  <si>
    <t>Face</t>
  </si>
  <si>
    <t>amy.robbins@uhs.nhs.uk</t>
  </si>
  <si>
    <t>Redness blanching, Itchiness, Skin breakdown</t>
  </si>
  <si>
    <t>vanessa.souza@uhs.nhs.uk</t>
  </si>
  <si>
    <t>solar.masaugcay@uhs.nhs.uk</t>
  </si>
  <si>
    <t>3M 8833, Alpha 3030</t>
  </si>
  <si>
    <t>Nose, Cheeks, Head</t>
  </si>
  <si>
    <t>tiago.santos@uhs.nhs.uk</t>
  </si>
  <si>
    <t>Head damage from straps</t>
  </si>
  <si>
    <t>Pressure damage, Redness blanching, Itchiness, Rash, Blister</t>
  </si>
  <si>
    <t>annabella.riberio@uhs.nhs.uk</t>
  </si>
  <si>
    <t>yasmin.down@uhs.nhs.uk</t>
  </si>
  <si>
    <t>michaela.woodcock@uhs.nhs.uk</t>
  </si>
  <si>
    <t>julie.caoi@uhs.nhs.uk</t>
  </si>
  <si>
    <t>Alpha C3V</t>
  </si>
  <si>
    <t>Itchiness, Rash, Acne</t>
  </si>
  <si>
    <t>chloe.price@uhs.nhs.uk</t>
  </si>
  <si>
    <t>michelle.pipet@uhs.nhs.uk</t>
  </si>
  <si>
    <t>3M reuseable, 3M Aura, Alpha 3030</t>
  </si>
  <si>
    <t>Rash</t>
  </si>
  <si>
    <t>Forehead</t>
  </si>
  <si>
    <t>john.morgan@uhs.nhs.uk</t>
  </si>
  <si>
    <t>filipa.pinho@uhs.nhs.uk</t>
  </si>
  <si>
    <t>Pressure damage, Redness blanching</t>
  </si>
  <si>
    <t>Nose, Wrist</t>
  </si>
  <si>
    <t>lucy.gibbons@uhs.nhs.uk</t>
  </si>
  <si>
    <t>Pressure damage, Blister</t>
  </si>
  <si>
    <t>frank.enninful@uhs.nhs.uk</t>
  </si>
  <si>
    <t>Chin, Cheeks</t>
  </si>
  <si>
    <t>anna.hotston@uhs.nhs.uk</t>
  </si>
  <si>
    <t>shannon.pike@uhs.nhs.uk</t>
  </si>
  <si>
    <t>megan.bridges@uhs.nhs.uk</t>
  </si>
  <si>
    <t>Hands, Arms</t>
  </si>
  <si>
    <t>sarah.tuck@uhs.nhs.uk</t>
  </si>
  <si>
    <t>suzanne.young@uhs.nhs.uk</t>
  </si>
  <si>
    <t>Nose, Cheek, Under eye</t>
  </si>
  <si>
    <t>ma.perez@uhs.nhs.uk</t>
  </si>
  <si>
    <t>andrew.bates@uhs.nhs.uk</t>
  </si>
  <si>
    <t>Nose, Face</t>
  </si>
  <si>
    <t>solange.rodriguesdeoliveira@uhs.nhs.uk</t>
  </si>
  <si>
    <t>diamar.martiurubiolargo@uhs.nhs.uk</t>
  </si>
  <si>
    <t>carley.quin@uhs.nhs.uk</t>
  </si>
  <si>
    <t>tiago.monteirocandeias@uhs.nhs.uk</t>
  </si>
  <si>
    <t>jordan.ceno@uhs.nhs.uk</t>
  </si>
  <si>
    <t>alice.pallot@uhs.nhs.uk</t>
  </si>
  <si>
    <t>esther.ndlovu@uhs.nhs.uk</t>
  </si>
  <si>
    <t>lucia.alvares@uhs.nhs.uk</t>
  </si>
  <si>
    <t>Nothing else fits</t>
  </si>
  <si>
    <t>Nose, Chin, Cheeks</t>
  </si>
  <si>
    <t>Redness blanching, dizzy, headaches</t>
  </si>
  <si>
    <t>mariann.roman@uhs.nhs.uk</t>
  </si>
  <si>
    <t>elaine.oliver@uhs.nhs.uk</t>
  </si>
  <si>
    <t>Doctor</t>
  </si>
  <si>
    <t>Comfort</t>
  </si>
  <si>
    <t>n/a</t>
  </si>
  <si>
    <t>marshall.sandiani@uhs.nhs.uk</t>
  </si>
  <si>
    <t>alexandro.dan@uhs.nhs.uk</t>
  </si>
  <si>
    <t>Alpha 3030, 3M 8833</t>
  </si>
  <si>
    <t>megan.butlers@uhs.nhs.uk</t>
  </si>
  <si>
    <t>3M Aura, 3M 1863</t>
  </si>
  <si>
    <t>Itchiness, Rash</t>
  </si>
  <si>
    <t>Nose, Ears, Neck</t>
  </si>
  <si>
    <t>maria.spicer@uhs.nhs.uk</t>
  </si>
  <si>
    <t>sarah.guerandel@uhs.nhs.uk</t>
  </si>
  <si>
    <t>Redness blanching, Dryness</t>
  </si>
  <si>
    <t>k.mitchell@soton.ac.uk</t>
  </si>
  <si>
    <t>Cardinal</t>
  </si>
  <si>
    <t>mae.oga@uhs.nhs.uk</t>
  </si>
  <si>
    <t>amrit.kalirai@uhs.nhs.uk</t>
  </si>
  <si>
    <t>Hands, Fingers</t>
  </si>
  <si>
    <t>a.radford@nhs.net</t>
  </si>
  <si>
    <t>daphnemwaanga@hotmail,com</t>
  </si>
  <si>
    <t>Redness blanching, Spots</t>
  </si>
  <si>
    <t>tracy.cressey@uhs.nhs.uk</t>
  </si>
  <si>
    <t>Redness blanching, Itchiness, Spots</t>
  </si>
  <si>
    <t>catherine.evans@uhs.nhs.uk</t>
  </si>
  <si>
    <t>david.sparkes@uhs.nhs.uk</t>
  </si>
  <si>
    <t>Pressure damage, Itchiness, Rash</t>
  </si>
  <si>
    <t>Nose, Chin, Wrist, Ears</t>
  </si>
  <si>
    <t>sophie.white2@uhs.nhs.uk</t>
  </si>
  <si>
    <t>Redness blanching, Itchiness, Dryness</t>
  </si>
  <si>
    <t>mohammad.alsalem@uhs.nhs.uk</t>
  </si>
  <si>
    <t>debalina.bose@southernhealth.nhs.uk</t>
  </si>
  <si>
    <t>Other</t>
  </si>
  <si>
    <t>rey.dominguez@uhs.nhs.uk</t>
  </si>
  <si>
    <t>30 mins</t>
  </si>
  <si>
    <t>rossana.salvaria@uhs.nhsuk</t>
  </si>
  <si>
    <t>Nose, Chin</t>
  </si>
  <si>
    <t>emily.wilson@uhs.nhs.uk</t>
  </si>
  <si>
    <t>Pressure damage, Redness, blanching, Itchiness</t>
  </si>
  <si>
    <t>3M 1863, Valmy</t>
  </si>
  <si>
    <t>Pressure damage, Redness blanching, Dryness</t>
  </si>
  <si>
    <t>Redness blanching, Itchiness, Headaches</t>
  </si>
  <si>
    <t>Nose, Wrist, Ears, Scalp</t>
  </si>
  <si>
    <t>sarah.hearn@uhs.nhs.uk</t>
  </si>
  <si>
    <t>Nose, Chin, Wrist, Ears, Cheeks</t>
  </si>
  <si>
    <t>jay.sabanal@uhs.nhs.uk</t>
  </si>
  <si>
    <t>Wrist, Hands, Scalp</t>
  </si>
  <si>
    <t>sergio.fernandez@uhs.nhs.uk</t>
  </si>
  <si>
    <t>Pressure damage, Redness blanching, Itchiness, Spots</t>
  </si>
  <si>
    <t>sarah.gray@uhs.nhs.uk</t>
  </si>
  <si>
    <t>Rash, Allergic reaction</t>
  </si>
  <si>
    <t>stefanie.o'conell@uhs.nhs.uk</t>
  </si>
  <si>
    <t>What is your gender?</t>
  </si>
  <si>
    <t>What is the make of the mask?</t>
  </si>
  <si>
    <t>Total</t>
  </si>
  <si>
    <t>Make</t>
  </si>
  <si>
    <t>3M1863</t>
  </si>
  <si>
    <t>3M1873</t>
  </si>
  <si>
    <t>EasiFit</t>
  </si>
  <si>
    <r>
      <t>Participant N</t>
    </r>
    <r>
      <rPr>
        <sz val="10"/>
        <color rgb="FF000000"/>
        <rFont val="Times New Roman"/>
        <family val="1"/>
      </rPr>
      <t>⁰</t>
    </r>
  </si>
  <si>
    <t>Percentage (%)</t>
  </si>
  <si>
    <t>What is your current role?</t>
  </si>
  <si>
    <t xml:space="preserve">Fit Tested </t>
  </si>
  <si>
    <t>Role</t>
  </si>
  <si>
    <t>Full time or Part-time?</t>
  </si>
  <si>
    <t>Are you fit tested for other equipment?</t>
  </si>
  <si>
    <t>Have you noticed changes in yours skin?</t>
  </si>
  <si>
    <t>FT or PT</t>
  </si>
  <si>
    <t>Fit test for other</t>
  </si>
  <si>
    <t>Changes</t>
  </si>
  <si>
    <t>What time of PPE?</t>
  </si>
  <si>
    <t>What is the reason using the PPE?</t>
  </si>
  <si>
    <t>What are the types of skin reactions?</t>
  </si>
  <si>
    <t xml:space="preserve">Reason </t>
  </si>
  <si>
    <t>Availability&amp;Inf-Prev</t>
  </si>
  <si>
    <t xml:space="preserve">Comfort </t>
  </si>
  <si>
    <t>Type</t>
  </si>
  <si>
    <t>Dryness</t>
  </si>
  <si>
    <t>Others</t>
  </si>
  <si>
    <r>
      <t>Skin Reaction N</t>
    </r>
    <r>
      <rPr>
        <sz val="10"/>
        <color rgb="FF000000"/>
        <rFont val="Times New Roman"/>
        <family val="1"/>
      </rPr>
      <t>⁰</t>
    </r>
  </si>
  <si>
    <t>Specification</t>
  </si>
  <si>
    <t>Eye protec, mask</t>
  </si>
  <si>
    <t>Eye protec, mask, Hood</t>
  </si>
  <si>
    <t>* other: nothing else fits (5), skin reactions (1)</t>
  </si>
  <si>
    <t>*Others: acne, blister, allergic reaction, burning</t>
  </si>
  <si>
    <t>Average time in PPE?</t>
  </si>
  <si>
    <t>What are the locations of skin damage?</t>
  </si>
  <si>
    <t>Time range (hrs)</t>
  </si>
  <si>
    <t>0.5-7</t>
  </si>
  <si>
    <t>8-9.5</t>
  </si>
  <si>
    <t>10-13.5</t>
  </si>
  <si>
    <t>Site</t>
  </si>
  <si>
    <t>Hands</t>
  </si>
  <si>
    <t>Type of PPE</t>
  </si>
  <si>
    <r>
      <t>Skin sites N</t>
    </r>
    <r>
      <rPr>
        <sz val="10"/>
        <color rgb="FF000000"/>
        <rFont val="Times New Roman"/>
        <family val="1"/>
      </rPr>
      <t>⁰</t>
    </r>
  </si>
  <si>
    <t>*Others: Forehead, face, head, neck, scalp, under eyes</t>
  </si>
  <si>
    <t>Number of breaks taken during shift?</t>
  </si>
  <si>
    <r>
      <t>Breaks (N</t>
    </r>
    <r>
      <rPr>
        <sz val="10"/>
        <color rgb="FF000000"/>
        <rFont val="Times New Roman"/>
        <family val="1"/>
      </rPr>
      <t>⁰</t>
    </r>
    <r>
      <rPr>
        <sz val="10"/>
        <color rgb="FF000000"/>
        <rFont val="Arial"/>
        <family val="2"/>
      </rPr>
      <t>)</t>
    </r>
  </si>
  <si>
    <t>No breaks</t>
  </si>
  <si>
    <t>Breaks time (mins)</t>
  </si>
  <si>
    <t>0 mins</t>
  </si>
  <si>
    <t xml:space="preserve">25 mins </t>
  </si>
  <si>
    <t>45 mins</t>
  </si>
  <si>
    <t>CORRELATIONAL ANALYSIS</t>
  </si>
  <si>
    <t>Time in PPE againts skin reactions</t>
  </si>
  <si>
    <t>Average time in PPE/ skin response (percentage)</t>
  </si>
  <si>
    <t>Average time in PPE</t>
  </si>
  <si>
    <t>Total response</t>
  </si>
  <si>
    <t>No skin reaction</t>
  </si>
  <si>
    <t>Participants N⁰</t>
  </si>
  <si>
    <t>0-8</t>
  </si>
  <si>
    <t>0.5- 3</t>
  </si>
  <si>
    <t>9 hours</t>
  </si>
  <si>
    <t>3-6</t>
  </si>
  <si>
    <t>10 hours</t>
  </si>
  <si>
    <t>Time</t>
  </si>
  <si>
    <t>6-9</t>
  </si>
  <si>
    <t>11 hours</t>
  </si>
  <si>
    <t>9-12</t>
  </si>
  <si>
    <t>12 hours</t>
  </si>
  <si>
    <t>12-13.5</t>
  </si>
  <si>
    <t>13.5 hours</t>
  </si>
  <si>
    <t>Total Response</t>
  </si>
  <si>
    <t xml:space="preserve">Total </t>
  </si>
  <si>
    <t>Breaks form PPE  against skin reactions</t>
  </si>
  <si>
    <t>TYPE OF MASK/ SKIN REACTIONS</t>
  </si>
  <si>
    <t>10 hrs in PPE/Mask make/Skin reaction (50 participants)</t>
  </si>
  <si>
    <t>Breaks from PPE</t>
  </si>
  <si>
    <t>TYPE OF MASK</t>
  </si>
  <si>
    <t>No skin response</t>
  </si>
  <si>
    <r>
      <t>3M 1863</t>
    </r>
    <r>
      <rPr>
        <sz val="10"/>
        <color rgb="FFFF0000"/>
        <rFont val="Arial"/>
        <family val="2"/>
      </rPr>
      <t>*</t>
    </r>
  </si>
  <si>
    <t>+1 EasiFit</t>
  </si>
  <si>
    <r>
      <t>3M 8833</t>
    </r>
    <r>
      <rPr>
        <sz val="10"/>
        <color rgb="FFFF0000"/>
        <rFont val="Arial"/>
        <family val="2"/>
      </rPr>
      <t>*</t>
    </r>
  </si>
  <si>
    <t>+1 Alpha 3030</t>
  </si>
  <si>
    <t>Easifit</t>
  </si>
  <si>
    <t>10 hrs in PPE/Mask make/Skin reaction (50 participants) Percentage</t>
  </si>
  <si>
    <t>TYPE OF MASK/SKIN REACTION (PERCENTAGE)</t>
  </si>
  <si>
    <t>Mask</t>
  </si>
  <si>
    <t>Skin response</t>
  </si>
  <si>
    <t>RELATIONSHIP BETWEEN HOURS AND CHANGES TO SKIN</t>
  </si>
  <si>
    <t>Relationship between Mask make and changes in skin</t>
  </si>
  <si>
    <t>RELATIONSHIP BETWEEN MAKE OF MASK AND TYPES OK SKIN REACTIONS</t>
  </si>
  <si>
    <t xml:space="preserve">Count of Changes in skin health?   </t>
  </si>
  <si>
    <t>Column Labels</t>
  </si>
  <si>
    <t>Row Labels</t>
  </si>
  <si>
    <t>Grand Total</t>
  </si>
  <si>
    <t>Count of Skin response</t>
  </si>
  <si>
    <t>Less than 8</t>
  </si>
  <si>
    <t>More than 8</t>
  </si>
  <si>
    <t>Observed frequency</t>
  </si>
  <si>
    <t>OBSERVED FREQUENCE</t>
  </si>
  <si>
    <t>Expected frequency</t>
  </si>
  <si>
    <r>
      <rPr>
        <i/>
        <sz val="10"/>
        <color rgb="FF000000"/>
        <rFont val="Arial"/>
        <family val="2"/>
      </rPr>
      <t>p</t>
    </r>
    <r>
      <rPr>
        <sz val="11"/>
        <color theme="1"/>
        <rFont val="Calibri"/>
        <family val="2"/>
        <scheme val="minor"/>
      </rPr>
      <t>=</t>
    </r>
  </si>
  <si>
    <r>
      <rPr>
        <i/>
        <sz val="10"/>
        <color rgb="FF000000"/>
        <rFont val="Arial"/>
        <family val="2"/>
      </rPr>
      <t xml:space="preserve">df </t>
    </r>
    <r>
      <rPr>
        <sz val="11"/>
        <color theme="1"/>
        <rFont val="Calibri"/>
        <family val="2"/>
        <scheme val="minor"/>
      </rPr>
      <t>=</t>
    </r>
  </si>
  <si>
    <r>
      <rPr>
        <i/>
        <sz val="10"/>
        <color rgb="FF000000"/>
        <rFont val="Arial"/>
        <family val="2"/>
      </rPr>
      <t>p</t>
    </r>
    <r>
      <rPr>
        <sz val="11"/>
        <color theme="1"/>
        <rFont val="Calibri"/>
        <family val="2"/>
        <scheme val="minor"/>
      </rPr>
      <t xml:space="preserve"> =</t>
    </r>
  </si>
  <si>
    <t>EXPECTED FREQUENCE</t>
  </si>
  <si>
    <r>
      <rPr>
        <i/>
        <sz val="10"/>
        <color rgb="FF000000"/>
        <rFont val="Arial"/>
        <family val="2"/>
      </rPr>
      <t>df</t>
    </r>
    <r>
      <rPr>
        <sz val="10"/>
        <color rgb="FF000000"/>
        <rFont val="Arial"/>
        <family val="2"/>
      </rPr>
      <t xml:space="preserve"> =</t>
    </r>
  </si>
  <si>
    <t>p values</t>
  </si>
  <si>
    <t>Material</t>
  </si>
  <si>
    <t>Alpha 3030= polyester</t>
  </si>
  <si>
    <t>Cardinal/ Alpha C3V/ 3M 8833/ 3M reuseable/3M 6035/valmy/Easift= blended polymeric materials</t>
  </si>
  <si>
    <t>Polyisoprene</t>
  </si>
  <si>
    <t>Polyisoprene, Blended materials</t>
  </si>
  <si>
    <t>Blended materials, Polyester</t>
  </si>
  <si>
    <t>1863/ 1873/Aura= polyisoprene</t>
  </si>
  <si>
    <t>Blended materials</t>
  </si>
  <si>
    <t>Polyester</t>
  </si>
  <si>
    <t>Blended materials,Polyisoprene</t>
  </si>
  <si>
    <t>Polyester,Blended materials</t>
  </si>
  <si>
    <t>Blended materials,Polyester</t>
  </si>
  <si>
    <t>Polyisoprene,Blended materials</t>
  </si>
  <si>
    <t>Nothing</t>
  </si>
  <si>
    <t>Ears Skin response</t>
  </si>
  <si>
    <t>Strap material</t>
  </si>
  <si>
    <t>No response</t>
  </si>
  <si>
    <t>Response</t>
  </si>
  <si>
    <t>Count of Ears Skin response</t>
  </si>
  <si>
    <t>N participant</t>
  </si>
  <si>
    <t>Nose skin reaction</t>
  </si>
  <si>
    <t>Mean</t>
  </si>
  <si>
    <t>Standard Error</t>
  </si>
  <si>
    <t>Median</t>
  </si>
  <si>
    <t>Mode</t>
  </si>
  <si>
    <t>Standard Deviation</t>
  </si>
  <si>
    <t>Sample Variance</t>
  </si>
  <si>
    <t>Kurtosis</t>
  </si>
  <si>
    <t>Skewness</t>
  </si>
  <si>
    <t>Range</t>
  </si>
  <si>
    <t>Minimum</t>
  </si>
  <si>
    <t>Maximum</t>
  </si>
  <si>
    <t>Sum</t>
  </si>
  <si>
    <t>Count</t>
  </si>
  <si>
    <t>&lt;8</t>
  </si>
  <si>
    <r>
      <rPr>
        <sz val="11"/>
        <color theme="1"/>
        <rFont val="Times New Roman"/>
        <family val="1"/>
      </rPr>
      <t>≥</t>
    </r>
    <r>
      <rPr>
        <sz val="11"/>
        <color theme="1"/>
        <rFont val="Calibri"/>
        <family val="2"/>
        <scheme val="minor"/>
      </rPr>
      <t>11 hours</t>
    </r>
  </si>
  <si>
    <t>No reaction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</si>
</sst>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i/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Calibri"/>
      <family val="1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1" fillId="0" borderId="0" xfId="1"/>
    <xf numFmtId="0" fontId="3" fillId="0" borderId="0" xfId="0" applyFont="1"/>
    <xf numFmtId="0" fontId="3" fillId="2" borderId="0" xfId="0" applyFont="1" applyFill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0" fillId="0" borderId="5" xfId="0" applyBorder="1"/>
    <xf numFmtId="0" fontId="0" fillId="0" borderId="6" xfId="0" applyBorder="1"/>
    <xf numFmtId="0" fontId="3" fillId="0" borderId="7" xfId="0" applyFont="1" applyBorder="1"/>
    <xf numFmtId="0" fontId="0" fillId="0" borderId="8" xfId="0" applyBorder="1"/>
    <xf numFmtId="0" fontId="0" fillId="0" borderId="9" xfId="0" applyBorder="1"/>
    <xf numFmtId="0" fontId="0" fillId="2" borderId="9" xfId="0" applyFill="1" applyBorder="1"/>
    <xf numFmtId="0" fontId="5" fillId="0" borderId="0" xfId="0" applyFont="1"/>
    <xf numFmtId="0" fontId="3" fillId="0" borderId="10" xfId="0" applyFont="1" applyBorder="1"/>
    <xf numFmtId="9" fontId="0" fillId="0" borderId="11" xfId="0" applyNumberFormat="1" applyBorder="1"/>
    <xf numFmtId="0" fontId="0" fillId="0" borderId="1" xfId="0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5" fillId="0" borderId="5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3" fillId="0" borderId="5" xfId="0" applyFont="1" applyBorder="1"/>
    <xf numFmtId="2" fontId="0" fillId="0" borderId="5" xfId="0" applyNumberFormat="1" applyBorder="1"/>
    <xf numFmtId="16" fontId="3" fillId="0" borderId="4" xfId="0" quotePrefix="1" applyNumberFormat="1" applyFont="1" applyBorder="1"/>
    <xf numFmtId="0" fontId="3" fillId="0" borderId="4" xfId="0" quotePrefix="1" applyFont="1" applyBorder="1"/>
    <xf numFmtId="0" fontId="0" fillId="0" borderId="4" xfId="0" applyBorder="1" applyAlignment="1">
      <alignment horizontal="left"/>
    </xf>
    <xf numFmtId="0" fontId="3" fillId="0" borderId="5" xfId="0" applyFont="1" applyBorder="1" applyAlignment="1">
      <alignment horizontal="left"/>
    </xf>
    <xf numFmtId="0" fontId="6" fillId="0" borderId="5" xfId="0" quotePrefix="1" applyFont="1" applyBorder="1"/>
    <xf numFmtId="0" fontId="0" fillId="0" borderId="5" xfId="0" applyBorder="1" applyAlignment="1">
      <alignment horizontal="left"/>
    </xf>
    <xf numFmtId="0" fontId="3" fillId="0" borderId="8" xfId="0" applyFont="1" applyBorder="1" applyAlignment="1">
      <alignment horizontal="left"/>
    </xf>
    <xf numFmtId="0" fontId="0" fillId="3" borderId="12" xfId="0" applyFill="1" applyBorder="1"/>
    <xf numFmtId="0" fontId="5" fillId="0" borderId="0" xfId="0" applyFont="1" applyAlignment="1">
      <alignment horizontal="left"/>
    </xf>
    <xf numFmtId="2" fontId="0" fillId="3" borderId="5" xfId="0" applyNumberFormat="1" applyFill="1" applyBorder="1"/>
    <xf numFmtId="2" fontId="0" fillId="4" borderId="6" xfId="0" applyNumberFormat="1" applyFill="1" applyBorder="1"/>
    <xf numFmtId="2" fontId="0" fillId="5" borderId="5" xfId="0" applyNumberFormat="1" applyFill="1" applyBorder="1"/>
    <xf numFmtId="2" fontId="0" fillId="0" borderId="6" xfId="0" applyNumberFormat="1" applyBorder="1"/>
    <xf numFmtId="0" fontId="0" fillId="0" borderId="7" xfId="0" applyBorder="1" applyAlignment="1">
      <alignment horizontal="left"/>
    </xf>
    <xf numFmtId="2" fontId="0" fillId="4" borderId="5" xfId="0" applyNumberFormat="1" applyFill="1" applyBorder="1"/>
    <xf numFmtId="2" fontId="0" fillId="0" borderId="0" xfId="0" applyNumberFormat="1"/>
    <xf numFmtId="2" fontId="0" fillId="3" borderId="8" xfId="0" applyNumberFormat="1" applyFill="1" applyBorder="1"/>
    <xf numFmtId="2" fontId="0" fillId="0" borderId="8" xfId="0" applyNumberFormat="1" applyBorder="1"/>
    <xf numFmtId="2" fontId="0" fillId="3" borderId="9" xfId="0" applyNumberFormat="1" applyFill="1" applyBorder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10" fontId="0" fillId="0" borderId="0" xfId="0" applyNumberFormat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5" fillId="0" borderId="17" xfId="0" applyFont="1" applyBorder="1"/>
    <xf numFmtId="0" fontId="5" fillId="0" borderId="6" xfId="0" applyFont="1" applyBorder="1"/>
    <xf numFmtId="0" fontId="5" fillId="0" borderId="18" xfId="0" applyFont="1" applyBorder="1"/>
    <xf numFmtId="0" fontId="5" fillId="0" borderId="19" xfId="0" applyFont="1" applyBorder="1"/>
    <xf numFmtId="0" fontId="5" fillId="0" borderId="20" xfId="0" applyFont="1" applyBorder="1"/>
    <xf numFmtId="0" fontId="3" fillId="2" borderId="13" xfId="0" applyFont="1" applyFill="1" applyBorder="1"/>
    <xf numFmtId="0" fontId="0" fillId="2" borderId="15" xfId="0" applyFill="1" applyBorder="1"/>
    <xf numFmtId="0" fontId="3" fillId="2" borderId="18" xfId="0" applyFont="1" applyFill="1" applyBorder="1"/>
    <xf numFmtId="0" fontId="0" fillId="2" borderId="20" xfId="0" applyFill="1" applyBorder="1"/>
    <xf numFmtId="0" fontId="0" fillId="0" borderId="7" xfId="0" applyBorder="1"/>
    <xf numFmtId="0" fontId="5" fillId="0" borderId="8" xfId="0" applyFont="1" applyBorder="1"/>
    <xf numFmtId="0" fontId="5" fillId="0" borderId="9" xfId="0" applyFont="1" applyBorder="1"/>
    <xf numFmtId="0" fontId="0" fillId="2" borderId="0" xfId="0" applyFill="1"/>
    <xf numFmtId="0" fontId="9" fillId="0" borderId="2" xfId="0" applyFont="1" applyBorder="1"/>
    <xf numFmtId="0" fontId="0" fillId="0" borderId="21" xfId="0" applyBorder="1"/>
    <xf numFmtId="0" fontId="5" fillId="0" borderId="7" xfId="0" applyFont="1" applyBorder="1"/>
    <xf numFmtId="0" fontId="0" fillId="0" borderId="0" xfId="0" pivotButton="1"/>
    <xf numFmtId="0" fontId="10" fillId="0" borderId="0" xfId="0" applyFont="1"/>
    <xf numFmtId="0" fontId="0" fillId="0" borderId="0" xfId="0" applyFill="1"/>
    <xf numFmtId="0" fontId="0" fillId="5" borderId="0" xfId="0" applyFill="1"/>
    <xf numFmtId="0" fontId="3" fillId="5" borderId="0" xfId="0" applyFont="1" applyFill="1"/>
    <xf numFmtId="0" fontId="0" fillId="0" borderId="0" xfId="0" applyNumberFormat="1"/>
    <xf numFmtId="0" fontId="0" fillId="0" borderId="0" xfId="0" applyFill="1" applyBorder="1" applyAlignment="1"/>
    <xf numFmtId="0" fontId="0" fillId="0" borderId="19" xfId="0" applyFill="1" applyBorder="1" applyAlignment="1"/>
    <xf numFmtId="0" fontId="11" fillId="0" borderId="22" xfId="0" applyFont="1" applyFill="1" applyBorder="1" applyAlignment="1">
      <alignment horizontal="centerContinuous"/>
    </xf>
    <xf numFmtId="164" fontId="0" fillId="0" borderId="5" xfId="0" applyNumberFormat="1" applyBorder="1"/>
    <xf numFmtId="0" fontId="0" fillId="0" borderId="0" xfId="0" applyBorder="1"/>
    <xf numFmtId="164" fontId="0" fillId="0" borderId="0" xfId="0" applyNumberFormat="1" applyBorder="1"/>
    <xf numFmtId="164" fontId="0" fillId="0" borderId="0" xfId="0" applyNumberFormat="1"/>
    <xf numFmtId="164" fontId="0" fillId="0" borderId="23" xfId="0" applyNumberFormat="1" applyFill="1" applyBorder="1"/>
    <xf numFmtId="1" fontId="0" fillId="0" borderId="0" xfId="0" applyNumberFormat="1"/>
    <xf numFmtId="0" fontId="13" fillId="6" borderId="5" xfId="0" applyFont="1" applyFill="1" applyBorder="1"/>
    <xf numFmtId="0" fontId="0" fillId="6" borderId="5" xfId="0" applyFill="1" applyBorder="1"/>
    <xf numFmtId="1" fontId="0" fillId="0" borderId="5" xfId="0" applyNumberFormat="1" applyBorder="1"/>
    <xf numFmtId="1" fontId="0" fillId="6" borderId="5" xfId="0" applyNumberFormat="1" applyFill="1" applyBorder="1"/>
  </cellXfs>
  <cellStyles count="2">
    <cellStyle name="Hyperlink" xfId="1" builtinId="8"/>
    <cellStyle name="Normal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0" formatCode="General"/>
      <alignment horizontal="general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3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4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'Category analysis'!$AM$60</c:f>
              <c:strCache>
                <c:ptCount val="1"/>
                <c:pt idx="0">
                  <c:v>Redness blanching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'Category analysis'!$AL$61:$AL$64</c:f>
              <c:strCache>
                <c:ptCount val="4"/>
                <c:pt idx="0">
                  <c:v>&lt;8</c:v>
                </c:pt>
                <c:pt idx="1">
                  <c:v>9 hours</c:v>
                </c:pt>
                <c:pt idx="2">
                  <c:v>10 hours</c:v>
                </c:pt>
                <c:pt idx="3">
                  <c:v>≥11 hours</c:v>
                </c:pt>
              </c:strCache>
            </c:strRef>
          </c:cat>
          <c:val>
            <c:numRef>
              <c:f>'Category analysis'!$AM$61:$AM$64</c:f>
              <c:numCache>
                <c:formatCode>0</c:formatCode>
                <c:ptCount val="4"/>
                <c:pt idx="0">
                  <c:v>10.526315789473685</c:v>
                </c:pt>
                <c:pt idx="1">
                  <c:v>68.75</c:v>
                </c:pt>
                <c:pt idx="2">
                  <c:v>40</c:v>
                </c:pt>
                <c:pt idx="3">
                  <c:v>69.565217391304344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11-4864-9A5D-9BD5F2A4CFC8}"/>
            </c:ext>
          </c:extLst>
        </c:ser>
        <c:ser>
          <c:idx val="1"/>
          <c:order val="1"/>
          <c:tx>
            <c:strRef>
              <c:f>'Category analysis'!$AN$60</c:f>
              <c:strCache>
                <c:ptCount val="1"/>
                <c:pt idx="0">
                  <c:v>Pressure damage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'Category analysis'!$AL$61:$AL$64</c:f>
              <c:strCache>
                <c:ptCount val="4"/>
                <c:pt idx="0">
                  <c:v>&lt;8</c:v>
                </c:pt>
                <c:pt idx="1">
                  <c:v>9 hours</c:v>
                </c:pt>
                <c:pt idx="2">
                  <c:v>10 hours</c:v>
                </c:pt>
                <c:pt idx="3">
                  <c:v>≥11 hours</c:v>
                </c:pt>
              </c:strCache>
            </c:strRef>
          </c:cat>
          <c:val>
            <c:numRef>
              <c:f>'Category analysis'!$AN$61:$AN$64</c:f>
              <c:numCache>
                <c:formatCode>0</c:formatCode>
                <c:ptCount val="4"/>
                <c:pt idx="0">
                  <c:v>10.526315789473685</c:v>
                </c:pt>
                <c:pt idx="1">
                  <c:v>31.25</c:v>
                </c:pt>
                <c:pt idx="2">
                  <c:v>22</c:v>
                </c:pt>
                <c:pt idx="3">
                  <c:v>39.130434782608695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11-4864-9A5D-9BD5F2A4CFC8}"/>
            </c:ext>
          </c:extLst>
        </c:ser>
        <c:ser>
          <c:idx val="2"/>
          <c:order val="2"/>
          <c:tx>
            <c:strRef>
              <c:f>'Category analysis'!$AO$60</c:f>
              <c:strCache>
                <c:ptCount val="1"/>
                <c:pt idx="0">
                  <c:v>Itchiness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'Category analysis'!$AL$61:$AL$64</c:f>
              <c:strCache>
                <c:ptCount val="4"/>
                <c:pt idx="0">
                  <c:v>&lt;8</c:v>
                </c:pt>
                <c:pt idx="1">
                  <c:v>9 hours</c:v>
                </c:pt>
                <c:pt idx="2">
                  <c:v>10 hours</c:v>
                </c:pt>
                <c:pt idx="3">
                  <c:v>≥11 hours</c:v>
                </c:pt>
              </c:strCache>
            </c:strRef>
          </c:cat>
          <c:val>
            <c:numRef>
              <c:f>'Category analysis'!$AO$61:$AO$64</c:f>
              <c:numCache>
                <c:formatCode>0</c:formatCode>
                <c:ptCount val="4"/>
                <c:pt idx="0">
                  <c:v>21.05263157894737</c:v>
                </c:pt>
                <c:pt idx="1">
                  <c:v>50</c:v>
                </c:pt>
                <c:pt idx="2">
                  <c:v>20</c:v>
                </c:pt>
                <c:pt idx="3">
                  <c:v>39.130434782608695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11-4864-9A5D-9BD5F2A4CFC8}"/>
            </c:ext>
          </c:extLst>
        </c:ser>
        <c:ser>
          <c:idx val="3"/>
          <c:order val="3"/>
          <c:tx>
            <c:strRef>
              <c:f>'Category analysis'!$AP$60</c:f>
              <c:strCache>
                <c:ptCount val="1"/>
                <c:pt idx="0">
                  <c:v>Rash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'Category analysis'!$AL$61:$AL$64</c:f>
              <c:strCache>
                <c:ptCount val="4"/>
                <c:pt idx="0">
                  <c:v>&lt;8</c:v>
                </c:pt>
                <c:pt idx="1">
                  <c:v>9 hours</c:v>
                </c:pt>
                <c:pt idx="2">
                  <c:v>10 hours</c:v>
                </c:pt>
                <c:pt idx="3">
                  <c:v>≥11 hours</c:v>
                </c:pt>
              </c:strCache>
            </c:strRef>
          </c:cat>
          <c:val>
            <c:numRef>
              <c:f>'Category analysis'!$AP$61:$AP$64</c:f>
              <c:numCache>
                <c:formatCode>0</c:formatCode>
                <c:ptCount val="4"/>
                <c:pt idx="0">
                  <c:v>10.526315789473685</c:v>
                </c:pt>
                <c:pt idx="1">
                  <c:v>31.25</c:v>
                </c:pt>
                <c:pt idx="2">
                  <c:v>10</c:v>
                </c:pt>
                <c:pt idx="3">
                  <c:v>17.391304347826086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711-4864-9A5D-9BD5F2A4CFC8}"/>
            </c:ext>
          </c:extLst>
        </c:ser>
        <c:ser>
          <c:idx val="4"/>
          <c:order val="4"/>
          <c:tx>
            <c:strRef>
              <c:f>'Category analysis'!$AQ$60</c:f>
              <c:strCache>
                <c:ptCount val="1"/>
                <c:pt idx="0">
                  <c:v>Spots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'Category analysis'!$AL$61:$AL$64</c:f>
              <c:strCache>
                <c:ptCount val="4"/>
                <c:pt idx="0">
                  <c:v>&lt;8</c:v>
                </c:pt>
                <c:pt idx="1">
                  <c:v>9 hours</c:v>
                </c:pt>
                <c:pt idx="2">
                  <c:v>10 hours</c:v>
                </c:pt>
                <c:pt idx="3">
                  <c:v>≥11 hours</c:v>
                </c:pt>
              </c:strCache>
            </c:strRef>
          </c:cat>
          <c:val>
            <c:numRef>
              <c:f>'Category analysis'!$AQ$61:$AQ$64</c:f>
              <c:numCache>
                <c:formatCode>0</c:formatCode>
                <c:ptCount val="4"/>
                <c:pt idx="0">
                  <c:v>0</c:v>
                </c:pt>
                <c:pt idx="1">
                  <c:v>12.5</c:v>
                </c:pt>
                <c:pt idx="2">
                  <c:v>6</c:v>
                </c:pt>
                <c:pt idx="3">
                  <c:v>4.3478260869565215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711-4864-9A5D-9BD5F2A4CFC8}"/>
            </c:ext>
          </c:extLst>
        </c:ser>
        <c:ser>
          <c:idx val="5"/>
          <c:order val="5"/>
          <c:tx>
            <c:strRef>
              <c:f>'Category analysis'!$AR$60</c:f>
              <c:strCache>
                <c:ptCount val="1"/>
                <c:pt idx="0">
                  <c:v>Dryness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'Category analysis'!$AL$61:$AL$64</c:f>
              <c:strCache>
                <c:ptCount val="4"/>
                <c:pt idx="0">
                  <c:v>&lt;8</c:v>
                </c:pt>
                <c:pt idx="1">
                  <c:v>9 hours</c:v>
                </c:pt>
                <c:pt idx="2">
                  <c:v>10 hours</c:v>
                </c:pt>
                <c:pt idx="3">
                  <c:v>≥11 hours</c:v>
                </c:pt>
              </c:strCache>
            </c:strRef>
          </c:cat>
          <c:val>
            <c:numRef>
              <c:f>'Category analysis'!$AR$61:$AR$64</c:f>
              <c:numCache>
                <c:formatCode>0</c:formatCode>
                <c:ptCount val="4"/>
                <c:pt idx="0">
                  <c:v>0</c:v>
                </c:pt>
                <c:pt idx="1">
                  <c:v>6.25</c:v>
                </c:pt>
                <c:pt idx="2">
                  <c:v>2</c:v>
                </c:pt>
                <c:pt idx="3">
                  <c:v>8.695652173913043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711-4864-9A5D-9BD5F2A4CFC8}"/>
            </c:ext>
          </c:extLst>
        </c:ser>
        <c:ser>
          <c:idx val="6"/>
          <c:order val="6"/>
          <c:tx>
            <c:strRef>
              <c:f>'Category analysis'!$AS$60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strRef>
              <c:f>'Category analysis'!$AL$61:$AL$64</c:f>
              <c:strCache>
                <c:ptCount val="4"/>
                <c:pt idx="0">
                  <c:v>&lt;8</c:v>
                </c:pt>
                <c:pt idx="1">
                  <c:v>9 hours</c:v>
                </c:pt>
                <c:pt idx="2">
                  <c:v>10 hours</c:v>
                </c:pt>
                <c:pt idx="3">
                  <c:v>≥11 hours</c:v>
                </c:pt>
              </c:strCache>
            </c:strRef>
          </c:cat>
          <c:val>
            <c:numRef>
              <c:f>'Category analysis'!$AS$61:$AS$64</c:f>
              <c:numCache>
                <c:formatCode>0</c:formatCode>
                <c:ptCount val="4"/>
                <c:pt idx="0">
                  <c:v>0</c:v>
                </c:pt>
                <c:pt idx="1">
                  <c:v>12.5</c:v>
                </c:pt>
                <c:pt idx="2">
                  <c:v>12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711-4864-9A5D-9BD5F2A4CFC8}"/>
            </c:ext>
          </c:extLst>
        </c:ser>
        <c:ser>
          <c:idx val="7"/>
          <c:order val="7"/>
          <c:tx>
            <c:strRef>
              <c:f>'Category analysis'!$AT$60</c:f>
              <c:strCache>
                <c:ptCount val="1"/>
                <c:pt idx="0">
                  <c:v>No skin reaction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strRef>
              <c:f>'Category analysis'!$AL$61:$AL$64</c:f>
              <c:strCache>
                <c:ptCount val="4"/>
                <c:pt idx="0">
                  <c:v>&lt;8</c:v>
                </c:pt>
                <c:pt idx="1">
                  <c:v>9 hours</c:v>
                </c:pt>
                <c:pt idx="2">
                  <c:v>10 hours</c:v>
                </c:pt>
                <c:pt idx="3">
                  <c:v>≥11 hours</c:v>
                </c:pt>
              </c:strCache>
            </c:strRef>
          </c:cat>
          <c:val>
            <c:numRef>
              <c:f>'Category analysis'!$AT$61:$AT$64</c:f>
              <c:numCache>
                <c:formatCode>0</c:formatCode>
                <c:ptCount val="4"/>
                <c:pt idx="0">
                  <c:v>68.421052631578945</c:v>
                </c:pt>
                <c:pt idx="1">
                  <c:v>18.75</c:v>
                </c:pt>
                <c:pt idx="2">
                  <c:v>32</c:v>
                </c:pt>
                <c:pt idx="3">
                  <c:v>21.739130434782609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711-4864-9A5D-9BD5F2A4CFC8}"/>
            </c:ext>
          </c:extLst>
        </c:ser>
        <c:ser>
          <c:idx val="8"/>
          <c:order val="8"/>
          <c:tx>
            <c:strRef>
              <c:f>'Category analysis'!$AU$60</c:f>
              <c:strCache>
                <c:ptCount val="1"/>
                <c:pt idx="0">
                  <c:v>Total response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strRef>
              <c:f>'Category analysis'!$AL$61:$AL$64</c:f>
              <c:strCache>
                <c:ptCount val="4"/>
                <c:pt idx="0">
                  <c:v>&lt;8</c:v>
                </c:pt>
                <c:pt idx="1">
                  <c:v>9 hours</c:v>
                </c:pt>
                <c:pt idx="2">
                  <c:v>10 hours</c:v>
                </c:pt>
                <c:pt idx="3">
                  <c:v>≥11 hours</c:v>
                </c:pt>
              </c:strCache>
            </c:strRef>
          </c:cat>
          <c:val>
            <c:numRef>
              <c:f>'Category analysis'!$AU$61:$AU$64</c:f>
              <c:numCache>
                <c:formatCode>0</c:formatCode>
                <c:ptCount val="4"/>
                <c:pt idx="0">
                  <c:v>7.0921985815602833</c:v>
                </c:pt>
                <c:pt idx="1">
                  <c:v>24.113475177304963</c:v>
                </c:pt>
                <c:pt idx="2">
                  <c:v>39.716312056737586</c:v>
                </c:pt>
                <c:pt idx="3">
                  <c:v>29.078014184397162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711-4864-9A5D-9BD5F2A4CF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8116255"/>
        <c:axId val="933171151"/>
      </c:lineChart>
      <c:catAx>
        <c:axId val="14381162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3171151"/>
        <c:crosses val="autoZero"/>
        <c:auto val="1"/>
        <c:lblAlgn val="ctr"/>
        <c:lblOffset val="100"/>
        <c:noMultiLvlLbl val="0"/>
      </c:catAx>
      <c:valAx>
        <c:axId val="9331711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81162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561975</xdr:colOff>
      <xdr:row>36</xdr:row>
      <xdr:rowOff>109537</xdr:rowOff>
    </xdr:from>
    <xdr:to>
      <xdr:col>50</xdr:col>
      <xdr:colOff>533400</xdr:colOff>
      <xdr:row>50</xdr:row>
      <xdr:rowOff>157162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20A63AB-085A-4766-83EE-3EA2B72148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sa1e19\OneDrive%20-%20University%20of%20Southampton\PhD%20Experiments\Ethical%20proposal\Survey%20COVID-19\Analysis\SHORT%20DATA%20SET%20PPE%20ACQUIRED%20SKIN%20DAMAGE%20(Responses)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sa1e19\OneDrive%20-%20University%20of%20Southampton\PhD%20Experiments\Ethical%20proposal\Survey%20COVID-19\Analysis\SHORT%20DATA%20SET%20PPE%20ACQUIRED%20SKIN%20DAMAGE%20(Responses)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sa1e19\OneDrive%20-%20University%20of%20Southampton\PhD%20Experiments\Ethical%20proposal\Survey%20COVID-19\Analysis\SHORT%20DATA%20SET%20PPE%20ACQUIRED%20SKIN%20DAMAGE%20(Responses).xlsx" TargetMode="External"/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biakam N.S." refreshedDate="44008.416502777778" createdVersion="6" refreshedVersion="6" minRefreshableVersion="3" recordCount="119" xr:uid="{98EFA5D7-CF33-42D3-AC5C-05252EEE6F52}">
  <cacheSource type="worksheet">
    <worksheetSource name="Table11_2" r:id="rId2"/>
  </cacheSource>
  <cacheFields count="2">
    <cacheField name="Changes in skin health?   " numFmtId="0">
      <sharedItems count="2">
        <s v="Yes"/>
        <s v="No"/>
      </sharedItems>
    </cacheField>
    <cacheField name="Mask make" numFmtId="0">
      <sharedItems count="11">
        <s v="3M 1863"/>
        <s v="Easifit"/>
        <s v="3M Aura"/>
        <s v="Cardinal"/>
        <s v="Alpha 3030"/>
        <s v="3M 1873"/>
        <s v="3M 8833"/>
        <s v="Valmy"/>
        <s v="3M reuseable"/>
        <s v="3M 6035"/>
        <s v="Alpha C3V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biakam N.S." refreshedDate="44008.380436689811" createdVersion="6" refreshedVersion="6" minRefreshableVersion="3" recordCount="108" xr:uid="{7B9597DA-900E-4371-B6CB-5A183BD7582D}">
  <cacheSource type="worksheet">
    <worksheetSource ref="R1:S109" sheet="Sheet11" r:id="rId2"/>
  </cacheSource>
  <cacheFields count="2">
    <cacheField name="Average time in PPE today?" numFmtId="0">
      <sharedItems count="2">
        <s v="More than 8"/>
        <s v="Less than 8"/>
      </sharedItems>
    </cacheField>
    <cacheField name="Changes in skin health?   " numFmtId="0">
      <sharedItems count="2">
        <s v="Yes"/>
        <s v="N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biakam N.S." refreshedDate="44007.656893634259" createdVersion="6" refreshedVersion="6" minRefreshableVersion="3" recordCount="74" xr:uid="{C2C7CC39-6D1A-4165-A3C5-71BF7FFF3BED}">
  <cacheSource type="worksheet">
    <worksheetSource name="Table12_2" r:id="rId2"/>
  </cacheSource>
  <cacheFields count="2">
    <cacheField name="Mask" numFmtId="0">
      <sharedItems count="9">
        <s v="3M 1863"/>
        <s v="Easifit"/>
        <s v="3M 1873"/>
        <s v="3M 8833"/>
        <s v="Alpha 3030"/>
        <s v="Valmy"/>
        <s v="Alpha C3V"/>
        <s v="3M reuseable"/>
        <s v="3M Aura"/>
      </sharedItems>
    </cacheField>
    <cacheField name="Skin response" numFmtId="0">
      <sharedItems count="8">
        <s v="Redness blanching"/>
        <s v="Itchiness"/>
        <s v="Pressure damage"/>
        <s v="Other"/>
        <s v="N/A"/>
        <s v="Spots"/>
        <s v="Rash"/>
        <s v="Drynes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biakam N.S." refreshedDate="44040.575868981483" createdVersion="6" refreshedVersion="6" minRefreshableVersion="3" recordCount="115" xr:uid="{74136A14-9251-49AF-BFE7-60ABFB4D5DDC}">
  <cacheSource type="worksheet">
    <worksheetSource name="Table3_2"/>
  </cacheSource>
  <cacheFields count="2">
    <cacheField name="Ears Skin response" numFmtId="0">
      <sharedItems count="2">
        <s v="Response"/>
        <s v="No response"/>
      </sharedItems>
    </cacheField>
    <cacheField name="Strap material" numFmtId="0">
      <sharedItems count="3">
        <s v="Polyisoprene"/>
        <s v="Blended materials"/>
        <s v="Polyester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9">
  <r>
    <x v="0"/>
    <x v="0"/>
  </r>
  <r>
    <x v="0"/>
    <x v="1"/>
  </r>
  <r>
    <x v="0"/>
    <x v="0"/>
  </r>
  <r>
    <x v="0"/>
    <x v="2"/>
  </r>
  <r>
    <x v="1"/>
    <x v="0"/>
  </r>
  <r>
    <x v="0"/>
    <x v="3"/>
  </r>
  <r>
    <x v="0"/>
    <x v="4"/>
  </r>
  <r>
    <x v="0"/>
    <x v="0"/>
  </r>
  <r>
    <x v="0"/>
    <x v="5"/>
  </r>
  <r>
    <x v="0"/>
    <x v="0"/>
  </r>
  <r>
    <x v="0"/>
    <x v="5"/>
  </r>
  <r>
    <x v="0"/>
    <x v="5"/>
  </r>
  <r>
    <x v="1"/>
    <x v="6"/>
  </r>
  <r>
    <x v="0"/>
    <x v="0"/>
  </r>
  <r>
    <x v="0"/>
    <x v="0"/>
  </r>
  <r>
    <x v="1"/>
    <x v="5"/>
  </r>
  <r>
    <x v="0"/>
    <x v="0"/>
  </r>
  <r>
    <x v="0"/>
    <x v="4"/>
  </r>
  <r>
    <x v="0"/>
    <x v="6"/>
  </r>
  <r>
    <x v="1"/>
    <x v="0"/>
  </r>
  <r>
    <x v="1"/>
    <x v="7"/>
  </r>
  <r>
    <x v="0"/>
    <x v="7"/>
  </r>
  <r>
    <x v="0"/>
    <x v="5"/>
  </r>
  <r>
    <x v="0"/>
    <x v="7"/>
  </r>
  <r>
    <x v="0"/>
    <x v="0"/>
  </r>
  <r>
    <x v="0"/>
    <x v="5"/>
  </r>
  <r>
    <x v="1"/>
    <x v="0"/>
  </r>
  <r>
    <x v="0"/>
    <x v="8"/>
  </r>
  <r>
    <x v="0"/>
    <x v="8"/>
  </r>
  <r>
    <x v="1"/>
    <x v="7"/>
  </r>
  <r>
    <x v="0"/>
    <x v="4"/>
  </r>
  <r>
    <x v="0"/>
    <x v="2"/>
  </r>
  <r>
    <x v="0"/>
    <x v="9"/>
  </r>
  <r>
    <x v="1"/>
    <x v="0"/>
  </r>
  <r>
    <x v="0"/>
    <x v="0"/>
  </r>
  <r>
    <x v="0"/>
    <x v="4"/>
  </r>
  <r>
    <x v="1"/>
    <x v="0"/>
  </r>
  <r>
    <x v="0"/>
    <x v="6"/>
  </r>
  <r>
    <x v="0"/>
    <x v="4"/>
  </r>
  <r>
    <x v="0"/>
    <x v="6"/>
  </r>
  <r>
    <x v="0"/>
    <x v="0"/>
  </r>
  <r>
    <x v="1"/>
    <x v="7"/>
  </r>
  <r>
    <x v="0"/>
    <x v="7"/>
  </r>
  <r>
    <x v="0"/>
    <x v="10"/>
  </r>
  <r>
    <x v="0"/>
    <x v="0"/>
  </r>
  <r>
    <x v="1"/>
    <x v="0"/>
  </r>
  <r>
    <x v="0"/>
    <x v="8"/>
  </r>
  <r>
    <x v="0"/>
    <x v="2"/>
  </r>
  <r>
    <x v="0"/>
    <x v="4"/>
  </r>
  <r>
    <x v="1"/>
    <x v="4"/>
  </r>
  <r>
    <x v="0"/>
    <x v="7"/>
  </r>
  <r>
    <x v="0"/>
    <x v="6"/>
  </r>
  <r>
    <x v="0"/>
    <x v="5"/>
  </r>
  <r>
    <x v="1"/>
    <x v="8"/>
  </r>
  <r>
    <x v="1"/>
    <x v="8"/>
  </r>
  <r>
    <x v="0"/>
    <x v="5"/>
  </r>
  <r>
    <x v="0"/>
    <x v="0"/>
  </r>
  <r>
    <x v="1"/>
    <x v="0"/>
  </r>
  <r>
    <x v="0"/>
    <x v="4"/>
  </r>
  <r>
    <x v="0"/>
    <x v="5"/>
  </r>
  <r>
    <x v="0"/>
    <x v="6"/>
  </r>
  <r>
    <x v="1"/>
    <x v="0"/>
  </r>
  <r>
    <x v="0"/>
    <x v="6"/>
  </r>
  <r>
    <x v="1"/>
    <x v="5"/>
  </r>
  <r>
    <x v="1"/>
    <x v="10"/>
  </r>
  <r>
    <x v="1"/>
    <x v="0"/>
  </r>
  <r>
    <x v="1"/>
    <x v="7"/>
  </r>
  <r>
    <x v="0"/>
    <x v="7"/>
  </r>
  <r>
    <x v="1"/>
    <x v="4"/>
  </r>
  <r>
    <x v="0"/>
    <x v="6"/>
  </r>
  <r>
    <x v="0"/>
    <x v="2"/>
  </r>
  <r>
    <x v="0"/>
    <x v="2"/>
  </r>
  <r>
    <x v="0"/>
    <x v="2"/>
  </r>
  <r>
    <x v="0"/>
    <x v="10"/>
  </r>
  <r>
    <x v="0"/>
    <x v="4"/>
  </r>
  <r>
    <x v="1"/>
    <x v="7"/>
  </r>
  <r>
    <x v="0"/>
    <x v="4"/>
  </r>
  <r>
    <x v="0"/>
    <x v="6"/>
  </r>
  <r>
    <x v="0"/>
    <x v="2"/>
  </r>
  <r>
    <x v="0"/>
    <x v="0"/>
  </r>
  <r>
    <x v="0"/>
    <x v="0"/>
  </r>
  <r>
    <x v="0"/>
    <x v="8"/>
  </r>
  <r>
    <x v="0"/>
    <x v="0"/>
  </r>
  <r>
    <x v="1"/>
    <x v="3"/>
  </r>
  <r>
    <x v="1"/>
    <x v="0"/>
  </r>
  <r>
    <x v="0"/>
    <x v="0"/>
  </r>
  <r>
    <x v="1"/>
    <x v="7"/>
  </r>
  <r>
    <x v="0"/>
    <x v="2"/>
  </r>
  <r>
    <x v="0"/>
    <x v="2"/>
  </r>
  <r>
    <x v="1"/>
    <x v="0"/>
  </r>
  <r>
    <x v="0"/>
    <x v="0"/>
  </r>
  <r>
    <x v="1"/>
    <x v="7"/>
  </r>
  <r>
    <x v="0"/>
    <x v="4"/>
  </r>
  <r>
    <x v="1"/>
    <x v="7"/>
  </r>
  <r>
    <x v="1"/>
    <x v="0"/>
  </r>
  <r>
    <x v="1"/>
    <x v="0"/>
  </r>
  <r>
    <x v="0"/>
    <x v="6"/>
  </r>
  <r>
    <x v="0"/>
    <x v="4"/>
  </r>
  <r>
    <x v="0"/>
    <x v="10"/>
  </r>
  <r>
    <x v="1"/>
    <x v="0"/>
  </r>
  <r>
    <x v="1"/>
    <x v="5"/>
  </r>
  <r>
    <x v="0"/>
    <x v="0"/>
  </r>
  <r>
    <x v="1"/>
    <x v="7"/>
  </r>
  <r>
    <x v="0"/>
    <x v="0"/>
  </r>
  <r>
    <x v="0"/>
    <x v="0"/>
  </r>
  <r>
    <x v="1"/>
    <x v="0"/>
  </r>
  <r>
    <x v="1"/>
    <x v="7"/>
  </r>
  <r>
    <x v="0"/>
    <x v="0"/>
  </r>
  <r>
    <x v="0"/>
    <x v="6"/>
  </r>
  <r>
    <x v="0"/>
    <x v="4"/>
  </r>
  <r>
    <x v="0"/>
    <x v="8"/>
  </r>
  <r>
    <x v="0"/>
    <x v="6"/>
  </r>
  <r>
    <x v="0"/>
    <x v="4"/>
  </r>
  <r>
    <x v="1"/>
    <x v="0"/>
  </r>
  <r>
    <x v="0"/>
    <x v="0"/>
  </r>
  <r>
    <x v="0"/>
    <x v="2"/>
  </r>
  <r>
    <x v="0"/>
    <x v="4"/>
  </r>
  <r>
    <x v="1"/>
    <x v="0"/>
  </r>
  <r>
    <x v="1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8">
  <r>
    <x v="0"/>
    <x v="0"/>
  </r>
  <r>
    <x v="0"/>
    <x v="0"/>
  </r>
  <r>
    <x v="0"/>
    <x v="0"/>
  </r>
  <r>
    <x v="0"/>
    <x v="1"/>
  </r>
  <r>
    <x v="0"/>
    <x v="0"/>
  </r>
  <r>
    <x v="0"/>
    <x v="0"/>
  </r>
  <r>
    <x v="0"/>
    <x v="0"/>
  </r>
  <r>
    <x v="0"/>
    <x v="0"/>
  </r>
  <r>
    <x v="0"/>
    <x v="0"/>
  </r>
  <r>
    <x v="0"/>
    <x v="1"/>
  </r>
  <r>
    <x v="0"/>
    <x v="0"/>
  </r>
  <r>
    <x v="0"/>
    <x v="0"/>
  </r>
  <r>
    <x v="1"/>
    <x v="1"/>
  </r>
  <r>
    <x v="0"/>
    <x v="0"/>
  </r>
  <r>
    <x v="0"/>
    <x v="0"/>
  </r>
  <r>
    <x v="0"/>
    <x v="0"/>
  </r>
  <r>
    <x v="1"/>
    <x v="1"/>
  </r>
  <r>
    <x v="0"/>
    <x v="1"/>
  </r>
  <r>
    <x v="0"/>
    <x v="0"/>
  </r>
  <r>
    <x v="0"/>
    <x v="0"/>
  </r>
  <r>
    <x v="0"/>
    <x v="0"/>
  </r>
  <r>
    <x v="0"/>
    <x v="0"/>
  </r>
  <r>
    <x v="0"/>
    <x v="0"/>
  </r>
  <r>
    <x v="0"/>
    <x v="1"/>
  </r>
  <r>
    <x v="1"/>
    <x v="0"/>
  </r>
  <r>
    <x v="1"/>
    <x v="0"/>
  </r>
  <r>
    <x v="0"/>
    <x v="1"/>
  </r>
  <r>
    <x v="0"/>
    <x v="0"/>
  </r>
  <r>
    <x v="0"/>
    <x v="0"/>
  </r>
  <r>
    <x v="0"/>
    <x v="0"/>
  </r>
  <r>
    <x v="0"/>
    <x v="1"/>
  </r>
  <r>
    <x v="0"/>
    <x v="0"/>
  </r>
  <r>
    <x v="0"/>
    <x v="0"/>
  </r>
  <r>
    <x v="0"/>
    <x v="1"/>
  </r>
  <r>
    <x v="0"/>
    <x v="0"/>
  </r>
  <r>
    <x v="0"/>
    <x v="0"/>
  </r>
  <r>
    <x v="0"/>
    <x v="0"/>
  </r>
  <r>
    <x v="0"/>
    <x v="1"/>
  </r>
  <r>
    <x v="0"/>
    <x v="0"/>
  </r>
  <r>
    <x v="0"/>
    <x v="0"/>
  </r>
  <r>
    <x v="0"/>
    <x v="0"/>
  </r>
  <r>
    <x v="0"/>
    <x v="1"/>
  </r>
  <r>
    <x v="0"/>
    <x v="0"/>
  </r>
  <r>
    <x v="0"/>
    <x v="1"/>
  </r>
  <r>
    <x v="0"/>
    <x v="0"/>
  </r>
  <r>
    <x v="0"/>
    <x v="0"/>
  </r>
  <r>
    <x v="0"/>
    <x v="0"/>
  </r>
  <r>
    <x v="0"/>
    <x v="1"/>
  </r>
  <r>
    <x v="0"/>
    <x v="1"/>
  </r>
  <r>
    <x v="0"/>
    <x v="0"/>
  </r>
  <r>
    <x v="0"/>
    <x v="0"/>
  </r>
  <r>
    <x v="0"/>
    <x v="1"/>
  </r>
  <r>
    <x v="0"/>
    <x v="0"/>
  </r>
  <r>
    <x v="0"/>
    <x v="0"/>
  </r>
  <r>
    <x v="0"/>
    <x v="0"/>
  </r>
  <r>
    <x v="0"/>
    <x v="1"/>
  </r>
  <r>
    <x v="0"/>
    <x v="0"/>
  </r>
  <r>
    <x v="0"/>
    <x v="1"/>
  </r>
  <r>
    <x v="0"/>
    <x v="1"/>
  </r>
  <r>
    <x v="0"/>
    <x v="1"/>
  </r>
  <r>
    <x v="0"/>
    <x v="1"/>
  </r>
  <r>
    <x v="0"/>
    <x v="0"/>
  </r>
  <r>
    <x v="0"/>
    <x v="1"/>
  </r>
  <r>
    <x v="0"/>
    <x v="0"/>
  </r>
  <r>
    <x v="0"/>
    <x v="0"/>
  </r>
  <r>
    <x v="0"/>
    <x v="0"/>
  </r>
  <r>
    <x v="0"/>
    <x v="0"/>
  </r>
  <r>
    <x v="0"/>
    <x v="0"/>
  </r>
  <r>
    <x v="0"/>
    <x v="0"/>
  </r>
  <r>
    <x v="1"/>
    <x v="1"/>
  </r>
  <r>
    <x v="0"/>
    <x v="0"/>
  </r>
  <r>
    <x v="0"/>
    <x v="0"/>
  </r>
  <r>
    <x v="0"/>
    <x v="0"/>
  </r>
  <r>
    <x v="0"/>
    <x v="0"/>
  </r>
  <r>
    <x v="0"/>
    <x v="0"/>
  </r>
  <r>
    <x v="0"/>
    <x v="1"/>
  </r>
  <r>
    <x v="1"/>
    <x v="1"/>
  </r>
  <r>
    <x v="1"/>
    <x v="0"/>
  </r>
  <r>
    <x v="0"/>
    <x v="1"/>
  </r>
  <r>
    <x v="0"/>
    <x v="0"/>
  </r>
  <r>
    <x v="0"/>
    <x v="0"/>
  </r>
  <r>
    <x v="1"/>
    <x v="1"/>
  </r>
  <r>
    <x v="0"/>
    <x v="0"/>
  </r>
  <r>
    <x v="1"/>
    <x v="1"/>
  </r>
  <r>
    <x v="0"/>
    <x v="0"/>
  </r>
  <r>
    <x v="1"/>
    <x v="1"/>
  </r>
  <r>
    <x v="1"/>
    <x v="1"/>
  </r>
  <r>
    <x v="1"/>
    <x v="1"/>
  </r>
  <r>
    <x v="0"/>
    <x v="0"/>
  </r>
  <r>
    <x v="0"/>
    <x v="0"/>
  </r>
  <r>
    <x v="1"/>
    <x v="1"/>
  </r>
  <r>
    <x v="1"/>
    <x v="1"/>
  </r>
  <r>
    <x v="1"/>
    <x v="0"/>
  </r>
  <r>
    <x v="1"/>
    <x v="1"/>
  </r>
  <r>
    <x v="1"/>
    <x v="0"/>
  </r>
  <r>
    <x v="1"/>
    <x v="0"/>
  </r>
  <r>
    <x v="0"/>
    <x v="1"/>
  </r>
  <r>
    <x v="0"/>
    <x v="0"/>
  </r>
  <r>
    <x v="0"/>
    <x v="0"/>
  </r>
  <r>
    <x v="0"/>
    <x v="0"/>
  </r>
  <r>
    <x v="0"/>
    <x v="0"/>
  </r>
  <r>
    <x v="0"/>
    <x v="0"/>
  </r>
  <r>
    <x v="1"/>
    <x v="1"/>
  </r>
  <r>
    <x v="0"/>
    <x v="0"/>
  </r>
  <r>
    <x v="0"/>
    <x v="0"/>
  </r>
  <r>
    <x v="0"/>
    <x v="0"/>
  </r>
  <r>
    <x v="0"/>
    <x v="1"/>
  </r>
  <r>
    <x v="0"/>
    <x v="1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4">
  <r>
    <x v="0"/>
    <x v="0"/>
  </r>
  <r>
    <x v="1"/>
    <x v="0"/>
  </r>
  <r>
    <x v="0"/>
    <x v="1"/>
  </r>
  <r>
    <x v="0"/>
    <x v="0"/>
  </r>
  <r>
    <x v="2"/>
    <x v="2"/>
  </r>
  <r>
    <x v="2"/>
    <x v="0"/>
  </r>
  <r>
    <x v="2"/>
    <x v="3"/>
  </r>
  <r>
    <x v="2"/>
    <x v="2"/>
  </r>
  <r>
    <x v="3"/>
    <x v="4"/>
  </r>
  <r>
    <x v="0"/>
    <x v="0"/>
  </r>
  <r>
    <x v="0"/>
    <x v="5"/>
  </r>
  <r>
    <x v="4"/>
    <x v="1"/>
  </r>
  <r>
    <x v="4"/>
    <x v="6"/>
  </r>
  <r>
    <x v="4"/>
    <x v="3"/>
  </r>
  <r>
    <x v="3"/>
    <x v="2"/>
  </r>
  <r>
    <x v="3"/>
    <x v="0"/>
  </r>
  <r>
    <x v="3"/>
    <x v="1"/>
  </r>
  <r>
    <x v="3"/>
    <x v="6"/>
  </r>
  <r>
    <x v="5"/>
    <x v="4"/>
  </r>
  <r>
    <x v="5"/>
    <x v="0"/>
  </r>
  <r>
    <x v="2"/>
    <x v="2"/>
  </r>
  <r>
    <x v="5"/>
    <x v="3"/>
  </r>
  <r>
    <x v="0"/>
    <x v="2"/>
  </r>
  <r>
    <x v="2"/>
    <x v="0"/>
  </r>
  <r>
    <x v="0"/>
    <x v="4"/>
  </r>
  <r>
    <x v="0"/>
    <x v="0"/>
  </r>
  <r>
    <x v="5"/>
    <x v="4"/>
  </r>
  <r>
    <x v="5"/>
    <x v="0"/>
  </r>
  <r>
    <x v="6"/>
    <x v="5"/>
  </r>
  <r>
    <x v="0"/>
    <x v="1"/>
  </r>
  <r>
    <x v="0"/>
    <x v="6"/>
  </r>
  <r>
    <x v="0"/>
    <x v="3"/>
  </r>
  <r>
    <x v="0"/>
    <x v="4"/>
  </r>
  <r>
    <x v="4"/>
    <x v="4"/>
  </r>
  <r>
    <x v="5"/>
    <x v="2"/>
  </r>
  <r>
    <x v="5"/>
    <x v="0"/>
  </r>
  <r>
    <x v="3"/>
    <x v="2"/>
  </r>
  <r>
    <x v="3"/>
    <x v="3"/>
  </r>
  <r>
    <x v="2"/>
    <x v="0"/>
  </r>
  <r>
    <x v="7"/>
    <x v="4"/>
  </r>
  <r>
    <x v="7"/>
    <x v="4"/>
  </r>
  <r>
    <x v="2"/>
    <x v="1"/>
  </r>
  <r>
    <x v="0"/>
    <x v="0"/>
  </r>
  <r>
    <x v="0"/>
    <x v="4"/>
  </r>
  <r>
    <x v="4"/>
    <x v="2"/>
  </r>
  <r>
    <x v="2"/>
    <x v="0"/>
  </r>
  <r>
    <x v="3"/>
    <x v="2"/>
  </r>
  <r>
    <x v="3"/>
    <x v="0"/>
  </r>
  <r>
    <x v="3"/>
    <x v="1"/>
  </r>
  <r>
    <x v="0"/>
    <x v="4"/>
  </r>
  <r>
    <x v="3"/>
    <x v="2"/>
  </r>
  <r>
    <x v="3"/>
    <x v="0"/>
  </r>
  <r>
    <x v="3"/>
    <x v="1"/>
  </r>
  <r>
    <x v="2"/>
    <x v="4"/>
  </r>
  <r>
    <x v="6"/>
    <x v="4"/>
  </r>
  <r>
    <x v="0"/>
    <x v="4"/>
  </r>
  <r>
    <x v="5"/>
    <x v="4"/>
  </r>
  <r>
    <x v="5"/>
    <x v="0"/>
  </r>
  <r>
    <x v="8"/>
    <x v="0"/>
  </r>
  <r>
    <x v="8"/>
    <x v="1"/>
  </r>
  <r>
    <x v="8"/>
    <x v="5"/>
  </r>
  <r>
    <x v="0"/>
    <x v="2"/>
  </r>
  <r>
    <x v="0"/>
    <x v="1"/>
  </r>
  <r>
    <x v="0"/>
    <x v="6"/>
  </r>
  <r>
    <x v="4"/>
    <x v="0"/>
  </r>
  <r>
    <x v="4"/>
    <x v="1"/>
  </r>
  <r>
    <x v="4"/>
    <x v="7"/>
  </r>
  <r>
    <x v="3"/>
    <x v="0"/>
  </r>
  <r>
    <x v="4"/>
    <x v="0"/>
  </r>
  <r>
    <x v="7"/>
    <x v="0"/>
  </r>
  <r>
    <x v="4"/>
    <x v="6"/>
  </r>
  <r>
    <x v="4"/>
    <x v="3"/>
  </r>
  <r>
    <x v="0"/>
    <x v="4"/>
  </r>
  <r>
    <x v="0"/>
    <x v="4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5">
  <r>
    <x v="0"/>
    <x v="0"/>
  </r>
  <r>
    <x v="0"/>
    <x v="1"/>
  </r>
  <r>
    <x v="1"/>
    <x v="0"/>
  </r>
  <r>
    <x v="0"/>
    <x v="0"/>
  </r>
  <r>
    <x v="1"/>
    <x v="0"/>
  </r>
  <r>
    <x v="0"/>
    <x v="1"/>
  </r>
  <r>
    <x v="0"/>
    <x v="2"/>
  </r>
  <r>
    <x v="0"/>
    <x v="0"/>
  </r>
  <r>
    <x v="1"/>
    <x v="0"/>
  </r>
  <r>
    <x v="0"/>
    <x v="0"/>
  </r>
  <r>
    <x v="0"/>
    <x v="0"/>
  </r>
  <r>
    <x v="1"/>
    <x v="1"/>
  </r>
  <r>
    <x v="1"/>
    <x v="0"/>
  </r>
  <r>
    <x v="1"/>
    <x v="0"/>
  </r>
  <r>
    <x v="1"/>
    <x v="0"/>
  </r>
  <r>
    <x v="1"/>
    <x v="0"/>
  </r>
  <r>
    <x v="1"/>
    <x v="2"/>
  </r>
  <r>
    <x v="0"/>
    <x v="1"/>
  </r>
  <r>
    <x v="1"/>
    <x v="0"/>
  </r>
  <r>
    <x v="1"/>
    <x v="1"/>
  </r>
  <r>
    <x v="1"/>
    <x v="1"/>
  </r>
  <r>
    <x v="0"/>
    <x v="0"/>
  </r>
  <r>
    <x v="1"/>
    <x v="1"/>
  </r>
  <r>
    <x v="1"/>
    <x v="0"/>
  </r>
  <r>
    <x v="0"/>
    <x v="0"/>
  </r>
  <r>
    <x v="1"/>
    <x v="0"/>
  </r>
  <r>
    <x v="1"/>
    <x v="1"/>
  </r>
  <r>
    <x v="1"/>
    <x v="1"/>
  </r>
  <r>
    <x v="1"/>
    <x v="1"/>
  </r>
  <r>
    <x v="1"/>
    <x v="2"/>
  </r>
  <r>
    <x v="1"/>
    <x v="0"/>
  </r>
  <r>
    <x v="1"/>
    <x v="1"/>
  </r>
  <r>
    <x v="1"/>
    <x v="0"/>
  </r>
  <r>
    <x v="1"/>
    <x v="0"/>
  </r>
  <r>
    <x v="1"/>
    <x v="2"/>
  </r>
  <r>
    <x v="1"/>
    <x v="0"/>
  </r>
  <r>
    <x v="1"/>
    <x v="1"/>
  </r>
  <r>
    <x v="1"/>
    <x v="2"/>
  </r>
  <r>
    <x v="0"/>
    <x v="1"/>
  </r>
  <r>
    <x v="1"/>
    <x v="0"/>
  </r>
  <r>
    <x v="1"/>
    <x v="1"/>
  </r>
  <r>
    <x v="1"/>
    <x v="1"/>
  </r>
  <r>
    <x v="1"/>
    <x v="1"/>
  </r>
  <r>
    <x v="1"/>
    <x v="0"/>
  </r>
  <r>
    <x v="1"/>
    <x v="0"/>
  </r>
  <r>
    <x v="1"/>
    <x v="1"/>
  </r>
  <r>
    <x v="1"/>
    <x v="0"/>
  </r>
  <r>
    <x v="1"/>
    <x v="2"/>
  </r>
  <r>
    <x v="1"/>
    <x v="1"/>
  </r>
  <r>
    <x v="1"/>
    <x v="1"/>
  </r>
  <r>
    <x v="1"/>
    <x v="0"/>
  </r>
  <r>
    <x v="1"/>
    <x v="1"/>
  </r>
  <r>
    <x v="1"/>
    <x v="1"/>
  </r>
  <r>
    <x v="1"/>
    <x v="0"/>
  </r>
  <r>
    <x v="1"/>
    <x v="0"/>
  </r>
  <r>
    <x v="1"/>
    <x v="0"/>
  </r>
  <r>
    <x v="1"/>
    <x v="2"/>
  </r>
  <r>
    <x v="1"/>
    <x v="0"/>
  </r>
  <r>
    <x v="1"/>
    <x v="1"/>
  </r>
  <r>
    <x v="1"/>
    <x v="0"/>
  </r>
  <r>
    <x v="1"/>
    <x v="1"/>
  </r>
  <r>
    <x v="1"/>
    <x v="0"/>
  </r>
  <r>
    <x v="1"/>
    <x v="1"/>
  </r>
  <r>
    <x v="1"/>
    <x v="0"/>
  </r>
  <r>
    <x v="1"/>
    <x v="1"/>
  </r>
  <r>
    <x v="1"/>
    <x v="1"/>
  </r>
  <r>
    <x v="1"/>
    <x v="2"/>
  </r>
  <r>
    <x v="1"/>
    <x v="1"/>
  </r>
  <r>
    <x v="1"/>
    <x v="0"/>
  </r>
  <r>
    <x v="0"/>
    <x v="0"/>
  </r>
  <r>
    <x v="1"/>
    <x v="0"/>
  </r>
  <r>
    <x v="1"/>
    <x v="1"/>
  </r>
  <r>
    <x v="0"/>
    <x v="2"/>
  </r>
  <r>
    <x v="1"/>
    <x v="1"/>
  </r>
  <r>
    <x v="0"/>
    <x v="2"/>
  </r>
  <r>
    <x v="0"/>
    <x v="1"/>
  </r>
  <r>
    <x v="1"/>
    <x v="0"/>
  </r>
  <r>
    <x v="0"/>
    <x v="0"/>
  </r>
  <r>
    <x v="1"/>
    <x v="1"/>
  </r>
  <r>
    <x v="1"/>
    <x v="0"/>
  </r>
  <r>
    <x v="1"/>
    <x v="1"/>
  </r>
  <r>
    <x v="1"/>
    <x v="0"/>
  </r>
  <r>
    <x v="1"/>
    <x v="0"/>
  </r>
  <r>
    <x v="1"/>
    <x v="1"/>
  </r>
  <r>
    <x v="1"/>
    <x v="0"/>
  </r>
  <r>
    <x v="0"/>
    <x v="0"/>
  </r>
  <r>
    <x v="1"/>
    <x v="0"/>
  </r>
  <r>
    <x v="0"/>
    <x v="0"/>
  </r>
  <r>
    <x v="1"/>
    <x v="1"/>
  </r>
  <r>
    <x v="1"/>
    <x v="2"/>
  </r>
  <r>
    <x v="1"/>
    <x v="1"/>
  </r>
  <r>
    <x v="1"/>
    <x v="0"/>
  </r>
  <r>
    <x v="1"/>
    <x v="0"/>
  </r>
  <r>
    <x v="1"/>
    <x v="1"/>
  </r>
  <r>
    <x v="1"/>
    <x v="2"/>
  </r>
  <r>
    <x v="0"/>
    <x v="1"/>
  </r>
  <r>
    <x v="1"/>
    <x v="0"/>
  </r>
  <r>
    <x v="1"/>
    <x v="0"/>
  </r>
  <r>
    <x v="1"/>
    <x v="1"/>
  </r>
  <r>
    <x v="1"/>
    <x v="0"/>
  </r>
  <r>
    <x v="0"/>
    <x v="0"/>
  </r>
  <r>
    <x v="1"/>
    <x v="0"/>
  </r>
  <r>
    <x v="1"/>
    <x v="1"/>
  </r>
  <r>
    <x v="0"/>
    <x v="0"/>
  </r>
  <r>
    <x v="0"/>
    <x v="1"/>
  </r>
  <r>
    <x v="1"/>
    <x v="2"/>
  </r>
  <r>
    <x v="1"/>
    <x v="1"/>
  </r>
  <r>
    <x v="0"/>
    <x v="1"/>
  </r>
  <r>
    <x v="0"/>
    <x v="2"/>
  </r>
  <r>
    <x v="1"/>
    <x v="0"/>
  </r>
  <r>
    <x v="1"/>
    <x v="0"/>
  </r>
  <r>
    <x v="1"/>
    <x v="0"/>
  </r>
  <r>
    <x v="1"/>
    <x v="2"/>
  </r>
  <r>
    <x v="1"/>
    <x v="0"/>
  </r>
  <r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BC76BBB-ECEB-4C50-86F0-C1C91E6010F6}" name="PivotTable1" cacheId="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M2:P7" firstHeaderRow="1" firstDataRow="2" firstDataCol="1"/>
  <pivotFields count="2">
    <pivotField axis="axisCol" dataField="1" showAll="0">
      <items count="3">
        <item x="1"/>
        <item x="0"/>
        <item t="default"/>
      </items>
    </pivotField>
    <pivotField axis="axisRow" showAll="0">
      <items count="4">
        <item x="1"/>
        <item x="2"/>
        <item x="0"/>
        <item t="default"/>
      </items>
    </pivotField>
  </pivotFields>
  <rowFields count="1">
    <field x="1"/>
  </rowFields>
  <rowItems count="4">
    <i>
      <x/>
    </i>
    <i>
      <x v="1"/>
    </i>
    <i>
      <x v="2"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Count of Ears Skin response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4F28E8D-71E2-49D9-A0AC-C4659AA1926C}" name="PivotTable12" cacheId="2" applyNumberFormats="0" applyBorderFormats="0" applyFontFormats="0" applyPatternFormats="0" applyAlignmentFormats="0" applyWidthHeightFormats="1" dataCaption="Values" missingCaption="0" updatedVersion="6" minRefreshableVersion="3" useAutoFormatting="1" itemPrintTitles="1" createdVersion="6" indent="0" outline="1" outlineData="1" multipleFieldFilters="0">
  <location ref="D5:M16" firstHeaderRow="1" firstDataRow="2" firstDataCol="1"/>
  <pivotFields count="2">
    <pivotField axis="axisRow" showAll="0">
      <items count="10">
        <item x="0"/>
        <item x="2"/>
        <item x="3"/>
        <item x="8"/>
        <item x="7"/>
        <item x="4"/>
        <item x="6"/>
        <item x="1"/>
        <item x="5"/>
        <item t="default"/>
      </items>
    </pivotField>
    <pivotField axis="axisCol" dataField="1" showAll="0">
      <items count="9">
        <item x="7"/>
        <item x="1"/>
        <item x="4"/>
        <item x="3"/>
        <item x="2"/>
        <item x="6"/>
        <item x="0"/>
        <item x="5"/>
        <item t="default"/>
      </items>
    </pivotField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1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Count of Skin response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DA2AD5A-E96D-4876-B762-E49CF07C57DF}" name="PivotTable11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Z3:AC7" firstHeaderRow="1" firstDataRow="2" firstDataCol="1"/>
  <pivotFields count="2">
    <pivotField axis="axisRow" showAll="0">
      <items count="3">
        <item x="1"/>
        <item x="0"/>
        <item t="default"/>
      </items>
    </pivotField>
    <pivotField axis="axisCol" dataField="1" showAll="0">
      <items count="3">
        <item x="1"/>
        <item x="0"/>
        <item t="default"/>
      </items>
    </pivotField>
  </pivotFields>
  <rowFields count="1">
    <field x="0"/>
  </rowFields>
  <rowItems count="3">
    <i>
      <x/>
    </i>
    <i>
      <x v="1"/>
    </i>
    <i t="grand">
      <x/>
    </i>
  </rowItems>
  <colFields count="1">
    <field x="1"/>
  </colFields>
  <colItems count="3">
    <i>
      <x/>
    </i>
    <i>
      <x v="1"/>
    </i>
    <i t="grand">
      <x/>
    </i>
  </colItems>
  <dataFields count="1">
    <dataField name="Count of Changes in skin health?   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FC869E6-5A8E-474B-BFC4-8181A2ABF032}" name="PivotTable10" cacheId="0" applyNumberFormats="0" applyBorderFormats="0" applyFontFormats="0" applyPatternFormats="0" applyAlignmentFormats="0" applyWidthHeightFormats="1" dataCaption="Values" missingCaption="0" updatedVersion="6" minRefreshableVersion="3" useAutoFormatting="1" itemPrintTitles="1" createdVersion="6" indent="0" outline="1" outlineData="1" multipleFieldFilters="0">
  <location ref="AF3:AI16" firstHeaderRow="1" firstDataRow="2" firstDataCol="1"/>
  <pivotFields count="2">
    <pivotField axis="axisCol" dataField="1" showAll="0">
      <items count="3">
        <item x="1"/>
        <item x="0"/>
        <item t="default"/>
      </items>
    </pivotField>
    <pivotField axis="axisRow" showAll="0">
      <items count="12">
        <item x="0"/>
        <item x="5"/>
        <item x="9"/>
        <item x="6"/>
        <item x="2"/>
        <item x="8"/>
        <item x="4"/>
        <item x="10"/>
        <item x="3"/>
        <item x="1"/>
        <item x="7"/>
        <item t="default"/>
      </items>
    </pivotField>
  </pivotFields>
  <rowFields count="1">
    <field x="1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Count of Changes in skin health?   " fld="0" subtotal="count" showDataAs="percentOfRow" baseField="0" baseItem="0" numFmtId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9A246ABB-DB23-437D-A23A-BEE7D78A481F}" autoFormatId="16" applyNumberFormats="0" applyBorderFormats="0" applyFontFormats="0" applyPatternFormats="0" applyAlignmentFormats="0" applyWidthHeightFormats="0">
  <queryTableRefresh nextId="3">
    <queryTableFields count="2">
      <queryTableField id="1" name="Anatomic sites of skin response?" tableColumnId="1"/>
      <queryTableField id="2" name="Value" tableColumnId="2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CA399FA5-C544-41B8-9C2C-4A02DECB9ABB}" autoFormatId="16" applyNumberFormats="0" applyBorderFormats="0" applyFontFormats="0" applyPatternFormats="0" applyAlignmentFormats="0" applyWidthHeightFormats="0">
  <queryTableRefresh nextId="3">
    <queryTableFields count="2">
      <queryTableField id="1" name="Value" tableColumnId="1"/>
      <queryTableField id="2" name="Value.1" tableColumnId="2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3A08665-4895-4F61-AD88-A88F574CBF5E}" name="Table3" displayName="Table3" ref="G1:H108" totalsRowShown="0" headerRowDxfId="4">
  <autoFilter ref="G1:H108" xr:uid="{4AE45C02-E1BA-4C6D-B44D-4FCD42E0702E}"/>
  <tableColumns count="2">
    <tableColumn id="1" xr3:uid="{D5C9E820-F476-479E-9444-8BD14B7496E3}" name="Material"/>
    <tableColumn id="2" xr3:uid="{18EBFE20-F28A-49ED-B088-775CEDC742E7}" name="Anatomic sites of skin response?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2FB79CB-7613-4AFE-80DD-58DB87650A22}" name="Table3_2" displayName="Table3_2" ref="J1:K116" tableType="queryTable" totalsRowShown="0">
  <autoFilter ref="J1:K116" xr:uid="{1911EDCE-7D46-43B4-80E4-228B7E2D25E8}"/>
  <tableColumns count="2">
    <tableColumn id="1" xr3:uid="{B69CE1A1-A487-4F87-B3EE-1FF2BA1BDD57}" uniqueName="1" name="Ears Skin response" queryTableFieldId="1" dataDxfId="3"/>
    <tableColumn id="2" xr3:uid="{7A15ACB7-CF5D-4F8F-BDF8-E4F8B06029AE}" uniqueName="2" name="Strap material" queryTableFieldId="2" dataDxfId="2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552C6FB-52DF-439A-824F-63E5413B621E}" name="Table12_2" displayName="Table12_2" ref="A1:B75" tableType="queryTable" totalsRowShown="0">
  <autoFilter ref="A1:B75" xr:uid="{6F7CBE21-6BFC-4D84-81FE-99B756573AF4}"/>
  <tableColumns count="2">
    <tableColumn id="1" xr3:uid="{DBA7627D-F6AC-4082-8227-CC949064DD78}" uniqueName="1" name="Mask" queryTableFieldId="1" dataDxfId="1"/>
    <tableColumn id="2" xr3:uid="{265A09A2-BA95-4BCC-B0DA-CE754E5D9BBF}" uniqueName="2" name="Skin response" queryTableFieldId="2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mariana.fonseca@uhs.nhs.uk" TargetMode="External"/><Relationship Id="rId21" Type="http://schemas.openxmlformats.org/officeDocument/2006/relationships/hyperlink" Target="mailto:marie-theresa.brennan@uhs.nhs.uk" TargetMode="External"/><Relationship Id="rId42" Type="http://schemas.openxmlformats.org/officeDocument/2006/relationships/hyperlink" Target="mailto:john.morgan@uhs.nhs.uk" TargetMode="External"/><Relationship Id="rId47" Type="http://schemas.openxmlformats.org/officeDocument/2006/relationships/hyperlink" Target="mailto:shannon.pike@uhs.nhs.uk" TargetMode="External"/><Relationship Id="rId63" Type="http://schemas.openxmlformats.org/officeDocument/2006/relationships/hyperlink" Target="mailto:marshall.sandiani@uhs.nhs.uk" TargetMode="External"/><Relationship Id="rId68" Type="http://schemas.openxmlformats.org/officeDocument/2006/relationships/hyperlink" Target="mailto:k.mitchell@soton.ac.uk" TargetMode="External"/><Relationship Id="rId84" Type="http://schemas.openxmlformats.org/officeDocument/2006/relationships/hyperlink" Target="mailto:sergio.fernandez@uhs.nhs.uk" TargetMode="External"/><Relationship Id="rId16" Type="http://schemas.openxmlformats.org/officeDocument/2006/relationships/hyperlink" Target="mailto:kerry.lewis@uhs.nhs.uk" TargetMode="External"/><Relationship Id="rId11" Type="http://schemas.openxmlformats.org/officeDocument/2006/relationships/hyperlink" Target="mailto:nicola.bellamy-brown@uhs.nhs.net" TargetMode="External"/><Relationship Id="rId32" Type="http://schemas.openxmlformats.org/officeDocument/2006/relationships/hyperlink" Target="mailto:amy.robbins@uhs.nhs.uk" TargetMode="External"/><Relationship Id="rId37" Type="http://schemas.openxmlformats.org/officeDocument/2006/relationships/hyperlink" Target="mailto:yasmin.down@uhs.nhs.uk" TargetMode="External"/><Relationship Id="rId53" Type="http://schemas.openxmlformats.org/officeDocument/2006/relationships/hyperlink" Target="mailto:solange.rodriguesdeoliveira@uhs.nhs.uk" TargetMode="External"/><Relationship Id="rId58" Type="http://schemas.openxmlformats.org/officeDocument/2006/relationships/hyperlink" Target="mailto:alice.pallot@uhs.nhs.uk" TargetMode="External"/><Relationship Id="rId74" Type="http://schemas.openxmlformats.org/officeDocument/2006/relationships/hyperlink" Target="mailto:catherine.evans@uhs.nhs.uk" TargetMode="External"/><Relationship Id="rId79" Type="http://schemas.openxmlformats.org/officeDocument/2006/relationships/hyperlink" Target="mailto:rey.dominguez@uhs.nhs.uk" TargetMode="External"/><Relationship Id="rId5" Type="http://schemas.openxmlformats.org/officeDocument/2006/relationships/hyperlink" Target="mailto:stacey.grindell@uhs.nhs.uk" TargetMode="External"/><Relationship Id="rId19" Type="http://schemas.openxmlformats.org/officeDocument/2006/relationships/hyperlink" Target="mailto:jessie.jones@uhs.nhs.uk" TargetMode="External"/><Relationship Id="rId14" Type="http://schemas.openxmlformats.org/officeDocument/2006/relationships/hyperlink" Target="mailto:sachiko.pearce@uhs.nhs.uk" TargetMode="External"/><Relationship Id="rId22" Type="http://schemas.openxmlformats.org/officeDocument/2006/relationships/hyperlink" Target="mailto:launa.james@uhn.nhs.uk" TargetMode="External"/><Relationship Id="rId27" Type="http://schemas.openxmlformats.org/officeDocument/2006/relationships/hyperlink" Target="mailto:agnieszka.sawicka@uhs.nhs.uk" TargetMode="External"/><Relationship Id="rId30" Type="http://schemas.openxmlformats.org/officeDocument/2006/relationships/hyperlink" Target="mailto:katie.gough@uhs.nhs.uk" TargetMode="External"/><Relationship Id="rId35" Type="http://schemas.openxmlformats.org/officeDocument/2006/relationships/hyperlink" Target="mailto:tiago.santos@uhs.nhs.uk" TargetMode="External"/><Relationship Id="rId43" Type="http://schemas.openxmlformats.org/officeDocument/2006/relationships/hyperlink" Target="mailto:filipa.pinho@uhs.nhs.uk" TargetMode="External"/><Relationship Id="rId48" Type="http://schemas.openxmlformats.org/officeDocument/2006/relationships/hyperlink" Target="mailto:megan.bridges@uhs.nhs.uk" TargetMode="External"/><Relationship Id="rId56" Type="http://schemas.openxmlformats.org/officeDocument/2006/relationships/hyperlink" Target="mailto:tiago.monteirocandeias@uhs.nhs.uk" TargetMode="External"/><Relationship Id="rId64" Type="http://schemas.openxmlformats.org/officeDocument/2006/relationships/hyperlink" Target="mailto:alexandro.dan@uhs.nhs.uk" TargetMode="External"/><Relationship Id="rId69" Type="http://schemas.openxmlformats.org/officeDocument/2006/relationships/hyperlink" Target="mailto:mae.oga@uhs.nhs.uk" TargetMode="External"/><Relationship Id="rId77" Type="http://schemas.openxmlformats.org/officeDocument/2006/relationships/hyperlink" Target="mailto:mohammad.alsalem@uhs.nhs.uk" TargetMode="External"/><Relationship Id="rId8" Type="http://schemas.openxmlformats.org/officeDocument/2006/relationships/hyperlink" Target="mailto:mark.montes@uhs.nhs.uk" TargetMode="External"/><Relationship Id="rId51" Type="http://schemas.openxmlformats.org/officeDocument/2006/relationships/hyperlink" Target="mailto:ma.perez@uhs.nhs.uk" TargetMode="External"/><Relationship Id="rId72" Type="http://schemas.openxmlformats.org/officeDocument/2006/relationships/hyperlink" Target="mailto:daphnemwaanga@hotmail,com" TargetMode="External"/><Relationship Id="rId80" Type="http://schemas.openxmlformats.org/officeDocument/2006/relationships/hyperlink" Target="mailto:rossana.salvaria@uhs.nhsuk" TargetMode="External"/><Relationship Id="rId85" Type="http://schemas.openxmlformats.org/officeDocument/2006/relationships/hyperlink" Target="mailto:sarah.gray@uhs.nhs.uk" TargetMode="External"/><Relationship Id="rId3" Type="http://schemas.openxmlformats.org/officeDocument/2006/relationships/hyperlink" Target="mailto:claudia.lecce@uhs.nhs.uk" TargetMode="External"/><Relationship Id="rId12" Type="http://schemas.openxmlformats.org/officeDocument/2006/relationships/hyperlink" Target="mailto:magdalena.macrulis@uhs.nhs.uk" TargetMode="External"/><Relationship Id="rId17" Type="http://schemas.openxmlformats.org/officeDocument/2006/relationships/hyperlink" Target="mailto:vanessa.jones@uhs.nhs.uk" TargetMode="External"/><Relationship Id="rId25" Type="http://schemas.openxmlformats.org/officeDocument/2006/relationships/hyperlink" Target="mailto:amy.cowell@uhs.nhs.uk" TargetMode="External"/><Relationship Id="rId33" Type="http://schemas.openxmlformats.org/officeDocument/2006/relationships/hyperlink" Target="mailto:vanessa.souza@uhs.nhs.uk" TargetMode="External"/><Relationship Id="rId38" Type="http://schemas.openxmlformats.org/officeDocument/2006/relationships/hyperlink" Target="mailto:michaela.woodcock@uhs.nhs.uk" TargetMode="External"/><Relationship Id="rId46" Type="http://schemas.openxmlformats.org/officeDocument/2006/relationships/hyperlink" Target="mailto:anna.hotston@uhs.nhs.uk" TargetMode="External"/><Relationship Id="rId59" Type="http://schemas.openxmlformats.org/officeDocument/2006/relationships/hyperlink" Target="mailto:esther.ndlovu@uhs.nhs.uk" TargetMode="External"/><Relationship Id="rId67" Type="http://schemas.openxmlformats.org/officeDocument/2006/relationships/hyperlink" Target="mailto:sarah.guerandel@uhs.nhs.uk" TargetMode="External"/><Relationship Id="rId20" Type="http://schemas.openxmlformats.org/officeDocument/2006/relationships/hyperlink" Target="mailto:rachel.burnish@uhs.nhs.uk" TargetMode="External"/><Relationship Id="rId41" Type="http://schemas.openxmlformats.org/officeDocument/2006/relationships/hyperlink" Target="mailto:michelle.pipet@uhs.nhs.uk" TargetMode="External"/><Relationship Id="rId54" Type="http://schemas.openxmlformats.org/officeDocument/2006/relationships/hyperlink" Target="mailto:diamar.martiurubiolargo@uhs.nhs.uk" TargetMode="External"/><Relationship Id="rId62" Type="http://schemas.openxmlformats.org/officeDocument/2006/relationships/hyperlink" Target="mailto:elaine.oliver@uhs.nhs.uk" TargetMode="External"/><Relationship Id="rId70" Type="http://schemas.openxmlformats.org/officeDocument/2006/relationships/hyperlink" Target="mailto:amrit.kalirai@uhs.nhs.uk" TargetMode="External"/><Relationship Id="rId75" Type="http://schemas.openxmlformats.org/officeDocument/2006/relationships/hyperlink" Target="mailto:david.sparkes@uhs.nhs.uk" TargetMode="External"/><Relationship Id="rId83" Type="http://schemas.openxmlformats.org/officeDocument/2006/relationships/hyperlink" Target="mailto:jay.sabanal@uhs.nhs.uk" TargetMode="External"/><Relationship Id="rId1" Type="http://schemas.openxmlformats.org/officeDocument/2006/relationships/hyperlink" Target="mailto:nicole.moore@uhs.nhs.uk" TargetMode="External"/><Relationship Id="rId6" Type="http://schemas.openxmlformats.org/officeDocument/2006/relationships/hyperlink" Target="mailto:erika.kovacs@uhs.nhs.uk" TargetMode="External"/><Relationship Id="rId15" Type="http://schemas.openxmlformats.org/officeDocument/2006/relationships/hyperlink" Target="mailto:lorraine.lemke@uhs.nhs.uk" TargetMode="External"/><Relationship Id="rId23" Type="http://schemas.openxmlformats.org/officeDocument/2006/relationships/hyperlink" Target="mailto:rhea.snook@uhs.nhs.uk" TargetMode="External"/><Relationship Id="rId28" Type="http://schemas.openxmlformats.org/officeDocument/2006/relationships/hyperlink" Target="mailto:elizabeth.batitang@uhs.nhs.uk" TargetMode="External"/><Relationship Id="rId36" Type="http://schemas.openxmlformats.org/officeDocument/2006/relationships/hyperlink" Target="mailto:annabella.riberio@uhs.nhs.uk" TargetMode="External"/><Relationship Id="rId49" Type="http://schemas.openxmlformats.org/officeDocument/2006/relationships/hyperlink" Target="mailto:sarah.tuck@uhs.nhs.uk" TargetMode="External"/><Relationship Id="rId57" Type="http://schemas.openxmlformats.org/officeDocument/2006/relationships/hyperlink" Target="mailto:jordan.ceno@uhs.nhs.uk" TargetMode="External"/><Relationship Id="rId10" Type="http://schemas.openxmlformats.org/officeDocument/2006/relationships/hyperlink" Target="mailto:ana.cardosoriberio@uhs.nhs.uk" TargetMode="External"/><Relationship Id="rId31" Type="http://schemas.openxmlformats.org/officeDocument/2006/relationships/hyperlink" Target="mailto:marie.cormak@uhs.nhs.uk" TargetMode="External"/><Relationship Id="rId44" Type="http://schemas.openxmlformats.org/officeDocument/2006/relationships/hyperlink" Target="mailto:lucy.gibbons@uhs.nhs.uk" TargetMode="External"/><Relationship Id="rId52" Type="http://schemas.openxmlformats.org/officeDocument/2006/relationships/hyperlink" Target="mailto:andrew.bates@uhs.nhs.uk" TargetMode="External"/><Relationship Id="rId60" Type="http://schemas.openxmlformats.org/officeDocument/2006/relationships/hyperlink" Target="mailto:lucia.alvares@uhs.nhs.uk" TargetMode="External"/><Relationship Id="rId65" Type="http://schemas.openxmlformats.org/officeDocument/2006/relationships/hyperlink" Target="mailto:megan.butlers@uhs.nhs.uk" TargetMode="External"/><Relationship Id="rId73" Type="http://schemas.openxmlformats.org/officeDocument/2006/relationships/hyperlink" Target="mailto:tracy.cressey@uhs.nhs.uk" TargetMode="External"/><Relationship Id="rId78" Type="http://schemas.openxmlformats.org/officeDocument/2006/relationships/hyperlink" Target="mailto:debalina.bose@southernhealth.nhs.uk" TargetMode="External"/><Relationship Id="rId81" Type="http://schemas.openxmlformats.org/officeDocument/2006/relationships/hyperlink" Target="mailto:emily.wilson@uhs.nhs.uk" TargetMode="External"/><Relationship Id="rId4" Type="http://schemas.openxmlformats.org/officeDocument/2006/relationships/hyperlink" Target="mailto:maria.roe@uhs.nhs.uk" TargetMode="External"/><Relationship Id="rId9" Type="http://schemas.openxmlformats.org/officeDocument/2006/relationships/hyperlink" Target="mailto:kuan.than@uhs.nhs.uk" TargetMode="External"/><Relationship Id="rId13" Type="http://schemas.openxmlformats.org/officeDocument/2006/relationships/hyperlink" Target="mailto:stephanie.bailey@uhs.nhs.uk" TargetMode="External"/><Relationship Id="rId18" Type="http://schemas.openxmlformats.org/officeDocument/2006/relationships/hyperlink" Target="mailto:grace.hargraves@uhs.nhs.uk" TargetMode="External"/><Relationship Id="rId39" Type="http://schemas.openxmlformats.org/officeDocument/2006/relationships/hyperlink" Target="mailto:julie.caoi@uhs.nhs.uk" TargetMode="External"/><Relationship Id="rId34" Type="http://schemas.openxmlformats.org/officeDocument/2006/relationships/hyperlink" Target="mailto:solar.masaugcay@uhs.nhs.uk" TargetMode="External"/><Relationship Id="rId50" Type="http://schemas.openxmlformats.org/officeDocument/2006/relationships/hyperlink" Target="mailto:suzanne.young@uhs.nhs.uk" TargetMode="External"/><Relationship Id="rId55" Type="http://schemas.openxmlformats.org/officeDocument/2006/relationships/hyperlink" Target="mailto:carley.quin@uhs.nhs.uk" TargetMode="External"/><Relationship Id="rId76" Type="http://schemas.openxmlformats.org/officeDocument/2006/relationships/hyperlink" Target="mailto:sophie.white2@uhs.nhs.uk" TargetMode="External"/><Relationship Id="rId7" Type="http://schemas.openxmlformats.org/officeDocument/2006/relationships/hyperlink" Target="mailto:karen.salmon@uhs.nhs.uk" TargetMode="External"/><Relationship Id="rId71" Type="http://schemas.openxmlformats.org/officeDocument/2006/relationships/hyperlink" Target="mailto:a.radford@nhs.net" TargetMode="External"/><Relationship Id="rId2" Type="http://schemas.openxmlformats.org/officeDocument/2006/relationships/hyperlink" Target="mailto:ana.ferreiravalente@uhs.uk" TargetMode="External"/><Relationship Id="rId29" Type="http://schemas.openxmlformats.org/officeDocument/2006/relationships/hyperlink" Target="mailto:rowena.burnows@uhs.nhs.uk" TargetMode="External"/><Relationship Id="rId24" Type="http://schemas.openxmlformats.org/officeDocument/2006/relationships/hyperlink" Target="mailto:launa.franke@uhs.nhs.uk" TargetMode="External"/><Relationship Id="rId40" Type="http://schemas.openxmlformats.org/officeDocument/2006/relationships/hyperlink" Target="mailto:chloe.price@uhs.nhs.uk" TargetMode="External"/><Relationship Id="rId45" Type="http://schemas.openxmlformats.org/officeDocument/2006/relationships/hyperlink" Target="mailto:frank.enninful@uhs.nhs.uk" TargetMode="External"/><Relationship Id="rId66" Type="http://schemas.openxmlformats.org/officeDocument/2006/relationships/hyperlink" Target="mailto:maria.spicer@uhs.nhs.uk" TargetMode="External"/><Relationship Id="rId61" Type="http://schemas.openxmlformats.org/officeDocument/2006/relationships/hyperlink" Target="mailto:mariann.roman@uhs.nhs.uk" TargetMode="External"/><Relationship Id="rId82" Type="http://schemas.openxmlformats.org/officeDocument/2006/relationships/hyperlink" Target="mailto:sarah.hearn@uhs.nhs.uk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4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67A8C-904D-4C45-B8EB-50545358F201}">
  <dimension ref="A1:T109"/>
  <sheetViews>
    <sheetView topLeftCell="I1" workbookViewId="0">
      <pane ySplit="1" topLeftCell="A91" activePane="bottomLeft" state="frozen"/>
      <selection pane="bottomLeft" activeCell="N104" sqref="N104"/>
    </sheetView>
  </sheetViews>
  <sheetFormatPr defaultRowHeight="15" x14ac:dyDescent="0.25"/>
  <cols>
    <col min="1" max="1" width="9.7109375" customWidth="1"/>
    <col min="5" max="5" width="20.42578125" customWidth="1"/>
    <col min="6" max="6" width="14.28515625" customWidth="1"/>
    <col min="7" max="7" width="15.7109375" customWidth="1"/>
    <col min="8" max="8" width="9.5703125" customWidth="1"/>
    <col min="9" max="9" width="28" bestFit="1" customWidth="1"/>
    <col min="10" max="10" width="16.42578125" customWidth="1"/>
    <col min="11" max="11" width="17.7109375" customWidth="1"/>
    <col min="12" max="12" width="6.85546875" customWidth="1"/>
    <col min="13" max="13" width="14" customWidth="1"/>
    <col min="14" max="14" width="14.5703125" customWidth="1"/>
    <col min="15" max="15" width="21.85546875" customWidth="1"/>
    <col min="16" max="16" width="16.140625" customWidth="1"/>
    <col min="18" max="18" width="24.28515625" customWidth="1"/>
  </cols>
  <sheetData>
    <row r="1" spans="1:1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H2" t="s">
        <v>25</v>
      </c>
      <c r="I2" t="s">
        <v>25</v>
      </c>
      <c r="J2" t="s">
        <v>26</v>
      </c>
      <c r="K2">
        <v>10</v>
      </c>
      <c r="L2">
        <v>3</v>
      </c>
      <c r="M2">
        <v>30</v>
      </c>
      <c r="N2" t="s">
        <v>25</v>
      </c>
      <c r="O2" t="s">
        <v>27</v>
      </c>
      <c r="P2" t="s">
        <v>28</v>
      </c>
      <c r="Q2" t="s">
        <v>25</v>
      </c>
      <c r="R2" s="2" t="s">
        <v>29</v>
      </c>
    </row>
    <row r="3" spans="1:18" x14ac:dyDescent="0.25">
      <c r="A3" t="s">
        <v>18</v>
      </c>
      <c r="B3" t="s">
        <v>19</v>
      </c>
      <c r="C3" t="s">
        <v>30</v>
      </c>
      <c r="D3" t="s">
        <v>21</v>
      </c>
      <c r="E3" t="s">
        <v>22</v>
      </c>
      <c r="F3" t="s">
        <v>23</v>
      </c>
      <c r="G3" t="s">
        <v>31</v>
      </c>
      <c r="H3" t="s">
        <v>25</v>
      </c>
      <c r="I3" t="s">
        <v>25</v>
      </c>
      <c r="J3" t="s">
        <v>26</v>
      </c>
      <c r="K3">
        <v>10</v>
      </c>
      <c r="L3">
        <v>2</v>
      </c>
      <c r="M3">
        <v>45</v>
      </c>
      <c r="N3" t="s">
        <v>25</v>
      </c>
      <c r="O3" t="s">
        <v>32</v>
      </c>
      <c r="P3" t="s">
        <v>33</v>
      </c>
      <c r="Q3" t="s">
        <v>25</v>
      </c>
      <c r="R3" s="2" t="s">
        <v>34</v>
      </c>
    </row>
    <row r="4" spans="1:18" x14ac:dyDescent="0.25">
      <c r="A4" t="s">
        <v>18</v>
      </c>
      <c r="B4" t="s">
        <v>19</v>
      </c>
      <c r="C4" t="s">
        <v>30</v>
      </c>
      <c r="D4" t="s">
        <v>21</v>
      </c>
      <c r="E4" t="s">
        <v>35</v>
      </c>
      <c r="F4" t="s">
        <v>23</v>
      </c>
      <c r="G4" s="3" t="s">
        <v>36</v>
      </c>
      <c r="H4" t="s">
        <v>25</v>
      </c>
      <c r="I4" t="s">
        <v>25</v>
      </c>
      <c r="J4" t="s">
        <v>26</v>
      </c>
      <c r="K4">
        <v>11</v>
      </c>
      <c r="L4">
        <v>3</v>
      </c>
      <c r="M4">
        <v>30</v>
      </c>
      <c r="N4" t="s">
        <v>25</v>
      </c>
      <c r="O4" t="s">
        <v>37</v>
      </c>
      <c r="P4" t="s">
        <v>38</v>
      </c>
      <c r="Q4" t="s">
        <v>25</v>
      </c>
      <c r="R4" s="2" t="s">
        <v>39</v>
      </c>
    </row>
    <row r="5" spans="1:18" x14ac:dyDescent="0.25">
      <c r="A5" t="s">
        <v>18</v>
      </c>
      <c r="B5" t="s">
        <v>19</v>
      </c>
      <c r="C5" t="s">
        <v>30</v>
      </c>
      <c r="D5" t="s">
        <v>21</v>
      </c>
      <c r="E5" t="s">
        <v>22</v>
      </c>
      <c r="F5" t="s">
        <v>23</v>
      </c>
      <c r="G5" t="s">
        <v>31</v>
      </c>
      <c r="H5" t="s">
        <v>25</v>
      </c>
      <c r="I5" t="s">
        <v>25</v>
      </c>
      <c r="J5" t="s">
        <v>26</v>
      </c>
      <c r="K5">
        <v>11</v>
      </c>
      <c r="L5">
        <v>2</v>
      </c>
      <c r="M5">
        <v>45</v>
      </c>
      <c r="N5" t="s">
        <v>40</v>
      </c>
      <c r="O5" t="s">
        <v>41</v>
      </c>
      <c r="P5" t="s">
        <v>41</v>
      </c>
      <c r="Q5" t="s">
        <v>25</v>
      </c>
      <c r="R5" s="2" t="s">
        <v>42</v>
      </c>
    </row>
    <row r="6" spans="1:18" x14ac:dyDescent="0.25">
      <c r="A6" t="s">
        <v>18</v>
      </c>
      <c r="B6" t="s">
        <v>19</v>
      </c>
      <c r="C6" t="s">
        <v>30</v>
      </c>
      <c r="D6" t="s">
        <v>21</v>
      </c>
      <c r="E6" t="s">
        <v>22</v>
      </c>
      <c r="F6" t="s">
        <v>23</v>
      </c>
      <c r="G6" t="s">
        <v>43</v>
      </c>
      <c r="H6" t="s">
        <v>25</v>
      </c>
      <c r="I6" t="s">
        <v>25</v>
      </c>
      <c r="J6" t="s">
        <v>44</v>
      </c>
      <c r="K6">
        <v>9</v>
      </c>
      <c r="L6">
        <v>3</v>
      </c>
      <c r="M6">
        <v>25</v>
      </c>
      <c r="N6" t="s">
        <v>25</v>
      </c>
      <c r="O6" t="s">
        <v>45</v>
      </c>
      <c r="P6" t="s">
        <v>46</v>
      </c>
      <c r="Q6" t="s">
        <v>25</v>
      </c>
      <c r="R6" s="2" t="s">
        <v>47</v>
      </c>
    </row>
    <row r="7" spans="1:18" x14ac:dyDescent="0.25">
      <c r="A7" t="s">
        <v>18</v>
      </c>
      <c r="B7" t="s">
        <v>48</v>
      </c>
      <c r="C7" t="s">
        <v>30</v>
      </c>
      <c r="D7" t="s">
        <v>21</v>
      </c>
      <c r="E7" t="s">
        <v>22</v>
      </c>
      <c r="F7" t="s">
        <v>23</v>
      </c>
      <c r="G7" t="s">
        <v>49</v>
      </c>
      <c r="H7" t="s">
        <v>25</v>
      </c>
      <c r="I7" t="s">
        <v>40</v>
      </c>
      <c r="J7" t="s">
        <v>44</v>
      </c>
      <c r="K7">
        <v>11</v>
      </c>
      <c r="L7">
        <v>3</v>
      </c>
      <c r="M7">
        <v>45</v>
      </c>
      <c r="N7" t="s">
        <v>25</v>
      </c>
      <c r="O7" t="s">
        <v>37</v>
      </c>
      <c r="P7" t="s">
        <v>50</v>
      </c>
      <c r="Q7" t="s">
        <v>25</v>
      </c>
      <c r="R7" s="2" t="s">
        <v>51</v>
      </c>
    </row>
    <row r="8" spans="1:18" x14ac:dyDescent="0.25">
      <c r="A8" t="s">
        <v>18</v>
      </c>
      <c r="B8" t="s">
        <v>19</v>
      </c>
      <c r="C8" t="s">
        <v>20</v>
      </c>
      <c r="D8" t="s">
        <v>21</v>
      </c>
      <c r="E8" t="s">
        <v>22</v>
      </c>
      <c r="F8" t="s">
        <v>23</v>
      </c>
      <c r="G8" t="s">
        <v>31</v>
      </c>
      <c r="H8" t="s">
        <v>25</v>
      </c>
      <c r="I8" t="s">
        <v>25</v>
      </c>
      <c r="J8" t="s">
        <v>52</v>
      </c>
      <c r="K8">
        <v>10</v>
      </c>
      <c r="L8">
        <v>3</v>
      </c>
      <c r="M8">
        <v>30</v>
      </c>
      <c r="N8" t="s">
        <v>25</v>
      </c>
      <c r="O8" t="s">
        <v>27</v>
      </c>
      <c r="P8" t="s">
        <v>53</v>
      </c>
      <c r="Q8" t="s">
        <v>25</v>
      </c>
      <c r="R8" s="2" t="s">
        <v>54</v>
      </c>
    </row>
    <row r="9" spans="1:18" x14ac:dyDescent="0.25">
      <c r="A9" t="s">
        <v>55</v>
      </c>
      <c r="B9" t="s">
        <v>19</v>
      </c>
      <c r="C9" t="s">
        <v>30</v>
      </c>
      <c r="D9" t="s">
        <v>21</v>
      </c>
      <c r="E9" t="s">
        <v>22</v>
      </c>
      <c r="F9" t="s">
        <v>23</v>
      </c>
      <c r="G9" t="s">
        <v>56</v>
      </c>
      <c r="H9" t="s">
        <v>25</v>
      </c>
      <c r="I9" t="s">
        <v>25</v>
      </c>
      <c r="J9" t="s">
        <v>52</v>
      </c>
      <c r="K9">
        <v>10</v>
      </c>
      <c r="L9">
        <v>3</v>
      </c>
      <c r="M9">
        <v>30</v>
      </c>
      <c r="N9" t="s">
        <v>25</v>
      </c>
      <c r="O9" t="s">
        <v>57</v>
      </c>
      <c r="P9" t="s">
        <v>50</v>
      </c>
      <c r="Q9" t="s">
        <v>25</v>
      </c>
      <c r="R9" s="2" t="s">
        <v>58</v>
      </c>
    </row>
    <row r="10" spans="1:18" x14ac:dyDescent="0.25">
      <c r="A10" t="s">
        <v>55</v>
      </c>
      <c r="B10" t="s">
        <v>19</v>
      </c>
      <c r="C10" t="s">
        <v>30</v>
      </c>
      <c r="D10" t="s">
        <v>21</v>
      </c>
      <c r="E10" t="s">
        <v>22</v>
      </c>
      <c r="F10" t="s">
        <v>23</v>
      </c>
      <c r="G10" t="s">
        <v>56</v>
      </c>
      <c r="H10" t="s">
        <v>25</v>
      </c>
      <c r="I10" t="s">
        <v>40</v>
      </c>
      <c r="J10" t="s">
        <v>52</v>
      </c>
      <c r="K10">
        <v>10</v>
      </c>
      <c r="L10">
        <v>3</v>
      </c>
      <c r="M10">
        <v>30</v>
      </c>
      <c r="N10" t="s">
        <v>25</v>
      </c>
      <c r="O10" t="s">
        <v>59</v>
      </c>
      <c r="P10" t="s">
        <v>50</v>
      </c>
      <c r="Q10" t="s">
        <v>25</v>
      </c>
      <c r="R10" s="2" t="s">
        <v>60</v>
      </c>
    </row>
    <row r="11" spans="1:18" x14ac:dyDescent="0.25">
      <c r="A11" t="s">
        <v>18</v>
      </c>
      <c r="B11" t="s">
        <v>19</v>
      </c>
      <c r="C11" t="s">
        <v>30</v>
      </c>
      <c r="D11" t="s">
        <v>21</v>
      </c>
      <c r="E11" t="s">
        <v>22</v>
      </c>
      <c r="F11" t="s">
        <v>23</v>
      </c>
      <c r="G11" t="s">
        <v>61</v>
      </c>
      <c r="H11" t="s">
        <v>25</v>
      </c>
      <c r="I11" t="s">
        <v>25</v>
      </c>
      <c r="J11" t="s">
        <v>52</v>
      </c>
      <c r="K11">
        <v>10</v>
      </c>
      <c r="L11">
        <v>3</v>
      </c>
      <c r="M11">
        <v>30</v>
      </c>
      <c r="N11" t="s">
        <v>40</v>
      </c>
      <c r="O11" t="s">
        <v>41</v>
      </c>
      <c r="P11" t="s">
        <v>41</v>
      </c>
      <c r="Q11" t="s">
        <v>25</v>
      </c>
      <c r="R11" s="2" t="s">
        <v>62</v>
      </c>
    </row>
    <row r="12" spans="1:18" x14ac:dyDescent="0.25">
      <c r="A12" t="s">
        <v>18</v>
      </c>
      <c r="B12" t="s">
        <v>19</v>
      </c>
      <c r="C12" t="s">
        <v>30</v>
      </c>
      <c r="D12" t="s">
        <v>21</v>
      </c>
      <c r="E12" t="s">
        <v>22</v>
      </c>
      <c r="F12" t="s">
        <v>23</v>
      </c>
      <c r="G12" t="s">
        <v>31</v>
      </c>
      <c r="H12" t="s">
        <v>25</v>
      </c>
      <c r="I12" t="s">
        <v>25</v>
      </c>
      <c r="J12" t="s">
        <v>52</v>
      </c>
      <c r="K12">
        <v>10</v>
      </c>
      <c r="L12">
        <v>3</v>
      </c>
      <c r="M12">
        <v>30</v>
      </c>
      <c r="N12" t="s">
        <v>25</v>
      </c>
      <c r="O12" t="s">
        <v>27</v>
      </c>
      <c r="P12" t="s">
        <v>63</v>
      </c>
      <c r="Q12" t="s">
        <v>25</v>
      </c>
      <c r="R12" s="2" t="s">
        <v>64</v>
      </c>
    </row>
    <row r="13" spans="1:18" x14ac:dyDescent="0.25">
      <c r="A13" t="s">
        <v>18</v>
      </c>
      <c r="B13" t="s">
        <v>19</v>
      </c>
      <c r="C13" t="s">
        <v>20</v>
      </c>
      <c r="D13" t="s">
        <v>21</v>
      </c>
      <c r="E13" t="s">
        <v>22</v>
      </c>
      <c r="F13" t="s">
        <v>23</v>
      </c>
      <c r="G13" t="s">
        <v>31</v>
      </c>
      <c r="H13" t="s">
        <v>25</v>
      </c>
      <c r="I13" t="s">
        <v>25</v>
      </c>
      <c r="J13" t="s">
        <v>52</v>
      </c>
      <c r="K13">
        <v>10</v>
      </c>
      <c r="L13">
        <v>3</v>
      </c>
      <c r="M13">
        <v>30</v>
      </c>
      <c r="N13" t="s">
        <v>25</v>
      </c>
      <c r="O13" t="s">
        <v>65</v>
      </c>
      <c r="P13" t="s">
        <v>66</v>
      </c>
      <c r="Q13" t="s">
        <v>25</v>
      </c>
      <c r="R13" s="2" t="s">
        <v>67</v>
      </c>
    </row>
    <row r="14" spans="1:18" x14ac:dyDescent="0.25">
      <c r="A14" t="s">
        <v>18</v>
      </c>
      <c r="B14" t="s">
        <v>19</v>
      </c>
      <c r="C14" t="s">
        <v>30</v>
      </c>
      <c r="D14" t="s">
        <v>21</v>
      </c>
      <c r="E14" t="s">
        <v>22</v>
      </c>
      <c r="F14" t="s">
        <v>23</v>
      </c>
      <c r="G14" t="s">
        <v>56</v>
      </c>
      <c r="H14" t="s">
        <v>25</v>
      </c>
      <c r="I14" t="s">
        <v>25</v>
      </c>
      <c r="J14" t="s">
        <v>52</v>
      </c>
      <c r="K14">
        <v>8</v>
      </c>
      <c r="L14">
        <v>3</v>
      </c>
      <c r="M14">
        <v>30</v>
      </c>
      <c r="N14" t="s">
        <v>40</v>
      </c>
      <c r="O14" t="s">
        <v>41</v>
      </c>
      <c r="P14" t="s">
        <v>41</v>
      </c>
      <c r="Q14" t="s">
        <v>25</v>
      </c>
      <c r="R14" s="2" t="s">
        <v>68</v>
      </c>
    </row>
    <row r="15" spans="1:18" x14ac:dyDescent="0.25">
      <c r="A15" t="s">
        <v>18</v>
      </c>
      <c r="B15" t="s">
        <v>19</v>
      </c>
      <c r="C15" t="s">
        <v>30</v>
      </c>
      <c r="D15" t="s">
        <v>21</v>
      </c>
      <c r="E15" t="s">
        <v>22</v>
      </c>
      <c r="F15" t="s">
        <v>23</v>
      </c>
      <c r="G15" t="s">
        <v>31</v>
      </c>
      <c r="H15" t="s">
        <v>25</v>
      </c>
      <c r="I15" t="s">
        <v>40</v>
      </c>
      <c r="J15" t="s">
        <v>52</v>
      </c>
      <c r="K15">
        <v>9</v>
      </c>
      <c r="L15">
        <v>2</v>
      </c>
      <c r="M15">
        <v>30</v>
      </c>
      <c r="N15" t="s">
        <v>25</v>
      </c>
      <c r="O15" t="s">
        <v>27</v>
      </c>
      <c r="P15" t="s">
        <v>63</v>
      </c>
      <c r="Q15" t="s">
        <v>25</v>
      </c>
      <c r="R15" s="2" t="s">
        <v>69</v>
      </c>
    </row>
    <row r="16" spans="1:18" x14ac:dyDescent="0.25">
      <c r="A16" t="s">
        <v>18</v>
      </c>
      <c r="B16" t="s">
        <v>19</v>
      </c>
      <c r="C16" t="s">
        <v>30</v>
      </c>
      <c r="D16" t="s">
        <v>21</v>
      </c>
      <c r="E16" t="s">
        <v>35</v>
      </c>
      <c r="F16" t="s">
        <v>23</v>
      </c>
      <c r="G16" t="s">
        <v>70</v>
      </c>
      <c r="H16" t="s">
        <v>25</v>
      </c>
      <c r="I16" t="s">
        <v>25</v>
      </c>
      <c r="J16" t="s">
        <v>52</v>
      </c>
      <c r="K16">
        <v>10</v>
      </c>
      <c r="L16">
        <v>3</v>
      </c>
      <c r="M16">
        <v>30</v>
      </c>
      <c r="N16" t="s">
        <v>25</v>
      </c>
      <c r="O16" t="s">
        <v>71</v>
      </c>
      <c r="P16" t="s">
        <v>72</v>
      </c>
      <c r="Q16" t="s">
        <v>25</v>
      </c>
      <c r="R16" s="2" t="s">
        <v>73</v>
      </c>
    </row>
    <row r="17" spans="1:19" x14ac:dyDescent="0.25">
      <c r="A17" s="3" t="s">
        <v>18</v>
      </c>
      <c r="B17" s="3" t="s">
        <v>19</v>
      </c>
      <c r="C17" s="3" t="s">
        <v>30</v>
      </c>
      <c r="D17" s="3" t="s">
        <v>21</v>
      </c>
      <c r="E17" t="s">
        <v>22</v>
      </c>
      <c r="F17" s="3" t="s">
        <v>23</v>
      </c>
      <c r="G17" s="3" t="s">
        <v>61</v>
      </c>
      <c r="H17" s="3" t="s">
        <v>25</v>
      </c>
      <c r="I17" s="3" t="s">
        <v>25</v>
      </c>
      <c r="J17" t="s">
        <v>52</v>
      </c>
      <c r="K17">
        <v>10</v>
      </c>
      <c r="L17">
        <v>3</v>
      </c>
      <c r="M17">
        <v>30</v>
      </c>
      <c r="N17" s="3" t="s">
        <v>25</v>
      </c>
      <c r="O17" s="4" t="s">
        <v>74</v>
      </c>
      <c r="P17" s="3" t="s">
        <v>75</v>
      </c>
      <c r="Q17" s="3" t="s">
        <v>25</v>
      </c>
      <c r="R17" s="2" t="s">
        <v>76</v>
      </c>
      <c r="S17" s="4" t="s">
        <v>77</v>
      </c>
    </row>
    <row r="18" spans="1:19" x14ac:dyDescent="0.25">
      <c r="A18" s="3" t="s">
        <v>18</v>
      </c>
      <c r="B18" s="3" t="s">
        <v>19</v>
      </c>
      <c r="C18" s="3" t="s">
        <v>20</v>
      </c>
      <c r="D18" s="3" t="s">
        <v>21</v>
      </c>
      <c r="E18" t="s">
        <v>22</v>
      </c>
      <c r="F18" s="3" t="s">
        <v>23</v>
      </c>
      <c r="G18" s="3" t="s">
        <v>31</v>
      </c>
      <c r="H18" s="3" t="s">
        <v>25</v>
      </c>
      <c r="I18" s="3" t="s">
        <v>25</v>
      </c>
      <c r="J18" t="s">
        <v>52</v>
      </c>
      <c r="K18">
        <v>6</v>
      </c>
      <c r="L18">
        <v>2</v>
      </c>
      <c r="M18">
        <v>30</v>
      </c>
      <c r="N18" s="3" t="s">
        <v>40</v>
      </c>
      <c r="O18" s="3" t="s">
        <v>41</v>
      </c>
      <c r="P18" s="3" t="s">
        <v>41</v>
      </c>
      <c r="Q18" s="3" t="s">
        <v>25</v>
      </c>
      <c r="R18" s="2" t="s">
        <v>78</v>
      </c>
    </row>
    <row r="19" spans="1:19" x14ac:dyDescent="0.25">
      <c r="A19" s="3" t="s">
        <v>18</v>
      </c>
      <c r="B19" s="3" t="s">
        <v>19</v>
      </c>
      <c r="C19" s="3" t="s">
        <v>30</v>
      </c>
      <c r="D19" s="3" t="s">
        <v>21</v>
      </c>
      <c r="E19" t="s">
        <v>22</v>
      </c>
      <c r="F19" s="3" t="s">
        <v>23</v>
      </c>
      <c r="G19" s="3" t="s">
        <v>79</v>
      </c>
      <c r="H19" s="3" t="s">
        <v>25</v>
      </c>
      <c r="I19" s="3" t="s">
        <v>25</v>
      </c>
      <c r="J19" t="s">
        <v>52</v>
      </c>
      <c r="K19">
        <v>10</v>
      </c>
      <c r="L19">
        <v>3</v>
      </c>
      <c r="M19">
        <v>30</v>
      </c>
      <c r="N19" s="3" t="s">
        <v>40</v>
      </c>
      <c r="O19" s="3" t="s">
        <v>41</v>
      </c>
      <c r="P19" s="3" t="s">
        <v>41</v>
      </c>
      <c r="Q19" s="3" t="s">
        <v>25</v>
      </c>
      <c r="R19" s="2" t="s">
        <v>80</v>
      </c>
    </row>
    <row r="20" spans="1:19" x14ac:dyDescent="0.25">
      <c r="A20" s="3" t="s">
        <v>18</v>
      </c>
      <c r="B20" s="3" t="s">
        <v>19</v>
      </c>
      <c r="C20" s="3" t="s">
        <v>20</v>
      </c>
      <c r="D20" s="3" t="s">
        <v>21</v>
      </c>
      <c r="E20" t="s">
        <v>22</v>
      </c>
      <c r="F20" s="3" t="s">
        <v>23</v>
      </c>
      <c r="G20" s="3" t="s">
        <v>79</v>
      </c>
      <c r="H20" s="3" t="s">
        <v>25</v>
      </c>
      <c r="I20" s="3" t="s">
        <v>25</v>
      </c>
      <c r="J20" t="s">
        <v>52</v>
      </c>
      <c r="K20">
        <v>10</v>
      </c>
      <c r="L20">
        <v>3</v>
      </c>
      <c r="M20">
        <v>30</v>
      </c>
      <c r="N20" s="3" t="s">
        <v>25</v>
      </c>
      <c r="O20" s="3" t="s">
        <v>27</v>
      </c>
      <c r="P20" s="3" t="s">
        <v>63</v>
      </c>
      <c r="Q20" s="3" t="s">
        <v>25</v>
      </c>
      <c r="R20" s="2" t="s">
        <v>81</v>
      </c>
    </row>
    <row r="21" spans="1:19" x14ac:dyDescent="0.25">
      <c r="A21" s="3" t="s">
        <v>18</v>
      </c>
      <c r="B21" s="3" t="s">
        <v>19</v>
      </c>
      <c r="C21" s="3" t="s">
        <v>30</v>
      </c>
      <c r="D21" s="3" t="s">
        <v>21</v>
      </c>
      <c r="E21" t="s">
        <v>22</v>
      </c>
      <c r="F21" s="3" t="s">
        <v>23</v>
      </c>
      <c r="G21" s="3" t="s">
        <v>56</v>
      </c>
      <c r="H21" s="3" t="s">
        <v>25</v>
      </c>
      <c r="I21" s="3" t="s">
        <v>40</v>
      </c>
      <c r="J21" t="s">
        <v>52</v>
      </c>
      <c r="K21">
        <v>10</v>
      </c>
      <c r="L21">
        <v>3</v>
      </c>
      <c r="M21">
        <v>30</v>
      </c>
      <c r="N21" s="3" t="s">
        <v>25</v>
      </c>
      <c r="O21" s="4" t="s">
        <v>59</v>
      </c>
      <c r="P21" s="3" t="s">
        <v>50</v>
      </c>
      <c r="Q21" s="3" t="s">
        <v>25</v>
      </c>
      <c r="R21" s="2" t="s">
        <v>82</v>
      </c>
      <c r="S21" s="4" t="s">
        <v>77</v>
      </c>
    </row>
    <row r="22" spans="1:19" x14ac:dyDescent="0.25">
      <c r="A22" s="3" t="s">
        <v>18</v>
      </c>
      <c r="B22" s="3" t="s">
        <v>19</v>
      </c>
      <c r="C22" s="3" t="s">
        <v>30</v>
      </c>
      <c r="D22" s="3" t="s">
        <v>21</v>
      </c>
      <c r="E22" t="s">
        <v>22</v>
      </c>
      <c r="F22" s="3" t="s">
        <v>23</v>
      </c>
      <c r="G22" s="3" t="s">
        <v>79</v>
      </c>
      <c r="H22" s="3" t="s">
        <v>25</v>
      </c>
      <c r="I22" s="3" t="s">
        <v>40</v>
      </c>
      <c r="J22" t="s">
        <v>52</v>
      </c>
      <c r="K22">
        <v>10</v>
      </c>
      <c r="L22">
        <v>3</v>
      </c>
      <c r="M22">
        <v>30</v>
      </c>
      <c r="N22" s="3" t="s">
        <v>25</v>
      </c>
      <c r="O22" s="3" t="s">
        <v>83</v>
      </c>
      <c r="P22" s="3" t="s">
        <v>66</v>
      </c>
      <c r="Q22" s="3" t="s">
        <v>25</v>
      </c>
      <c r="R22" s="2" t="s">
        <v>84</v>
      </c>
    </row>
    <row r="23" spans="1:19" x14ac:dyDescent="0.25">
      <c r="A23" s="3" t="s">
        <v>18</v>
      </c>
      <c r="B23" s="3" t="s">
        <v>19</v>
      </c>
      <c r="C23" s="3" t="s">
        <v>30</v>
      </c>
      <c r="D23" s="3" t="s">
        <v>21</v>
      </c>
      <c r="E23" t="s">
        <v>22</v>
      </c>
      <c r="F23" s="3" t="s">
        <v>23</v>
      </c>
      <c r="G23" s="3" t="s">
        <v>31</v>
      </c>
      <c r="H23" s="3" t="s">
        <v>25</v>
      </c>
      <c r="I23" s="3" t="s">
        <v>25</v>
      </c>
      <c r="J23" t="s">
        <v>52</v>
      </c>
      <c r="K23">
        <v>10</v>
      </c>
      <c r="L23">
        <v>3</v>
      </c>
      <c r="M23">
        <v>30</v>
      </c>
      <c r="N23" s="3" t="s">
        <v>25</v>
      </c>
      <c r="O23" s="4" t="s">
        <v>59</v>
      </c>
      <c r="P23" s="3" t="s">
        <v>53</v>
      </c>
      <c r="Q23" s="3" t="s">
        <v>25</v>
      </c>
      <c r="R23" s="2" t="s">
        <v>85</v>
      </c>
      <c r="S23" s="4" t="s">
        <v>77</v>
      </c>
    </row>
    <row r="24" spans="1:19" x14ac:dyDescent="0.25">
      <c r="A24" s="3" t="s">
        <v>18</v>
      </c>
      <c r="B24" s="3" t="s">
        <v>19</v>
      </c>
      <c r="C24" s="3" t="s">
        <v>30</v>
      </c>
      <c r="D24" s="3" t="s">
        <v>21</v>
      </c>
      <c r="E24" t="s">
        <v>22</v>
      </c>
      <c r="F24" s="3" t="s">
        <v>23</v>
      </c>
      <c r="G24" s="3" t="s">
        <v>56</v>
      </c>
      <c r="H24" s="3" t="s">
        <v>25</v>
      </c>
      <c r="I24" s="3" t="s">
        <v>25</v>
      </c>
      <c r="J24" t="s">
        <v>52</v>
      </c>
      <c r="K24">
        <v>10</v>
      </c>
      <c r="L24">
        <v>3</v>
      </c>
      <c r="M24">
        <v>30</v>
      </c>
      <c r="N24" s="3" t="s">
        <v>25</v>
      </c>
      <c r="O24" s="3" t="s">
        <v>27</v>
      </c>
      <c r="P24" s="3" t="s">
        <v>28</v>
      </c>
      <c r="Q24" s="3" t="s">
        <v>25</v>
      </c>
      <c r="R24" s="2" t="s">
        <v>86</v>
      </c>
    </row>
    <row r="25" spans="1:19" x14ac:dyDescent="0.25">
      <c r="A25" s="3" t="s">
        <v>18</v>
      </c>
      <c r="B25" s="3" t="s">
        <v>19</v>
      </c>
      <c r="C25" s="3" t="s">
        <v>30</v>
      </c>
      <c r="D25" s="3" t="s">
        <v>21</v>
      </c>
      <c r="E25" t="s">
        <v>22</v>
      </c>
      <c r="F25" s="3" t="s">
        <v>23</v>
      </c>
      <c r="G25" s="3" t="s">
        <v>31</v>
      </c>
      <c r="H25" s="3" t="s">
        <v>25</v>
      </c>
      <c r="I25" s="3" t="s">
        <v>25</v>
      </c>
      <c r="J25" t="s">
        <v>52</v>
      </c>
      <c r="K25">
        <v>10</v>
      </c>
      <c r="L25">
        <v>3</v>
      </c>
      <c r="M25">
        <v>30</v>
      </c>
      <c r="N25" s="3" t="s">
        <v>40</v>
      </c>
      <c r="O25" s="3" t="s">
        <v>41</v>
      </c>
      <c r="P25" s="3" t="s">
        <v>41</v>
      </c>
      <c r="Q25" s="3" t="s">
        <v>25</v>
      </c>
      <c r="R25" s="2" t="s">
        <v>87</v>
      </c>
    </row>
    <row r="26" spans="1:19" x14ac:dyDescent="0.25">
      <c r="A26" s="3" t="s">
        <v>18</v>
      </c>
      <c r="B26" s="3" t="s">
        <v>19</v>
      </c>
      <c r="C26" s="3" t="s">
        <v>30</v>
      </c>
      <c r="D26" s="3" t="s">
        <v>21</v>
      </c>
      <c r="E26" t="s">
        <v>22</v>
      </c>
      <c r="F26" s="3" t="s">
        <v>23</v>
      </c>
      <c r="G26" s="3" t="s">
        <v>88</v>
      </c>
      <c r="H26" s="3" t="s">
        <v>25</v>
      </c>
      <c r="I26" s="3" t="s">
        <v>25</v>
      </c>
      <c r="J26" t="s">
        <v>26</v>
      </c>
      <c r="K26">
        <v>8</v>
      </c>
      <c r="L26">
        <v>3</v>
      </c>
      <c r="M26">
        <v>30</v>
      </c>
      <c r="N26" s="3" t="s">
        <v>25</v>
      </c>
      <c r="O26" s="3" t="s">
        <v>27</v>
      </c>
      <c r="P26" s="3" t="s">
        <v>63</v>
      </c>
      <c r="Q26" s="3" t="s">
        <v>25</v>
      </c>
      <c r="R26" s="2" t="s">
        <v>89</v>
      </c>
    </row>
    <row r="27" spans="1:19" x14ac:dyDescent="0.25">
      <c r="A27" s="3" t="s">
        <v>18</v>
      </c>
      <c r="B27" s="3" t="s">
        <v>19</v>
      </c>
      <c r="C27" s="3" t="s">
        <v>30</v>
      </c>
      <c r="D27" s="3" t="s">
        <v>21</v>
      </c>
      <c r="E27" t="s">
        <v>22</v>
      </c>
      <c r="F27" s="3" t="s">
        <v>23</v>
      </c>
      <c r="G27" s="3" t="s">
        <v>88</v>
      </c>
      <c r="H27" s="3" t="s">
        <v>25</v>
      </c>
      <c r="I27" s="3" t="s">
        <v>25</v>
      </c>
      <c r="J27" s="3" t="s">
        <v>90</v>
      </c>
      <c r="K27">
        <v>4</v>
      </c>
      <c r="L27">
        <v>1</v>
      </c>
      <c r="M27">
        <v>30</v>
      </c>
      <c r="N27" s="3" t="s">
        <v>25</v>
      </c>
      <c r="O27" s="3" t="s">
        <v>91</v>
      </c>
      <c r="P27" s="3" t="s">
        <v>63</v>
      </c>
      <c r="Q27" s="3" t="s">
        <v>25</v>
      </c>
      <c r="R27" s="2" t="s">
        <v>92</v>
      </c>
    </row>
    <row r="28" spans="1:19" x14ac:dyDescent="0.25">
      <c r="A28" s="3" t="s">
        <v>18</v>
      </c>
      <c r="B28" s="3" t="s">
        <v>93</v>
      </c>
      <c r="C28" s="3" t="s">
        <v>30</v>
      </c>
      <c r="D28" s="3" t="s">
        <v>21</v>
      </c>
      <c r="E28" t="s">
        <v>22</v>
      </c>
      <c r="F28" s="3" t="s">
        <v>23</v>
      </c>
      <c r="G28" s="3" t="s">
        <v>79</v>
      </c>
      <c r="H28" s="3" t="s">
        <v>25</v>
      </c>
      <c r="I28" s="3" t="s">
        <v>40</v>
      </c>
      <c r="J28" t="s">
        <v>52</v>
      </c>
      <c r="K28">
        <v>9</v>
      </c>
      <c r="L28">
        <v>2</v>
      </c>
      <c r="M28">
        <v>30</v>
      </c>
      <c r="N28" s="3" t="s">
        <v>40</v>
      </c>
      <c r="O28" s="3" t="s">
        <v>41</v>
      </c>
      <c r="P28" s="3" t="s">
        <v>41</v>
      </c>
      <c r="Q28" s="3" t="s">
        <v>25</v>
      </c>
      <c r="R28" s="2" t="s">
        <v>94</v>
      </c>
    </row>
    <row r="29" spans="1:19" x14ac:dyDescent="0.25">
      <c r="A29" s="3" t="s">
        <v>18</v>
      </c>
      <c r="B29" s="3" t="s">
        <v>19</v>
      </c>
      <c r="C29" s="3" t="s">
        <v>30</v>
      </c>
      <c r="D29" s="3" t="s">
        <v>21</v>
      </c>
      <c r="E29" t="s">
        <v>22</v>
      </c>
      <c r="F29" s="3" t="s">
        <v>23</v>
      </c>
      <c r="G29" s="3" t="s">
        <v>70</v>
      </c>
      <c r="H29" s="3" t="s">
        <v>25</v>
      </c>
      <c r="I29" s="3" t="s">
        <v>25</v>
      </c>
      <c r="J29" t="s">
        <v>52</v>
      </c>
      <c r="K29">
        <v>9</v>
      </c>
      <c r="L29">
        <v>2</v>
      </c>
      <c r="M29">
        <v>30</v>
      </c>
      <c r="N29" s="3" t="s">
        <v>25</v>
      </c>
      <c r="O29" s="3" t="s">
        <v>95</v>
      </c>
      <c r="P29" s="3" t="s">
        <v>96</v>
      </c>
      <c r="Q29" s="3" t="s">
        <v>25</v>
      </c>
      <c r="R29" s="2" t="s">
        <v>97</v>
      </c>
    </row>
    <row r="30" spans="1:19" x14ac:dyDescent="0.25">
      <c r="A30" s="3" t="s">
        <v>18</v>
      </c>
      <c r="B30" s="3" t="s">
        <v>19</v>
      </c>
      <c r="C30" s="3" t="s">
        <v>20</v>
      </c>
      <c r="D30" s="3" t="s">
        <v>21</v>
      </c>
      <c r="E30" t="s">
        <v>22</v>
      </c>
      <c r="F30" s="3" t="s">
        <v>23</v>
      </c>
      <c r="G30" s="3" t="s">
        <v>36</v>
      </c>
      <c r="H30" s="3" t="s">
        <v>25</v>
      </c>
      <c r="I30" s="3" t="s">
        <v>40</v>
      </c>
      <c r="J30" t="s">
        <v>52</v>
      </c>
      <c r="K30">
        <v>9</v>
      </c>
      <c r="L30">
        <v>2</v>
      </c>
      <c r="M30">
        <v>30</v>
      </c>
      <c r="N30" s="3" t="s">
        <v>25</v>
      </c>
      <c r="O30" s="3" t="s">
        <v>27</v>
      </c>
      <c r="P30" s="3" t="s">
        <v>98</v>
      </c>
      <c r="Q30" s="3" t="s">
        <v>25</v>
      </c>
      <c r="R30" s="2" t="s">
        <v>99</v>
      </c>
    </row>
    <row r="31" spans="1:19" x14ac:dyDescent="0.25">
      <c r="A31" s="3" t="s">
        <v>18</v>
      </c>
      <c r="B31" s="3" t="s">
        <v>48</v>
      </c>
      <c r="C31" s="3" t="s">
        <v>30</v>
      </c>
      <c r="D31" s="3" t="s">
        <v>21</v>
      </c>
      <c r="E31" t="s">
        <v>22</v>
      </c>
      <c r="F31" s="3" t="s">
        <v>23</v>
      </c>
      <c r="G31" s="3" t="s">
        <v>100</v>
      </c>
      <c r="H31" s="3" t="s">
        <v>25</v>
      </c>
      <c r="I31" s="3" t="s">
        <v>25</v>
      </c>
      <c r="J31" t="s">
        <v>52</v>
      </c>
      <c r="K31">
        <v>9</v>
      </c>
      <c r="L31">
        <v>2</v>
      </c>
      <c r="M31">
        <v>30</v>
      </c>
      <c r="N31" s="3" t="s">
        <v>25</v>
      </c>
      <c r="O31" s="4" t="s">
        <v>74</v>
      </c>
      <c r="P31" s="3" t="s">
        <v>101</v>
      </c>
      <c r="Q31" s="3" t="s">
        <v>25</v>
      </c>
      <c r="R31" s="2" t="s">
        <v>102</v>
      </c>
      <c r="S31" s="4" t="s">
        <v>77</v>
      </c>
    </row>
    <row r="32" spans="1:19" x14ac:dyDescent="0.25">
      <c r="A32" s="3" t="s">
        <v>18</v>
      </c>
      <c r="B32" s="3" t="s">
        <v>19</v>
      </c>
      <c r="C32" s="3" t="s">
        <v>20</v>
      </c>
      <c r="D32" s="3" t="s">
        <v>21</v>
      </c>
      <c r="E32" t="s">
        <v>22</v>
      </c>
      <c r="F32" s="3" t="s">
        <v>23</v>
      </c>
      <c r="G32" s="3" t="s">
        <v>31</v>
      </c>
      <c r="H32" s="3" t="s">
        <v>25</v>
      </c>
      <c r="I32" s="3" t="s">
        <v>40</v>
      </c>
      <c r="J32" t="s">
        <v>52</v>
      </c>
      <c r="K32">
        <v>9</v>
      </c>
      <c r="L32">
        <v>2</v>
      </c>
      <c r="M32">
        <v>30</v>
      </c>
      <c r="N32" s="3" t="s">
        <v>40</v>
      </c>
      <c r="O32" s="3" t="s">
        <v>41</v>
      </c>
      <c r="P32" s="3" t="s">
        <v>41</v>
      </c>
      <c r="Q32" s="3" t="s">
        <v>25</v>
      </c>
      <c r="R32" s="2" t="s">
        <v>103</v>
      </c>
    </row>
    <row r="33" spans="1:20" x14ac:dyDescent="0.25">
      <c r="A33" s="3" t="s">
        <v>18</v>
      </c>
      <c r="B33" s="3" t="s">
        <v>19</v>
      </c>
      <c r="C33" s="3" t="s">
        <v>20</v>
      </c>
      <c r="D33" s="3" t="s">
        <v>21</v>
      </c>
      <c r="E33" t="s">
        <v>22</v>
      </c>
      <c r="F33" s="3" t="s">
        <v>23</v>
      </c>
      <c r="G33" s="3" t="s">
        <v>31</v>
      </c>
      <c r="H33" s="3" t="s">
        <v>25</v>
      </c>
      <c r="I33" s="3" t="s">
        <v>40</v>
      </c>
      <c r="J33" t="s">
        <v>52</v>
      </c>
      <c r="K33">
        <v>9</v>
      </c>
      <c r="L33">
        <v>2</v>
      </c>
      <c r="M33">
        <v>30</v>
      </c>
      <c r="N33" s="3" t="s">
        <v>25</v>
      </c>
      <c r="O33" s="3" t="s">
        <v>65</v>
      </c>
      <c r="P33" s="3" t="s">
        <v>104</v>
      </c>
      <c r="Q33" s="3" t="s">
        <v>25</v>
      </c>
      <c r="R33" s="2" t="s">
        <v>105</v>
      </c>
    </row>
    <row r="34" spans="1:20" x14ac:dyDescent="0.25">
      <c r="A34" s="3" t="s">
        <v>18</v>
      </c>
      <c r="B34" s="3" t="s">
        <v>19</v>
      </c>
      <c r="C34" s="3" t="s">
        <v>30</v>
      </c>
      <c r="D34" s="3" t="s">
        <v>21</v>
      </c>
      <c r="E34" t="s">
        <v>22</v>
      </c>
      <c r="F34" s="3" t="s">
        <v>23</v>
      </c>
      <c r="G34" s="3" t="s">
        <v>70</v>
      </c>
      <c r="H34" s="3" t="s">
        <v>25</v>
      </c>
      <c r="I34" s="3" t="s">
        <v>25</v>
      </c>
      <c r="J34" t="s">
        <v>52</v>
      </c>
      <c r="K34">
        <v>9</v>
      </c>
      <c r="L34">
        <v>2</v>
      </c>
      <c r="M34">
        <v>30</v>
      </c>
      <c r="N34" s="3" t="s">
        <v>25</v>
      </c>
      <c r="O34" s="3" t="s">
        <v>106</v>
      </c>
      <c r="P34" s="3" t="s">
        <v>96</v>
      </c>
      <c r="Q34" s="3" t="s">
        <v>25</v>
      </c>
      <c r="R34" s="2" t="s">
        <v>107</v>
      </c>
    </row>
    <row r="35" spans="1:20" x14ac:dyDescent="0.25">
      <c r="A35" s="3" t="s">
        <v>18</v>
      </c>
      <c r="B35" s="3" t="s">
        <v>19</v>
      </c>
      <c r="C35" s="3" t="s">
        <v>30</v>
      </c>
      <c r="D35" s="3" t="s">
        <v>21</v>
      </c>
      <c r="E35" t="s">
        <v>22</v>
      </c>
      <c r="F35" s="3" t="s">
        <v>23</v>
      </c>
      <c r="G35" s="3" t="s">
        <v>31</v>
      </c>
      <c r="H35" s="3" t="s">
        <v>25</v>
      </c>
      <c r="I35" s="3" t="s">
        <v>25</v>
      </c>
      <c r="J35" t="s">
        <v>52</v>
      </c>
      <c r="K35">
        <v>9</v>
      </c>
      <c r="L35">
        <v>2</v>
      </c>
      <c r="M35">
        <v>30</v>
      </c>
      <c r="N35" s="3" t="s">
        <v>40</v>
      </c>
      <c r="O35" s="3" t="s">
        <v>41</v>
      </c>
      <c r="P35" s="3" t="s">
        <v>41</v>
      </c>
      <c r="Q35" s="3" t="s">
        <v>25</v>
      </c>
      <c r="R35" s="2" t="s">
        <v>108</v>
      </c>
    </row>
    <row r="36" spans="1:20" x14ac:dyDescent="0.25">
      <c r="A36" s="3" t="s">
        <v>55</v>
      </c>
      <c r="B36" s="3" t="s">
        <v>19</v>
      </c>
      <c r="C36" s="3" t="s">
        <v>30</v>
      </c>
      <c r="D36" s="3" t="s">
        <v>21</v>
      </c>
      <c r="E36" t="s">
        <v>22</v>
      </c>
      <c r="F36" s="3" t="s">
        <v>23</v>
      </c>
      <c r="G36" s="3" t="s">
        <v>109</v>
      </c>
      <c r="H36" s="3" t="s">
        <v>25</v>
      </c>
      <c r="I36" s="3" t="s">
        <v>40</v>
      </c>
      <c r="J36" t="s">
        <v>52</v>
      </c>
      <c r="K36">
        <v>9</v>
      </c>
      <c r="L36">
        <v>2</v>
      </c>
      <c r="M36">
        <v>30</v>
      </c>
      <c r="N36" s="3" t="s">
        <v>25</v>
      </c>
      <c r="O36" s="4" t="s">
        <v>74</v>
      </c>
      <c r="P36" s="3" t="s">
        <v>110</v>
      </c>
      <c r="Q36" s="3" t="s">
        <v>25</v>
      </c>
      <c r="R36" s="2" t="s">
        <v>111</v>
      </c>
      <c r="S36" s="4" t="s">
        <v>77</v>
      </c>
      <c r="T36" s="3" t="s">
        <v>112</v>
      </c>
    </row>
    <row r="37" spans="1:20" x14ac:dyDescent="0.25">
      <c r="A37" s="3" t="s">
        <v>18</v>
      </c>
      <c r="B37" s="3" t="s">
        <v>19</v>
      </c>
      <c r="C37" s="3" t="s">
        <v>30</v>
      </c>
      <c r="D37" s="3" t="s">
        <v>21</v>
      </c>
      <c r="E37" t="s">
        <v>22</v>
      </c>
      <c r="F37" s="3" t="s">
        <v>23</v>
      </c>
      <c r="G37" s="3" t="s">
        <v>61</v>
      </c>
      <c r="H37" s="3" t="s">
        <v>25</v>
      </c>
      <c r="I37" s="3" t="s">
        <v>25</v>
      </c>
      <c r="J37" t="s">
        <v>52</v>
      </c>
      <c r="K37">
        <v>9</v>
      </c>
      <c r="L37">
        <v>2</v>
      </c>
      <c r="M37">
        <v>30</v>
      </c>
      <c r="N37" s="3" t="s">
        <v>25</v>
      </c>
      <c r="O37" s="4" t="s">
        <v>113</v>
      </c>
      <c r="P37" s="3" t="s">
        <v>28</v>
      </c>
      <c r="Q37" s="3" t="s">
        <v>25</v>
      </c>
      <c r="R37" s="2" t="s">
        <v>114</v>
      </c>
      <c r="S37" s="4" t="s">
        <v>77</v>
      </c>
    </row>
    <row r="38" spans="1:20" x14ac:dyDescent="0.25">
      <c r="A38" s="3" t="s">
        <v>18</v>
      </c>
      <c r="B38" s="3" t="s">
        <v>19</v>
      </c>
      <c r="C38" s="3" t="s">
        <v>30</v>
      </c>
      <c r="D38" s="3" t="s">
        <v>21</v>
      </c>
      <c r="E38" t="s">
        <v>22</v>
      </c>
      <c r="F38" s="3" t="s">
        <v>23</v>
      </c>
      <c r="G38" s="3" t="s">
        <v>31</v>
      </c>
      <c r="H38" s="3" t="s">
        <v>25</v>
      </c>
      <c r="I38" s="3" t="s">
        <v>25</v>
      </c>
      <c r="J38" t="s">
        <v>52</v>
      </c>
      <c r="K38">
        <v>10</v>
      </c>
      <c r="L38">
        <v>3</v>
      </c>
      <c r="M38">
        <v>30</v>
      </c>
      <c r="N38" s="3" t="s">
        <v>25</v>
      </c>
      <c r="O38" s="3" t="s">
        <v>27</v>
      </c>
      <c r="P38" s="3" t="s">
        <v>63</v>
      </c>
      <c r="Q38" s="3" t="s">
        <v>25</v>
      </c>
      <c r="R38" s="2" t="s">
        <v>115</v>
      </c>
    </row>
    <row r="39" spans="1:20" x14ac:dyDescent="0.25">
      <c r="A39" s="3" t="s">
        <v>18</v>
      </c>
      <c r="B39" s="3" t="s">
        <v>19</v>
      </c>
      <c r="C39" s="3" t="s">
        <v>20</v>
      </c>
      <c r="D39" s="3" t="s">
        <v>21</v>
      </c>
      <c r="E39" t="s">
        <v>22</v>
      </c>
      <c r="F39" s="3" t="s">
        <v>23</v>
      </c>
      <c r="G39" s="3" t="s">
        <v>79</v>
      </c>
      <c r="H39" s="3" t="s">
        <v>25</v>
      </c>
      <c r="I39" s="3" t="s">
        <v>25</v>
      </c>
      <c r="J39" t="s">
        <v>52</v>
      </c>
      <c r="K39">
        <v>10</v>
      </c>
      <c r="L39">
        <v>3</v>
      </c>
      <c r="M39">
        <v>30</v>
      </c>
      <c r="N39" s="3" t="s">
        <v>40</v>
      </c>
      <c r="O39" s="3" t="s">
        <v>41</v>
      </c>
      <c r="P39" s="3" t="s">
        <v>41</v>
      </c>
      <c r="Q39" s="3" t="s">
        <v>25</v>
      </c>
      <c r="R39" s="2" t="s">
        <v>116</v>
      </c>
    </row>
    <row r="40" spans="1:20" x14ac:dyDescent="0.25">
      <c r="A40" s="3" t="s">
        <v>18</v>
      </c>
      <c r="B40" s="3" t="s">
        <v>19</v>
      </c>
      <c r="C40" s="3" t="s">
        <v>30</v>
      </c>
      <c r="D40" s="3" t="s">
        <v>21</v>
      </c>
      <c r="E40" t="s">
        <v>22</v>
      </c>
      <c r="F40" s="3" t="s">
        <v>23</v>
      </c>
      <c r="G40" s="3" t="s">
        <v>79</v>
      </c>
      <c r="H40" s="3" t="s">
        <v>25</v>
      </c>
      <c r="I40" s="3" t="s">
        <v>25</v>
      </c>
      <c r="J40" t="s">
        <v>52</v>
      </c>
      <c r="K40">
        <v>10</v>
      </c>
      <c r="L40">
        <v>3</v>
      </c>
      <c r="M40">
        <v>30</v>
      </c>
      <c r="N40" s="3" t="s">
        <v>25</v>
      </c>
      <c r="O40" s="3" t="s">
        <v>27</v>
      </c>
      <c r="P40" s="3" t="s">
        <v>63</v>
      </c>
      <c r="Q40" s="3" t="s">
        <v>25</v>
      </c>
      <c r="R40" s="2" t="s">
        <v>117</v>
      </c>
    </row>
    <row r="41" spans="1:20" x14ac:dyDescent="0.25">
      <c r="A41" s="3" t="s">
        <v>55</v>
      </c>
      <c r="B41" s="3" t="s">
        <v>19</v>
      </c>
      <c r="C41" s="3" t="s">
        <v>30</v>
      </c>
      <c r="D41" s="3" t="s">
        <v>21</v>
      </c>
      <c r="E41" t="s">
        <v>22</v>
      </c>
      <c r="F41" s="3" t="s">
        <v>23</v>
      </c>
      <c r="G41" s="3" t="s">
        <v>118</v>
      </c>
      <c r="H41" s="3" t="s">
        <v>25</v>
      </c>
      <c r="I41" s="3" t="s">
        <v>40</v>
      </c>
      <c r="J41" t="s">
        <v>52</v>
      </c>
      <c r="K41">
        <v>10</v>
      </c>
      <c r="L41">
        <v>3</v>
      </c>
      <c r="M41">
        <v>30</v>
      </c>
      <c r="N41" s="3" t="s">
        <v>25</v>
      </c>
      <c r="O41" s="3" t="s">
        <v>65</v>
      </c>
      <c r="P41" s="3" t="s">
        <v>104</v>
      </c>
      <c r="Q41" s="3" t="s">
        <v>40</v>
      </c>
    </row>
    <row r="42" spans="1:20" x14ac:dyDescent="0.25">
      <c r="A42" s="3" t="s">
        <v>18</v>
      </c>
      <c r="B42" s="3" t="s">
        <v>19</v>
      </c>
      <c r="C42" s="3" t="s">
        <v>30</v>
      </c>
      <c r="D42" s="3" t="s">
        <v>21</v>
      </c>
      <c r="E42" t="s">
        <v>22</v>
      </c>
      <c r="F42" s="3" t="s">
        <v>23</v>
      </c>
      <c r="G42" s="3" t="s">
        <v>31</v>
      </c>
      <c r="H42" s="3" t="s">
        <v>25</v>
      </c>
      <c r="I42" s="3" t="s">
        <v>25</v>
      </c>
      <c r="J42" t="s">
        <v>52</v>
      </c>
      <c r="K42">
        <v>10</v>
      </c>
      <c r="L42">
        <v>3</v>
      </c>
      <c r="M42">
        <v>30</v>
      </c>
      <c r="N42" s="3" t="s">
        <v>25</v>
      </c>
      <c r="O42" s="3" t="s">
        <v>119</v>
      </c>
      <c r="P42" s="3" t="s">
        <v>66</v>
      </c>
      <c r="Q42" s="3" t="s">
        <v>25</v>
      </c>
      <c r="R42" s="2" t="s">
        <v>120</v>
      </c>
    </row>
    <row r="43" spans="1:20" x14ac:dyDescent="0.25">
      <c r="A43" s="3" t="s">
        <v>18</v>
      </c>
      <c r="B43" s="3" t="s">
        <v>19</v>
      </c>
      <c r="C43" s="3" t="s">
        <v>30</v>
      </c>
      <c r="D43" s="3" t="s">
        <v>21</v>
      </c>
      <c r="E43" t="s">
        <v>22</v>
      </c>
      <c r="F43" s="3" t="s">
        <v>23</v>
      </c>
      <c r="G43" s="3" t="s">
        <v>31</v>
      </c>
      <c r="H43" s="3" t="s">
        <v>25</v>
      </c>
      <c r="I43" s="3" t="s">
        <v>40</v>
      </c>
      <c r="J43" t="s">
        <v>52</v>
      </c>
      <c r="K43">
        <v>10</v>
      </c>
      <c r="L43">
        <v>3</v>
      </c>
      <c r="M43">
        <v>30</v>
      </c>
      <c r="N43" s="3" t="s">
        <v>40</v>
      </c>
      <c r="O43" s="3" t="s">
        <v>41</v>
      </c>
      <c r="P43" s="3" t="s">
        <v>41</v>
      </c>
      <c r="Q43" s="3" t="s">
        <v>25</v>
      </c>
      <c r="R43" s="2" t="s">
        <v>121</v>
      </c>
    </row>
    <row r="44" spans="1:20" x14ac:dyDescent="0.25">
      <c r="A44" s="3" t="s">
        <v>55</v>
      </c>
      <c r="B44" s="3" t="s">
        <v>19</v>
      </c>
      <c r="C44" s="3" t="s">
        <v>30</v>
      </c>
      <c r="D44" s="3" t="s">
        <v>21</v>
      </c>
      <c r="E44" t="s">
        <v>22</v>
      </c>
      <c r="F44" s="3" t="s">
        <v>23</v>
      </c>
      <c r="G44" s="3" t="s">
        <v>122</v>
      </c>
      <c r="H44" s="3" t="s">
        <v>25</v>
      </c>
      <c r="I44" s="3" t="s">
        <v>25</v>
      </c>
      <c r="J44" t="s">
        <v>52</v>
      </c>
      <c r="K44">
        <v>9</v>
      </c>
      <c r="L44">
        <v>2</v>
      </c>
      <c r="M44">
        <v>30</v>
      </c>
      <c r="N44" s="3" t="s">
        <v>25</v>
      </c>
      <c r="O44" s="3" t="s">
        <v>123</v>
      </c>
      <c r="P44" s="3" t="s">
        <v>124</v>
      </c>
      <c r="Q44" s="3" t="s">
        <v>25</v>
      </c>
      <c r="R44" s="2" t="s">
        <v>125</v>
      </c>
    </row>
    <row r="45" spans="1:20" x14ac:dyDescent="0.25">
      <c r="A45" s="3" t="s">
        <v>18</v>
      </c>
      <c r="B45" s="3" t="s">
        <v>19</v>
      </c>
      <c r="C45" s="3" t="s">
        <v>30</v>
      </c>
      <c r="D45" s="3" t="s">
        <v>21</v>
      </c>
      <c r="E45" t="s">
        <v>35</v>
      </c>
      <c r="F45" s="3" t="s">
        <v>23</v>
      </c>
      <c r="G45" s="3" t="s">
        <v>70</v>
      </c>
      <c r="H45" s="3" t="s">
        <v>25</v>
      </c>
      <c r="I45" s="3" t="s">
        <v>25</v>
      </c>
      <c r="J45" t="s">
        <v>52</v>
      </c>
      <c r="K45">
        <v>10</v>
      </c>
      <c r="L45">
        <v>3</v>
      </c>
      <c r="M45">
        <v>30</v>
      </c>
      <c r="N45" s="3" t="s">
        <v>40</v>
      </c>
      <c r="O45" s="3" t="s">
        <v>41</v>
      </c>
      <c r="P45" s="3" t="s">
        <v>41</v>
      </c>
      <c r="Q45" s="3" t="s">
        <v>25</v>
      </c>
      <c r="R45" s="2" t="s">
        <v>126</v>
      </c>
    </row>
    <row r="46" spans="1:20" x14ac:dyDescent="0.25">
      <c r="A46" s="3" t="s">
        <v>18</v>
      </c>
      <c r="B46" s="3" t="s">
        <v>19</v>
      </c>
      <c r="C46" s="3" t="s">
        <v>30</v>
      </c>
      <c r="D46" s="3" t="s">
        <v>21</v>
      </c>
      <c r="E46" t="s">
        <v>22</v>
      </c>
      <c r="F46" s="3" t="s">
        <v>23</v>
      </c>
      <c r="G46" s="3" t="s">
        <v>79</v>
      </c>
      <c r="H46" s="3" t="s">
        <v>25</v>
      </c>
      <c r="I46" s="3" t="s">
        <v>25</v>
      </c>
      <c r="J46" t="s">
        <v>52</v>
      </c>
      <c r="K46">
        <v>10</v>
      </c>
      <c r="L46">
        <v>3</v>
      </c>
      <c r="M46">
        <v>30</v>
      </c>
      <c r="N46" s="3" t="s">
        <v>25</v>
      </c>
      <c r="O46" s="3" t="s">
        <v>127</v>
      </c>
      <c r="P46" s="3" t="s">
        <v>128</v>
      </c>
      <c r="Q46" s="3" t="s">
        <v>25</v>
      </c>
      <c r="R46" s="2" t="s">
        <v>129</v>
      </c>
    </row>
    <row r="47" spans="1:20" x14ac:dyDescent="0.25">
      <c r="A47" s="3" t="s">
        <v>55</v>
      </c>
      <c r="B47" s="3" t="s">
        <v>19</v>
      </c>
      <c r="C47" s="3" t="s">
        <v>30</v>
      </c>
      <c r="D47" s="3" t="s">
        <v>21</v>
      </c>
      <c r="E47" t="s">
        <v>22</v>
      </c>
      <c r="F47" s="3" t="s">
        <v>23</v>
      </c>
      <c r="G47" s="3" t="s">
        <v>61</v>
      </c>
      <c r="H47" s="3" t="s">
        <v>25</v>
      </c>
      <c r="I47" s="3" t="s">
        <v>25</v>
      </c>
      <c r="J47" t="s">
        <v>52</v>
      </c>
      <c r="K47">
        <v>10</v>
      </c>
      <c r="L47">
        <v>3</v>
      </c>
      <c r="M47">
        <v>30</v>
      </c>
      <c r="N47" s="3" t="s">
        <v>25</v>
      </c>
      <c r="O47" s="3" t="s">
        <v>130</v>
      </c>
      <c r="P47" s="3" t="s">
        <v>63</v>
      </c>
      <c r="Q47" s="3" t="s">
        <v>25</v>
      </c>
      <c r="R47" s="2" t="s">
        <v>131</v>
      </c>
    </row>
    <row r="48" spans="1:20" x14ac:dyDescent="0.25">
      <c r="A48" s="3" t="s">
        <v>18</v>
      </c>
      <c r="B48" s="3" t="s">
        <v>48</v>
      </c>
      <c r="C48" s="3" t="s">
        <v>30</v>
      </c>
      <c r="D48" s="3" t="s">
        <v>21</v>
      </c>
      <c r="E48" t="s">
        <v>22</v>
      </c>
      <c r="F48" s="3" t="s">
        <v>23</v>
      </c>
      <c r="G48" s="3" t="s">
        <v>56</v>
      </c>
      <c r="H48" s="3" t="s">
        <v>25</v>
      </c>
      <c r="I48" s="3" t="s">
        <v>40</v>
      </c>
      <c r="J48" t="s">
        <v>52</v>
      </c>
      <c r="K48">
        <v>10</v>
      </c>
      <c r="L48">
        <v>3</v>
      </c>
      <c r="M48">
        <v>30</v>
      </c>
      <c r="N48" s="3" t="s">
        <v>25</v>
      </c>
      <c r="O48" s="3" t="s">
        <v>27</v>
      </c>
      <c r="P48" s="3" t="s">
        <v>132</v>
      </c>
      <c r="Q48" s="3" t="s">
        <v>25</v>
      </c>
      <c r="R48" s="2" t="s">
        <v>133</v>
      </c>
    </row>
    <row r="49" spans="1:19" x14ac:dyDescent="0.25">
      <c r="A49" s="3" t="s">
        <v>18</v>
      </c>
      <c r="B49" s="3" t="s">
        <v>48</v>
      </c>
      <c r="C49" s="3" t="s">
        <v>30</v>
      </c>
      <c r="D49" s="3" t="s">
        <v>21</v>
      </c>
      <c r="E49" t="s">
        <v>22</v>
      </c>
      <c r="F49" s="3" t="s">
        <v>23</v>
      </c>
      <c r="G49" s="3" t="s">
        <v>88</v>
      </c>
      <c r="H49" s="3" t="s">
        <v>25</v>
      </c>
      <c r="I49" s="3" t="s">
        <v>40</v>
      </c>
      <c r="J49" t="s">
        <v>52</v>
      </c>
      <c r="K49">
        <v>10</v>
      </c>
      <c r="L49">
        <v>3</v>
      </c>
      <c r="M49">
        <v>30</v>
      </c>
      <c r="N49" s="3" t="s">
        <v>40</v>
      </c>
      <c r="O49" s="3" t="s">
        <v>41</v>
      </c>
      <c r="P49" s="3" t="s">
        <v>41</v>
      </c>
      <c r="Q49" s="3" t="s">
        <v>25</v>
      </c>
      <c r="R49" s="2" t="s">
        <v>134</v>
      </c>
    </row>
    <row r="50" spans="1:19" x14ac:dyDescent="0.25">
      <c r="A50" s="3" t="s">
        <v>18</v>
      </c>
      <c r="B50" s="3" t="s">
        <v>48</v>
      </c>
      <c r="C50" s="3" t="s">
        <v>30</v>
      </c>
      <c r="D50" s="3" t="s">
        <v>21</v>
      </c>
      <c r="E50" t="s">
        <v>22</v>
      </c>
      <c r="F50" s="3" t="s">
        <v>23</v>
      </c>
      <c r="G50" s="3" t="s">
        <v>88</v>
      </c>
      <c r="H50" s="3" t="s">
        <v>25</v>
      </c>
      <c r="I50" s="3" t="s">
        <v>40</v>
      </c>
      <c r="J50" t="s">
        <v>52</v>
      </c>
      <c r="K50">
        <v>10</v>
      </c>
      <c r="L50">
        <v>3</v>
      </c>
      <c r="M50">
        <v>30</v>
      </c>
      <c r="N50" s="3" t="s">
        <v>40</v>
      </c>
      <c r="O50" s="3" t="s">
        <v>41</v>
      </c>
      <c r="P50" s="3" t="s">
        <v>41</v>
      </c>
      <c r="Q50" s="3" t="s">
        <v>25</v>
      </c>
      <c r="R50" s="2" t="s">
        <v>135</v>
      </c>
    </row>
    <row r="51" spans="1:19" x14ac:dyDescent="0.25">
      <c r="A51" s="3" t="s">
        <v>18</v>
      </c>
      <c r="B51" s="3" t="s">
        <v>48</v>
      </c>
      <c r="C51" s="3" t="s">
        <v>30</v>
      </c>
      <c r="D51" s="3" t="s">
        <v>21</v>
      </c>
      <c r="E51" t="s">
        <v>22</v>
      </c>
      <c r="F51" s="3" t="s">
        <v>23</v>
      </c>
      <c r="G51" s="3" t="s">
        <v>56</v>
      </c>
      <c r="H51" s="3" t="s">
        <v>25</v>
      </c>
      <c r="I51" s="3" t="s">
        <v>40</v>
      </c>
      <c r="J51" t="s">
        <v>52</v>
      </c>
      <c r="K51">
        <v>10</v>
      </c>
      <c r="L51">
        <v>3</v>
      </c>
      <c r="M51">
        <v>30</v>
      </c>
      <c r="N51" s="3" t="s">
        <v>25</v>
      </c>
      <c r="O51" s="3" t="s">
        <v>32</v>
      </c>
      <c r="P51" s="3" t="s">
        <v>136</v>
      </c>
      <c r="Q51" s="3" t="s">
        <v>40</v>
      </c>
    </row>
    <row r="52" spans="1:19" x14ac:dyDescent="0.25">
      <c r="A52" s="3" t="s">
        <v>18</v>
      </c>
      <c r="B52" s="3" t="s">
        <v>19</v>
      </c>
      <c r="C52" s="3" t="s">
        <v>30</v>
      </c>
      <c r="D52" s="3" t="s">
        <v>21</v>
      </c>
      <c r="E52" t="s">
        <v>22</v>
      </c>
      <c r="F52" s="3" t="s">
        <v>23</v>
      </c>
      <c r="G52" s="3" t="s">
        <v>31</v>
      </c>
      <c r="H52" s="3" t="s">
        <v>25</v>
      </c>
      <c r="I52" s="3" t="s">
        <v>25</v>
      </c>
      <c r="J52" t="s">
        <v>52</v>
      </c>
      <c r="K52">
        <v>10</v>
      </c>
      <c r="L52">
        <v>3</v>
      </c>
      <c r="M52">
        <v>30</v>
      </c>
      <c r="N52" s="3" t="s">
        <v>25</v>
      </c>
      <c r="O52" s="3" t="s">
        <v>27</v>
      </c>
      <c r="P52" s="3" t="s">
        <v>63</v>
      </c>
      <c r="Q52" s="3" t="s">
        <v>25</v>
      </c>
      <c r="R52" s="2" t="s">
        <v>137</v>
      </c>
    </row>
    <row r="53" spans="1:19" x14ac:dyDescent="0.25">
      <c r="A53" s="3" t="s">
        <v>18</v>
      </c>
      <c r="B53" s="3" t="s">
        <v>19</v>
      </c>
      <c r="C53" s="3" t="s">
        <v>30</v>
      </c>
      <c r="D53" s="3" t="s">
        <v>21</v>
      </c>
      <c r="E53" t="s">
        <v>22</v>
      </c>
      <c r="F53" s="3" t="s">
        <v>23</v>
      </c>
      <c r="G53" s="3" t="s">
        <v>31</v>
      </c>
      <c r="H53" s="3" t="s">
        <v>25</v>
      </c>
      <c r="I53" s="3" t="s">
        <v>25</v>
      </c>
      <c r="J53" t="s">
        <v>52</v>
      </c>
      <c r="K53">
        <v>10</v>
      </c>
      <c r="L53">
        <v>3</v>
      </c>
      <c r="M53">
        <v>30</v>
      </c>
      <c r="N53" s="3" t="s">
        <v>40</v>
      </c>
      <c r="O53" s="3" t="s">
        <v>41</v>
      </c>
      <c r="P53" s="3" t="s">
        <v>41</v>
      </c>
      <c r="Q53" s="3" t="s">
        <v>25</v>
      </c>
      <c r="R53" s="2" t="s">
        <v>138</v>
      </c>
    </row>
    <row r="54" spans="1:19" x14ac:dyDescent="0.25">
      <c r="A54" s="3" t="s">
        <v>18</v>
      </c>
      <c r="B54" s="3" t="s">
        <v>19</v>
      </c>
      <c r="C54" s="3" t="s">
        <v>30</v>
      </c>
      <c r="D54" s="3" t="s">
        <v>21</v>
      </c>
      <c r="E54" t="s">
        <v>22</v>
      </c>
      <c r="F54" s="3" t="s">
        <v>23</v>
      </c>
      <c r="G54" s="3" t="s">
        <v>70</v>
      </c>
      <c r="H54" s="3" t="s">
        <v>25</v>
      </c>
      <c r="I54" s="3" t="s">
        <v>40</v>
      </c>
      <c r="J54" t="s">
        <v>52</v>
      </c>
      <c r="K54">
        <v>10</v>
      </c>
      <c r="L54">
        <v>3</v>
      </c>
      <c r="M54">
        <v>30</v>
      </c>
      <c r="N54" s="3" t="s">
        <v>25</v>
      </c>
      <c r="O54" s="3" t="s">
        <v>59</v>
      </c>
      <c r="P54" s="3" t="s">
        <v>139</v>
      </c>
      <c r="Q54" s="3" t="s">
        <v>25</v>
      </c>
      <c r="R54" s="2" t="s">
        <v>140</v>
      </c>
    </row>
    <row r="55" spans="1:19" x14ac:dyDescent="0.25">
      <c r="A55" s="3" t="s">
        <v>55</v>
      </c>
      <c r="B55" s="3" t="s">
        <v>19</v>
      </c>
      <c r="C55" s="3" t="s">
        <v>30</v>
      </c>
      <c r="D55" s="3" t="s">
        <v>21</v>
      </c>
      <c r="E55" t="s">
        <v>22</v>
      </c>
      <c r="F55" s="3" t="s">
        <v>23</v>
      </c>
      <c r="G55" s="3" t="s">
        <v>56</v>
      </c>
      <c r="H55" s="3" t="s">
        <v>25</v>
      </c>
      <c r="I55" s="3" t="s">
        <v>25</v>
      </c>
      <c r="J55" t="s">
        <v>52</v>
      </c>
      <c r="K55">
        <v>10</v>
      </c>
      <c r="L55">
        <v>3</v>
      </c>
      <c r="M55">
        <v>30</v>
      </c>
      <c r="N55" s="3" t="s">
        <v>25</v>
      </c>
      <c r="O55" s="3" t="s">
        <v>27</v>
      </c>
      <c r="P55" s="3" t="s">
        <v>63</v>
      </c>
      <c r="Q55" s="3" t="s">
        <v>25</v>
      </c>
      <c r="R55" s="2" t="s">
        <v>141</v>
      </c>
    </row>
    <row r="56" spans="1:19" x14ac:dyDescent="0.25">
      <c r="A56" s="3" t="s">
        <v>18</v>
      </c>
      <c r="B56" s="3" t="s">
        <v>19</v>
      </c>
      <c r="C56" s="3" t="s">
        <v>30</v>
      </c>
      <c r="D56" s="3" t="s">
        <v>21</v>
      </c>
      <c r="E56" s="3" t="s">
        <v>22</v>
      </c>
      <c r="F56" s="3" t="s">
        <v>23</v>
      </c>
      <c r="G56" s="3" t="s">
        <v>61</v>
      </c>
      <c r="H56" s="3" t="s">
        <v>25</v>
      </c>
      <c r="I56" s="3" t="s">
        <v>25</v>
      </c>
      <c r="J56" t="s">
        <v>52</v>
      </c>
      <c r="K56">
        <v>10</v>
      </c>
      <c r="L56">
        <v>3</v>
      </c>
      <c r="M56">
        <v>30</v>
      </c>
      <c r="N56" s="3" t="s">
        <v>25</v>
      </c>
      <c r="O56" s="4" t="s">
        <v>95</v>
      </c>
      <c r="P56" s="3" t="s">
        <v>142</v>
      </c>
      <c r="Q56" s="3" t="s">
        <v>25</v>
      </c>
      <c r="R56" s="2" t="s">
        <v>143</v>
      </c>
      <c r="S56" s="4" t="s">
        <v>77</v>
      </c>
    </row>
    <row r="57" spans="1:19" x14ac:dyDescent="0.25">
      <c r="A57" s="3" t="s">
        <v>18</v>
      </c>
      <c r="B57" s="3" t="s">
        <v>19</v>
      </c>
      <c r="C57" s="3" t="s">
        <v>30</v>
      </c>
      <c r="D57" s="3" t="s">
        <v>21</v>
      </c>
      <c r="E57" s="3" t="s">
        <v>22</v>
      </c>
      <c r="F57" s="3" t="s">
        <v>23</v>
      </c>
      <c r="G57" s="3" t="s">
        <v>31</v>
      </c>
      <c r="H57" s="3" t="s">
        <v>25</v>
      </c>
      <c r="I57" s="3" t="s">
        <v>25</v>
      </c>
      <c r="J57" t="s">
        <v>52</v>
      </c>
      <c r="K57">
        <v>10</v>
      </c>
      <c r="L57">
        <v>3</v>
      </c>
      <c r="M57">
        <v>30</v>
      </c>
      <c r="N57" s="3" t="s">
        <v>40</v>
      </c>
      <c r="O57" s="3" t="s">
        <v>41</v>
      </c>
      <c r="P57" s="3" t="s">
        <v>41</v>
      </c>
      <c r="Q57" s="3" t="s">
        <v>25</v>
      </c>
      <c r="R57" s="2" t="s">
        <v>144</v>
      </c>
    </row>
    <row r="58" spans="1:19" x14ac:dyDescent="0.25">
      <c r="A58" s="3" t="s">
        <v>18</v>
      </c>
      <c r="B58" s="3" t="s">
        <v>19</v>
      </c>
      <c r="C58" s="3" t="s">
        <v>30</v>
      </c>
      <c r="D58" s="3" t="s">
        <v>21</v>
      </c>
      <c r="E58" s="3" t="s">
        <v>22</v>
      </c>
      <c r="F58" s="3" t="s">
        <v>23</v>
      </c>
      <c r="G58" s="3" t="s">
        <v>61</v>
      </c>
      <c r="H58" s="3" t="s">
        <v>25</v>
      </c>
      <c r="I58" s="3" t="s">
        <v>25</v>
      </c>
      <c r="J58" t="s">
        <v>52</v>
      </c>
      <c r="K58">
        <v>10</v>
      </c>
      <c r="L58">
        <v>3</v>
      </c>
      <c r="M58">
        <v>30</v>
      </c>
      <c r="N58" s="3" t="s">
        <v>25</v>
      </c>
      <c r="O58" s="3" t="s">
        <v>95</v>
      </c>
      <c r="P58" s="3" t="s">
        <v>96</v>
      </c>
      <c r="Q58" s="3" t="s">
        <v>25</v>
      </c>
      <c r="R58" s="2" t="s">
        <v>145</v>
      </c>
    </row>
    <row r="59" spans="1:19" x14ac:dyDescent="0.25">
      <c r="A59" s="3" t="s">
        <v>55</v>
      </c>
      <c r="B59" s="3" t="s">
        <v>19</v>
      </c>
      <c r="C59" s="3" t="s">
        <v>30</v>
      </c>
      <c r="D59" s="3" t="s">
        <v>21</v>
      </c>
      <c r="E59" s="3" t="s">
        <v>22</v>
      </c>
      <c r="F59" s="3" t="s">
        <v>23</v>
      </c>
      <c r="G59" s="3" t="s">
        <v>56</v>
      </c>
      <c r="H59" s="3" t="s">
        <v>25</v>
      </c>
      <c r="I59" s="3" t="s">
        <v>40</v>
      </c>
      <c r="J59" t="s">
        <v>52</v>
      </c>
      <c r="K59">
        <v>10</v>
      </c>
      <c r="L59">
        <v>3</v>
      </c>
      <c r="M59">
        <v>30</v>
      </c>
      <c r="N59" s="3" t="s">
        <v>40</v>
      </c>
      <c r="O59" s="3" t="s">
        <v>41</v>
      </c>
      <c r="P59" s="3" t="s">
        <v>41</v>
      </c>
      <c r="Q59" s="3" t="s">
        <v>25</v>
      </c>
      <c r="R59" s="2" t="s">
        <v>146</v>
      </c>
    </row>
    <row r="60" spans="1:19" x14ac:dyDescent="0.25">
      <c r="A60" s="3" t="s">
        <v>55</v>
      </c>
      <c r="B60" s="3" t="s">
        <v>19</v>
      </c>
      <c r="C60" s="3" t="s">
        <v>30</v>
      </c>
      <c r="D60" s="3" t="s">
        <v>21</v>
      </c>
      <c r="E60" s="3" t="s">
        <v>22</v>
      </c>
      <c r="F60" s="3" t="s">
        <v>23</v>
      </c>
      <c r="G60" s="3" t="s">
        <v>118</v>
      </c>
      <c r="H60" s="3" t="s">
        <v>25</v>
      </c>
      <c r="I60" s="3" t="s">
        <v>25</v>
      </c>
      <c r="J60" t="s">
        <v>52</v>
      </c>
      <c r="K60">
        <v>10</v>
      </c>
      <c r="L60">
        <v>3</v>
      </c>
      <c r="M60">
        <v>30</v>
      </c>
      <c r="N60" s="3" t="s">
        <v>40</v>
      </c>
      <c r="O60" s="3" t="s">
        <v>41</v>
      </c>
      <c r="P60" s="3" t="s">
        <v>41</v>
      </c>
      <c r="Q60" s="3" t="s">
        <v>25</v>
      </c>
      <c r="R60" s="2" t="s">
        <v>147</v>
      </c>
    </row>
    <row r="61" spans="1:19" x14ac:dyDescent="0.25">
      <c r="A61" s="3" t="s">
        <v>18</v>
      </c>
      <c r="B61" s="3" t="s">
        <v>19</v>
      </c>
      <c r="C61" s="3" t="s">
        <v>30</v>
      </c>
      <c r="D61" s="3" t="s">
        <v>21</v>
      </c>
      <c r="E61" s="3" t="s">
        <v>22</v>
      </c>
      <c r="F61" s="3" t="s">
        <v>23</v>
      </c>
      <c r="G61" s="3" t="s">
        <v>31</v>
      </c>
      <c r="H61" s="3" t="s">
        <v>25</v>
      </c>
      <c r="I61" s="3" t="s">
        <v>25</v>
      </c>
      <c r="J61" t="s">
        <v>52</v>
      </c>
      <c r="K61">
        <v>10</v>
      </c>
      <c r="L61">
        <v>3</v>
      </c>
      <c r="M61">
        <v>30</v>
      </c>
      <c r="N61" s="3" t="s">
        <v>40</v>
      </c>
      <c r="O61" s="3" t="s">
        <v>41</v>
      </c>
      <c r="P61" s="3" t="s">
        <v>41</v>
      </c>
      <c r="Q61" s="3" t="s">
        <v>25</v>
      </c>
      <c r="R61" s="2" t="s">
        <v>148</v>
      </c>
    </row>
    <row r="62" spans="1:19" x14ac:dyDescent="0.25">
      <c r="A62" s="3" t="s">
        <v>18</v>
      </c>
      <c r="B62" s="3" t="s">
        <v>19</v>
      </c>
      <c r="C62" s="3" t="s">
        <v>20</v>
      </c>
      <c r="D62" s="3" t="s">
        <v>21</v>
      </c>
      <c r="E62" s="3" t="s">
        <v>22</v>
      </c>
      <c r="F62" s="3" t="s">
        <v>23</v>
      </c>
      <c r="G62" s="3" t="s">
        <v>79</v>
      </c>
      <c r="H62" s="3" t="s">
        <v>25</v>
      </c>
      <c r="I62" s="3" t="s">
        <v>40</v>
      </c>
      <c r="J62" t="s">
        <v>52</v>
      </c>
      <c r="K62">
        <v>10</v>
      </c>
      <c r="L62">
        <v>3</v>
      </c>
      <c r="M62">
        <v>30</v>
      </c>
      <c r="N62" s="3" t="s">
        <v>40</v>
      </c>
      <c r="O62" s="3" t="s">
        <v>41</v>
      </c>
      <c r="P62" s="3" t="s">
        <v>41</v>
      </c>
      <c r="Q62" s="3" t="s">
        <v>25</v>
      </c>
      <c r="R62" s="2" t="s">
        <v>149</v>
      </c>
    </row>
    <row r="63" spans="1:19" x14ac:dyDescent="0.25">
      <c r="A63" s="3" t="s">
        <v>18</v>
      </c>
      <c r="B63" s="3" t="s">
        <v>19</v>
      </c>
      <c r="C63" s="3" t="s">
        <v>20</v>
      </c>
      <c r="D63" s="3" t="s">
        <v>21</v>
      </c>
      <c r="E63" s="3" t="s">
        <v>22</v>
      </c>
      <c r="F63" s="3" t="s">
        <v>23</v>
      </c>
      <c r="G63" s="3" t="s">
        <v>79</v>
      </c>
      <c r="H63" s="3" t="s">
        <v>25</v>
      </c>
      <c r="I63" s="3" t="s">
        <v>25</v>
      </c>
      <c r="J63" t="s">
        <v>52</v>
      </c>
      <c r="K63">
        <v>10</v>
      </c>
      <c r="L63">
        <v>3</v>
      </c>
      <c r="M63">
        <v>30</v>
      </c>
      <c r="N63" s="3" t="s">
        <v>25</v>
      </c>
      <c r="O63" s="3" t="s">
        <v>27</v>
      </c>
      <c r="P63" s="3" t="s">
        <v>63</v>
      </c>
      <c r="Q63" s="3" t="s">
        <v>25</v>
      </c>
      <c r="R63" s="2" t="s">
        <v>150</v>
      </c>
    </row>
    <row r="64" spans="1:19" x14ac:dyDescent="0.25">
      <c r="A64" s="3" t="s">
        <v>18</v>
      </c>
      <c r="B64" s="3" t="s">
        <v>19</v>
      </c>
      <c r="C64" s="3" t="s">
        <v>30</v>
      </c>
      <c r="D64" s="3" t="s">
        <v>21</v>
      </c>
      <c r="E64" s="3" t="s">
        <v>22</v>
      </c>
      <c r="F64" s="3" t="s">
        <v>23</v>
      </c>
      <c r="G64" s="3" t="s">
        <v>70</v>
      </c>
      <c r="H64" s="3" t="s">
        <v>25</v>
      </c>
      <c r="I64" s="3" t="s">
        <v>40</v>
      </c>
      <c r="J64" s="3" t="s">
        <v>151</v>
      </c>
      <c r="K64">
        <v>11.5</v>
      </c>
      <c r="L64">
        <v>3</v>
      </c>
      <c r="M64">
        <v>45</v>
      </c>
      <c r="N64" s="3" t="s">
        <v>40</v>
      </c>
      <c r="O64" s="3" t="s">
        <v>41</v>
      </c>
      <c r="P64" s="3" t="s">
        <v>41</v>
      </c>
      <c r="Q64" s="3" t="s">
        <v>40</v>
      </c>
    </row>
    <row r="65" spans="1:19" x14ac:dyDescent="0.25">
      <c r="A65" s="3" t="s">
        <v>18</v>
      </c>
      <c r="B65" s="3" t="s">
        <v>19</v>
      </c>
      <c r="C65" s="3" t="s">
        <v>30</v>
      </c>
      <c r="D65" s="3" t="s">
        <v>21</v>
      </c>
      <c r="E65" s="3" t="s">
        <v>22</v>
      </c>
      <c r="F65" s="3" t="s">
        <v>23</v>
      </c>
      <c r="G65" s="3" t="s">
        <v>61</v>
      </c>
      <c r="H65" s="3" t="s">
        <v>25</v>
      </c>
      <c r="I65" s="3" t="s">
        <v>25</v>
      </c>
      <c r="J65" s="3" t="s">
        <v>26</v>
      </c>
      <c r="K65">
        <v>13.5</v>
      </c>
      <c r="L65">
        <v>2</v>
      </c>
      <c r="M65">
        <v>45</v>
      </c>
      <c r="N65" s="3" t="s">
        <v>25</v>
      </c>
      <c r="O65" s="3" t="s">
        <v>127</v>
      </c>
      <c r="P65" s="3" t="s">
        <v>152</v>
      </c>
      <c r="Q65" s="3" t="s">
        <v>40</v>
      </c>
    </row>
    <row r="66" spans="1:19" x14ac:dyDescent="0.25">
      <c r="A66" s="3" t="s">
        <v>18</v>
      </c>
      <c r="B66" s="3" t="s">
        <v>19</v>
      </c>
      <c r="C66" s="3" t="s">
        <v>30</v>
      </c>
      <c r="D66" s="3" t="s">
        <v>21</v>
      </c>
      <c r="E66" s="3" t="s">
        <v>22</v>
      </c>
      <c r="F66" s="3" t="s">
        <v>23</v>
      </c>
      <c r="G66" s="3" t="s">
        <v>36</v>
      </c>
      <c r="H66" s="3" t="s">
        <v>25</v>
      </c>
      <c r="I66" s="3" t="s">
        <v>40</v>
      </c>
      <c r="J66" s="3" t="s">
        <v>151</v>
      </c>
      <c r="K66">
        <v>11.5</v>
      </c>
      <c r="L66">
        <v>2</v>
      </c>
      <c r="M66">
        <v>45</v>
      </c>
      <c r="N66" s="3" t="s">
        <v>25</v>
      </c>
      <c r="O66" s="3" t="s">
        <v>153</v>
      </c>
      <c r="P66" s="3" t="s">
        <v>41</v>
      </c>
      <c r="Q66" s="3" t="s">
        <v>25</v>
      </c>
      <c r="R66" s="2" t="s">
        <v>154</v>
      </c>
    </row>
    <row r="67" spans="1:19" x14ac:dyDescent="0.25">
      <c r="A67" s="3" t="s">
        <v>18</v>
      </c>
      <c r="B67" s="3" t="s">
        <v>19</v>
      </c>
      <c r="C67" s="3" t="s">
        <v>30</v>
      </c>
      <c r="D67" s="3" t="s">
        <v>21</v>
      </c>
      <c r="E67" s="3" t="s">
        <v>22</v>
      </c>
      <c r="F67" s="3" t="s">
        <v>23</v>
      </c>
      <c r="G67" s="3" t="s">
        <v>36</v>
      </c>
      <c r="H67" s="3" t="s">
        <v>25</v>
      </c>
      <c r="I67" s="3" t="s">
        <v>40</v>
      </c>
      <c r="J67" s="3" t="s">
        <v>151</v>
      </c>
      <c r="K67">
        <v>11.5</v>
      </c>
      <c r="L67">
        <v>2</v>
      </c>
      <c r="M67">
        <v>45</v>
      </c>
      <c r="N67" s="3" t="s">
        <v>25</v>
      </c>
      <c r="O67" s="3" t="s">
        <v>127</v>
      </c>
      <c r="P67" s="3" t="s">
        <v>28</v>
      </c>
      <c r="Q67" s="3" t="s">
        <v>25</v>
      </c>
      <c r="R67" s="2" t="s">
        <v>155</v>
      </c>
    </row>
    <row r="68" spans="1:19" x14ac:dyDescent="0.25">
      <c r="A68" s="3" t="s">
        <v>55</v>
      </c>
      <c r="B68" s="3" t="s">
        <v>156</v>
      </c>
      <c r="C68" s="3" t="s">
        <v>30</v>
      </c>
      <c r="D68" s="3" t="s">
        <v>21</v>
      </c>
      <c r="E68" s="3" t="s">
        <v>22</v>
      </c>
      <c r="F68" s="3" t="s">
        <v>23</v>
      </c>
      <c r="G68" s="3" t="s">
        <v>36</v>
      </c>
      <c r="H68" s="3" t="s">
        <v>25</v>
      </c>
      <c r="I68" s="3" t="s">
        <v>25</v>
      </c>
      <c r="J68" s="3" t="s">
        <v>157</v>
      </c>
      <c r="K68">
        <v>12</v>
      </c>
      <c r="L68">
        <v>2</v>
      </c>
      <c r="M68">
        <v>45</v>
      </c>
      <c r="N68" s="3" t="s">
        <v>25</v>
      </c>
      <c r="O68" s="3" t="s">
        <v>127</v>
      </c>
      <c r="P68" s="3" t="s">
        <v>63</v>
      </c>
      <c r="Q68" s="3" t="s">
        <v>25</v>
      </c>
      <c r="R68" s="3" t="s">
        <v>158</v>
      </c>
    </row>
    <row r="69" spans="1:19" x14ac:dyDescent="0.25">
      <c r="A69" s="3" t="s">
        <v>55</v>
      </c>
      <c r="B69" s="3" t="s">
        <v>19</v>
      </c>
      <c r="C69" s="3" t="s">
        <v>30</v>
      </c>
      <c r="D69" s="3" t="s">
        <v>21</v>
      </c>
      <c r="E69" s="3" t="s">
        <v>22</v>
      </c>
      <c r="F69" s="3" t="s">
        <v>23</v>
      </c>
      <c r="G69" s="3" t="s">
        <v>118</v>
      </c>
      <c r="H69" s="3" t="s">
        <v>25</v>
      </c>
      <c r="I69" s="3" t="s">
        <v>25</v>
      </c>
      <c r="J69" s="3" t="s">
        <v>157</v>
      </c>
      <c r="K69">
        <v>11.5</v>
      </c>
      <c r="L69">
        <v>3</v>
      </c>
      <c r="M69">
        <v>45</v>
      </c>
      <c r="N69" s="3" t="s">
        <v>25</v>
      </c>
      <c r="O69" s="3" t="s">
        <v>127</v>
      </c>
      <c r="P69" s="3" t="s">
        <v>63</v>
      </c>
      <c r="Q69" s="3" t="s">
        <v>25</v>
      </c>
      <c r="R69" s="2" t="s">
        <v>159</v>
      </c>
    </row>
    <row r="70" spans="1:19" x14ac:dyDescent="0.25">
      <c r="A70" s="3" t="s">
        <v>55</v>
      </c>
      <c r="B70" s="3" t="s">
        <v>48</v>
      </c>
      <c r="C70" s="3" t="s">
        <v>30</v>
      </c>
      <c r="D70" s="3" t="s">
        <v>21</v>
      </c>
      <c r="E70" s="3" t="s">
        <v>22</v>
      </c>
      <c r="F70" s="3" t="s">
        <v>23</v>
      </c>
      <c r="G70" s="3" t="s">
        <v>70</v>
      </c>
      <c r="H70" s="3" t="s">
        <v>25</v>
      </c>
      <c r="I70" s="3" t="s">
        <v>40</v>
      </c>
      <c r="K70">
        <v>11.5</v>
      </c>
      <c r="L70">
        <v>3</v>
      </c>
      <c r="M70">
        <v>30</v>
      </c>
      <c r="N70" s="3" t="s">
        <v>25</v>
      </c>
      <c r="O70" s="3" t="s">
        <v>59</v>
      </c>
      <c r="P70" s="3" t="s">
        <v>28</v>
      </c>
      <c r="Q70" s="3" t="s">
        <v>25</v>
      </c>
      <c r="R70" s="2" t="s">
        <v>160</v>
      </c>
    </row>
    <row r="71" spans="1:19" x14ac:dyDescent="0.25">
      <c r="A71" s="3" t="s">
        <v>55</v>
      </c>
      <c r="B71" s="3" t="s">
        <v>93</v>
      </c>
      <c r="C71" s="3" t="s">
        <v>30</v>
      </c>
      <c r="D71" s="3" t="s">
        <v>21</v>
      </c>
      <c r="E71" s="3" t="s">
        <v>22</v>
      </c>
      <c r="F71" s="3" t="s">
        <v>23</v>
      </c>
      <c r="G71" s="3" t="s">
        <v>79</v>
      </c>
      <c r="H71" s="3" t="s">
        <v>25</v>
      </c>
      <c r="I71" s="3" t="s">
        <v>40</v>
      </c>
      <c r="K71">
        <v>4</v>
      </c>
      <c r="N71" s="3" t="s">
        <v>40</v>
      </c>
      <c r="O71" s="3" t="s">
        <v>41</v>
      </c>
      <c r="P71" s="3" t="s">
        <v>41</v>
      </c>
      <c r="Q71" s="3" t="s">
        <v>40</v>
      </c>
    </row>
    <row r="72" spans="1:19" x14ac:dyDescent="0.25">
      <c r="A72" s="3" t="s">
        <v>18</v>
      </c>
      <c r="B72" s="3" t="s">
        <v>48</v>
      </c>
      <c r="C72" s="3" t="s">
        <v>30</v>
      </c>
      <c r="D72" s="3" t="s">
        <v>21</v>
      </c>
      <c r="E72" s="3" t="s">
        <v>22</v>
      </c>
      <c r="F72" s="3" t="s">
        <v>23</v>
      </c>
      <c r="G72" s="3" t="s">
        <v>161</v>
      </c>
      <c r="H72" s="3" t="s">
        <v>25</v>
      </c>
      <c r="I72" s="3" t="s">
        <v>25</v>
      </c>
      <c r="J72" s="3" t="s">
        <v>26</v>
      </c>
      <c r="K72">
        <v>11.5</v>
      </c>
      <c r="L72">
        <v>3</v>
      </c>
      <c r="M72">
        <v>30</v>
      </c>
      <c r="N72" s="3" t="s">
        <v>25</v>
      </c>
      <c r="O72" s="3" t="s">
        <v>27</v>
      </c>
      <c r="P72" s="3" t="s">
        <v>28</v>
      </c>
      <c r="Q72" s="3" t="s">
        <v>25</v>
      </c>
      <c r="R72" s="2" t="s">
        <v>162</v>
      </c>
    </row>
    <row r="73" spans="1:19" x14ac:dyDescent="0.25">
      <c r="A73" s="3" t="s">
        <v>18</v>
      </c>
      <c r="B73" s="3" t="s">
        <v>19</v>
      </c>
      <c r="C73" s="3" t="s">
        <v>30</v>
      </c>
      <c r="D73" s="3" t="s">
        <v>21</v>
      </c>
      <c r="E73" s="3" t="s">
        <v>22</v>
      </c>
      <c r="F73" s="3" t="s">
        <v>23</v>
      </c>
      <c r="G73" s="3" t="s">
        <v>163</v>
      </c>
      <c r="H73" s="3" t="s">
        <v>25</v>
      </c>
      <c r="I73" s="3" t="s">
        <v>25</v>
      </c>
      <c r="J73" s="3" t="s">
        <v>26</v>
      </c>
      <c r="K73">
        <v>11.5</v>
      </c>
      <c r="L73">
        <v>3</v>
      </c>
      <c r="M73">
        <v>30</v>
      </c>
      <c r="N73" s="3" t="s">
        <v>25</v>
      </c>
      <c r="O73" s="3" t="s">
        <v>164</v>
      </c>
      <c r="P73" s="3" t="s">
        <v>72</v>
      </c>
      <c r="Q73" s="3" t="s">
        <v>40</v>
      </c>
    </row>
    <row r="74" spans="1:19" x14ac:dyDescent="0.25">
      <c r="A74" s="3" t="s">
        <v>18</v>
      </c>
      <c r="B74" s="3" t="s">
        <v>48</v>
      </c>
      <c r="C74" s="3" t="s">
        <v>30</v>
      </c>
      <c r="D74" s="3" t="s">
        <v>21</v>
      </c>
      <c r="E74" s="3" t="s">
        <v>22</v>
      </c>
      <c r="F74" s="3" t="s">
        <v>23</v>
      </c>
      <c r="G74" s="3" t="s">
        <v>31</v>
      </c>
      <c r="H74" s="3" t="s">
        <v>25</v>
      </c>
      <c r="I74" s="3" t="s">
        <v>25</v>
      </c>
      <c r="J74" s="3" t="s">
        <v>26</v>
      </c>
      <c r="K74">
        <v>11.5</v>
      </c>
      <c r="L74">
        <v>3</v>
      </c>
      <c r="M74">
        <v>30</v>
      </c>
      <c r="N74" s="3" t="s">
        <v>25</v>
      </c>
      <c r="O74" s="3" t="s">
        <v>45</v>
      </c>
      <c r="P74" s="3" t="s">
        <v>165</v>
      </c>
      <c r="Q74" s="3" t="s">
        <v>25</v>
      </c>
      <c r="R74" s="2" t="s">
        <v>166</v>
      </c>
    </row>
    <row r="75" spans="1:19" x14ac:dyDescent="0.25">
      <c r="A75" s="3" t="s">
        <v>18</v>
      </c>
      <c r="B75" s="3" t="s">
        <v>19</v>
      </c>
      <c r="C75" s="3" t="s">
        <v>30</v>
      </c>
      <c r="D75" s="3" t="s">
        <v>21</v>
      </c>
      <c r="F75" s="3" t="s">
        <v>23</v>
      </c>
      <c r="G75" s="3" t="s">
        <v>88</v>
      </c>
      <c r="H75" s="3" t="s">
        <v>25</v>
      </c>
      <c r="I75" s="3" t="s">
        <v>40</v>
      </c>
      <c r="J75" s="3" t="s">
        <v>151</v>
      </c>
      <c r="K75">
        <v>11.5</v>
      </c>
      <c r="L75">
        <v>2</v>
      </c>
      <c r="M75">
        <v>45</v>
      </c>
      <c r="N75" s="3" t="s">
        <v>25</v>
      </c>
      <c r="O75" s="4" t="s">
        <v>127</v>
      </c>
      <c r="P75" s="3" t="s">
        <v>63</v>
      </c>
      <c r="Q75" s="3" t="s">
        <v>25</v>
      </c>
      <c r="R75" s="2" t="s">
        <v>167</v>
      </c>
      <c r="S75" s="4" t="s">
        <v>77</v>
      </c>
    </row>
    <row r="76" spans="1:19" x14ac:dyDescent="0.25">
      <c r="A76" s="3" t="s">
        <v>18</v>
      </c>
      <c r="B76" s="3" t="s">
        <v>19</v>
      </c>
      <c r="C76" s="3" t="s">
        <v>30</v>
      </c>
      <c r="D76" s="3" t="s">
        <v>21</v>
      </c>
      <c r="E76" s="3" t="s">
        <v>22</v>
      </c>
      <c r="F76" s="3" t="s">
        <v>23</v>
      </c>
      <c r="G76" s="3" t="s">
        <v>31</v>
      </c>
      <c r="H76" s="3" t="s">
        <v>25</v>
      </c>
      <c r="I76" s="3" t="s">
        <v>40</v>
      </c>
      <c r="J76" s="3" t="s">
        <v>44</v>
      </c>
      <c r="K76">
        <v>12</v>
      </c>
      <c r="L76">
        <v>4</v>
      </c>
      <c r="M76">
        <v>30</v>
      </c>
      <c r="N76" s="3" t="s">
        <v>25</v>
      </c>
      <c r="O76" s="3" t="s">
        <v>168</v>
      </c>
      <c r="P76" s="3" t="s">
        <v>96</v>
      </c>
      <c r="Q76" s="3" t="s">
        <v>25</v>
      </c>
      <c r="R76" s="2" t="s">
        <v>169</v>
      </c>
    </row>
    <row r="77" spans="1:19" x14ac:dyDescent="0.25">
      <c r="A77" s="3" t="s">
        <v>18</v>
      </c>
      <c r="B77" s="3" t="s">
        <v>19</v>
      </c>
      <c r="C77" s="3" t="s">
        <v>30</v>
      </c>
      <c r="D77" s="3" t="s">
        <v>21</v>
      </c>
      <c r="E77" s="3" t="s">
        <v>22</v>
      </c>
      <c r="F77" s="3" t="s">
        <v>23</v>
      </c>
      <c r="G77" s="3" t="s">
        <v>170</v>
      </c>
      <c r="H77" s="3" t="s">
        <v>25</v>
      </c>
      <c r="I77" s="3" t="s">
        <v>25</v>
      </c>
      <c r="J77" s="3" t="s">
        <v>44</v>
      </c>
      <c r="K77">
        <v>12</v>
      </c>
      <c r="L77">
        <v>2</v>
      </c>
      <c r="M77">
        <v>45</v>
      </c>
      <c r="N77" s="3" t="s">
        <v>40</v>
      </c>
      <c r="O77" s="3" t="s">
        <v>41</v>
      </c>
      <c r="P77" s="3" t="s">
        <v>41</v>
      </c>
      <c r="Q77" s="3" t="s">
        <v>25</v>
      </c>
      <c r="R77" s="2" t="s">
        <v>171</v>
      </c>
    </row>
    <row r="78" spans="1:19" x14ac:dyDescent="0.25">
      <c r="A78" s="3" t="s">
        <v>18</v>
      </c>
      <c r="B78" s="3" t="s">
        <v>48</v>
      </c>
      <c r="C78" s="3" t="s">
        <v>30</v>
      </c>
      <c r="D78" s="3" t="s">
        <v>21</v>
      </c>
      <c r="E78" s="3" t="s">
        <v>22</v>
      </c>
      <c r="F78" s="3" t="s">
        <v>23</v>
      </c>
      <c r="G78" s="3" t="s">
        <v>31</v>
      </c>
      <c r="H78" s="3" t="s">
        <v>25</v>
      </c>
      <c r="I78" s="3" t="s">
        <v>40</v>
      </c>
      <c r="J78" s="3" t="s">
        <v>44</v>
      </c>
      <c r="K78">
        <v>7</v>
      </c>
      <c r="L78">
        <v>4</v>
      </c>
      <c r="M78">
        <v>30</v>
      </c>
      <c r="N78" s="3" t="s">
        <v>40</v>
      </c>
      <c r="O78" s="3" t="s">
        <v>41</v>
      </c>
      <c r="P78" s="3" t="s">
        <v>41</v>
      </c>
      <c r="Q78" s="3" t="s">
        <v>25</v>
      </c>
      <c r="R78" s="2" t="s">
        <v>172</v>
      </c>
    </row>
    <row r="79" spans="1:19" x14ac:dyDescent="0.25">
      <c r="A79" s="3" t="s">
        <v>55</v>
      </c>
      <c r="B79" s="3" t="s">
        <v>19</v>
      </c>
      <c r="C79" s="3" t="s">
        <v>30</v>
      </c>
      <c r="D79" s="3" t="s">
        <v>21</v>
      </c>
      <c r="E79" s="3" t="s">
        <v>22</v>
      </c>
      <c r="F79" s="3" t="s">
        <v>23</v>
      </c>
      <c r="G79" s="3" t="s">
        <v>31</v>
      </c>
      <c r="H79" s="3" t="s">
        <v>25</v>
      </c>
      <c r="I79" s="3" t="s">
        <v>40</v>
      </c>
      <c r="J79" s="3" t="s">
        <v>44</v>
      </c>
      <c r="K79">
        <v>5</v>
      </c>
      <c r="L79">
        <v>3</v>
      </c>
      <c r="M79">
        <v>30</v>
      </c>
      <c r="N79" s="3" t="s">
        <v>25</v>
      </c>
      <c r="O79" s="3" t="s">
        <v>164</v>
      </c>
      <c r="P79" s="3" t="s">
        <v>173</v>
      </c>
      <c r="Q79" s="3" t="s">
        <v>25</v>
      </c>
      <c r="R79" s="2" t="s">
        <v>174</v>
      </c>
    </row>
    <row r="80" spans="1:19" x14ac:dyDescent="0.25">
      <c r="A80" s="3" t="s">
        <v>18</v>
      </c>
      <c r="B80" s="3" t="s">
        <v>19</v>
      </c>
      <c r="C80" s="3" t="s">
        <v>20</v>
      </c>
      <c r="D80" s="3" t="s">
        <v>21</v>
      </c>
      <c r="E80" s="3" t="s">
        <v>22</v>
      </c>
      <c r="F80" s="3" t="s">
        <v>23</v>
      </c>
      <c r="G80" s="3" t="s">
        <v>79</v>
      </c>
      <c r="H80" s="3" t="s">
        <v>25</v>
      </c>
      <c r="I80" s="3" t="s">
        <v>40</v>
      </c>
      <c r="J80" s="3" t="s">
        <v>44</v>
      </c>
      <c r="K80">
        <v>11</v>
      </c>
      <c r="L80">
        <v>2</v>
      </c>
      <c r="M80">
        <v>45</v>
      </c>
      <c r="N80" s="3" t="s">
        <v>40</v>
      </c>
      <c r="O80" s="3" t="s">
        <v>41</v>
      </c>
      <c r="P80" s="3" t="s">
        <v>41</v>
      </c>
      <c r="Q80" s="3" t="s">
        <v>25</v>
      </c>
      <c r="R80" s="2" t="s">
        <v>175</v>
      </c>
    </row>
    <row r="81" spans="1:18" x14ac:dyDescent="0.25">
      <c r="A81" s="3" t="s">
        <v>18</v>
      </c>
      <c r="B81" s="3" t="s">
        <v>19</v>
      </c>
      <c r="C81" s="3" t="s">
        <v>30</v>
      </c>
      <c r="D81" s="3" t="s">
        <v>21</v>
      </c>
      <c r="E81" s="3" t="s">
        <v>22</v>
      </c>
      <c r="F81" s="3" t="s">
        <v>23</v>
      </c>
      <c r="G81" s="3" t="s">
        <v>36</v>
      </c>
      <c r="H81" s="3" t="s">
        <v>25</v>
      </c>
      <c r="I81" s="3" t="s">
        <v>40</v>
      </c>
      <c r="J81" s="3" t="s">
        <v>44</v>
      </c>
      <c r="K81">
        <v>9.5</v>
      </c>
      <c r="L81">
        <v>2</v>
      </c>
      <c r="M81">
        <v>30</v>
      </c>
      <c r="N81" s="3" t="s">
        <v>25</v>
      </c>
      <c r="O81" s="3" t="s">
        <v>176</v>
      </c>
      <c r="P81" s="3" t="s">
        <v>152</v>
      </c>
      <c r="Q81" s="3" t="s">
        <v>25</v>
      </c>
      <c r="R81" s="2" t="s">
        <v>177</v>
      </c>
    </row>
    <row r="82" spans="1:18" x14ac:dyDescent="0.25">
      <c r="A82" s="3" t="s">
        <v>18</v>
      </c>
      <c r="B82" s="3" t="s">
        <v>19</v>
      </c>
      <c r="C82" s="3" t="s">
        <v>20</v>
      </c>
      <c r="D82" s="3" t="s">
        <v>21</v>
      </c>
      <c r="E82" s="3" t="s">
        <v>22</v>
      </c>
      <c r="F82" s="3" t="s">
        <v>23</v>
      </c>
      <c r="G82" s="3" t="s">
        <v>36</v>
      </c>
      <c r="H82" s="3" t="s">
        <v>25</v>
      </c>
      <c r="I82" s="3" t="s">
        <v>25</v>
      </c>
      <c r="J82" s="3" t="s">
        <v>44</v>
      </c>
      <c r="K82">
        <v>10</v>
      </c>
      <c r="L82" s="3">
        <v>3</v>
      </c>
      <c r="M82">
        <v>30</v>
      </c>
      <c r="N82" s="3" t="s">
        <v>25</v>
      </c>
      <c r="O82" s="3" t="s">
        <v>178</v>
      </c>
      <c r="P82" s="3" t="s">
        <v>28</v>
      </c>
      <c r="Q82" s="3" t="s">
        <v>40</v>
      </c>
      <c r="R82" s="2" t="s">
        <v>179</v>
      </c>
    </row>
    <row r="83" spans="1:18" x14ac:dyDescent="0.25">
      <c r="A83" s="3" t="s">
        <v>55</v>
      </c>
      <c r="B83" s="3" t="s">
        <v>156</v>
      </c>
      <c r="C83" s="3" t="s">
        <v>30</v>
      </c>
      <c r="D83" s="3" t="s">
        <v>21</v>
      </c>
      <c r="E83" s="3" t="s">
        <v>22</v>
      </c>
      <c r="F83" s="3" t="s">
        <v>23</v>
      </c>
      <c r="G83" s="3" t="s">
        <v>31</v>
      </c>
      <c r="H83" s="3" t="s">
        <v>25</v>
      </c>
      <c r="I83" s="3" t="s">
        <v>40</v>
      </c>
      <c r="J83" s="3" t="s">
        <v>26</v>
      </c>
      <c r="K83">
        <v>4.5</v>
      </c>
      <c r="L83" s="3">
        <v>2</v>
      </c>
      <c r="M83">
        <v>30</v>
      </c>
      <c r="N83" s="3" t="s">
        <v>40</v>
      </c>
      <c r="O83" s="3" t="s">
        <v>41</v>
      </c>
      <c r="P83" s="3" t="s">
        <v>41</v>
      </c>
      <c r="Q83" s="3" t="s">
        <v>25</v>
      </c>
      <c r="R83" s="2" t="s">
        <v>180</v>
      </c>
    </row>
    <row r="84" spans="1:18" x14ac:dyDescent="0.25">
      <c r="A84" s="3" t="s">
        <v>18</v>
      </c>
      <c r="B84" s="3" t="s">
        <v>19</v>
      </c>
      <c r="C84" s="3" t="s">
        <v>20</v>
      </c>
      <c r="D84" s="3" t="s">
        <v>21</v>
      </c>
      <c r="E84" s="3" t="s">
        <v>22</v>
      </c>
      <c r="F84" s="3" t="s">
        <v>23</v>
      </c>
      <c r="G84" s="3" t="s">
        <v>31</v>
      </c>
      <c r="H84" s="3" t="s">
        <v>25</v>
      </c>
      <c r="I84" s="3" t="s">
        <v>40</v>
      </c>
      <c r="J84" s="3" t="s">
        <v>44</v>
      </c>
      <c r="K84">
        <v>10</v>
      </c>
      <c r="L84" s="3">
        <v>3</v>
      </c>
      <c r="M84">
        <v>30</v>
      </c>
      <c r="N84" s="3" t="s">
        <v>25</v>
      </c>
      <c r="O84" s="3" t="s">
        <v>181</v>
      </c>
      <c r="P84" s="3" t="s">
        <v>182</v>
      </c>
      <c r="Q84" s="3" t="s">
        <v>40</v>
      </c>
    </row>
    <row r="85" spans="1:18" x14ac:dyDescent="0.25">
      <c r="A85" s="3" t="s">
        <v>18</v>
      </c>
      <c r="B85" s="3" t="s">
        <v>156</v>
      </c>
      <c r="C85" s="3" t="s">
        <v>30</v>
      </c>
      <c r="D85" s="3" t="s">
        <v>21</v>
      </c>
      <c r="E85" s="3" t="s">
        <v>22</v>
      </c>
      <c r="F85" s="3" t="s">
        <v>23</v>
      </c>
      <c r="G85" s="3" t="s">
        <v>79</v>
      </c>
      <c r="H85" s="3" t="s">
        <v>25</v>
      </c>
      <c r="I85" s="3" t="s">
        <v>40</v>
      </c>
      <c r="J85" s="3" t="s">
        <v>44</v>
      </c>
      <c r="K85" s="3">
        <v>0.5</v>
      </c>
      <c r="L85" s="3">
        <v>0</v>
      </c>
      <c r="M85">
        <v>0</v>
      </c>
      <c r="N85" s="3" t="s">
        <v>40</v>
      </c>
      <c r="O85" s="3" t="s">
        <v>41</v>
      </c>
      <c r="P85" s="3" t="s">
        <v>41</v>
      </c>
      <c r="Q85" s="3" t="s">
        <v>25</v>
      </c>
      <c r="R85" s="2" t="s">
        <v>183</v>
      </c>
    </row>
    <row r="86" spans="1:18" x14ac:dyDescent="0.25">
      <c r="A86" s="3" t="s">
        <v>18</v>
      </c>
      <c r="B86" s="3" t="s">
        <v>19</v>
      </c>
      <c r="C86" s="3" t="s">
        <v>30</v>
      </c>
      <c r="D86" s="3" t="s">
        <v>21</v>
      </c>
      <c r="E86" s="3" t="s">
        <v>35</v>
      </c>
      <c r="F86" s="3" t="s">
        <v>23</v>
      </c>
      <c r="G86" s="3" t="s">
        <v>70</v>
      </c>
      <c r="H86" s="3" t="s">
        <v>25</v>
      </c>
      <c r="I86" s="3" t="s">
        <v>25</v>
      </c>
      <c r="J86" s="3" t="s">
        <v>44</v>
      </c>
      <c r="K86" s="3">
        <v>10</v>
      </c>
      <c r="L86" s="3">
        <v>2</v>
      </c>
      <c r="M86">
        <v>30</v>
      </c>
      <c r="N86" s="3" t="s">
        <v>25</v>
      </c>
      <c r="O86" s="3" t="s">
        <v>184</v>
      </c>
      <c r="P86" s="3" t="s">
        <v>96</v>
      </c>
      <c r="Q86" s="3" t="s">
        <v>40</v>
      </c>
    </row>
    <row r="87" spans="1:18" x14ac:dyDescent="0.25">
      <c r="A87" s="3" t="s">
        <v>55</v>
      </c>
      <c r="B87" s="3" t="s">
        <v>156</v>
      </c>
      <c r="C87" s="3" t="s">
        <v>30</v>
      </c>
      <c r="D87" s="3" t="s">
        <v>21</v>
      </c>
      <c r="E87" s="3" t="s">
        <v>22</v>
      </c>
      <c r="F87" s="3" t="s">
        <v>23</v>
      </c>
      <c r="G87" s="3" t="s">
        <v>79</v>
      </c>
      <c r="H87" s="3" t="s">
        <v>25</v>
      </c>
      <c r="I87" s="3" t="s">
        <v>40</v>
      </c>
      <c r="J87" s="3" t="s">
        <v>44</v>
      </c>
      <c r="K87" s="3">
        <v>0.5</v>
      </c>
      <c r="L87" s="3">
        <v>0</v>
      </c>
      <c r="M87">
        <v>0</v>
      </c>
      <c r="N87" s="3" t="s">
        <v>40</v>
      </c>
      <c r="O87" s="3" t="s">
        <v>41</v>
      </c>
      <c r="P87" s="3" t="s">
        <v>41</v>
      </c>
      <c r="Q87" s="3" t="s">
        <v>25</v>
      </c>
      <c r="R87" s="2" t="s">
        <v>185</v>
      </c>
    </row>
    <row r="88" spans="1:18" x14ac:dyDescent="0.25">
      <c r="A88" s="3" t="s">
        <v>18</v>
      </c>
      <c r="B88" s="3" t="s">
        <v>156</v>
      </c>
      <c r="C88" s="3" t="s">
        <v>30</v>
      </c>
      <c r="D88" s="3" t="s">
        <v>21</v>
      </c>
      <c r="E88" s="3" t="s">
        <v>22</v>
      </c>
      <c r="F88" s="3" t="s">
        <v>23</v>
      </c>
      <c r="G88" s="3" t="s">
        <v>31</v>
      </c>
      <c r="H88" s="3" t="s">
        <v>25</v>
      </c>
      <c r="I88" s="3" t="s">
        <v>40</v>
      </c>
      <c r="J88" s="3" t="s">
        <v>44</v>
      </c>
      <c r="K88" s="3">
        <v>0.5</v>
      </c>
      <c r="L88" s="3">
        <v>0</v>
      </c>
      <c r="M88">
        <v>0</v>
      </c>
      <c r="N88" s="3" t="s">
        <v>40</v>
      </c>
      <c r="O88" s="3" t="s">
        <v>41</v>
      </c>
      <c r="P88" s="3" t="s">
        <v>41</v>
      </c>
      <c r="Q88" s="3" t="s">
        <v>25</v>
      </c>
      <c r="R88" s="2" t="s">
        <v>186</v>
      </c>
    </row>
    <row r="89" spans="1:18" x14ac:dyDescent="0.25">
      <c r="A89" s="3" t="s">
        <v>18</v>
      </c>
      <c r="B89" s="3" t="s">
        <v>156</v>
      </c>
      <c r="C89" s="3" t="s">
        <v>30</v>
      </c>
      <c r="D89" s="3" t="s">
        <v>21</v>
      </c>
      <c r="E89" s="3" t="s">
        <v>22</v>
      </c>
      <c r="F89" s="3" t="s">
        <v>23</v>
      </c>
      <c r="G89" s="3" t="s">
        <v>31</v>
      </c>
      <c r="H89" s="3" t="s">
        <v>25</v>
      </c>
      <c r="I89" s="3" t="s">
        <v>40</v>
      </c>
      <c r="J89" s="3" t="s">
        <v>151</v>
      </c>
      <c r="K89">
        <v>1.5</v>
      </c>
      <c r="L89" s="3">
        <v>0</v>
      </c>
      <c r="M89">
        <v>0</v>
      </c>
      <c r="N89" s="3" t="s">
        <v>40</v>
      </c>
      <c r="O89" s="3" t="s">
        <v>41</v>
      </c>
      <c r="P89" s="3" t="s">
        <v>41</v>
      </c>
      <c r="Q89" s="3" t="s">
        <v>40</v>
      </c>
    </row>
    <row r="90" spans="1:18" x14ac:dyDescent="0.25">
      <c r="A90" s="3" t="s">
        <v>18</v>
      </c>
      <c r="B90" s="3" t="s">
        <v>187</v>
      </c>
      <c r="C90" s="3" t="s">
        <v>30</v>
      </c>
      <c r="D90" s="3" t="s">
        <v>21</v>
      </c>
      <c r="E90" s="3" t="s">
        <v>22</v>
      </c>
      <c r="F90" s="3" t="s">
        <v>23</v>
      </c>
      <c r="G90" s="3" t="s">
        <v>109</v>
      </c>
      <c r="H90" s="3" t="s">
        <v>25</v>
      </c>
      <c r="I90" s="3" t="s">
        <v>25</v>
      </c>
      <c r="J90" s="3" t="s">
        <v>44</v>
      </c>
      <c r="K90">
        <v>10</v>
      </c>
      <c r="L90" s="3">
        <v>2</v>
      </c>
      <c r="M90" s="3">
        <v>30</v>
      </c>
      <c r="N90" s="3" t="s">
        <v>25</v>
      </c>
      <c r="O90" s="3" t="s">
        <v>27</v>
      </c>
      <c r="P90" s="3" t="s">
        <v>63</v>
      </c>
      <c r="Q90" s="3" t="s">
        <v>40</v>
      </c>
    </row>
    <row r="91" spans="1:18" x14ac:dyDescent="0.25">
      <c r="A91" s="3" t="s">
        <v>55</v>
      </c>
      <c r="B91" s="3" t="s">
        <v>19</v>
      </c>
      <c r="C91" s="3" t="s">
        <v>30</v>
      </c>
      <c r="D91" s="3" t="s">
        <v>21</v>
      </c>
      <c r="E91" s="3" t="s">
        <v>22</v>
      </c>
      <c r="F91" s="3" t="s">
        <v>23</v>
      </c>
      <c r="G91" s="3" t="s">
        <v>118</v>
      </c>
      <c r="H91" s="3" t="s">
        <v>25</v>
      </c>
      <c r="I91" s="3" t="s">
        <v>40</v>
      </c>
      <c r="J91" s="3" t="s">
        <v>44</v>
      </c>
      <c r="K91">
        <v>11</v>
      </c>
      <c r="L91" s="3">
        <v>3</v>
      </c>
      <c r="M91" s="3">
        <v>30</v>
      </c>
      <c r="N91" s="3" t="s">
        <v>25</v>
      </c>
      <c r="O91" s="3" t="s">
        <v>45</v>
      </c>
      <c r="P91" s="3" t="s">
        <v>182</v>
      </c>
      <c r="Q91" s="3" t="s">
        <v>25</v>
      </c>
      <c r="R91" s="2" t="s">
        <v>188</v>
      </c>
    </row>
    <row r="92" spans="1:18" x14ac:dyDescent="0.25">
      <c r="A92" s="3" t="s">
        <v>18</v>
      </c>
      <c r="B92" s="3" t="s">
        <v>187</v>
      </c>
      <c r="C92" s="3" t="s">
        <v>30</v>
      </c>
      <c r="D92" s="3" t="s">
        <v>21</v>
      </c>
      <c r="E92" s="3" t="s">
        <v>22</v>
      </c>
      <c r="H92" s="3" t="s">
        <v>25</v>
      </c>
      <c r="I92" s="3" t="s">
        <v>40</v>
      </c>
      <c r="J92" s="3" t="s">
        <v>44</v>
      </c>
      <c r="K92" s="3">
        <v>0.5</v>
      </c>
      <c r="L92" s="3">
        <v>0</v>
      </c>
      <c r="M92" s="3">
        <v>0</v>
      </c>
      <c r="N92" s="3" t="s">
        <v>40</v>
      </c>
      <c r="O92" s="3" t="s">
        <v>41</v>
      </c>
      <c r="P92" s="3" t="s">
        <v>41</v>
      </c>
      <c r="Q92" s="3" t="s">
        <v>40</v>
      </c>
    </row>
    <row r="93" spans="1:18" x14ac:dyDescent="0.25">
      <c r="A93" s="3" t="s">
        <v>18</v>
      </c>
      <c r="B93" s="3" t="s">
        <v>19</v>
      </c>
      <c r="C93" s="3" t="s">
        <v>30</v>
      </c>
      <c r="D93" s="3" t="s">
        <v>21</v>
      </c>
      <c r="E93" s="3" t="s">
        <v>22</v>
      </c>
      <c r="F93" s="3" t="s">
        <v>23</v>
      </c>
      <c r="G93" s="3" t="s">
        <v>49</v>
      </c>
      <c r="H93" s="3" t="s">
        <v>25</v>
      </c>
      <c r="I93" s="3" t="s">
        <v>25</v>
      </c>
      <c r="J93" s="3" t="s">
        <v>44</v>
      </c>
      <c r="K93" s="3">
        <v>7</v>
      </c>
      <c r="L93" s="3">
        <v>1</v>
      </c>
      <c r="M93" s="3">
        <v>30</v>
      </c>
      <c r="N93" s="3" t="s">
        <v>40</v>
      </c>
      <c r="O93" s="3" t="s">
        <v>41</v>
      </c>
      <c r="P93" s="3" t="s">
        <v>41</v>
      </c>
      <c r="Q93" s="3" t="s">
        <v>40</v>
      </c>
      <c r="R93" s="2" t="s">
        <v>190</v>
      </c>
    </row>
    <row r="94" spans="1:18" x14ac:dyDescent="0.25">
      <c r="A94" s="3" t="s">
        <v>18</v>
      </c>
      <c r="B94" s="3" t="s">
        <v>156</v>
      </c>
      <c r="C94" s="3" t="s">
        <v>30</v>
      </c>
      <c r="D94" s="3" t="s">
        <v>21</v>
      </c>
      <c r="E94" s="3" t="s">
        <v>22</v>
      </c>
      <c r="F94" s="3" t="s">
        <v>23</v>
      </c>
      <c r="G94" s="3" t="s">
        <v>31</v>
      </c>
      <c r="H94" s="3" t="s">
        <v>25</v>
      </c>
      <c r="I94" s="3" t="s">
        <v>40</v>
      </c>
      <c r="J94" s="3" t="s">
        <v>26</v>
      </c>
      <c r="K94" s="3">
        <v>6</v>
      </c>
      <c r="L94" s="3">
        <v>2</v>
      </c>
      <c r="M94" s="3">
        <v>30</v>
      </c>
      <c r="N94" s="3" t="s">
        <v>25</v>
      </c>
      <c r="O94" s="3" t="s">
        <v>32</v>
      </c>
      <c r="P94" s="3" t="s">
        <v>33</v>
      </c>
      <c r="Q94" s="3" t="s">
        <v>40</v>
      </c>
    </row>
    <row r="95" spans="1:18" x14ac:dyDescent="0.25">
      <c r="A95" s="3" t="s">
        <v>18</v>
      </c>
      <c r="B95" s="3" t="s">
        <v>156</v>
      </c>
      <c r="C95" s="3" t="s">
        <v>30</v>
      </c>
      <c r="D95" s="3" t="s">
        <v>21</v>
      </c>
      <c r="E95" s="3" t="s">
        <v>22</v>
      </c>
      <c r="F95" s="3" t="s">
        <v>23</v>
      </c>
      <c r="G95" s="3" t="s">
        <v>79</v>
      </c>
      <c r="H95" s="3" t="s">
        <v>25</v>
      </c>
      <c r="I95" s="3" t="s">
        <v>40</v>
      </c>
      <c r="J95" s="3" t="s">
        <v>44</v>
      </c>
      <c r="K95" s="3">
        <v>4</v>
      </c>
      <c r="L95" s="3">
        <v>0</v>
      </c>
      <c r="M95" s="3">
        <v>0</v>
      </c>
      <c r="N95" s="3" t="s">
        <v>40</v>
      </c>
      <c r="O95" s="3" t="s">
        <v>41</v>
      </c>
      <c r="P95" s="3" t="s">
        <v>41</v>
      </c>
      <c r="Q95" s="3" t="s">
        <v>40</v>
      </c>
    </row>
    <row r="96" spans="1:18" x14ac:dyDescent="0.25">
      <c r="A96" s="3" t="s">
        <v>18</v>
      </c>
      <c r="B96" s="3" t="s">
        <v>156</v>
      </c>
      <c r="C96" s="3" t="s">
        <v>30</v>
      </c>
      <c r="D96" s="3" t="s">
        <v>21</v>
      </c>
      <c r="E96" s="3" t="s">
        <v>22</v>
      </c>
      <c r="F96" s="3" t="s">
        <v>23</v>
      </c>
      <c r="G96" s="3" t="s">
        <v>31</v>
      </c>
      <c r="H96" s="3" t="s">
        <v>25</v>
      </c>
      <c r="I96" s="3" t="s">
        <v>40</v>
      </c>
      <c r="J96" s="3" t="s">
        <v>26</v>
      </c>
      <c r="K96" s="3">
        <v>6</v>
      </c>
      <c r="L96" s="3">
        <v>2</v>
      </c>
      <c r="M96" s="3">
        <v>30</v>
      </c>
      <c r="N96" s="3" t="s">
        <v>25</v>
      </c>
      <c r="O96" s="3" t="s">
        <v>32</v>
      </c>
      <c r="P96" s="3" t="s">
        <v>191</v>
      </c>
      <c r="Q96" s="3" t="s">
        <v>25</v>
      </c>
      <c r="R96" s="2" t="s">
        <v>192</v>
      </c>
    </row>
    <row r="97" spans="1:19" x14ac:dyDescent="0.25">
      <c r="A97" s="3" t="s">
        <v>18</v>
      </c>
      <c r="B97" s="3" t="s">
        <v>156</v>
      </c>
      <c r="C97" s="3" t="s">
        <v>30</v>
      </c>
      <c r="D97" s="3" t="s">
        <v>21</v>
      </c>
      <c r="E97" s="3" t="s">
        <v>35</v>
      </c>
      <c r="F97" s="3" t="s">
        <v>23</v>
      </c>
      <c r="G97" s="3" t="s">
        <v>31</v>
      </c>
      <c r="H97" s="3" t="s">
        <v>25</v>
      </c>
      <c r="I97" s="3" t="s">
        <v>40</v>
      </c>
      <c r="J97" s="3" t="s">
        <v>26</v>
      </c>
      <c r="K97" s="3">
        <v>6</v>
      </c>
      <c r="L97" s="3">
        <v>2</v>
      </c>
      <c r="M97" s="3">
        <v>30</v>
      </c>
      <c r="N97" s="3" t="s">
        <v>25</v>
      </c>
      <c r="O97" s="3" t="s">
        <v>193</v>
      </c>
      <c r="P97" s="3" t="s">
        <v>28</v>
      </c>
      <c r="Q97" s="3" t="s">
        <v>40</v>
      </c>
    </row>
    <row r="98" spans="1:19" x14ac:dyDescent="0.25">
      <c r="A98" s="3" t="s">
        <v>18</v>
      </c>
      <c r="B98" s="3" t="s">
        <v>19</v>
      </c>
      <c r="C98" s="3" t="s">
        <v>30</v>
      </c>
      <c r="D98" s="3" t="s">
        <v>21</v>
      </c>
      <c r="E98" s="3" t="s">
        <v>22</v>
      </c>
      <c r="F98" s="3" t="s">
        <v>23</v>
      </c>
      <c r="G98" s="3" t="s">
        <v>194</v>
      </c>
      <c r="H98" s="3" t="s">
        <v>25</v>
      </c>
      <c r="I98" s="3" t="s">
        <v>25</v>
      </c>
      <c r="J98" s="3" t="s">
        <v>44</v>
      </c>
      <c r="K98" s="3">
        <v>11</v>
      </c>
      <c r="L98" s="3">
        <v>3</v>
      </c>
      <c r="M98" s="3">
        <v>30</v>
      </c>
      <c r="N98" s="3" t="s">
        <v>40</v>
      </c>
      <c r="O98" s="3" t="s">
        <v>41</v>
      </c>
      <c r="P98" s="3" t="s">
        <v>41</v>
      </c>
      <c r="Q98" s="3" t="s">
        <v>40</v>
      </c>
    </row>
    <row r="99" spans="1:19" x14ac:dyDescent="0.25">
      <c r="A99" s="3" t="s">
        <v>18</v>
      </c>
      <c r="B99" s="3" t="s">
        <v>19</v>
      </c>
      <c r="C99" s="3" t="s">
        <v>30</v>
      </c>
      <c r="D99" s="3" t="s">
        <v>21</v>
      </c>
      <c r="E99" s="3" t="s">
        <v>22</v>
      </c>
      <c r="F99" s="3" t="s">
        <v>23</v>
      </c>
      <c r="G99" s="3" t="s">
        <v>31</v>
      </c>
      <c r="H99" s="3" t="s">
        <v>25</v>
      </c>
      <c r="I99" s="3" t="s">
        <v>25</v>
      </c>
      <c r="J99" s="3" t="s">
        <v>44</v>
      </c>
      <c r="K99" s="3">
        <v>12</v>
      </c>
      <c r="L99" s="3">
        <v>3</v>
      </c>
      <c r="M99" s="3">
        <v>30</v>
      </c>
      <c r="N99" s="3" t="s">
        <v>25</v>
      </c>
      <c r="O99" s="4" t="s">
        <v>195</v>
      </c>
      <c r="P99" s="3" t="s">
        <v>182</v>
      </c>
      <c r="Q99" s="3" t="s">
        <v>40</v>
      </c>
      <c r="S99" s="4" t="s">
        <v>77</v>
      </c>
    </row>
    <row r="100" spans="1:19" x14ac:dyDescent="0.25">
      <c r="A100" s="3" t="s">
        <v>55</v>
      </c>
      <c r="B100" s="3" t="s">
        <v>19</v>
      </c>
      <c r="C100" s="3" t="s">
        <v>30</v>
      </c>
      <c r="D100" s="3" t="s">
        <v>21</v>
      </c>
      <c r="E100" s="3" t="s">
        <v>22</v>
      </c>
      <c r="F100" s="3" t="s">
        <v>23</v>
      </c>
      <c r="G100" s="3" t="s">
        <v>61</v>
      </c>
      <c r="H100" s="3" t="s">
        <v>25</v>
      </c>
      <c r="I100" s="3" t="s">
        <v>25</v>
      </c>
      <c r="J100" s="3" t="s">
        <v>44</v>
      </c>
      <c r="K100" s="3">
        <v>12</v>
      </c>
      <c r="L100" s="3">
        <v>3</v>
      </c>
      <c r="M100" s="3">
        <v>25</v>
      </c>
      <c r="N100" s="3" t="s">
        <v>25</v>
      </c>
      <c r="O100" s="3" t="s">
        <v>196</v>
      </c>
      <c r="P100" s="3" t="s">
        <v>197</v>
      </c>
      <c r="Q100" s="3" t="s">
        <v>40</v>
      </c>
    </row>
    <row r="101" spans="1:19" x14ac:dyDescent="0.25">
      <c r="A101" s="3" t="s">
        <v>55</v>
      </c>
      <c r="B101" s="3" t="s">
        <v>19</v>
      </c>
      <c r="C101" s="3" t="s">
        <v>30</v>
      </c>
      <c r="D101" s="3" t="s">
        <v>21</v>
      </c>
      <c r="E101" s="3" t="s">
        <v>22</v>
      </c>
      <c r="F101" s="3" t="s">
        <v>23</v>
      </c>
      <c r="G101" s="3" t="s">
        <v>70</v>
      </c>
      <c r="H101" s="3" t="s">
        <v>25</v>
      </c>
      <c r="I101" s="3" t="s">
        <v>25</v>
      </c>
      <c r="J101" s="3" t="s">
        <v>44</v>
      </c>
      <c r="K101" s="3">
        <v>9</v>
      </c>
      <c r="L101" s="3">
        <v>2</v>
      </c>
      <c r="M101" s="3">
        <v>30</v>
      </c>
      <c r="N101" s="3" t="s">
        <v>25</v>
      </c>
      <c r="O101" s="3" t="s">
        <v>95</v>
      </c>
      <c r="P101" s="3" t="s">
        <v>96</v>
      </c>
      <c r="Q101" s="3" t="s">
        <v>40</v>
      </c>
    </row>
    <row r="102" spans="1:19" x14ac:dyDescent="0.25">
      <c r="A102" s="3" t="s">
        <v>18</v>
      </c>
      <c r="B102" s="3" t="s">
        <v>19</v>
      </c>
      <c r="C102" s="3" t="s">
        <v>30</v>
      </c>
      <c r="D102" s="3" t="s">
        <v>21</v>
      </c>
      <c r="E102" s="3" t="s">
        <v>35</v>
      </c>
      <c r="F102" s="3" t="s">
        <v>23</v>
      </c>
      <c r="G102" s="3" t="s">
        <v>88</v>
      </c>
      <c r="H102" s="3" t="s">
        <v>25</v>
      </c>
      <c r="I102" s="3" t="s">
        <v>25</v>
      </c>
      <c r="J102" s="3" t="s">
        <v>44</v>
      </c>
      <c r="K102" s="3">
        <v>10</v>
      </c>
      <c r="L102" s="3">
        <v>3</v>
      </c>
      <c r="M102" s="3">
        <v>30</v>
      </c>
      <c r="N102" s="3" t="s">
        <v>25</v>
      </c>
      <c r="O102" s="3" t="s">
        <v>27</v>
      </c>
      <c r="P102" s="3" t="s">
        <v>128</v>
      </c>
      <c r="Q102" s="3" t="s">
        <v>25</v>
      </c>
      <c r="R102" s="2" t="s">
        <v>198</v>
      </c>
    </row>
    <row r="103" spans="1:19" x14ac:dyDescent="0.25">
      <c r="A103" s="3" t="s">
        <v>18</v>
      </c>
      <c r="B103" s="3" t="s">
        <v>19</v>
      </c>
      <c r="C103" s="3" t="s">
        <v>30</v>
      </c>
      <c r="D103" s="3" t="s">
        <v>21</v>
      </c>
      <c r="E103" s="3" t="s">
        <v>22</v>
      </c>
      <c r="F103" s="3" t="s">
        <v>23</v>
      </c>
      <c r="G103" s="3" t="s">
        <v>109</v>
      </c>
      <c r="H103" s="3" t="s">
        <v>25</v>
      </c>
      <c r="I103" s="3" t="s">
        <v>25</v>
      </c>
      <c r="J103" s="3" t="s">
        <v>44</v>
      </c>
      <c r="K103" s="3">
        <v>11</v>
      </c>
      <c r="L103" s="3">
        <v>3</v>
      </c>
      <c r="M103" s="3">
        <v>30</v>
      </c>
      <c r="N103" s="3" t="s">
        <v>25</v>
      </c>
      <c r="O103" s="3" t="s">
        <v>74</v>
      </c>
      <c r="P103" s="3" t="s">
        <v>199</v>
      </c>
      <c r="Q103" s="3" t="s">
        <v>25</v>
      </c>
    </row>
    <row r="104" spans="1:19" x14ac:dyDescent="0.25">
      <c r="A104" s="3" t="s">
        <v>55</v>
      </c>
      <c r="B104" s="3" t="s">
        <v>48</v>
      </c>
      <c r="C104" s="3" t="s">
        <v>20</v>
      </c>
      <c r="D104" s="3" t="s">
        <v>21</v>
      </c>
      <c r="E104" s="3" t="s">
        <v>22</v>
      </c>
      <c r="F104" s="3" t="s">
        <v>23</v>
      </c>
      <c r="G104" s="3" t="s">
        <v>31</v>
      </c>
      <c r="H104" s="3" t="s">
        <v>25</v>
      </c>
      <c r="I104" s="3" t="s">
        <v>40</v>
      </c>
      <c r="J104" s="3" t="s">
        <v>26</v>
      </c>
      <c r="K104" s="3">
        <v>3</v>
      </c>
      <c r="L104" s="3">
        <v>3</v>
      </c>
      <c r="M104" s="3">
        <v>30</v>
      </c>
      <c r="N104" s="3" t="s">
        <v>40</v>
      </c>
      <c r="O104" s="3" t="s">
        <v>41</v>
      </c>
      <c r="P104" s="3" t="s">
        <v>41</v>
      </c>
      <c r="Q104" s="3" t="s">
        <v>25</v>
      </c>
      <c r="R104" s="2" t="s">
        <v>200</v>
      </c>
    </row>
    <row r="105" spans="1:19" x14ac:dyDescent="0.25">
      <c r="A105" s="3" t="s">
        <v>55</v>
      </c>
      <c r="B105" s="3" t="s">
        <v>19</v>
      </c>
      <c r="C105" s="3" t="s">
        <v>30</v>
      </c>
      <c r="D105" s="3" t="s">
        <v>21</v>
      </c>
      <c r="E105" s="3" t="s">
        <v>22</v>
      </c>
      <c r="F105" s="3" t="s">
        <v>23</v>
      </c>
      <c r="G105" s="3" t="s">
        <v>31</v>
      </c>
      <c r="H105" s="3" t="s">
        <v>25</v>
      </c>
      <c r="I105" s="3" t="s">
        <v>25</v>
      </c>
      <c r="J105" s="3" t="s">
        <v>44</v>
      </c>
      <c r="K105" s="3">
        <v>9</v>
      </c>
      <c r="L105" s="3">
        <v>3</v>
      </c>
      <c r="M105" s="3">
        <v>30</v>
      </c>
      <c r="N105" s="3" t="s">
        <v>25</v>
      </c>
      <c r="O105" s="3" t="s">
        <v>184</v>
      </c>
      <c r="P105" s="3" t="s">
        <v>201</v>
      </c>
      <c r="Q105" s="3" t="s">
        <v>25</v>
      </c>
      <c r="R105" s="2" t="s">
        <v>202</v>
      </c>
    </row>
    <row r="106" spans="1:19" x14ac:dyDescent="0.25">
      <c r="A106" s="3" t="s">
        <v>18</v>
      </c>
      <c r="B106" s="3" t="s">
        <v>19</v>
      </c>
      <c r="C106" s="3" t="s">
        <v>30</v>
      </c>
      <c r="D106" s="3" t="s">
        <v>21</v>
      </c>
      <c r="E106" s="3" t="s">
        <v>22</v>
      </c>
      <c r="F106" s="3" t="s">
        <v>23</v>
      </c>
      <c r="G106" s="3" t="s">
        <v>36</v>
      </c>
      <c r="H106" s="3" t="s">
        <v>25</v>
      </c>
      <c r="I106" s="3" t="s">
        <v>40</v>
      </c>
      <c r="J106" s="3" t="s">
        <v>44</v>
      </c>
      <c r="K106" s="3">
        <v>11.5</v>
      </c>
      <c r="L106" s="3">
        <v>3</v>
      </c>
      <c r="M106" s="3">
        <v>30</v>
      </c>
      <c r="N106" s="3" t="s">
        <v>25</v>
      </c>
      <c r="O106" s="3" t="s">
        <v>203</v>
      </c>
      <c r="P106" s="3" t="s">
        <v>191</v>
      </c>
      <c r="Q106" s="3" t="s">
        <v>25</v>
      </c>
      <c r="R106" s="2" t="s">
        <v>204</v>
      </c>
    </row>
    <row r="107" spans="1:19" x14ac:dyDescent="0.25">
      <c r="A107" s="3" t="s">
        <v>18</v>
      </c>
      <c r="B107" s="3" t="s">
        <v>48</v>
      </c>
      <c r="C107" s="3" t="s">
        <v>30</v>
      </c>
      <c r="D107" s="3" t="s">
        <v>21</v>
      </c>
      <c r="E107" s="3" t="s">
        <v>22</v>
      </c>
      <c r="F107" s="3" t="s">
        <v>23</v>
      </c>
      <c r="G107" s="3" t="s">
        <v>70</v>
      </c>
      <c r="H107" s="3" t="s">
        <v>25</v>
      </c>
      <c r="I107" s="3" t="s">
        <v>40</v>
      </c>
      <c r="J107" t="s">
        <v>52</v>
      </c>
      <c r="K107" s="3">
        <v>10</v>
      </c>
      <c r="L107" s="3">
        <v>3</v>
      </c>
      <c r="M107" s="3">
        <v>30</v>
      </c>
      <c r="N107" s="3" t="s">
        <v>25</v>
      </c>
      <c r="O107" s="3" t="s">
        <v>205</v>
      </c>
      <c r="P107" s="3" t="s">
        <v>104</v>
      </c>
      <c r="Q107" s="3" t="s">
        <v>25</v>
      </c>
      <c r="R107" s="3" t="s">
        <v>206</v>
      </c>
    </row>
    <row r="108" spans="1:19" x14ac:dyDescent="0.25">
      <c r="A108" s="3" t="s">
        <v>18</v>
      </c>
      <c r="B108" s="3" t="s">
        <v>19</v>
      </c>
      <c r="C108" s="3" t="s">
        <v>30</v>
      </c>
      <c r="D108" s="3" t="s">
        <v>21</v>
      </c>
      <c r="E108" s="3" t="s">
        <v>22</v>
      </c>
      <c r="F108" s="3" t="s">
        <v>23</v>
      </c>
      <c r="G108" s="3" t="s">
        <v>31</v>
      </c>
      <c r="H108" s="3" t="s">
        <v>25</v>
      </c>
      <c r="I108" s="3" t="s">
        <v>40</v>
      </c>
      <c r="J108" t="s">
        <v>52</v>
      </c>
      <c r="K108" s="3">
        <v>10</v>
      </c>
      <c r="L108" s="3">
        <v>3</v>
      </c>
      <c r="M108" s="3">
        <v>30</v>
      </c>
      <c r="N108" s="3" t="s">
        <v>40</v>
      </c>
      <c r="O108" s="3" t="s">
        <v>41</v>
      </c>
      <c r="P108" s="3" t="s">
        <v>41</v>
      </c>
      <c r="Q108" s="3" t="s">
        <v>40</v>
      </c>
    </row>
    <row r="109" spans="1:19" x14ac:dyDescent="0.25">
      <c r="A109" s="3" t="s">
        <v>18</v>
      </c>
      <c r="B109" s="3" t="s">
        <v>48</v>
      </c>
      <c r="C109" s="3" t="s">
        <v>30</v>
      </c>
      <c r="D109" s="3" t="s">
        <v>21</v>
      </c>
      <c r="E109" s="3" t="s">
        <v>22</v>
      </c>
      <c r="F109" s="3" t="s">
        <v>23</v>
      </c>
      <c r="G109" s="3" t="s">
        <v>31</v>
      </c>
      <c r="H109" s="3" t="s">
        <v>25</v>
      </c>
      <c r="I109" s="3" t="s">
        <v>40</v>
      </c>
      <c r="J109" t="s">
        <v>52</v>
      </c>
      <c r="K109" s="3">
        <v>10</v>
      </c>
      <c r="L109" s="3">
        <v>3</v>
      </c>
      <c r="M109" s="3">
        <v>30</v>
      </c>
      <c r="N109" s="3" t="s">
        <v>40</v>
      </c>
      <c r="O109" s="3" t="s">
        <v>41</v>
      </c>
      <c r="P109" s="3" t="s">
        <v>41</v>
      </c>
      <c r="Q109" s="3" t="s">
        <v>40</v>
      </c>
    </row>
  </sheetData>
  <autoFilter ref="A1:T109" xr:uid="{75AF052B-700C-4A8C-971B-2AC361E080F4}"/>
  <hyperlinks>
    <hyperlink ref="R2" r:id="rId1" xr:uid="{5DA63D4E-9D54-4E69-A58D-A3F9DE73B1EE}"/>
    <hyperlink ref="R3" r:id="rId2" xr:uid="{5B8A0553-2A9A-4CF0-9FCF-21089828CFFF}"/>
    <hyperlink ref="R4" r:id="rId3" xr:uid="{971F6EB3-60FA-45EA-AF6F-F047FA099BDE}"/>
    <hyperlink ref="R5" r:id="rId4" xr:uid="{2F62B74B-45AB-4A1A-B67E-880BE5D487C1}"/>
    <hyperlink ref="R6" r:id="rId5" xr:uid="{E37AD17E-9533-4073-A8E8-AEF2DB144CEC}"/>
    <hyperlink ref="R7" r:id="rId6" xr:uid="{311D3926-8DAE-40E8-8158-BF57BE2EF24D}"/>
    <hyperlink ref="R8" r:id="rId7" xr:uid="{BD780C7F-AFE0-4A15-BE06-2A4B347D863A}"/>
    <hyperlink ref="R9" r:id="rId8" xr:uid="{DC32F5C2-1D64-421E-A102-A9DFD9E5BE3D}"/>
    <hyperlink ref="R10" r:id="rId9" xr:uid="{3D75230D-D268-48B9-BD70-889BC6E98B3D}"/>
    <hyperlink ref="R11" r:id="rId10" xr:uid="{31B29FFA-4061-4180-87F7-DCC76D6315FD}"/>
    <hyperlink ref="R12" r:id="rId11" xr:uid="{1E10BBBF-FD68-4D92-8039-F337DCAA8E3A}"/>
    <hyperlink ref="R13" r:id="rId12" xr:uid="{76EEF711-3EDD-4584-9C85-F14B1E5DF196}"/>
    <hyperlink ref="R14" r:id="rId13" xr:uid="{2AEF5040-4F8D-4D38-AC81-947000269D34}"/>
    <hyperlink ref="R15" r:id="rId14" xr:uid="{8BC81A50-0E4D-4DE1-B20E-8C0BFED2F7AC}"/>
    <hyperlink ref="R16" r:id="rId15" xr:uid="{51E48C3C-5FBC-4CA2-BFDE-D7E0A5C29ED5}"/>
    <hyperlink ref="R17" r:id="rId16" xr:uid="{C83D6F06-2387-4C9A-A535-7AE30F285558}"/>
    <hyperlink ref="R18" r:id="rId17" xr:uid="{5E4E04EB-D050-44EA-99EF-7B4CEBCDE4EA}"/>
    <hyperlink ref="R19" r:id="rId18" xr:uid="{F75AFCD4-69D6-4211-831E-A76D0E570AC2}"/>
    <hyperlink ref="R20" r:id="rId19" xr:uid="{B673BE8B-71C8-4496-8702-3358B6AE8145}"/>
    <hyperlink ref="R21" r:id="rId20" xr:uid="{38D8CA3F-0DA8-4321-8BE0-5ABE407053B4}"/>
    <hyperlink ref="R22" r:id="rId21" xr:uid="{47C27786-D248-4221-9A8C-1D08AC497DF6}"/>
    <hyperlink ref="R23" r:id="rId22" xr:uid="{735C81F9-ECC2-4AB8-9BB9-61F54F5EFB0C}"/>
    <hyperlink ref="R24" r:id="rId23" xr:uid="{2169F69C-E703-44C1-A05A-6D69DE6B7D4C}"/>
    <hyperlink ref="R25" r:id="rId24" xr:uid="{80F0BECD-1EC3-42D6-BF41-D05120FFAE04}"/>
    <hyperlink ref="R26" r:id="rId25" xr:uid="{A11F455A-757D-4A2C-8574-FE5624740EE0}"/>
    <hyperlink ref="R27" r:id="rId26" xr:uid="{5F535A0F-872D-4A8F-9271-5841125E56FA}"/>
    <hyperlink ref="R28" r:id="rId27" xr:uid="{5A9525D6-E1BB-4880-90A4-B6E128922E4D}"/>
    <hyperlink ref="R29" r:id="rId28" xr:uid="{DC006593-BA0F-4E6E-8BA1-A38B18E75B8D}"/>
    <hyperlink ref="R30" r:id="rId29" xr:uid="{5ACA1B01-A973-4BBD-AC04-E2641C0CE5CE}"/>
    <hyperlink ref="R31" r:id="rId30" xr:uid="{C1E7D7DC-3FA8-46DD-9F73-174F4B23FE97}"/>
    <hyperlink ref="R32" r:id="rId31" xr:uid="{0D1E7583-5AA5-40C5-9497-3AB294FBD4CA}"/>
    <hyperlink ref="R33" r:id="rId32" xr:uid="{59A3288B-AA5E-4BF0-88AD-3F52FFCB09FD}"/>
    <hyperlink ref="R34" r:id="rId33" xr:uid="{1895D2A5-ED7F-4914-BC1A-06D7D2E9A881}"/>
    <hyperlink ref="R35" r:id="rId34" xr:uid="{73F8EFC7-2145-4F27-81E4-FC3C408B4248}"/>
    <hyperlink ref="R36" r:id="rId35" xr:uid="{343B7C02-B391-437A-8B6D-E9E2944D2ACF}"/>
    <hyperlink ref="R37" r:id="rId36" xr:uid="{644032AB-F719-4998-A2C0-270561061F68}"/>
    <hyperlink ref="R38" r:id="rId37" xr:uid="{2DEF586E-21C3-4842-8ED4-DBC4148EEC2B}"/>
    <hyperlink ref="R39" r:id="rId38" xr:uid="{464C03B7-61D4-40DC-A3B6-899C2DBCFCDE}"/>
    <hyperlink ref="R40" r:id="rId39" xr:uid="{5FFCAAEB-A998-4D33-B3EE-9D55EED07290}"/>
    <hyperlink ref="R42" r:id="rId40" xr:uid="{91DF8FDA-2BC1-4942-BEDF-78AFA5E49B58}"/>
    <hyperlink ref="R43" r:id="rId41" xr:uid="{C29DCAF3-135D-47ED-B616-98182152841A}"/>
    <hyperlink ref="R44" r:id="rId42" xr:uid="{475B5A1E-9912-4B65-9FE6-B37907B784CE}"/>
    <hyperlink ref="R45" r:id="rId43" xr:uid="{94B38AB7-E10A-4669-8FBD-FA5FBB6D7391}"/>
    <hyperlink ref="R46" r:id="rId44" xr:uid="{39A3C793-4261-400A-86A5-11CAC2A7BA94}"/>
    <hyperlink ref="R47" r:id="rId45" xr:uid="{BA40A1D6-0717-4545-93FC-5FE9923D2242}"/>
    <hyperlink ref="R48" r:id="rId46" xr:uid="{5B31FBBB-98B3-4A6F-B390-37A5C4C6D074}"/>
    <hyperlink ref="R49" r:id="rId47" xr:uid="{CA00A81B-4A3D-4FDD-9818-97514355B262}"/>
    <hyperlink ref="R50" r:id="rId48" xr:uid="{A84E5A1D-5587-4E8D-93BB-C3348703B553}"/>
    <hyperlink ref="R52" r:id="rId49" xr:uid="{87314E6F-3DCA-4B53-A480-1D0DC119CCA7}"/>
    <hyperlink ref="R53" r:id="rId50" xr:uid="{6D85D7E4-3874-4DF8-82C2-4765E80A1AD4}"/>
    <hyperlink ref="R54" r:id="rId51" xr:uid="{FB4A33B8-A90D-4D0C-93EE-C4872CCA0AD3}"/>
    <hyperlink ref="R55" r:id="rId52" xr:uid="{5C389D49-4BED-4C1B-9388-A2BBF1DF54D6}"/>
    <hyperlink ref="R56" r:id="rId53" xr:uid="{EC2DD7BF-12CB-47DC-9883-9AACFA3001B6}"/>
    <hyperlink ref="R57" r:id="rId54" xr:uid="{E1D99558-63C8-49C0-82C7-9C76E291C522}"/>
    <hyperlink ref="R58" r:id="rId55" xr:uid="{1C11C1C0-2CB2-47EF-8065-0BE527F3A776}"/>
    <hyperlink ref="R59" r:id="rId56" xr:uid="{126BF011-0E32-4113-8666-3B6CEB467BB7}"/>
    <hyperlink ref="R60" r:id="rId57" xr:uid="{459C9C54-9A63-4B8F-AE6A-C86D787D8DB9}"/>
    <hyperlink ref="R61" r:id="rId58" xr:uid="{33500BDA-8F39-4E2E-8C97-554DBB11433F}"/>
    <hyperlink ref="R62" r:id="rId59" xr:uid="{AA942229-36C8-4027-A801-816240CBC162}"/>
    <hyperlink ref="R63" r:id="rId60" xr:uid="{C271E822-15A1-4396-A927-D289F51A48AC}"/>
    <hyperlink ref="R66" r:id="rId61" xr:uid="{3852AC7D-E562-49F1-B74D-C885F83BC1F5}"/>
    <hyperlink ref="R67" r:id="rId62" xr:uid="{A3CE9C6E-4712-461C-BC6A-634CE04FD86F}"/>
    <hyperlink ref="R69" r:id="rId63" xr:uid="{F476B17D-53FF-4C2B-82BE-5BACDFAF2636}"/>
    <hyperlink ref="R70" r:id="rId64" xr:uid="{C92B46E5-E896-41F2-A10E-EE1A84D69D59}"/>
    <hyperlink ref="R72" r:id="rId65" xr:uid="{37762A86-6164-4DED-A8FC-C42D617DE196}"/>
    <hyperlink ref="R74" r:id="rId66" xr:uid="{63B17999-2A29-4F86-9869-DD1FD2B7CF27}"/>
    <hyperlink ref="R75" r:id="rId67" xr:uid="{43EB9CCA-ECB6-4A4B-86BF-71287A2B7BD6}"/>
    <hyperlink ref="R76" r:id="rId68" xr:uid="{583A95DB-E106-40B3-8A93-44CF145A2C39}"/>
    <hyperlink ref="R77" r:id="rId69" xr:uid="{893575F8-A555-43E5-AA6D-72F149F47B8F}"/>
    <hyperlink ref="R78" r:id="rId70" xr:uid="{88CF2002-CE13-4B53-92B6-A18AD4B4D5CC}"/>
    <hyperlink ref="R79" r:id="rId71" xr:uid="{F9A0177D-FF4B-425C-A90C-3E9ACA879739}"/>
    <hyperlink ref="R80" r:id="rId72" xr:uid="{6E73DEB0-1F41-40D9-BDEF-2051894A5650}"/>
    <hyperlink ref="R81" r:id="rId73" xr:uid="{5645A523-1628-4F30-AE52-99A4ACBCDF88}"/>
    <hyperlink ref="R82" r:id="rId74" xr:uid="{3C9E6C2E-B591-4E2C-B5C5-215B3C3FDE6B}"/>
    <hyperlink ref="R83" r:id="rId75" xr:uid="{10764AE3-48A2-40D0-8CE2-3B3C89A8D88F}"/>
    <hyperlink ref="R85" r:id="rId76" xr:uid="{7DFE9006-2B9E-4E0F-B152-22A7FBC38F2D}"/>
    <hyperlink ref="R87" r:id="rId77" xr:uid="{B3367E38-F46D-4A33-A327-E8CF2AFD8E6F}"/>
    <hyperlink ref="R88" r:id="rId78" xr:uid="{D3DE920C-0EC4-4D72-8D23-91B7E777D4DC}"/>
    <hyperlink ref="R91" r:id="rId79" xr:uid="{F3CECDDC-366D-4DCD-ACFC-61DBC3E66187}"/>
    <hyperlink ref="R93" r:id="rId80" xr:uid="{860087F8-5B85-46AA-8961-20562FEE2582}"/>
    <hyperlink ref="R96" r:id="rId81" xr:uid="{6EDB07F4-3F17-4FFA-9F4D-9AB13EC953DA}"/>
    <hyperlink ref="R102" r:id="rId82" xr:uid="{F3A1F6D3-D738-4691-95B6-FA8269877870}"/>
    <hyperlink ref="R104" r:id="rId83" xr:uid="{B41CB5F7-38DC-4CC5-B2E1-A37063AD5BE3}"/>
    <hyperlink ref="R105" r:id="rId84" xr:uid="{5A31E9A3-7242-44F6-92FE-6D7BA51B6A27}"/>
    <hyperlink ref="R106" r:id="rId85" xr:uid="{A1354F54-0FD3-4FC6-857D-F04EB1B0DAB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CE093-7235-4428-82E8-B0783DFAFF12}">
  <dimension ref="A1:G109"/>
  <sheetViews>
    <sheetView workbookViewId="0">
      <selection activeCell="M12" sqref="M12"/>
    </sheetView>
  </sheetViews>
  <sheetFormatPr defaultRowHeight="15" x14ac:dyDescent="0.25"/>
  <cols>
    <col min="6" max="6" width="13.28515625" customWidth="1"/>
  </cols>
  <sheetData>
    <row r="1" spans="1:7" x14ac:dyDescent="0.25">
      <c r="A1" s="1" t="s">
        <v>10</v>
      </c>
      <c r="D1" s="1" t="s">
        <v>12</v>
      </c>
    </row>
    <row r="2" spans="1:7" ht="15.75" thickBot="1" x14ac:dyDescent="0.3">
      <c r="A2">
        <v>10</v>
      </c>
      <c r="D2">
        <v>30</v>
      </c>
    </row>
    <row r="3" spans="1:7" x14ac:dyDescent="0.25">
      <c r="A3">
        <v>10</v>
      </c>
      <c r="D3">
        <v>45</v>
      </c>
      <c r="F3" s="85" t="s">
        <v>12</v>
      </c>
      <c r="G3" s="85"/>
    </row>
    <row r="4" spans="1:7" x14ac:dyDescent="0.25">
      <c r="A4">
        <v>11</v>
      </c>
      <c r="D4">
        <v>30</v>
      </c>
      <c r="F4" s="83"/>
      <c r="G4" s="83"/>
    </row>
    <row r="5" spans="1:7" x14ac:dyDescent="0.25">
      <c r="A5">
        <v>11</v>
      </c>
      <c r="D5">
        <v>45</v>
      </c>
      <c r="F5" s="83" t="s">
        <v>334</v>
      </c>
      <c r="G5" s="83">
        <v>31.683168316831683</v>
      </c>
    </row>
    <row r="6" spans="1:7" x14ac:dyDescent="0.25">
      <c r="A6">
        <v>9</v>
      </c>
      <c r="D6">
        <v>25</v>
      </c>
      <c r="F6" s="83" t="s">
        <v>335</v>
      </c>
      <c r="G6" s="83">
        <v>0.49390957866284796</v>
      </c>
    </row>
    <row r="7" spans="1:7" x14ac:dyDescent="0.25">
      <c r="A7">
        <v>11</v>
      </c>
      <c r="D7">
        <v>45</v>
      </c>
      <c r="F7" s="83" t="s">
        <v>336</v>
      </c>
      <c r="G7" s="83">
        <v>30</v>
      </c>
    </row>
    <row r="8" spans="1:7" x14ac:dyDescent="0.25">
      <c r="A8">
        <v>10</v>
      </c>
      <c r="D8">
        <v>30</v>
      </c>
      <c r="F8" s="83" t="s">
        <v>337</v>
      </c>
      <c r="G8" s="83">
        <v>30</v>
      </c>
    </row>
    <row r="9" spans="1:7" x14ac:dyDescent="0.25">
      <c r="A9">
        <v>10</v>
      </c>
      <c r="D9">
        <v>30</v>
      </c>
      <c r="F9" s="83" t="s">
        <v>338</v>
      </c>
      <c r="G9" s="83">
        <v>4.9637298336418461</v>
      </c>
    </row>
    <row r="10" spans="1:7" x14ac:dyDescent="0.25">
      <c r="A10">
        <v>10</v>
      </c>
      <c r="D10">
        <v>30</v>
      </c>
      <c r="F10" s="83" t="s">
        <v>339</v>
      </c>
      <c r="G10" s="83">
        <v>24.638613861386112</v>
      </c>
    </row>
    <row r="11" spans="1:7" x14ac:dyDescent="0.25">
      <c r="A11">
        <v>10</v>
      </c>
      <c r="D11">
        <v>30</v>
      </c>
      <c r="F11" s="83" t="s">
        <v>340</v>
      </c>
      <c r="G11" s="83">
        <v>3.5909009846290023</v>
      </c>
    </row>
    <row r="12" spans="1:7" x14ac:dyDescent="0.25">
      <c r="A12">
        <v>10</v>
      </c>
      <c r="D12">
        <v>30</v>
      </c>
      <c r="F12" s="83" t="s">
        <v>341</v>
      </c>
      <c r="G12" s="83">
        <v>2.2795825445943407</v>
      </c>
    </row>
    <row r="13" spans="1:7" x14ac:dyDescent="0.25">
      <c r="A13">
        <v>10</v>
      </c>
      <c r="D13">
        <v>30</v>
      </c>
      <c r="F13" s="83" t="s">
        <v>342</v>
      </c>
      <c r="G13" s="83">
        <v>20</v>
      </c>
    </row>
    <row r="14" spans="1:7" x14ac:dyDescent="0.25">
      <c r="A14">
        <v>8</v>
      </c>
      <c r="D14">
        <v>30</v>
      </c>
      <c r="F14" s="83" t="s">
        <v>343</v>
      </c>
      <c r="G14" s="83">
        <v>25</v>
      </c>
    </row>
    <row r="15" spans="1:7" x14ac:dyDescent="0.25">
      <c r="A15">
        <v>9</v>
      </c>
      <c r="D15">
        <v>30</v>
      </c>
      <c r="F15" s="83" t="s">
        <v>344</v>
      </c>
      <c r="G15" s="83">
        <v>45</v>
      </c>
    </row>
    <row r="16" spans="1:7" x14ac:dyDescent="0.25">
      <c r="A16">
        <v>10</v>
      </c>
      <c r="D16">
        <v>30</v>
      </c>
      <c r="F16" s="83" t="s">
        <v>345</v>
      </c>
      <c r="G16" s="83">
        <v>3200</v>
      </c>
    </row>
    <row r="17" spans="1:7" ht="15.75" thickBot="1" x14ac:dyDescent="0.3">
      <c r="A17">
        <v>10</v>
      </c>
      <c r="D17">
        <v>30</v>
      </c>
      <c r="F17" s="84" t="s">
        <v>346</v>
      </c>
      <c r="G17" s="84">
        <v>101</v>
      </c>
    </row>
    <row r="18" spans="1:7" x14ac:dyDescent="0.25">
      <c r="A18">
        <v>6</v>
      </c>
      <c r="D18">
        <v>30</v>
      </c>
    </row>
    <row r="19" spans="1:7" x14ac:dyDescent="0.25">
      <c r="A19">
        <v>10</v>
      </c>
      <c r="D19">
        <v>30</v>
      </c>
    </row>
    <row r="20" spans="1:7" x14ac:dyDescent="0.25">
      <c r="A20">
        <v>10</v>
      </c>
      <c r="D20">
        <v>30</v>
      </c>
    </row>
    <row r="21" spans="1:7" x14ac:dyDescent="0.25">
      <c r="A21">
        <v>10</v>
      </c>
      <c r="D21">
        <v>30</v>
      </c>
    </row>
    <row r="22" spans="1:7" x14ac:dyDescent="0.25">
      <c r="A22">
        <v>10</v>
      </c>
      <c r="D22">
        <v>30</v>
      </c>
    </row>
    <row r="23" spans="1:7" x14ac:dyDescent="0.25">
      <c r="A23">
        <v>10</v>
      </c>
      <c r="D23">
        <v>30</v>
      </c>
    </row>
    <row r="24" spans="1:7" x14ac:dyDescent="0.25">
      <c r="A24">
        <v>10</v>
      </c>
      <c r="D24">
        <v>30</v>
      </c>
    </row>
    <row r="25" spans="1:7" x14ac:dyDescent="0.25">
      <c r="A25">
        <v>10</v>
      </c>
      <c r="D25">
        <v>30</v>
      </c>
    </row>
    <row r="26" spans="1:7" x14ac:dyDescent="0.25">
      <c r="A26">
        <v>8</v>
      </c>
      <c r="D26">
        <v>30</v>
      </c>
    </row>
    <row r="27" spans="1:7" x14ac:dyDescent="0.25">
      <c r="A27">
        <v>4</v>
      </c>
      <c r="D27">
        <v>30</v>
      </c>
    </row>
    <row r="28" spans="1:7" x14ac:dyDescent="0.25">
      <c r="A28">
        <v>9</v>
      </c>
      <c r="D28">
        <v>30</v>
      </c>
    </row>
    <row r="29" spans="1:7" x14ac:dyDescent="0.25">
      <c r="A29">
        <v>9</v>
      </c>
      <c r="D29">
        <v>30</v>
      </c>
    </row>
    <row r="30" spans="1:7" x14ac:dyDescent="0.25">
      <c r="A30">
        <v>9</v>
      </c>
      <c r="D30">
        <v>30</v>
      </c>
    </row>
    <row r="31" spans="1:7" x14ac:dyDescent="0.25">
      <c r="A31">
        <v>9</v>
      </c>
      <c r="D31">
        <v>30</v>
      </c>
    </row>
    <row r="32" spans="1:7" x14ac:dyDescent="0.25">
      <c r="A32">
        <v>9</v>
      </c>
      <c r="D32">
        <v>30</v>
      </c>
    </row>
    <row r="33" spans="1:4" x14ac:dyDescent="0.25">
      <c r="A33">
        <v>9</v>
      </c>
      <c r="D33">
        <v>30</v>
      </c>
    </row>
    <row r="34" spans="1:4" x14ac:dyDescent="0.25">
      <c r="A34">
        <v>9</v>
      </c>
      <c r="D34">
        <v>30</v>
      </c>
    </row>
    <row r="35" spans="1:4" x14ac:dyDescent="0.25">
      <c r="A35">
        <v>9</v>
      </c>
      <c r="D35">
        <v>30</v>
      </c>
    </row>
    <row r="36" spans="1:4" x14ac:dyDescent="0.25">
      <c r="A36">
        <v>9</v>
      </c>
      <c r="D36">
        <v>30</v>
      </c>
    </row>
    <row r="37" spans="1:4" x14ac:dyDescent="0.25">
      <c r="A37">
        <v>9</v>
      </c>
      <c r="D37">
        <v>30</v>
      </c>
    </row>
    <row r="38" spans="1:4" x14ac:dyDescent="0.25">
      <c r="A38">
        <v>10</v>
      </c>
      <c r="D38">
        <v>30</v>
      </c>
    </row>
    <row r="39" spans="1:4" x14ac:dyDescent="0.25">
      <c r="A39">
        <v>10</v>
      </c>
      <c r="D39">
        <v>30</v>
      </c>
    </row>
    <row r="40" spans="1:4" x14ac:dyDescent="0.25">
      <c r="A40">
        <v>10</v>
      </c>
      <c r="D40">
        <v>30</v>
      </c>
    </row>
    <row r="41" spans="1:4" x14ac:dyDescent="0.25">
      <c r="A41">
        <v>10</v>
      </c>
      <c r="D41">
        <v>30</v>
      </c>
    </row>
    <row r="42" spans="1:4" x14ac:dyDescent="0.25">
      <c r="A42">
        <v>10</v>
      </c>
      <c r="D42">
        <v>30</v>
      </c>
    </row>
    <row r="43" spans="1:4" x14ac:dyDescent="0.25">
      <c r="A43">
        <v>10</v>
      </c>
      <c r="D43">
        <v>30</v>
      </c>
    </row>
    <row r="44" spans="1:4" x14ac:dyDescent="0.25">
      <c r="A44">
        <v>9</v>
      </c>
      <c r="D44">
        <v>30</v>
      </c>
    </row>
    <row r="45" spans="1:4" x14ac:dyDescent="0.25">
      <c r="A45">
        <v>10</v>
      </c>
      <c r="D45">
        <v>30</v>
      </c>
    </row>
    <row r="46" spans="1:4" x14ac:dyDescent="0.25">
      <c r="A46">
        <v>10</v>
      </c>
      <c r="D46">
        <v>30</v>
      </c>
    </row>
    <row r="47" spans="1:4" x14ac:dyDescent="0.25">
      <c r="A47">
        <v>10</v>
      </c>
      <c r="D47">
        <v>30</v>
      </c>
    </row>
    <row r="48" spans="1:4" x14ac:dyDescent="0.25">
      <c r="A48">
        <v>10</v>
      </c>
      <c r="D48">
        <v>30</v>
      </c>
    </row>
    <row r="49" spans="1:4" x14ac:dyDescent="0.25">
      <c r="A49">
        <v>10</v>
      </c>
      <c r="D49">
        <v>30</v>
      </c>
    </row>
    <row r="50" spans="1:4" x14ac:dyDescent="0.25">
      <c r="A50">
        <v>10</v>
      </c>
      <c r="D50">
        <v>30</v>
      </c>
    </row>
    <row r="51" spans="1:4" x14ac:dyDescent="0.25">
      <c r="A51">
        <v>10</v>
      </c>
      <c r="D51">
        <v>30</v>
      </c>
    </row>
    <row r="52" spans="1:4" x14ac:dyDescent="0.25">
      <c r="A52">
        <v>10</v>
      </c>
      <c r="D52">
        <v>30</v>
      </c>
    </row>
    <row r="53" spans="1:4" x14ac:dyDescent="0.25">
      <c r="A53">
        <v>10</v>
      </c>
      <c r="D53">
        <v>30</v>
      </c>
    </row>
    <row r="54" spans="1:4" x14ac:dyDescent="0.25">
      <c r="A54">
        <v>10</v>
      </c>
      <c r="D54">
        <v>30</v>
      </c>
    </row>
    <row r="55" spans="1:4" x14ac:dyDescent="0.25">
      <c r="A55">
        <v>10</v>
      </c>
      <c r="D55">
        <v>30</v>
      </c>
    </row>
    <row r="56" spans="1:4" x14ac:dyDescent="0.25">
      <c r="A56">
        <v>10</v>
      </c>
      <c r="D56">
        <v>30</v>
      </c>
    </row>
    <row r="57" spans="1:4" x14ac:dyDescent="0.25">
      <c r="A57">
        <v>10</v>
      </c>
      <c r="D57">
        <v>30</v>
      </c>
    </row>
    <row r="58" spans="1:4" x14ac:dyDescent="0.25">
      <c r="A58">
        <v>10</v>
      </c>
      <c r="D58">
        <v>30</v>
      </c>
    </row>
    <row r="59" spans="1:4" x14ac:dyDescent="0.25">
      <c r="A59">
        <v>10</v>
      </c>
      <c r="D59">
        <v>30</v>
      </c>
    </row>
    <row r="60" spans="1:4" x14ac:dyDescent="0.25">
      <c r="A60">
        <v>10</v>
      </c>
      <c r="D60">
        <v>30</v>
      </c>
    </row>
    <row r="61" spans="1:4" x14ac:dyDescent="0.25">
      <c r="A61">
        <v>10</v>
      </c>
      <c r="D61">
        <v>30</v>
      </c>
    </row>
    <row r="62" spans="1:4" x14ac:dyDescent="0.25">
      <c r="A62">
        <v>10</v>
      </c>
      <c r="D62">
        <v>30</v>
      </c>
    </row>
    <row r="63" spans="1:4" x14ac:dyDescent="0.25">
      <c r="A63">
        <v>10</v>
      </c>
      <c r="D63">
        <v>30</v>
      </c>
    </row>
    <row r="64" spans="1:4" x14ac:dyDescent="0.25">
      <c r="A64">
        <v>11.5</v>
      </c>
      <c r="D64">
        <v>45</v>
      </c>
    </row>
    <row r="65" spans="1:4" x14ac:dyDescent="0.25">
      <c r="A65">
        <v>13.5</v>
      </c>
      <c r="D65">
        <v>45</v>
      </c>
    </row>
    <row r="66" spans="1:4" x14ac:dyDescent="0.25">
      <c r="A66">
        <v>11.5</v>
      </c>
      <c r="D66">
        <v>45</v>
      </c>
    </row>
    <row r="67" spans="1:4" x14ac:dyDescent="0.25">
      <c r="A67">
        <v>11.5</v>
      </c>
      <c r="D67">
        <v>45</v>
      </c>
    </row>
    <row r="68" spans="1:4" x14ac:dyDescent="0.25">
      <c r="A68">
        <v>12</v>
      </c>
      <c r="D68">
        <v>45</v>
      </c>
    </row>
    <row r="69" spans="1:4" x14ac:dyDescent="0.25">
      <c r="A69">
        <v>11.5</v>
      </c>
      <c r="D69">
        <v>45</v>
      </c>
    </row>
    <row r="70" spans="1:4" x14ac:dyDescent="0.25">
      <c r="A70">
        <v>11.5</v>
      </c>
      <c r="D70">
        <v>30</v>
      </c>
    </row>
    <row r="71" spans="1:4" x14ac:dyDescent="0.25">
      <c r="A71">
        <v>4</v>
      </c>
      <c r="D71">
        <v>30</v>
      </c>
    </row>
    <row r="72" spans="1:4" x14ac:dyDescent="0.25">
      <c r="A72">
        <v>11.5</v>
      </c>
      <c r="D72">
        <v>30</v>
      </c>
    </row>
    <row r="73" spans="1:4" x14ac:dyDescent="0.25">
      <c r="A73">
        <v>11.5</v>
      </c>
      <c r="D73">
        <v>30</v>
      </c>
    </row>
    <row r="74" spans="1:4" x14ac:dyDescent="0.25">
      <c r="A74">
        <v>11.5</v>
      </c>
      <c r="D74">
        <v>45</v>
      </c>
    </row>
    <row r="75" spans="1:4" x14ac:dyDescent="0.25">
      <c r="A75">
        <v>11.5</v>
      </c>
      <c r="D75">
        <v>30</v>
      </c>
    </row>
    <row r="76" spans="1:4" x14ac:dyDescent="0.25">
      <c r="A76">
        <v>12</v>
      </c>
      <c r="D76">
        <v>45</v>
      </c>
    </row>
    <row r="77" spans="1:4" x14ac:dyDescent="0.25">
      <c r="A77">
        <v>12</v>
      </c>
      <c r="D77">
        <v>30</v>
      </c>
    </row>
    <row r="78" spans="1:4" x14ac:dyDescent="0.25">
      <c r="A78">
        <v>7</v>
      </c>
      <c r="D78">
        <v>30</v>
      </c>
    </row>
    <row r="79" spans="1:4" x14ac:dyDescent="0.25">
      <c r="A79">
        <v>5</v>
      </c>
      <c r="D79">
        <v>45</v>
      </c>
    </row>
    <row r="80" spans="1:4" x14ac:dyDescent="0.25">
      <c r="A80">
        <v>11</v>
      </c>
      <c r="D80">
        <v>30</v>
      </c>
    </row>
    <row r="81" spans="1:4" x14ac:dyDescent="0.25">
      <c r="A81">
        <v>9.5</v>
      </c>
      <c r="D81">
        <v>30</v>
      </c>
    </row>
    <row r="82" spans="1:4" x14ac:dyDescent="0.25">
      <c r="A82">
        <v>10</v>
      </c>
      <c r="D82">
        <v>30</v>
      </c>
    </row>
    <row r="83" spans="1:4" x14ac:dyDescent="0.25">
      <c r="A83">
        <v>4.5</v>
      </c>
      <c r="D83">
        <v>30</v>
      </c>
    </row>
    <row r="84" spans="1:4" x14ac:dyDescent="0.25">
      <c r="A84">
        <v>10</v>
      </c>
      <c r="D84">
        <v>30</v>
      </c>
    </row>
    <row r="85" spans="1:4" x14ac:dyDescent="0.25">
      <c r="A85" s="3">
        <v>0.5</v>
      </c>
      <c r="D85" s="3">
        <v>30</v>
      </c>
    </row>
    <row r="86" spans="1:4" x14ac:dyDescent="0.25">
      <c r="A86" s="3">
        <v>10</v>
      </c>
      <c r="D86" s="3">
        <v>30</v>
      </c>
    </row>
    <row r="87" spans="1:4" x14ac:dyDescent="0.25">
      <c r="A87" s="3">
        <v>0.5</v>
      </c>
      <c r="D87" s="3">
        <v>30</v>
      </c>
    </row>
    <row r="88" spans="1:4" x14ac:dyDescent="0.25">
      <c r="A88" s="3">
        <v>0.5</v>
      </c>
      <c r="D88" s="3">
        <v>30</v>
      </c>
    </row>
    <row r="89" spans="1:4" x14ac:dyDescent="0.25">
      <c r="A89">
        <v>1.5</v>
      </c>
      <c r="D89" s="3">
        <v>30</v>
      </c>
    </row>
    <row r="90" spans="1:4" x14ac:dyDescent="0.25">
      <c r="A90">
        <v>10</v>
      </c>
      <c r="D90" s="3">
        <v>30</v>
      </c>
    </row>
    <row r="91" spans="1:4" x14ac:dyDescent="0.25">
      <c r="A91">
        <v>11</v>
      </c>
      <c r="D91" s="3">
        <v>30</v>
      </c>
    </row>
    <row r="92" spans="1:4" x14ac:dyDescent="0.25">
      <c r="A92" s="3">
        <v>0.5</v>
      </c>
      <c r="D92" s="3">
        <v>30</v>
      </c>
    </row>
    <row r="93" spans="1:4" x14ac:dyDescent="0.25">
      <c r="A93" s="3">
        <v>7</v>
      </c>
      <c r="D93" s="3">
        <v>25</v>
      </c>
    </row>
    <row r="94" spans="1:4" x14ac:dyDescent="0.25">
      <c r="A94" s="3">
        <v>6</v>
      </c>
      <c r="D94" s="3">
        <v>30</v>
      </c>
    </row>
    <row r="95" spans="1:4" x14ac:dyDescent="0.25">
      <c r="A95" s="3">
        <v>4</v>
      </c>
      <c r="D95" s="3">
        <v>30</v>
      </c>
    </row>
    <row r="96" spans="1:4" x14ac:dyDescent="0.25">
      <c r="A96" s="3">
        <v>6</v>
      </c>
      <c r="D96" s="3">
        <v>30</v>
      </c>
    </row>
    <row r="97" spans="1:4" x14ac:dyDescent="0.25">
      <c r="A97" s="3">
        <v>6</v>
      </c>
      <c r="D97" s="3">
        <v>30</v>
      </c>
    </row>
    <row r="98" spans="1:4" x14ac:dyDescent="0.25">
      <c r="A98" s="3">
        <v>11</v>
      </c>
      <c r="D98" s="3">
        <v>30</v>
      </c>
    </row>
    <row r="99" spans="1:4" x14ac:dyDescent="0.25">
      <c r="A99" s="3">
        <v>12</v>
      </c>
      <c r="D99" s="3">
        <v>30</v>
      </c>
    </row>
    <row r="100" spans="1:4" x14ac:dyDescent="0.25">
      <c r="A100" s="3">
        <v>12</v>
      </c>
      <c r="D100" s="3">
        <v>30</v>
      </c>
    </row>
    <row r="101" spans="1:4" x14ac:dyDescent="0.25">
      <c r="A101" s="3">
        <v>9</v>
      </c>
      <c r="D101" s="3">
        <v>30</v>
      </c>
    </row>
    <row r="102" spans="1:4" x14ac:dyDescent="0.25">
      <c r="A102" s="3">
        <v>10</v>
      </c>
      <c r="D102" s="3">
        <v>30</v>
      </c>
    </row>
    <row r="103" spans="1:4" x14ac:dyDescent="0.25">
      <c r="A103" s="3">
        <v>11</v>
      </c>
    </row>
    <row r="104" spans="1:4" x14ac:dyDescent="0.25">
      <c r="A104" s="3">
        <v>3</v>
      </c>
    </row>
    <row r="105" spans="1:4" x14ac:dyDescent="0.25">
      <c r="A105" s="3">
        <v>9</v>
      </c>
    </row>
    <row r="106" spans="1:4" x14ac:dyDescent="0.25">
      <c r="A106" s="3">
        <v>11.5</v>
      </c>
    </row>
    <row r="107" spans="1:4" x14ac:dyDescent="0.25">
      <c r="A107" s="3">
        <v>10</v>
      </c>
    </row>
    <row r="108" spans="1:4" x14ac:dyDescent="0.25">
      <c r="A108" s="3">
        <v>10</v>
      </c>
    </row>
    <row r="109" spans="1:4" x14ac:dyDescent="0.25">
      <c r="A109" s="3">
        <v>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E380E-CA22-471F-A7DD-80245842F5C3}">
  <dimension ref="A1:X116"/>
  <sheetViews>
    <sheetView topLeftCell="K1" workbookViewId="0">
      <selection activeCell="N15" sqref="N15"/>
    </sheetView>
  </sheetViews>
  <sheetFormatPr defaultRowHeight="15" x14ac:dyDescent="0.25"/>
  <cols>
    <col min="3" max="3" width="19" customWidth="1"/>
    <col min="4" max="4" width="14.7109375" customWidth="1"/>
    <col min="5" max="5" width="23.42578125" customWidth="1"/>
    <col min="7" max="7" width="20.28515625" customWidth="1"/>
    <col min="8" max="8" width="32" customWidth="1"/>
    <col min="10" max="10" width="32.85546875" bestFit="1" customWidth="1"/>
    <col min="11" max="11" width="17.85546875" bestFit="1" customWidth="1"/>
    <col min="13" max="13" width="25.85546875" bestFit="1" customWidth="1"/>
    <col min="14" max="14" width="16.28515625" bestFit="1" customWidth="1"/>
    <col min="15" max="15" width="9.5703125" bestFit="1" customWidth="1"/>
    <col min="16" max="16" width="11.7109375" customWidth="1"/>
  </cols>
  <sheetData>
    <row r="1" spans="1:24" x14ac:dyDescent="0.25">
      <c r="A1" s="1" t="s">
        <v>6</v>
      </c>
      <c r="C1" s="78" t="s">
        <v>313</v>
      </c>
      <c r="D1" s="1" t="s">
        <v>14</v>
      </c>
      <c r="E1" s="1" t="s">
        <v>15</v>
      </c>
      <c r="G1" s="78" t="s">
        <v>313</v>
      </c>
      <c r="H1" s="78" t="s">
        <v>15</v>
      </c>
      <c r="J1" t="s">
        <v>327</v>
      </c>
      <c r="K1" t="s">
        <v>328</v>
      </c>
    </row>
    <row r="2" spans="1:24" x14ac:dyDescent="0.25">
      <c r="A2" t="s">
        <v>24</v>
      </c>
      <c r="C2" t="s">
        <v>317</v>
      </c>
      <c r="D2" t="s">
        <v>27</v>
      </c>
      <c r="E2" t="s">
        <v>28</v>
      </c>
      <c r="G2" t="s">
        <v>317</v>
      </c>
      <c r="H2" t="s">
        <v>50</v>
      </c>
      <c r="J2" s="82" t="s">
        <v>330</v>
      </c>
      <c r="K2" s="82" t="s">
        <v>316</v>
      </c>
      <c r="M2" s="77" t="s">
        <v>331</v>
      </c>
      <c r="N2" s="77" t="s">
        <v>298</v>
      </c>
      <c r="X2" t="s">
        <v>319</v>
      </c>
    </row>
    <row r="3" spans="1:24" x14ac:dyDescent="0.25">
      <c r="A3" t="s">
        <v>31</v>
      </c>
      <c r="C3" t="s">
        <v>316</v>
      </c>
      <c r="D3" t="s">
        <v>32</v>
      </c>
      <c r="E3" s="80" t="s">
        <v>33</v>
      </c>
      <c r="G3" t="s">
        <v>316</v>
      </c>
      <c r="H3" t="s">
        <v>326</v>
      </c>
      <c r="J3" s="82" t="s">
        <v>330</v>
      </c>
      <c r="K3" s="82" t="s">
        <v>320</v>
      </c>
      <c r="M3" s="77" t="s">
        <v>299</v>
      </c>
      <c r="N3" t="s">
        <v>329</v>
      </c>
      <c r="O3" t="s">
        <v>330</v>
      </c>
      <c r="P3" t="s">
        <v>300</v>
      </c>
      <c r="X3" t="s">
        <v>314</v>
      </c>
    </row>
    <row r="4" spans="1:24" x14ac:dyDescent="0.25">
      <c r="A4" s="3" t="s">
        <v>36</v>
      </c>
      <c r="C4" t="s">
        <v>316</v>
      </c>
      <c r="D4" t="s">
        <v>37</v>
      </c>
      <c r="E4" t="s">
        <v>38</v>
      </c>
      <c r="G4" t="s">
        <v>316</v>
      </c>
      <c r="H4" t="s">
        <v>50</v>
      </c>
      <c r="J4" s="82" t="s">
        <v>329</v>
      </c>
      <c r="K4" s="82" t="s">
        <v>316</v>
      </c>
      <c r="M4" s="48" t="s">
        <v>320</v>
      </c>
      <c r="N4" s="82">
        <v>34</v>
      </c>
      <c r="O4" s="82">
        <v>8</v>
      </c>
      <c r="P4" s="82">
        <v>42</v>
      </c>
      <c r="X4" t="s">
        <v>315</v>
      </c>
    </row>
    <row r="5" spans="1:24" x14ac:dyDescent="0.25">
      <c r="A5" t="s">
        <v>31</v>
      </c>
      <c r="C5" t="s">
        <v>316</v>
      </c>
      <c r="D5" t="s">
        <v>41</v>
      </c>
      <c r="E5" s="80" t="s">
        <v>41</v>
      </c>
      <c r="G5" t="s">
        <v>316</v>
      </c>
      <c r="H5" t="s">
        <v>326</v>
      </c>
      <c r="J5" s="82" t="s">
        <v>330</v>
      </c>
      <c r="K5" s="82" t="s">
        <v>316</v>
      </c>
      <c r="M5" s="48" t="s">
        <v>321</v>
      </c>
      <c r="N5" s="82">
        <v>11</v>
      </c>
      <c r="O5" s="82">
        <v>4</v>
      </c>
      <c r="P5" s="82">
        <v>15</v>
      </c>
    </row>
    <row r="6" spans="1:24" x14ac:dyDescent="0.25">
      <c r="A6" t="s">
        <v>43</v>
      </c>
      <c r="C6" t="s">
        <v>318</v>
      </c>
      <c r="D6" t="s">
        <v>45</v>
      </c>
      <c r="E6" t="s">
        <v>46</v>
      </c>
      <c r="G6" t="s">
        <v>318</v>
      </c>
      <c r="H6" t="s">
        <v>50</v>
      </c>
      <c r="J6" s="82" t="s">
        <v>329</v>
      </c>
      <c r="K6" s="82" t="s">
        <v>316</v>
      </c>
      <c r="M6" s="48" t="s">
        <v>316</v>
      </c>
      <c r="N6" s="82">
        <v>45</v>
      </c>
      <c r="O6" s="82">
        <v>13</v>
      </c>
      <c r="P6" s="82">
        <v>58</v>
      </c>
    </row>
    <row r="7" spans="1:24" x14ac:dyDescent="0.25">
      <c r="A7" t="s">
        <v>49</v>
      </c>
      <c r="C7" t="s">
        <v>316</v>
      </c>
      <c r="D7" t="s">
        <v>37</v>
      </c>
      <c r="E7" t="s">
        <v>50</v>
      </c>
      <c r="G7" t="s">
        <v>316</v>
      </c>
      <c r="H7" t="s">
        <v>50</v>
      </c>
      <c r="J7" s="82" t="s">
        <v>330</v>
      </c>
      <c r="K7" s="82" t="s">
        <v>320</v>
      </c>
      <c r="M7" s="48" t="s">
        <v>300</v>
      </c>
      <c r="N7" s="82">
        <v>90</v>
      </c>
      <c r="O7" s="82">
        <v>25</v>
      </c>
      <c r="P7" s="82">
        <v>115</v>
      </c>
    </row>
    <row r="8" spans="1:24" x14ac:dyDescent="0.25">
      <c r="A8" t="s">
        <v>31</v>
      </c>
      <c r="C8" t="s">
        <v>316</v>
      </c>
      <c r="D8" t="s">
        <v>27</v>
      </c>
      <c r="E8" s="80" t="s">
        <v>53</v>
      </c>
      <c r="G8" t="s">
        <v>316</v>
      </c>
      <c r="H8" t="s">
        <v>326</v>
      </c>
      <c r="J8" s="82" t="s">
        <v>330</v>
      </c>
      <c r="K8" s="82" t="s">
        <v>321</v>
      </c>
    </row>
    <row r="9" spans="1:24" x14ac:dyDescent="0.25">
      <c r="A9" t="s">
        <v>56</v>
      </c>
      <c r="C9" t="s">
        <v>316</v>
      </c>
      <c r="D9" t="s">
        <v>57</v>
      </c>
      <c r="E9" t="s">
        <v>50</v>
      </c>
      <c r="G9" t="s">
        <v>316</v>
      </c>
      <c r="H9" t="s">
        <v>50</v>
      </c>
      <c r="J9" s="82" t="s">
        <v>330</v>
      </c>
      <c r="K9" s="82" t="s">
        <v>316</v>
      </c>
      <c r="M9" s="9"/>
      <c r="N9" s="9" t="s">
        <v>329</v>
      </c>
      <c r="O9" s="9" t="s">
        <v>330</v>
      </c>
      <c r="P9" s="9" t="s">
        <v>332</v>
      </c>
    </row>
    <row r="10" spans="1:24" x14ac:dyDescent="0.25">
      <c r="A10" t="s">
        <v>56</v>
      </c>
      <c r="C10" t="s">
        <v>316</v>
      </c>
      <c r="D10" t="s">
        <v>59</v>
      </c>
      <c r="E10" t="s">
        <v>50</v>
      </c>
      <c r="G10" t="s">
        <v>316</v>
      </c>
      <c r="H10" t="s">
        <v>50</v>
      </c>
      <c r="J10" s="82" t="s">
        <v>329</v>
      </c>
      <c r="K10" s="82" t="s">
        <v>316</v>
      </c>
      <c r="M10" s="9" t="s">
        <v>320</v>
      </c>
      <c r="N10" s="9">
        <v>34</v>
      </c>
      <c r="O10" s="9">
        <v>8</v>
      </c>
      <c r="P10" s="9">
        <v>42</v>
      </c>
    </row>
    <row r="11" spans="1:24" x14ac:dyDescent="0.25">
      <c r="A11" t="s">
        <v>61</v>
      </c>
      <c r="C11" t="s">
        <v>320</v>
      </c>
      <c r="D11" t="s">
        <v>41</v>
      </c>
      <c r="E11" s="80" t="s">
        <v>41</v>
      </c>
      <c r="G11" t="s">
        <v>320</v>
      </c>
      <c r="H11" t="s">
        <v>326</v>
      </c>
      <c r="J11" s="82" t="s">
        <v>330</v>
      </c>
      <c r="K11" s="82" t="s">
        <v>316</v>
      </c>
      <c r="M11" s="9" t="s">
        <v>321</v>
      </c>
      <c r="N11" s="9">
        <v>11</v>
      </c>
      <c r="O11" s="9">
        <v>4</v>
      </c>
      <c r="P11" s="9">
        <v>15</v>
      </c>
    </row>
    <row r="12" spans="1:24" x14ac:dyDescent="0.25">
      <c r="A12" t="s">
        <v>31</v>
      </c>
      <c r="C12" t="s">
        <v>316</v>
      </c>
      <c r="D12" t="s">
        <v>27</v>
      </c>
      <c r="E12" s="80" t="s">
        <v>63</v>
      </c>
      <c r="G12" t="s">
        <v>316</v>
      </c>
      <c r="H12" t="s">
        <v>326</v>
      </c>
      <c r="J12" s="82" t="s">
        <v>330</v>
      </c>
      <c r="K12" s="82" t="s">
        <v>316</v>
      </c>
      <c r="M12" s="9" t="s">
        <v>316</v>
      </c>
      <c r="N12" s="9">
        <v>45</v>
      </c>
      <c r="O12" s="9">
        <v>13</v>
      </c>
      <c r="P12" s="9">
        <v>58</v>
      </c>
    </row>
    <row r="13" spans="1:24" x14ac:dyDescent="0.25">
      <c r="A13" t="s">
        <v>31</v>
      </c>
      <c r="C13" t="s">
        <v>316</v>
      </c>
      <c r="D13" t="s">
        <v>65</v>
      </c>
      <c r="E13" s="80" t="s">
        <v>66</v>
      </c>
      <c r="G13" t="s">
        <v>316</v>
      </c>
      <c r="H13" t="s">
        <v>326</v>
      </c>
      <c r="J13" s="82" t="s">
        <v>329</v>
      </c>
      <c r="K13" s="82" t="s">
        <v>320</v>
      </c>
    </row>
    <row r="14" spans="1:24" x14ac:dyDescent="0.25">
      <c r="A14" t="s">
        <v>56</v>
      </c>
      <c r="C14" t="s">
        <v>316</v>
      </c>
      <c r="D14" t="s">
        <v>41</v>
      </c>
      <c r="E14" s="80" t="s">
        <v>41</v>
      </c>
      <c r="G14" t="s">
        <v>316</v>
      </c>
      <c r="H14" t="s">
        <v>326</v>
      </c>
      <c r="J14" s="82" t="s">
        <v>329</v>
      </c>
      <c r="K14" s="82" t="s">
        <v>316</v>
      </c>
      <c r="M14" s="9" t="s">
        <v>333</v>
      </c>
      <c r="N14" s="9" t="s">
        <v>329</v>
      </c>
      <c r="O14" s="9" t="s">
        <v>330</v>
      </c>
    </row>
    <row r="15" spans="1:24" x14ac:dyDescent="0.25">
      <c r="A15" t="s">
        <v>31</v>
      </c>
      <c r="C15" t="s">
        <v>316</v>
      </c>
      <c r="D15" t="s">
        <v>27</v>
      </c>
      <c r="E15" s="80" t="s">
        <v>63</v>
      </c>
      <c r="G15" t="s">
        <v>316</v>
      </c>
      <c r="H15" t="s">
        <v>326</v>
      </c>
      <c r="J15" s="82" t="s">
        <v>329</v>
      </c>
      <c r="K15" s="82" t="s">
        <v>316</v>
      </c>
      <c r="M15" s="9" t="s">
        <v>320</v>
      </c>
      <c r="N15" s="27">
        <f>(100*N10)/$P10</f>
        <v>80.952380952380949</v>
      </c>
      <c r="O15" s="27">
        <f>(100*O10)/$P10</f>
        <v>19.047619047619047</v>
      </c>
    </row>
    <row r="16" spans="1:24" x14ac:dyDescent="0.25">
      <c r="A16" t="s">
        <v>70</v>
      </c>
      <c r="C16" t="s">
        <v>321</v>
      </c>
      <c r="D16" t="s">
        <v>71</v>
      </c>
      <c r="E16" s="80" t="s">
        <v>72</v>
      </c>
      <c r="G16" t="s">
        <v>321</v>
      </c>
      <c r="H16" t="s">
        <v>326</v>
      </c>
      <c r="J16" s="82" t="s">
        <v>329</v>
      </c>
      <c r="K16" s="82" t="s">
        <v>316</v>
      </c>
      <c r="M16" s="9" t="s">
        <v>321</v>
      </c>
      <c r="N16" s="27">
        <f t="shared" ref="N16:O17" si="0">(100*N11)/$P11</f>
        <v>73.333333333333329</v>
      </c>
      <c r="O16" s="27">
        <f t="shared" si="0"/>
        <v>26.666666666666668</v>
      </c>
    </row>
    <row r="17" spans="1:15" x14ac:dyDescent="0.25">
      <c r="A17" s="3" t="s">
        <v>61</v>
      </c>
      <c r="C17" t="s">
        <v>320</v>
      </c>
      <c r="D17" s="4" t="s">
        <v>74</v>
      </c>
      <c r="E17" s="3" t="s">
        <v>75</v>
      </c>
      <c r="G17" t="s">
        <v>320</v>
      </c>
      <c r="H17" t="s">
        <v>50</v>
      </c>
      <c r="J17" s="82" t="s">
        <v>329</v>
      </c>
      <c r="K17" s="82" t="s">
        <v>316</v>
      </c>
      <c r="M17" s="9" t="s">
        <v>316</v>
      </c>
      <c r="N17" s="27">
        <f>(100*N12)/$P12</f>
        <v>77.58620689655173</v>
      </c>
      <c r="O17" s="27">
        <f t="shared" si="0"/>
        <v>22.413793103448278</v>
      </c>
    </row>
    <row r="18" spans="1:15" x14ac:dyDescent="0.25">
      <c r="A18" s="3" t="s">
        <v>31</v>
      </c>
      <c r="C18" t="s">
        <v>316</v>
      </c>
      <c r="D18" s="3" t="s">
        <v>41</v>
      </c>
      <c r="E18" s="81" t="s">
        <v>41</v>
      </c>
      <c r="G18" t="s">
        <v>316</v>
      </c>
      <c r="H18" t="s">
        <v>326</v>
      </c>
      <c r="J18" s="82" t="s">
        <v>329</v>
      </c>
      <c r="K18" s="82" t="s">
        <v>321</v>
      </c>
    </row>
    <row r="19" spans="1:15" x14ac:dyDescent="0.25">
      <c r="A19" s="3" t="s">
        <v>79</v>
      </c>
      <c r="C19" t="s">
        <v>320</v>
      </c>
      <c r="D19" s="3" t="s">
        <v>41</v>
      </c>
      <c r="E19" s="81" t="s">
        <v>41</v>
      </c>
      <c r="G19" t="s">
        <v>320</v>
      </c>
      <c r="H19" t="s">
        <v>326</v>
      </c>
      <c r="J19" s="82" t="s">
        <v>330</v>
      </c>
      <c r="K19" s="82" t="s">
        <v>320</v>
      </c>
    </row>
    <row r="20" spans="1:15" x14ac:dyDescent="0.25">
      <c r="A20" s="3" t="s">
        <v>79</v>
      </c>
      <c r="C20" t="s">
        <v>320</v>
      </c>
      <c r="D20" s="3" t="s">
        <v>27</v>
      </c>
      <c r="E20" s="81" t="s">
        <v>63</v>
      </c>
      <c r="G20" t="s">
        <v>320</v>
      </c>
      <c r="H20" t="s">
        <v>326</v>
      </c>
      <c r="J20" s="82" t="s">
        <v>329</v>
      </c>
      <c r="K20" s="82" t="s">
        <v>316</v>
      </c>
    </row>
    <row r="21" spans="1:15" x14ac:dyDescent="0.25">
      <c r="A21" s="3" t="s">
        <v>56</v>
      </c>
      <c r="C21" t="s">
        <v>316</v>
      </c>
      <c r="D21" s="4" t="s">
        <v>59</v>
      </c>
      <c r="E21" s="3" t="s">
        <v>50</v>
      </c>
      <c r="G21" t="s">
        <v>316</v>
      </c>
      <c r="H21" t="s">
        <v>50</v>
      </c>
      <c r="J21" s="82" t="s">
        <v>329</v>
      </c>
      <c r="K21" s="82" t="s">
        <v>320</v>
      </c>
    </row>
    <row r="22" spans="1:15" x14ac:dyDescent="0.25">
      <c r="A22" s="3" t="s">
        <v>79</v>
      </c>
      <c r="C22" t="s">
        <v>320</v>
      </c>
      <c r="D22" s="3" t="s">
        <v>83</v>
      </c>
      <c r="E22" s="81" t="s">
        <v>66</v>
      </c>
      <c r="G22" t="s">
        <v>320</v>
      </c>
      <c r="H22" t="s">
        <v>326</v>
      </c>
      <c r="J22" s="82" t="s">
        <v>329</v>
      </c>
      <c r="K22" s="82" t="s">
        <v>320</v>
      </c>
    </row>
    <row r="23" spans="1:15" x14ac:dyDescent="0.25">
      <c r="A23" s="3" t="s">
        <v>31</v>
      </c>
      <c r="C23" t="s">
        <v>316</v>
      </c>
      <c r="D23" s="4" t="s">
        <v>59</v>
      </c>
      <c r="E23" s="81" t="s">
        <v>53</v>
      </c>
      <c r="G23" t="s">
        <v>316</v>
      </c>
      <c r="H23" t="s">
        <v>326</v>
      </c>
      <c r="J23" s="82" t="s">
        <v>330</v>
      </c>
      <c r="K23" s="82" t="s">
        <v>316</v>
      </c>
    </row>
    <row r="24" spans="1:15" x14ac:dyDescent="0.25">
      <c r="A24" s="3" t="s">
        <v>56</v>
      </c>
      <c r="C24" t="s">
        <v>316</v>
      </c>
      <c r="D24" s="3" t="s">
        <v>27</v>
      </c>
      <c r="E24" s="3" t="s">
        <v>28</v>
      </c>
      <c r="G24" t="s">
        <v>316</v>
      </c>
      <c r="H24" t="s">
        <v>50</v>
      </c>
      <c r="J24" s="82" t="s">
        <v>329</v>
      </c>
      <c r="K24" s="82" t="s">
        <v>320</v>
      </c>
    </row>
    <row r="25" spans="1:15" x14ac:dyDescent="0.25">
      <c r="A25" s="3" t="s">
        <v>31</v>
      </c>
      <c r="C25" t="s">
        <v>316</v>
      </c>
      <c r="D25" s="3" t="s">
        <v>41</v>
      </c>
      <c r="E25" s="81" t="s">
        <v>41</v>
      </c>
      <c r="G25" t="s">
        <v>316</v>
      </c>
      <c r="H25" t="s">
        <v>326</v>
      </c>
      <c r="J25" s="82" t="s">
        <v>329</v>
      </c>
      <c r="K25" s="82" t="s">
        <v>316</v>
      </c>
    </row>
    <row r="26" spans="1:15" x14ac:dyDescent="0.25">
      <c r="A26" s="3" t="s">
        <v>88</v>
      </c>
      <c r="C26" t="s">
        <v>320</v>
      </c>
      <c r="D26" s="3" t="s">
        <v>27</v>
      </c>
      <c r="E26" s="81" t="s">
        <v>63</v>
      </c>
      <c r="G26" t="s">
        <v>320</v>
      </c>
      <c r="H26" t="s">
        <v>326</v>
      </c>
      <c r="J26" s="82" t="s">
        <v>330</v>
      </c>
      <c r="K26" s="82" t="s">
        <v>316</v>
      </c>
    </row>
    <row r="27" spans="1:15" x14ac:dyDescent="0.25">
      <c r="A27" s="3" t="s">
        <v>88</v>
      </c>
      <c r="C27" t="s">
        <v>320</v>
      </c>
      <c r="D27" s="3" t="s">
        <v>91</v>
      </c>
      <c r="E27" s="81" t="s">
        <v>63</v>
      </c>
      <c r="G27" t="s">
        <v>320</v>
      </c>
      <c r="H27" t="s">
        <v>326</v>
      </c>
      <c r="J27" s="82" t="s">
        <v>329</v>
      </c>
      <c r="K27" s="82" t="s">
        <v>316</v>
      </c>
    </row>
    <row r="28" spans="1:15" x14ac:dyDescent="0.25">
      <c r="A28" s="3" t="s">
        <v>79</v>
      </c>
      <c r="C28" t="s">
        <v>320</v>
      </c>
      <c r="D28" s="3" t="s">
        <v>41</v>
      </c>
      <c r="E28" s="81" t="s">
        <v>41</v>
      </c>
      <c r="G28" t="s">
        <v>320</v>
      </c>
      <c r="H28" t="s">
        <v>326</v>
      </c>
      <c r="J28" s="82" t="s">
        <v>329</v>
      </c>
      <c r="K28" s="82" t="s">
        <v>320</v>
      </c>
    </row>
    <row r="29" spans="1:15" x14ac:dyDescent="0.25">
      <c r="A29" s="3" t="s">
        <v>70</v>
      </c>
      <c r="C29" t="s">
        <v>321</v>
      </c>
      <c r="D29" s="3" t="s">
        <v>95</v>
      </c>
      <c r="E29" s="81" t="s">
        <v>96</v>
      </c>
      <c r="G29" t="s">
        <v>321</v>
      </c>
      <c r="H29" t="s">
        <v>326</v>
      </c>
      <c r="J29" s="82" t="s">
        <v>329</v>
      </c>
      <c r="K29" s="82" t="s">
        <v>320</v>
      </c>
    </row>
    <row r="30" spans="1:15" x14ac:dyDescent="0.25">
      <c r="A30" s="3" t="s">
        <v>36</v>
      </c>
      <c r="C30" t="s">
        <v>316</v>
      </c>
      <c r="D30" s="3" t="s">
        <v>27</v>
      </c>
      <c r="E30" s="81" t="s">
        <v>98</v>
      </c>
      <c r="G30" t="s">
        <v>316</v>
      </c>
      <c r="H30" t="s">
        <v>326</v>
      </c>
      <c r="J30" s="82" t="s">
        <v>329</v>
      </c>
      <c r="K30" s="82" t="s">
        <v>320</v>
      </c>
    </row>
    <row r="31" spans="1:15" x14ac:dyDescent="0.25">
      <c r="A31" s="3" t="s">
        <v>100</v>
      </c>
      <c r="C31" t="s">
        <v>320</v>
      </c>
      <c r="D31" s="4" t="s">
        <v>74</v>
      </c>
      <c r="E31" s="81" t="s">
        <v>101</v>
      </c>
      <c r="G31" t="s">
        <v>320</v>
      </c>
      <c r="H31" t="s">
        <v>326</v>
      </c>
      <c r="J31" s="82" t="s">
        <v>329</v>
      </c>
      <c r="K31" s="82" t="s">
        <v>321</v>
      </c>
    </row>
    <row r="32" spans="1:15" x14ac:dyDescent="0.25">
      <c r="A32" s="3" t="s">
        <v>31</v>
      </c>
      <c r="C32" t="s">
        <v>316</v>
      </c>
      <c r="D32" s="3" t="s">
        <v>41</v>
      </c>
      <c r="E32" s="81" t="s">
        <v>41</v>
      </c>
      <c r="G32" t="s">
        <v>316</v>
      </c>
      <c r="H32" t="s">
        <v>326</v>
      </c>
      <c r="J32" s="82" t="s">
        <v>329</v>
      </c>
      <c r="K32" s="82" t="s">
        <v>316</v>
      </c>
    </row>
    <row r="33" spans="1:11" x14ac:dyDescent="0.25">
      <c r="A33" s="3" t="s">
        <v>31</v>
      </c>
      <c r="C33" t="s">
        <v>316</v>
      </c>
      <c r="D33" s="3" t="s">
        <v>65</v>
      </c>
      <c r="E33" s="81" t="s">
        <v>104</v>
      </c>
      <c r="G33" t="s">
        <v>316</v>
      </c>
      <c r="H33" t="s">
        <v>326</v>
      </c>
      <c r="J33" s="82" t="s">
        <v>329</v>
      </c>
      <c r="K33" s="82" t="s">
        <v>320</v>
      </c>
    </row>
    <row r="34" spans="1:11" x14ac:dyDescent="0.25">
      <c r="A34" s="3" t="s">
        <v>70</v>
      </c>
      <c r="C34" t="s">
        <v>321</v>
      </c>
      <c r="D34" s="3" t="s">
        <v>106</v>
      </c>
      <c r="E34" s="81" t="s">
        <v>96</v>
      </c>
      <c r="G34" t="s">
        <v>321</v>
      </c>
      <c r="H34" t="s">
        <v>326</v>
      </c>
      <c r="J34" s="82" t="s">
        <v>329</v>
      </c>
      <c r="K34" s="82" t="s">
        <v>316</v>
      </c>
    </row>
    <row r="35" spans="1:11" x14ac:dyDescent="0.25">
      <c r="A35" s="3" t="s">
        <v>31</v>
      </c>
      <c r="C35" t="s">
        <v>316</v>
      </c>
      <c r="D35" s="3" t="s">
        <v>41</v>
      </c>
      <c r="E35" s="81" t="s">
        <v>41</v>
      </c>
      <c r="G35" t="s">
        <v>316</v>
      </c>
      <c r="H35" t="s">
        <v>326</v>
      </c>
      <c r="J35" s="82" t="s">
        <v>329</v>
      </c>
      <c r="K35" s="82" t="s">
        <v>316</v>
      </c>
    </row>
    <row r="36" spans="1:11" x14ac:dyDescent="0.25">
      <c r="A36" s="3" t="s">
        <v>109</v>
      </c>
      <c r="C36" s="79" t="s">
        <v>318</v>
      </c>
      <c r="D36" s="4" t="s">
        <v>74</v>
      </c>
      <c r="E36" s="81" t="s">
        <v>110</v>
      </c>
      <c r="G36" s="79" t="s">
        <v>318</v>
      </c>
      <c r="H36" t="s">
        <v>326</v>
      </c>
      <c r="J36" s="82" t="s">
        <v>329</v>
      </c>
      <c r="K36" s="82" t="s">
        <v>321</v>
      </c>
    </row>
    <row r="37" spans="1:11" x14ac:dyDescent="0.25">
      <c r="A37" s="3" t="s">
        <v>61</v>
      </c>
      <c r="C37" s="79" t="s">
        <v>320</v>
      </c>
      <c r="D37" s="4" t="s">
        <v>113</v>
      </c>
      <c r="E37" s="3" t="s">
        <v>28</v>
      </c>
      <c r="G37" s="79" t="s">
        <v>320</v>
      </c>
      <c r="H37" t="s">
        <v>50</v>
      </c>
      <c r="J37" s="82" t="s">
        <v>329</v>
      </c>
      <c r="K37" s="82" t="s">
        <v>316</v>
      </c>
    </row>
    <row r="38" spans="1:11" x14ac:dyDescent="0.25">
      <c r="A38" s="3" t="s">
        <v>31</v>
      </c>
      <c r="C38" t="s">
        <v>316</v>
      </c>
      <c r="D38" s="3" t="s">
        <v>27</v>
      </c>
      <c r="E38" s="81" t="s">
        <v>63</v>
      </c>
      <c r="G38" t="s">
        <v>316</v>
      </c>
      <c r="H38" t="s">
        <v>63</v>
      </c>
      <c r="J38" s="82" t="s">
        <v>329</v>
      </c>
      <c r="K38" s="82" t="s">
        <v>320</v>
      </c>
    </row>
    <row r="39" spans="1:11" x14ac:dyDescent="0.25">
      <c r="A39" s="3" t="s">
        <v>79</v>
      </c>
      <c r="C39" s="79" t="s">
        <v>320</v>
      </c>
      <c r="D39" s="3" t="s">
        <v>41</v>
      </c>
      <c r="E39" s="81" t="s">
        <v>41</v>
      </c>
      <c r="G39" s="79" t="s">
        <v>320</v>
      </c>
      <c r="H39" t="s">
        <v>63</v>
      </c>
      <c r="J39" s="82" t="s">
        <v>329</v>
      </c>
      <c r="K39" s="82" t="s">
        <v>321</v>
      </c>
    </row>
    <row r="40" spans="1:11" x14ac:dyDescent="0.25">
      <c r="A40" s="3" t="s">
        <v>79</v>
      </c>
      <c r="C40" s="79" t="s">
        <v>320</v>
      </c>
      <c r="D40" s="3" t="s">
        <v>27</v>
      </c>
      <c r="E40" s="81" t="s">
        <v>63</v>
      </c>
      <c r="G40" s="79" t="s">
        <v>320</v>
      </c>
      <c r="H40" t="s">
        <v>63</v>
      </c>
      <c r="J40" s="82" t="s">
        <v>330</v>
      </c>
      <c r="K40" s="82" t="s">
        <v>320</v>
      </c>
    </row>
    <row r="41" spans="1:11" x14ac:dyDescent="0.25">
      <c r="A41" s="3" t="s">
        <v>118</v>
      </c>
      <c r="C41" s="79" t="s">
        <v>320</v>
      </c>
      <c r="D41" s="3" t="s">
        <v>65</v>
      </c>
      <c r="E41" s="81" t="s">
        <v>104</v>
      </c>
      <c r="G41" s="79" t="s">
        <v>320</v>
      </c>
      <c r="H41" t="s">
        <v>63</v>
      </c>
      <c r="J41" s="82" t="s">
        <v>329</v>
      </c>
      <c r="K41" s="82" t="s">
        <v>316</v>
      </c>
    </row>
    <row r="42" spans="1:11" x14ac:dyDescent="0.25">
      <c r="A42" s="3" t="s">
        <v>31</v>
      </c>
      <c r="C42" t="s">
        <v>316</v>
      </c>
      <c r="D42" s="3" t="s">
        <v>119</v>
      </c>
      <c r="E42" s="81" t="s">
        <v>66</v>
      </c>
      <c r="G42" t="s">
        <v>316</v>
      </c>
      <c r="H42" t="s">
        <v>63</v>
      </c>
      <c r="J42" s="82" t="s">
        <v>329</v>
      </c>
      <c r="K42" s="82" t="s">
        <v>320</v>
      </c>
    </row>
    <row r="43" spans="1:11" x14ac:dyDescent="0.25">
      <c r="A43" s="3" t="s">
        <v>31</v>
      </c>
      <c r="C43" t="s">
        <v>316</v>
      </c>
      <c r="D43" s="3" t="s">
        <v>41</v>
      </c>
      <c r="E43" s="81" t="s">
        <v>41</v>
      </c>
      <c r="G43" t="s">
        <v>316</v>
      </c>
      <c r="H43" t="s">
        <v>63</v>
      </c>
      <c r="J43" s="82" t="s">
        <v>329</v>
      </c>
      <c r="K43" s="82" t="s">
        <v>320</v>
      </c>
    </row>
    <row r="44" spans="1:11" x14ac:dyDescent="0.25">
      <c r="A44" s="3" t="s">
        <v>122</v>
      </c>
      <c r="C44" s="79" t="s">
        <v>322</v>
      </c>
      <c r="D44" s="3" t="s">
        <v>123</v>
      </c>
      <c r="E44" s="81" t="s">
        <v>124</v>
      </c>
      <c r="G44" s="79" t="s">
        <v>322</v>
      </c>
      <c r="H44" t="s">
        <v>63</v>
      </c>
      <c r="J44" s="82" t="s">
        <v>329</v>
      </c>
      <c r="K44" s="82" t="s">
        <v>320</v>
      </c>
    </row>
    <row r="45" spans="1:11" x14ac:dyDescent="0.25">
      <c r="A45" s="3" t="s">
        <v>70</v>
      </c>
      <c r="C45" t="s">
        <v>321</v>
      </c>
      <c r="D45" s="3" t="s">
        <v>41</v>
      </c>
      <c r="E45" s="81" t="s">
        <v>41</v>
      </c>
      <c r="G45" t="s">
        <v>321</v>
      </c>
      <c r="H45" t="s">
        <v>63</v>
      </c>
      <c r="J45" s="82" t="s">
        <v>329</v>
      </c>
      <c r="K45" s="82" t="s">
        <v>316</v>
      </c>
    </row>
    <row r="46" spans="1:11" x14ac:dyDescent="0.25">
      <c r="A46" s="3" t="s">
        <v>79</v>
      </c>
      <c r="C46" s="79" t="s">
        <v>320</v>
      </c>
      <c r="D46" s="3" t="s">
        <v>127</v>
      </c>
      <c r="E46" s="81" t="s">
        <v>128</v>
      </c>
      <c r="G46" s="79" t="s">
        <v>320</v>
      </c>
      <c r="H46" t="s">
        <v>63</v>
      </c>
      <c r="J46" s="82" t="s">
        <v>329</v>
      </c>
      <c r="K46" s="82" t="s">
        <v>316</v>
      </c>
    </row>
    <row r="47" spans="1:11" x14ac:dyDescent="0.25">
      <c r="A47" s="3" t="s">
        <v>61</v>
      </c>
      <c r="C47" s="79" t="s">
        <v>320</v>
      </c>
      <c r="D47" s="3" t="s">
        <v>130</v>
      </c>
      <c r="E47" s="81" t="s">
        <v>63</v>
      </c>
      <c r="G47" s="79" t="s">
        <v>320</v>
      </c>
      <c r="H47" t="s">
        <v>63</v>
      </c>
      <c r="J47" s="82" t="s">
        <v>329</v>
      </c>
      <c r="K47" s="82" t="s">
        <v>320</v>
      </c>
    </row>
    <row r="48" spans="1:11" x14ac:dyDescent="0.25">
      <c r="A48" s="3" t="s">
        <v>56</v>
      </c>
      <c r="C48" t="s">
        <v>316</v>
      </c>
      <c r="D48" s="3" t="s">
        <v>27</v>
      </c>
      <c r="E48" s="81" t="s">
        <v>132</v>
      </c>
      <c r="G48" t="s">
        <v>316</v>
      </c>
      <c r="H48" t="s">
        <v>63</v>
      </c>
      <c r="J48" s="82" t="s">
        <v>329</v>
      </c>
      <c r="K48" s="82" t="s">
        <v>316</v>
      </c>
    </row>
    <row r="49" spans="1:11" x14ac:dyDescent="0.25">
      <c r="A49" s="3" t="s">
        <v>88</v>
      </c>
      <c r="C49" s="79" t="s">
        <v>320</v>
      </c>
      <c r="D49" s="3" t="s">
        <v>41</v>
      </c>
      <c r="E49" s="81" t="s">
        <v>41</v>
      </c>
      <c r="G49" s="79" t="s">
        <v>320</v>
      </c>
      <c r="H49" t="s">
        <v>63</v>
      </c>
      <c r="J49" s="82" t="s">
        <v>329</v>
      </c>
      <c r="K49" s="82" t="s">
        <v>321</v>
      </c>
    </row>
    <row r="50" spans="1:11" x14ac:dyDescent="0.25">
      <c r="A50" s="3" t="s">
        <v>88</v>
      </c>
      <c r="C50" s="79" t="s">
        <v>320</v>
      </c>
      <c r="D50" s="3" t="s">
        <v>41</v>
      </c>
      <c r="E50" s="81" t="s">
        <v>41</v>
      </c>
      <c r="G50" s="79" t="s">
        <v>320</v>
      </c>
      <c r="H50" t="s">
        <v>63</v>
      </c>
      <c r="J50" s="82" t="s">
        <v>329</v>
      </c>
      <c r="K50" s="82" t="s">
        <v>320</v>
      </c>
    </row>
    <row r="51" spans="1:11" x14ac:dyDescent="0.25">
      <c r="A51" s="3" t="s">
        <v>56</v>
      </c>
      <c r="C51" t="s">
        <v>316</v>
      </c>
      <c r="D51" s="3" t="s">
        <v>32</v>
      </c>
      <c r="E51" s="81" t="s">
        <v>136</v>
      </c>
      <c r="G51" t="s">
        <v>316</v>
      </c>
      <c r="H51" t="s">
        <v>63</v>
      </c>
      <c r="J51" s="82" t="s">
        <v>329</v>
      </c>
      <c r="K51" s="82" t="s">
        <v>320</v>
      </c>
    </row>
    <row r="52" spans="1:11" x14ac:dyDescent="0.25">
      <c r="A52" s="3" t="s">
        <v>31</v>
      </c>
      <c r="C52" t="s">
        <v>316</v>
      </c>
      <c r="D52" s="3" t="s">
        <v>27</v>
      </c>
      <c r="E52" s="81" t="s">
        <v>63</v>
      </c>
      <c r="G52" t="s">
        <v>316</v>
      </c>
      <c r="H52" t="s">
        <v>63</v>
      </c>
      <c r="J52" s="82" t="s">
        <v>329</v>
      </c>
      <c r="K52" s="82" t="s">
        <v>316</v>
      </c>
    </row>
    <row r="53" spans="1:11" x14ac:dyDescent="0.25">
      <c r="A53" s="3" t="s">
        <v>31</v>
      </c>
      <c r="C53" t="s">
        <v>316</v>
      </c>
      <c r="D53" s="3" t="s">
        <v>41</v>
      </c>
      <c r="E53" s="81" t="s">
        <v>41</v>
      </c>
      <c r="G53" t="s">
        <v>316</v>
      </c>
      <c r="H53" t="s">
        <v>63</v>
      </c>
      <c r="J53" s="82" t="s">
        <v>329</v>
      </c>
      <c r="K53" s="82" t="s">
        <v>320</v>
      </c>
    </row>
    <row r="54" spans="1:11" x14ac:dyDescent="0.25">
      <c r="A54" s="3" t="s">
        <v>70</v>
      </c>
      <c r="C54" t="s">
        <v>321</v>
      </c>
      <c r="D54" s="3" t="s">
        <v>59</v>
      </c>
      <c r="E54" s="81" t="s">
        <v>139</v>
      </c>
      <c r="G54" t="s">
        <v>321</v>
      </c>
      <c r="H54" t="s">
        <v>63</v>
      </c>
      <c r="J54" s="82" t="s">
        <v>329</v>
      </c>
      <c r="K54" s="82" t="s">
        <v>320</v>
      </c>
    </row>
    <row r="55" spans="1:11" x14ac:dyDescent="0.25">
      <c r="A55" s="3" t="s">
        <v>56</v>
      </c>
      <c r="C55" t="s">
        <v>316</v>
      </c>
      <c r="D55" s="3" t="s">
        <v>27</v>
      </c>
      <c r="E55" s="81" t="s">
        <v>63</v>
      </c>
      <c r="G55" t="s">
        <v>316</v>
      </c>
      <c r="H55" t="s">
        <v>63</v>
      </c>
      <c r="J55" s="82" t="s">
        <v>329</v>
      </c>
      <c r="K55" s="82" t="s">
        <v>316</v>
      </c>
    </row>
    <row r="56" spans="1:11" x14ac:dyDescent="0.25">
      <c r="A56" s="3" t="s">
        <v>61</v>
      </c>
      <c r="C56" s="79" t="s">
        <v>320</v>
      </c>
      <c r="D56" s="4" t="s">
        <v>95</v>
      </c>
      <c r="E56" s="81" t="s">
        <v>142</v>
      </c>
      <c r="G56" s="79" t="s">
        <v>320</v>
      </c>
      <c r="H56" t="s">
        <v>63</v>
      </c>
      <c r="J56" s="82" t="s">
        <v>329</v>
      </c>
      <c r="K56" s="82" t="s">
        <v>316</v>
      </c>
    </row>
    <row r="57" spans="1:11" x14ac:dyDescent="0.25">
      <c r="A57" s="3" t="s">
        <v>31</v>
      </c>
      <c r="C57" t="s">
        <v>316</v>
      </c>
      <c r="D57" s="3" t="s">
        <v>41</v>
      </c>
      <c r="E57" s="81" t="s">
        <v>41</v>
      </c>
      <c r="G57" t="s">
        <v>316</v>
      </c>
      <c r="H57" t="s">
        <v>63</v>
      </c>
      <c r="J57" s="82" t="s">
        <v>329</v>
      </c>
      <c r="K57" s="82" t="s">
        <v>316</v>
      </c>
    </row>
    <row r="58" spans="1:11" x14ac:dyDescent="0.25">
      <c r="A58" s="3" t="s">
        <v>61</v>
      </c>
      <c r="C58" s="79" t="s">
        <v>320</v>
      </c>
      <c r="D58" s="3" t="s">
        <v>95</v>
      </c>
      <c r="E58" s="81" t="s">
        <v>96</v>
      </c>
      <c r="G58" s="79" t="s">
        <v>320</v>
      </c>
      <c r="H58" t="s">
        <v>63</v>
      </c>
      <c r="J58" s="82" t="s">
        <v>329</v>
      </c>
      <c r="K58" s="82" t="s">
        <v>321</v>
      </c>
    </row>
    <row r="59" spans="1:11" x14ac:dyDescent="0.25">
      <c r="A59" s="3" t="s">
        <v>56</v>
      </c>
      <c r="C59" t="s">
        <v>316</v>
      </c>
      <c r="D59" s="3" t="s">
        <v>41</v>
      </c>
      <c r="E59" s="81" t="s">
        <v>41</v>
      </c>
      <c r="G59" t="s">
        <v>316</v>
      </c>
      <c r="H59" t="s">
        <v>63</v>
      </c>
      <c r="J59" s="82" t="s">
        <v>329</v>
      </c>
      <c r="K59" s="82" t="s">
        <v>316</v>
      </c>
    </row>
    <row r="60" spans="1:11" x14ac:dyDescent="0.25">
      <c r="A60" s="3" t="s">
        <v>118</v>
      </c>
      <c r="C60" s="79" t="s">
        <v>320</v>
      </c>
      <c r="D60" s="3" t="s">
        <v>41</v>
      </c>
      <c r="E60" s="81" t="s">
        <v>41</v>
      </c>
      <c r="G60" s="79" t="s">
        <v>320</v>
      </c>
      <c r="H60" t="s">
        <v>63</v>
      </c>
      <c r="J60" s="82" t="s">
        <v>329</v>
      </c>
      <c r="K60" s="82" t="s">
        <v>320</v>
      </c>
    </row>
    <row r="61" spans="1:11" x14ac:dyDescent="0.25">
      <c r="A61" s="3" t="s">
        <v>31</v>
      </c>
      <c r="C61" t="s">
        <v>316</v>
      </c>
      <c r="D61" s="3" t="s">
        <v>41</v>
      </c>
      <c r="E61" s="81" t="s">
        <v>41</v>
      </c>
      <c r="G61" t="s">
        <v>316</v>
      </c>
      <c r="H61" t="s">
        <v>63</v>
      </c>
      <c r="J61" s="82" t="s">
        <v>329</v>
      </c>
      <c r="K61" s="82" t="s">
        <v>316</v>
      </c>
    </row>
    <row r="62" spans="1:11" x14ac:dyDescent="0.25">
      <c r="A62" s="3" t="s">
        <v>79</v>
      </c>
      <c r="C62" s="79" t="s">
        <v>320</v>
      </c>
      <c r="D62" s="3" t="s">
        <v>41</v>
      </c>
      <c r="E62" s="81" t="s">
        <v>41</v>
      </c>
      <c r="G62" s="79" t="s">
        <v>320</v>
      </c>
      <c r="H62" t="s">
        <v>63</v>
      </c>
      <c r="J62" s="82" t="s">
        <v>329</v>
      </c>
      <c r="K62" s="82" t="s">
        <v>320</v>
      </c>
    </row>
    <row r="63" spans="1:11" x14ac:dyDescent="0.25">
      <c r="A63" s="3" t="s">
        <v>79</v>
      </c>
      <c r="C63" s="79" t="s">
        <v>320</v>
      </c>
      <c r="D63" s="3" t="s">
        <v>27</v>
      </c>
      <c r="E63" s="81" t="s">
        <v>63</v>
      </c>
      <c r="G63" s="79" t="s">
        <v>320</v>
      </c>
      <c r="H63" t="s">
        <v>63</v>
      </c>
      <c r="J63" s="82" t="s">
        <v>329</v>
      </c>
      <c r="K63" s="82" t="s">
        <v>316</v>
      </c>
    </row>
    <row r="64" spans="1:11" x14ac:dyDescent="0.25">
      <c r="A64" s="3" t="s">
        <v>70</v>
      </c>
      <c r="C64" t="s">
        <v>321</v>
      </c>
      <c r="D64" s="3" t="s">
        <v>41</v>
      </c>
      <c r="E64" s="81" t="s">
        <v>41</v>
      </c>
      <c r="G64" t="s">
        <v>321</v>
      </c>
      <c r="H64" t="s">
        <v>63</v>
      </c>
      <c r="J64" s="82" t="s">
        <v>329</v>
      </c>
      <c r="K64" s="82" t="s">
        <v>320</v>
      </c>
    </row>
    <row r="65" spans="1:11" x14ac:dyDescent="0.25">
      <c r="A65" s="3" t="s">
        <v>61</v>
      </c>
      <c r="C65" s="79" t="s">
        <v>320</v>
      </c>
      <c r="D65" s="3" t="s">
        <v>127</v>
      </c>
      <c r="E65" s="81" t="s">
        <v>152</v>
      </c>
      <c r="G65" s="79" t="s">
        <v>320</v>
      </c>
      <c r="H65" t="s">
        <v>63</v>
      </c>
      <c r="J65" s="82" t="s">
        <v>329</v>
      </c>
      <c r="K65" s="82" t="s">
        <v>316</v>
      </c>
    </row>
    <row r="66" spans="1:11" x14ac:dyDescent="0.25">
      <c r="A66" s="3" t="s">
        <v>36</v>
      </c>
      <c r="C66" t="s">
        <v>316</v>
      </c>
      <c r="D66" s="3" t="s">
        <v>153</v>
      </c>
      <c r="E66" s="81" t="s">
        <v>41</v>
      </c>
      <c r="G66" t="s">
        <v>316</v>
      </c>
      <c r="H66" t="s">
        <v>63</v>
      </c>
      <c r="J66" s="82" t="s">
        <v>329</v>
      </c>
      <c r="K66" s="82" t="s">
        <v>320</v>
      </c>
    </row>
    <row r="67" spans="1:11" x14ac:dyDescent="0.25">
      <c r="A67" s="3" t="s">
        <v>36</v>
      </c>
      <c r="C67" t="s">
        <v>316</v>
      </c>
      <c r="D67" s="3" t="s">
        <v>127</v>
      </c>
      <c r="E67" s="3" t="s">
        <v>28</v>
      </c>
      <c r="G67" t="s">
        <v>316</v>
      </c>
      <c r="H67" t="s">
        <v>50</v>
      </c>
      <c r="J67" s="82" t="s">
        <v>329</v>
      </c>
      <c r="K67" s="82" t="s">
        <v>320</v>
      </c>
    </row>
    <row r="68" spans="1:11" x14ac:dyDescent="0.25">
      <c r="A68" s="3" t="s">
        <v>36</v>
      </c>
      <c r="C68" t="s">
        <v>316</v>
      </c>
      <c r="D68" s="3" t="s">
        <v>127</v>
      </c>
      <c r="E68" s="81" t="s">
        <v>63</v>
      </c>
      <c r="G68" t="s">
        <v>316</v>
      </c>
      <c r="H68" t="s">
        <v>326</v>
      </c>
      <c r="J68" s="82" t="s">
        <v>329</v>
      </c>
      <c r="K68" s="82" t="s">
        <v>321</v>
      </c>
    </row>
    <row r="69" spans="1:11" x14ac:dyDescent="0.25">
      <c r="A69" s="3" t="s">
        <v>118</v>
      </c>
      <c r="C69" s="79" t="s">
        <v>320</v>
      </c>
      <c r="D69" s="3" t="s">
        <v>127</v>
      </c>
      <c r="E69" s="81" t="s">
        <v>63</v>
      </c>
      <c r="G69" s="79" t="s">
        <v>320</v>
      </c>
      <c r="H69" t="s">
        <v>326</v>
      </c>
      <c r="J69" s="82" t="s">
        <v>329</v>
      </c>
      <c r="K69" s="82" t="s">
        <v>320</v>
      </c>
    </row>
    <row r="70" spans="1:11" x14ac:dyDescent="0.25">
      <c r="A70" s="3" t="s">
        <v>70</v>
      </c>
      <c r="C70" s="79" t="s">
        <v>321</v>
      </c>
      <c r="D70" s="3" t="s">
        <v>59</v>
      </c>
      <c r="E70" s="3" t="s">
        <v>28</v>
      </c>
      <c r="G70" s="79" t="s">
        <v>321</v>
      </c>
      <c r="H70" t="s">
        <v>50</v>
      </c>
      <c r="J70" s="82" t="s">
        <v>329</v>
      </c>
      <c r="K70" s="82" t="s">
        <v>316</v>
      </c>
    </row>
    <row r="71" spans="1:11" x14ac:dyDescent="0.25">
      <c r="A71" s="3" t="s">
        <v>79</v>
      </c>
      <c r="C71" s="79" t="s">
        <v>320</v>
      </c>
      <c r="D71" s="3" t="s">
        <v>41</v>
      </c>
      <c r="E71" s="81" t="s">
        <v>41</v>
      </c>
      <c r="G71" s="79" t="s">
        <v>320</v>
      </c>
      <c r="H71" t="s">
        <v>326</v>
      </c>
      <c r="J71" s="82" t="s">
        <v>330</v>
      </c>
      <c r="K71" s="82" t="s">
        <v>316</v>
      </c>
    </row>
    <row r="72" spans="1:11" x14ac:dyDescent="0.25">
      <c r="A72" s="3" t="s">
        <v>161</v>
      </c>
      <c r="C72" s="79" t="s">
        <v>323</v>
      </c>
      <c r="D72" s="3" t="s">
        <v>27</v>
      </c>
      <c r="E72" s="3" t="s">
        <v>28</v>
      </c>
      <c r="G72" s="79" t="s">
        <v>323</v>
      </c>
      <c r="H72" t="s">
        <v>50</v>
      </c>
      <c r="J72" s="82" t="s">
        <v>329</v>
      </c>
      <c r="K72" s="82" t="s">
        <v>316</v>
      </c>
    </row>
    <row r="73" spans="1:11" x14ac:dyDescent="0.25">
      <c r="A73" s="3" t="s">
        <v>163</v>
      </c>
      <c r="C73" t="s">
        <v>316</v>
      </c>
      <c r="D73" s="3" t="s">
        <v>164</v>
      </c>
      <c r="E73" s="81" t="s">
        <v>72</v>
      </c>
      <c r="G73" t="s">
        <v>316</v>
      </c>
      <c r="H73" t="s">
        <v>326</v>
      </c>
      <c r="J73" s="82" t="s">
        <v>329</v>
      </c>
      <c r="K73" s="82" t="s">
        <v>320</v>
      </c>
    </row>
    <row r="74" spans="1:11" x14ac:dyDescent="0.25">
      <c r="A74" s="3" t="s">
        <v>31</v>
      </c>
      <c r="C74" t="s">
        <v>316</v>
      </c>
      <c r="D74" s="3" t="s">
        <v>45</v>
      </c>
      <c r="E74" s="3" t="s">
        <v>165</v>
      </c>
      <c r="G74" t="s">
        <v>316</v>
      </c>
      <c r="H74" t="s">
        <v>50</v>
      </c>
      <c r="J74" s="82" t="s">
        <v>330</v>
      </c>
      <c r="K74" s="82" t="s">
        <v>321</v>
      </c>
    </row>
    <row r="75" spans="1:11" x14ac:dyDescent="0.25">
      <c r="A75" s="3" t="s">
        <v>88</v>
      </c>
      <c r="C75" s="79" t="s">
        <v>320</v>
      </c>
      <c r="D75" s="4" t="s">
        <v>127</v>
      </c>
      <c r="E75" s="81" t="s">
        <v>63</v>
      </c>
      <c r="G75" s="79" t="s">
        <v>320</v>
      </c>
      <c r="H75" t="s">
        <v>326</v>
      </c>
      <c r="J75" s="82" t="s">
        <v>329</v>
      </c>
      <c r="K75" s="82" t="s">
        <v>320</v>
      </c>
    </row>
    <row r="76" spans="1:11" x14ac:dyDescent="0.25">
      <c r="A76" s="3" t="s">
        <v>31</v>
      </c>
      <c r="C76" t="s">
        <v>316</v>
      </c>
      <c r="D76" s="3" t="s">
        <v>168</v>
      </c>
      <c r="E76" s="81" t="s">
        <v>96</v>
      </c>
      <c r="G76" t="s">
        <v>316</v>
      </c>
      <c r="H76" t="s">
        <v>326</v>
      </c>
      <c r="J76" s="82" t="s">
        <v>330</v>
      </c>
      <c r="K76" s="82" t="s">
        <v>321</v>
      </c>
    </row>
    <row r="77" spans="1:11" x14ac:dyDescent="0.25">
      <c r="A77" s="3" t="s">
        <v>170</v>
      </c>
      <c r="C77" s="79" t="s">
        <v>320</v>
      </c>
      <c r="D77" s="3" t="s">
        <v>41</v>
      </c>
      <c r="E77" s="81" t="s">
        <v>41</v>
      </c>
      <c r="G77" s="79" t="s">
        <v>320</v>
      </c>
      <c r="H77" t="s">
        <v>326</v>
      </c>
      <c r="J77" s="82" t="s">
        <v>330</v>
      </c>
      <c r="K77" s="82" t="s">
        <v>320</v>
      </c>
    </row>
    <row r="78" spans="1:11" x14ac:dyDescent="0.25">
      <c r="A78" s="3" t="s">
        <v>31</v>
      </c>
      <c r="C78" t="s">
        <v>316</v>
      </c>
      <c r="D78" s="3" t="s">
        <v>41</v>
      </c>
      <c r="E78" s="81" t="s">
        <v>41</v>
      </c>
      <c r="G78" t="s">
        <v>316</v>
      </c>
      <c r="H78" t="s">
        <v>326</v>
      </c>
      <c r="J78" s="82" t="s">
        <v>329</v>
      </c>
      <c r="K78" s="82" t="s">
        <v>316</v>
      </c>
    </row>
    <row r="79" spans="1:11" x14ac:dyDescent="0.25">
      <c r="A79" s="3" t="s">
        <v>31</v>
      </c>
      <c r="C79" t="s">
        <v>316</v>
      </c>
      <c r="D79" s="3" t="s">
        <v>164</v>
      </c>
      <c r="E79" s="81" t="s">
        <v>173</v>
      </c>
      <c r="G79" t="s">
        <v>316</v>
      </c>
      <c r="H79" t="s">
        <v>326</v>
      </c>
      <c r="J79" s="82" t="s">
        <v>330</v>
      </c>
      <c r="K79" s="82" t="s">
        <v>316</v>
      </c>
    </row>
    <row r="80" spans="1:11" x14ac:dyDescent="0.25">
      <c r="A80" s="3" t="s">
        <v>79</v>
      </c>
      <c r="C80" s="79" t="s">
        <v>320</v>
      </c>
      <c r="D80" s="3" t="s">
        <v>41</v>
      </c>
      <c r="E80" s="81" t="s">
        <v>41</v>
      </c>
      <c r="G80" s="79" t="s">
        <v>320</v>
      </c>
      <c r="H80" t="s">
        <v>326</v>
      </c>
      <c r="J80" s="82" t="s">
        <v>329</v>
      </c>
      <c r="K80" s="82" t="s">
        <v>320</v>
      </c>
    </row>
    <row r="81" spans="1:11" x14ac:dyDescent="0.25">
      <c r="A81" s="3" t="s">
        <v>36</v>
      </c>
      <c r="C81" t="s">
        <v>316</v>
      </c>
      <c r="D81" s="3" t="s">
        <v>176</v>
      </c>
      <c r="E81" s="81" t="s">
        <v>152</v>
      </c>
      <c r="G81" t="s">
        <v>316</v>
      </c>
      <c r="H81" t="s">
        <v>326</v>
      </c>
      <c r="J81" s="82" t="s">
        <v>329</v>
      </c>
      <c r="K81" s="82" t="s">
        <v>316</v>
      </c>
    </row>
    <row r="82" spans="1:11" x14ac:dyDescent="0.25">
      <c r="A82" s="3" t="s">
        <v>36</v>
      </c>
      <c r="C82" t="s">
        <v>316</v>
      </c>
      <c r="D82" s="3" t="s">
        <v>178</v>
      </c>
      <c r="E82" s="3" t="s">
        <v>28</v>
      </c>
      <c r="G82" t="s">
        <v>316</v>
      </c>
      <c r="H82" t="s">
        <v>50</v>
      </c>
      <c r="J82" s="82" t="s">
        <v>329</v>
      </c>
      <c r="K82" s="82" t="s">
        <v>320</v>
      </c>
    </row>
    <row r="83" spans="1:11" x14ac:dyDescent="0.25">
      <c r="A83" s="3" t="s">
        <v>31</v>
      </c>
      <c r="C83" t="s">
        <v>316</v>
      </c>
      <c r="D83" s="3" t="s">
        <v>41</v>
      </c>
      <c r="E83" s="81" t="s">
        <v>41</v>
      </c>
      <c r="G83" t="s">
        <v>316</v>
      </c>
      <c r="H83" t="s">
        <v>326</v>
      </c>
      <c r="J83" s="82" t="s">
        <v>329</v>
      </c>
      <c r="K83" s="82" t="s">
        <v>316</v>
      </c>
    </row>
    <row r="84" spans="1:11" x14ac:dyDescent="0.25">
      <c r="A84" s="3" t="s">
        <v>31</v>
      </c>
      <c r="C84" t="s">
        <v>316</v>
      </c>
      <c r="D84" s="3" t="s">
        <v>181</v>
      </c>
      <c r="E84" s="3" t="s">
        <v>182</v>
      </c>
      <c r="G84" t="s">
        <v>316</v>
      </c>
      <c r="H84" t="s">
        <v>50</v>
      </c>
      <c r="J84" s="82" t="s">
        <v>329</v>
      </c>
      <c r="K84" s="82" t="s">
        <v>316</v>
      </c>
    </row>
    <row r="85" spans="1:11" x14ac:dyDescent="0.25">
      <c r="A85" s="3" t="s">
        <v>79</v>
      </c>
      <c r="C85" s="79" t="s">
        <v>320</v>
      </c>
      <c r="D85" s="3" t="s">
        <v>41</v>
      </c>
      <c r="E85" s="81" t="s">
        <v>41</v>
      </c>
      <c r="G85" s="79" t="s">
        <v>320</v>
      </c>
      <c r="H85" t="s">
        <v>326</v>
      </c>
      <c r="J85" s="82" t="s">
        <v>329</v>
      </c>
      <c r="K85" s="82" t="s">
        <v>320</v>
      </c>
    </row>
    <row r="86" spans="1:11" x14ac:dyDescent="0.25">
      <c r="A86" s="3" t="s">
        <v>70</v>
      </c>
      <c r="C86" s="79" t="s">
        <v>321</v>
      </c>
      <c r="D86" s="3" t="s">
        <v>184</v>
      </c>
      <c r="E86" s="81" t="s">
        <v>96</v>
      </c>
      <c r="G86" s="79" t="s">
        <v>321</v>
      </c>
      <c r="H86" t="s">
        <v>326</v>
      </c>
      <c r="J86" s="82" t="s">
        <v>329</v>
      </c>
      <c r="K86" s="82" t="s">
        <v>316</v>
      </c>
    </row>
    <row r="87" spans="1:11" x14ac:dyDescent="0.25">
      <c r="A87" s="3" t="s">
        <v>79</v>
      </c>
      <c r="C87" s="79" t="s">
        <v>320</v>
      </c>
      <c r="D87" s="3" t="s">
        <v>41</v>
      </c>
      <c r="E87" s="81" t="s">
        <v>41</v>
      </c>
      <c r="G87" s="79" t="s">
        <v>320</v>
      </c>
      <c r="H87" t="s">
        <v>326</v>
      </c>
      <c r="J87" s="82" t="s">
        <v>330</v>
      </c>
      <c r="K87" s="82" t="s">
        <v>316</v>
      </c>
    </row>
    <row r="88" spans="1:11" x14ac:dyDescent="0.25">
      <c r="A88" s="3" t="s">
        <v>31</v>
      </c>
      <c r="C88" t="s">
        <v>316</v>
      </c>
      <c r="D88" s="3" t="s">
        <v>41</v>
      </c>
      <c r="E88" s="81" t="s">
        <v>41</v>
      </c>
      <c r="G88" t="s">
        <v>316</v>
      </c>
      <c r="H88" t="s">
        <v>326</v>
      </c>
      <c r="J88" s="82" t="s">
        <v>329</v>
      </c>
      <c r="K88" s="82" t="s">
        <v>316</v>
      </c>
    </row>
    <row r="89" spans="1:11" x14ac:dyDescent="0.25">
      <c r="A89" s="3" t="s">
        <v>31</v>
      </c>
      <c r="C89" t="s">
        <v>316</v>
      </c>
      <c r="D89" s="3" t="s">
        <v>41</v>
      </c>
      <c r="E89" s="81" t="s">
        <v>41</v>
      </c>
      <c r="G89" t="s">
        <v>316</v>
      </c>
      <c r="H89" t="s">
        <v>326</v>
      </c>
      <c r="J89" s="82" t="s">
        <v>330</v>
      </c>
      <c r="K89" s="82" t="s">
        <v>316</v>
      </c>
    </row>
    <row r="90" spans="1:11" x14ac:dyDescent="0.25">
      <c r="A90" s="3" t="s">
        <v>109</v>
      </c>
      <c r="C90" s="79" t="s">
        <v>324</v>
      </c>
      <c r="D90" s="3" t="s">
        <v>27</v>
      </c>
      <c r="E90" s="81" t="s">
        <v>63</v>
      </c>
      <c r="G90" s="79" t="s">
        <v>324</v>
      </c>
      <c r="H90" t="s">
        <v>326</v>
      </c>
      <c r="J90" s="82" t="s">
        <v>329</v>
      </c>
      <c r="K90" s="82" t="s">
        <v>320</v>
      </c>
    </row>
    <row r="91" spans="1:11" x14ac:dyDescent="0.25">
      <c r="A91" s="3" t="s">
        <v>118</v>
      </c>
      <c r="C91" s="79" t="s">
        <v>320</v>
      </c>
      <c r="D91" s="3" t="s">
        <v>45</v>
      </c>
      <c r="E91" s="3" t="s">
        <v>182</v>
      </c>
      <c r="G91" s="79" t="s">
        <v>320</v>
      </c>
      <c r="H91" t="s">
        <v>50</v>
      </c>
      <c r="J91" s="82" t="s">
        <v>329</v>
      </c>
      <c r="K91" s="82" t="s">
        <v>321</v>
      </c>
    </row>
    <row r="92" spans="1:11" x14ac:dyDescent="0.25">
      <c r="C92" t="s">
        <v>316</v>
      </c>
      <c r="D92" s="3" t="s">
        <v>41</v>
      </c>
      <c r="E92" s="81" t="s">
        <v>41</v>
      </c>
      <c r="G92" t="s">
        <v>316</v>
      </c>
      <c r="H92" t="s">
        <v>326</v>
      </c>
      <c r="J92" s="82" t="s">
        <v>329</v>
      </c>
      <c r="K92" s="82" t="s">
        <v>320</v>
      </c>
    </row>
    <row r="93" spans="1:11" x14ac:dyDescent="0.25">
      <c r="A93" s="3" t="s">
        <v>49</v>
      </c>
      <c r="C93" t="s">
        <v>316</v>
      </c>
      <c r="D93" s="3" t="s">
        <v>32</v>
      </c>
      <c r="E93" s="81" t="s">
        <v>33</v>
      </c>
      <c r="G93" t="s">
        <v>316</v>
      </c>
      <c r="H93" t="s">
        <v>326</v>
      </c>
      <c r="J93" s="82" t="s">
        <v>329</v>
      </c>
      <c r="K93" s="82" t="s">
        <v>316</v>
      </c>
    </row>
    <row r="94" spans="1:11" x14ac:dyDescent="0.25">
      <c r="A94" s="3" t="s">
        <v>31</v>
      </c>
      <c r="C94" s="79" t="s">
        <v>320</v>
      </c>
      <c r="D94" s="3" t="s">
        <v>41</v>
      </c>
      <c r="E94" s="81" t="s">
        <v>41</v>
      </c>
      <c r="G94" s="79" t="s">
        <v>320</v>
      </c>
      <c r="H94" t="s">
        <v>326</v>
      </c>
      <c r="J94" s="82" t="s">
        <v>329</v>
      </c>
      <c r="K94" s="82" t="s">
        <v>316</v>
      </c>
    </row>
    <row r="95" spans="1:11" x14ac:dyDescent="0.25">
      <c r="A95" s="3" t="s">
        <v>79</v>
      </c>
      <c r="C95" t="s">
        <v>316</v>
      </c>
      <c r="D95" s="3" t="s">
        <v>32</v>
      </c>
      <c r="E95" s="81" t="s">
        <v>191</v>
      </c>
      <c r="G95" t="s">
        <v>316</v>
      </c>
      <c r="H95" t="s">
        <v>326</v>
      </c>
      <c r="J95" s="82" t="s">
        <v>329</v>
      </c>
      <c r="K95" s="82" t="s">
        <v>320</v>
      </c>
    </row>
    <row r="96" spans="1:11" x14ac:dyDescent="0.25">
      <c r="A96" s="3" t="s">
        <v>31</v>
      </c>
      <c r="C96" t="s">
        <v>316</v>
      </c>
      <c r="D96" s="3" t="s">
        <v>193</v>
      </c>
      <c r="E96" s="3" t="s">
        <v>28</v>
      </c>
      <c r="G96" t="s">
        <v>316</v>
      </c>
      <c r="H96" t="s">
        <v>50</v>
      </c>
      <c r="J96" s="82" t="s">
        <v>329</v>
      </c>
      <c r="K96" s="82" t="s">
        <v>321</v>
      </c>
    </row>
    <row r="97" spans="1:11" x14ac:dyDescent="0.25">
      <c r="A97" s="3" t="s">
        <v>31</v>
      </c>
      <c r="C97" s="79" t="s">
        <v>325</v>
      </c>
      <c r="D97" s="3" t="s">
        <v>41</v>
      </c>
      <c r="E97" s="81" t="s">
        <v>41</v>
      </c>
      <c r="G97" s="79" t="s">
        <v>325</v>
      </c>
      <c r="H97" t="s">
        <v>326</v>
      </c>
      <c r="J97" s="82" t="s">
        <v>330</v>
      </c>
      <c r="K97" s="82" t="s">
        <v>320</v>
      </c>
    </row>
    <row r="98" spans="1:11" x14ac:dyDescent="0.25">
      <c r="A98" s="3" t="s">
        <v>194</v>
      </c>
      <c r="C98" t="s">
        <v>316</v>
      </c>
      <c r="D98" s="4" t="s">
        <v>195</v>
      </c>
      <c r="E98" s="3" t="s">
        <v>182</v>
      </c>
      <c r="G98" t="s">
        <v>316</v>
      </c>
      <c r="H98" t="s">
        <v>50</v>
      </c>
      <c r="J98" s="82" t="s">
        <v>329</v>
      </c>
      <c r="K98" s="82" t="s">
        <v>316</v>
      </c>
    </row>
    <row r="99" spans="1:11" x14ac:dyDescent="0.25">
      <c r="A99" s="3" t="s">
        <v>31</v>
      </c>
      <c r="C99" s="79" t="s">
        <v>320</v>
      </c>
      <c r="D99" s="3" t="s">
        <v>196</v>
      </c>
      <c r="E99" s="3" t="s">
        <v>197</v>
      </c>
      <c r="G99" s="79" t="s">
        <v>320</v>
      </c>
      <c r="H99" t="s">
        <v>50</v>
      </c>
      <c r="J99" s="82" t="s">
        <v>329</v>
      </c>
      <c r="K99" s="82" t="s">
        <v>316</v>
      </c>
    </row>
    <row r="100" spans="1:11" x14ac:dyDescent="0.25">
      <c r="A100" s="3" t="s">
        <v>61</v>
      </c>
      <c r="C100" s="79" t="s">
        <v>321</v>
      </c>
      <c r="D100" s="3" t="s">
        <v>95</v>
      </c>
      <c r="E100" s="81" t="s">
        <v>96</v>
      </c>
      <c r="G100" s="79" t="s">
        <v>321</v>
      </c>
      <c r="H100" t="s">
        <v>326</v>
      </c>
      <c r="J100" s="82" t="s">
        <v>329</v>
      </c>
      <c r="K100" s="82" t="s">
        <v>320</v>
      </c>
    </row>
    <row r="101" spans="1:11" x14ac:dyDescent="0.25">
      <c r="A101" s="3" t="s">
        <v>70</v>
      </c>
      <c r="C101" s="79" t="s">
        <v>320</v>
      </c>
      <c r="D101" s="3" t="s">
        <v>27</v>
      </c>
      <c r="E101" s="81" t="s">
        <v>128</v>
      </c>
      <c r="G101" s="79" t="s">
        <v>320</v>
      </c>
      <c r="H101" t="s">
        <v>326</v>
      </c>
      <c r="J101" s="82" t="s">
        <v>329</v>
      </c>
      <c r="K101" s="82" t="s">
        <v>316</v>
      </c>
    </row>
    <row r="102" spans="1:11" x14ac:dyDescent="0.25">
      <c r="A102" s="3" t="s">
        <v>88</v>
      </c>
      <c r="C102" s="79" t="s">
        <v>324</v>
      </c>
      <c r="D102" s="3" t="s">
        <v>74</v>
      </c>
      <c r="E102" s="3" t="s">
        <v>199</v>
      </c>
      <c r="G102" s="79" t="s">
        <v>324</v>
      </c>
      <c r="H102" t="s">
        <v>50</v>
      </c>
      <c r="J102" s="82" t="s">
        <v>330</v>
      </c>
      <c r="K102" s="82" t="s">
        <v>316</v>
      </c>
    </row>
    <row r="103" spans="1:11" x14ac:dyDescent="0.25">
      <c r="A103" s="3" t="s">
        <v>109</v>
      </c>
      <c r="C103" t="s">
        <v>316</v>
      </c>
      <c r="D103" s="3" t="s">
        <v>41</v>
      </c>
      <c r="E103" s="81" t="s">
        <v>41</v>
      </c>
      <c r="G103" t="s">
        <v>316</v>
      </c>
      <c r="H103" t="s">
        <v>326</v>
      </c>
      <c r="J103" s="82" t="s">
        <v>329</v>
      </c>
      <c r="K103" s="82" t="s">
        <v>316</v>
      </c>
    </row>
    <row r="104" spans="1:11" x14ac:dyDescent="0.25">
      <c r="A104" s="3" t="s">
        <v>31</v>
      </c>
      <c r="C104" t="s">
        <v>316</v>
      </c>
      <c r="D104" s="3" t="s">
        <v>184</v>
      </c>
      <c r="E104" s="81" t="s">
        <v>201</v>
      </c>
      <c r="G104" t="s">
        <v>316</v>
      </c>
      <c r="H104" t="s">
        <v>326</v>
      </c>
      <c r="J104" s="82" t="s">
        <v>329</v>
      </c>
      <c r="K104" s="82" t="s">
        <v>320</v>
      </c>
    </row>
    <row r="105" spans="1:11" x14ac:dyDescent="0.25">
      <c r="A105" s="3" t="s">
        <v>31</v>
      </c>
      <c r="C105" t="s">
        <v>316</v>
      </c>
      <c r="D105" s="3" t="s">
        <v>203</v>
      </c>
      <c r="E105" s="81" t="s">
        <v>191</v>
      </c>
      <c r="G105" t="s">
        <v>316</v>
      </c>
      <c r="H105" t="s">
        <v>326</v>
      </c>
      <c r="J105" s="82" t="s">
        <v>330</v>
      </c>
      <c r="K105" s="82" t="s">
        <v>316</v>
      </c>
    </row>
    <row r="106" spans="1:11" x14ac:dyDescent="0.25">
      <c r="A106" s="3" t="s">
        <v>36</v>
      </c>
      <c r="C106" t="s">
        <v>321</v>
      </c>
      <c r="D106" s="3" t="s">
        <v>205</v>
      </c>
      <c r="E106" s="81" t="s">
        <v>104</v>
      </c>
      <c r="G106" t="s">
        <v>321</v>
      </c>
      <c r="H106" t="s">
        <v>326</v>
      </c>
      <c r="J106" s="82" t="s">
        <v>330</v>
      </c>
      <c r="K106" s="82" t="s">
        <v>320</v>
      </c>
    </row>
    <row r="107" spans="1:11" x14ac:dyDescent="0.25">
      <c r="A107" s="3" t="s">
        <v>70</v>
      </c>
      <c r="C107" t="s">
        <v>316</v>
      </c>
      <c r="D107" s="3" t="s">
        <v>41</v>
      </c>
      <c r="E107" s="81" t="s">
        <v>41</v>
      </c>
      <c r="G107" t="s">
        <v>316</v>
      </c>
      <c r="H107" t="s">
        <v>326</v>
      </c>
      <c r="J107" s="82" t="s">
        <v>329</v>
      </c>
      <c r="K107" s="82" t="s">
        <v>321</v>
      </c>
    </row>
    <row r="108" spans="1:11" x14ac:dyDescent="0.25">
      <c r="A108" s="3" t="s">
        <v>31</v>
      </c>
      <c r="C108" t="s">
        <v>316</v>
      </c>
      <c r="D108" s="3" t="s">
        <v>41</v>
      </c>
      <c r="E108" s="81" t="s">
        <v>41</v>
      </c>
      <c r="G108" t="s">
        <v>316</v>
      </c>
      <c r="H108" t="s">
        <v>326</v>
      </c>
      <c r="J108" s="82" t="s">
        <v>329</v>
      </c>
      <c r="K108" s="82" t="s">
        <v>320</v>
      </c>
    </row>
    <row r="109" spans="1:11" x14ac:dyDescent="0.25">
      <c r="A109" s="3" t="s">
        <v>31</v>
      </c>
      <c r="J109" s="82" t="s">
        <v>330</v>
      </c>
      <c r="K109" s="82" t="s">
        <v>320</v>
      </c>
    </row>
    <row r="110" spans="1:11" x14ac:dyDescent="0.25">
      <c r="J110" s="82" t="s">
        <v>330</v>
      </c>
      <c r="K110" s="82" t="s">
        <v>321</v>
      </c>
    </row>
    <row r="111" spans="1:11" x14ac:dyDescent="0.25">
      <c r="J111" s="82" t="s">
        <v>329</v>
      </c>
      <c r="K111" s="82" t="s">
        <v>316</v>
      </c>
    </row>
    <row r="112" spans="1:11" x14ac:dyDescent="0.25">
      <c r="J112" s="82" t="s">
        <v>329</v>
      </c>
      <c r="K112" s="82" t="s">
        <v>316</v>
      </c>
    </row>
    <row r="113" spans="10:11" x14ac:dyDescent="0.25">
      <c r="J113" s="82" t="s">
        <v>329</v>
      </c>
      <c r="K113" s="82" t="s">
        <v>316</v>
      </c>
    </row>
    <row r="114" spans="10:11" x14ac:dyDescent="0.25">
      <c r="J114" s="82" t="s">
        <v>329</v>
      </c>
      <c r="K114" s="82" t="s">
        <v>321</v>
      </c>
    </row>
    <row r="115" spans="10:11" x14ac:dyDescent="0.25">
      <c r="J115" s="82" t="s">
        <v>329</v>
      </c>
      <c r="K115" s="82" t="s">
        <v>316</v>
      </c>
    </row>
    <row r="116" spans="10:11" x14ac:dyDescent="0.25">
      <c r="J116" s="82" t="s">
        <v>329</v>
      </c>
      <c r="K116" s="82" t="s">
        <v>316</v>
      </c>
    </row>
  </sheetData>
  <pageMargins left="0.7" right="0.7" top="0.75" bottom="0.75" header="0.3" footer="0.3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9AC08-6752-4BA7-9CCC-CDCCEF22A2FB}">
  <dimension ref="A1:BF81"/>
  <sheetViews>
    <sheetView tabSelected="1" topLeftCell="F17" workbookViewId="0">
      <selection activeCell="M32" sqref="M32"/>
    </sheetView>
  </sheetViews>
  <sheetFormatPr defaultRowHeight="15" x14ac:dyDescent="0.25"/>
  <cols>
    <col min="1" max="1" width="14.140625" customWidth="1"/>
    <col min="2" max="2" width="19.42578125" customWidth="1"/>
    <col min="3" max="3" width="20.5703125" customWidth="1"/>
    <col min="4" max="4" width="16.28515625" customWidth="1"/>
    <col min="8" max="8" width="17.140625" customWidth="1"/>
    <col min="9" max="9" width="17.28515625" customWidth="1"/>
    <col min="10" max="10" width="14.42578125" customWidth="1"/>
    <col min="12" max="12" width="20.5703125" customWidth="1"/>
    <col min="13" max="13" width="8.42578125" customWidth="1"/>
    <col min="14" max="14" width="8.85546875" customWidth="1"/>
    <col min="15" max="15" width="12.5703125" customWidth="1"/>
    <col min="16" max="16" width="15.42578125" customWidth="1"/>
    <col min="17" max="17" width="15.85546875" bestFit="1" customWidth="1"/>
    <col min="18" max="18" width="8.5703125" customWidth="1"/>
    <col min="20" max="20" width="15.7109375" customWidth="1"/>
    <col min="21" max="21" width="15" customWidth="1"/>
    <col min="22" max="22" width="14.42578125" customWidth="1"/>
    <col min="24" max="24" width="20.5703125" customWidth="1"/>
    <col min="33" max="33" width="16.85546875" customWidth="1"/>
    <col min="34" max="34" width="14.140625" customWidth="1"/>
    <col min="35" max="35" width="12.5703125" customWidth="1"/>
    <col min="45" max="45" width="13.7109375" customWidth="1"/>
    <col min="47" max="47" width="14.140625" customWidth="1"/>
    <col min="48" max="48" width="13.7109375" customWidth="1"/>
    <col min="58" max="58" width="12.7109375" customWidth="1"/>
  </cols>
  <sheetData>
    <row r="1" spans="1:20" ht="15.75" thickBot="1" x14ac:dyDescent="0.3">
      <c r="A1" s="3" t="s">
        <v>207</v>
      </c>
      <c r="H1" s="3" t="s">
        <v>208</v>
      </c>
      <c r="L1">
        <f>SUM(I3,L3,M3,N3,O3,R3)</f>
        <v>81</v>
      </c>
      <c r="M1" s="43">
        <f>SUM(I4,L4,M4,N4,O4,R4)</f>
        <v>75</v>
      </c>
      <c r="P1">
        <f>SUM(J3,K3,P3,Q3,S3)</f>
        <v>38</v>
      </c>
      <c r="Q1" s="43">
        <f>SUM(J4,K4,P4,Q4,S4)</f>
        <v>35.185185185185183</v>
      </c>
    </row>
    <row r="2" spans="1:20" x14ac:dyDescent="0.25">
      <c r="A2" s="5" t="s">
        <v>0</v>
      </c>
      <c r="B2" s="6" t="s">
        <v>18</v>
      </c>
      <c r="C2" s="6" t="s">
        <v>55</v>
      </c>
      <c r="D2" s="7" t="s">
        <v>209</v>
      </c>
      <c r="H2" s="5" t="s">
        <v>210</v>
      </c>
      <c r="I2" s="6" t="s">
        <v>211</v>
      </c>
      <c r="J2" s="6" t="s">
        <v>70</v>
      </c>
      <c r="K2" s="6" t="s">
        <v>79</v>
      </c>
      <c r="L2" s="6" t="s">
        <v>61</v>
      </c>
      <c r="M2" s="6" t="s">
        <v>212</v>
      </c>
      <c r="N2" s="6" t="s">
        <v>36</v>
      </c>
      <c r="O2" s="6" t="s">
        <v>88</v>
      </c>
      <c r="P2" s="6" t="s">
        <v>118</v>
      </c>
      <c r="Q2" s="6" t="s">
        <v>170</v>
      </c>
      <c r="R2" s="6" t="s">
        <v>100</v>
      </c>
      <c r="S2" s="6" t="s">
        <v>213</v>
      </c>
      <c r="T2" s="7" t="s">
        <v>209</v>
      </c>
    </row>
    <row r="3" spans="1:20" x14ac:dyDescent="0.25">
      <c r="A3" s="8" t="s">
        <v>214</v>
      </c>
      <c r="B3" s="9">
        <v>87</v>
      </c>
      <c r="C3" s="9">
        <v>21</v>
      </c>
      <c r="D3" s="10">
        <f>SUM(B3:C3)</f>
        <v>108</v>
      </c>
      <c r="H3" s="8" t="s">
        <v>214</v>
      </c>
      <c r="I3" s="9">
        <v>40</v>
      </c>
      <c r="J3" s="9">
        <v>16</v>
      </c>
      <c r="K3" s="9">
        <v>15</v>
      </c>
      <c r="L3" s="9">
        <v>12</v>
      </c>
      <c r="M3" s="9">
        <v>11</v>
      </c>
      <c r="N3" s="9">
        <v>10</v>
      </c>
      <c r="O3" s="9">
        <v>7</v>
      </c>
      <c r="P3" s="9">
        <v>4</v>
      </c>
      <c r="Q3" s="9">
        <v>2</v>
      </c>
      <c r="R3" s="9">
        <v>1</v>
      </c>
      <c r="S3" s="9">
        <v>1</v>
      </c>
      <c r="T3" s="10">
        <f>SUM(I3:S3)</f>
        <v>119</v>
      </c>
    </row>
    <row r="4" spans="1:20" ht="15.75" thickBot="1" x14ac:dyDescent="0.3">
      <c r="A4" s="11" t="s">
        <v>215</v>
      </c>
      <c r="B4" s="45">
        <f>(100*B3)/$D3</f>
        <v>80.555555555555557</v>
      </c>
      <c r="C4" s="45">
        <f t="shared" ref="C4" si="0">(100*C3)/$D3</f>
        <v>19.444444444444443</v>
      </c>
      <c r="D4" s="13"/>
      <c r="H4" s="11" t="s">
        <v>215</v>
      </c>
      <c r="I4" s="45">
        <f>(100*I3)/$T4</f>
        <v>37.037037037037038</v>
      </c>
      <c r="J4" s="45">
        <f t="shared" ref="J4:S4" si="1">(100*J3)/$T4</f>
        <v>14.814814814814815</v>
      </c>
      <c r="K4" s="45">
        <f t="shared" si="1"/>
        <v>13.888888888888889</v>
      </c>
      <c r="L4" s="45">
        <f t="shared" si="1"/>
        <v>11.111111111111111</v>
      </c>
      <c r="M4" s="45">
        <f t="shared" si="1"/>
        <v>10.185185185185185</v>
      </c>
      <c r="N4" s="45">
        <f t="shared" si="1"/>
        <v>9.2592592592592595</v>
      </c>
      <c r="O4" s="45">
        <f t="shared" si="1"/>
        <v>6.4814814814814818</v>
      </c>
      <c r="P4" s="45">
        <f t="shared" si="1"/>
        <v>3.7037037037037037</v>
      </c>
      <c r="Q4" s="45">
        <f t="shared" si="1"/>
        <v>1.8518518518518519</v>
      </c>
      <c r="R4" s="45">
        <f t="shared" si="1"/>
        <v>0.92592592592592593</v>
      </c>
      <c r="S4" s="45">
        <f t="shared" si="1"/>
        <v>0.92592592592592593</v>
      </c>
      <c r="T4" s="14">
        <v>108</v>
      </c>
    </row>
    <row r="5" spans="1:20" ht="15.75" thickBot="1" x14ac:dyDescent="0.3">
      <c r="L5" s="91">
        <f>(100*L1)/T3</f>
        <v>68.067226890756302</v>
      </c>
      <c r="P5" s="91">
        <f>(100*P1)/T3</f>
        <v>31.932773109243698</v>
      </c>
      <c r="T5" s="3"/>
    </row>
    <row r="6" spans="1:20" ht="15.75" thickBot="1" x14ac:dyDescent="0.3">
      <c r="A6" s="3" t="s">
        <v>216</v>
      </c>
      <c r="H6" s="5" t="s">
        <v>217</v>
      </c>
      <c r="I6" s="6" t="s">
        <v>25</v>
      </c>
      <c r="J6" s="6" t="s">
        <v>40</v>
      </c>
      <c r="K6" s="7" t="s">
        <v>209</v>
      </c>
    </row>
    <row r="7" spans="1:20" x14ac:dyDescent="0.25">
      <c r="A7" s="5" t="s">
        <v>218</v>
      </c>
      <c r="B7" s="6" t="s">
        <v>19</v>
      </c>
      <c r="C7" s="6" t="s">
        <v>156</v>
      </c>
      <c r="D7" s="6" t="s">
        <v>48</v>
      </c>
      <c r="E7" s="6" t="s">
        <v>187</v>
      </c>
      <c r="F7" s="7" t="s">
        <v>209</v>
      </c>
      <c r="H7" s="8" t="s">
        <v>214</v>
      </c>
      <c r="I7" s="9">
        <v>108</v>
      </c>
      <c r="J7" s="9">
        <v>0</v>
      </c>
      <c r="K7" s="10">
        <v>108</v>
      </c>
    </row>
    <row r="8" spans="1:20" ht="15.75" thickBot="1" x14ac:dyDescent="0.3">
      <c r="A8" s="8" t="s">
        <v>214</v>
      </c>
      <c r="B8" s="9">
        <v>81</v>
      </c>
      <c r="C8" s="9">
        <v>10</v>
      </c>
      <c r="D8" s="9">
        <v>13</v>
      </c>
      <c r="E8" s="9">
        <v>4</v>
      </c>
      <c r="F8" s="10">
        <f>SUM(B8:E8)</f>
        <v>108</v>
      </c>
      <c r="H8" s="11" t="s">
        <v>215</v>
      </c>
      <c r="I8" s="12">
        <f>(100*I7)/$K7</f>
        <v>100</v>
      </c>
      <c r="J8" s="12">
        <f>(100*J7)/$K7</f>
        <v>0</v>
      </c>
      <c r="K8" s="13"/>
    </row>
    <row r="9" spans="1:20" ht="15.75" thickBot="1" x14ac:dyDescent="0.3">
      <c r="A9" s="11" t="s">
        <v>215</v>
      </c>
      <c r="B9" s="45">
        <f>(100*B8)/$F8</f>
        <v>75</v>
      </c>
      <c r="C9" s="45">
        <f t="shared" ref="C9:E9" si="2">(100*C8)/$F8</f>
        <v>9.2592592592592595</v>
      </c>
      <c r="D9" s="45">
        <f t="shared" si="2"/>
        <v>12.037037037037036</v>
      </c>
      <c r="E9" s="45">
        <f t="shared" si="2"/>
        <v>3.7037037037037037</v>
      </c>
      <c r="F9" s="13"/>
    </row>
    <row r="10" spans="1:20" x14ac:dyDescent="0.25">
      <c r="D10" s="43">
        <f>SUM(D9:E9)</f>
        <v>15.74074074074074</v>
      </c>
    </row>
    <row r="11" spans="1:20" ht="15.75" thickBot="1" x14ac:dyDescent="0.3">
      <c r="A11" s="3" t="s">
        <v>219</v>
      </c>
      <c r="H11" s="3" t="s">
        <v>220</v>
      </c>
      <c r="P11" s="15" t="s">
        <v>221</v>
      </c>
      <c r="Q11" s="15"/>
      <c r="R11" s="15"/>
      <c r="S11" s="15"/>
    </row>
    <row r="12" spans="1:20" x14ac:dyDescent="0.25">
      <c r="A12" s="5" t="s">
        <v>222</v>
      </c>
      <c r="B12" s="6" t="s">
        <v>30</v>
      </c>
      <c r="C12" s="6" t="s">
        <v>20</v>
      </c>
      <c r="D12" s="7" t="s">
        <v>209</v>
      </c>
      <c r="H12" s="5" t="s">
        <v>223</v>
      </c>
      <c r="I12" s="6" t="s">
        <v>25</v>
      </c>
      <c r="J12" s="6" t="s">
        <v>40</v>
      </c>
      <c r="K12" s="7" t="s">
        <v>209</v>
      </c>
      <c r="P12" s="5" t="s">
        <v>224</v>
      </c>
      <c r="Q12" s="6" t="s">
        <v>25</v>
      </c>
      <c r="R12" s="6" t="s">
        <v>40</v>
      </c>
      <c r="S12" s="7" t="s">
        <v>209</v>
      </c>
    </row>
    <row r="13" spans="1:20" x14ac:dyDescent="0.25">
      <c r="A13" s="8" t="s">
        <v>214</v>
      </c>
      <c r="B13" s="9">
        <v>93</v>
      </c>
      <c r="C13" s="9">
        <v>15</v>
      </c>
      <c r="D13" s="10">
        <f>SUM(B13:C13)</f>
        <v>108</v>
      </c>
      <c r="H13" s="8" t="s">
        <v>214</v>
      </c>
      <c r="I13" s="9">
        <v>61</v>
      </c>
      <c r="J13" s="9">
        <v>47</v>
      </c>
      <c r="K13" s="10">
        <f>SUM(I13:J13)</f>
        <v>108</v>
      </c>
      <c r="P13" s="8" t="s">
        <v>214</v>
      </c>
      <c r="Q13" s="9">
        <v>71</v>
      </c>
      <c r="R13" s="9">
        <v>37</v>
      </c>
      <c r="S13" s="10">
        <f>SUM(Q13:R13)</f>
        <v>108</v>
      </c>
    </row>
    <row r="14" spans="1:20" ht="15.75" thickBot="1" x14ac:dyDescent="0.3">
      <c r="A14" s="11" t="s">
        <v>215</v>
      </c>
      <c r="B14" s="45">
        <f>(100*B13)/$D13</f>
        <v>86.111111111111114</v>
      </c>
      <c r="C14" s="45">
        <f t="shared" ref="C14" si="3">(100*C13)/$D13</f>
        <v>13.888888888888889</v>
      </c>
      <c r="D14" s="12"/>
      <c r="H14" s="11" t="s">
        <v>215</v>
      </c>
      <c r="I14" s="45">
        <f>(100*I13)/$K13</f>
        <v>56.481481481481481</v>
      </c>
      <c r="J14" s="45">
        <f t="shared" ref="J14" si="4">(100*J13)/$K13</f>
        <v>43.518518518518519</v>
      </c>
      <c r="K14" s="13"/>
      <c r="P14" s="11" t="s">
        <v>215</v>
      </c>
      <c r="Q14" s="12">
        <f>(100*Q13)/$S13</f>
        <v>65.740740740740748</v>
      </c>
      <c r="R14" s="12">
        <f t="shared" ref="R14" si="5">(100*R13)/$S13</f>
        <v>34.25925925925926</v>
      </c>
      <c r="S14" s="12"/>
    </row>
    <row r="16" spans="1:20" ht="15.75" thickBot="1" x14ac:dyDescent="0.3">
      <c r="A16" s="3" t="s">
        <v>225</v>
      </c>
      <c r="H16" s="3" t="s">
        <v>226</v>
      </c>
      <c r="P16" s="3" t="s">
        <v>227</v>
      </c>
    </row>
    <row r="17" spans="1:24" ht="15.75" thickBot="1" x14ac:dyDescent="0.3">
      <c r="A17" s="16" t="s">
        <v>21</v>
      </c>
      <c r="B17" s="17">
        <v>1</v>
      </c>
      <c r="H17" s="5" t="s">
        <v>228</v>
      </c>
      <c r="I17" s="6" t="s">
        <v>229</v>
      </c>
      <c r="J17" s="6" t="s">
        <v>44</v>
      </c>
      <c r="K17" s="6" t="s">
        <v>230</v>
      </c>
      <c r="L17" s="6" t="s">
        <v>187</v>
      </c>
      <c r="M17" s="7" t="s">
        <v>209</v>
      </c>
      <c r="P17" s="5" t="s">
        <v>231</v>
      </c>
      <c r="Q17" s="6" t="s">
        <v>27</v>
      </c>
      <c r="R17" s="6" t="s">
        <v>59</v>
      </c>
      <c r="S17" s="6" t="s">
        <v>32</v>
      </c>
      <c r="T17" s="6" t="s">
        <v>65</v>
      </c>
      <c r="U17" s="6" t="s">
        <v>123</v>
      </c>
      <c r="V17" s="6" t="s">
        <v>232</v>
      </c>
      <c r="W17" s="6" t="s">
        <v>233</v>
      </c>
      <c r="X17" s="7" t="s">
        <v>209</v>
      </c>
    </row>
    <row r="18" spans="1:24" x14ac:dyDescent="0.25">
      <c r="H18" s="8" t="s">
        <v>214</v>
      </c>
      <c r="I18" s="9">
        <v>71</v>
      </c>
      <c r="J18" s="9">
        <v>27</v>
      </c>
      <c r="K18" s="9">
        <v>2</v>
      </c>
      <c r="L18" s="9">
        <v>6</v>
      </c>
      <c r="M18" s="10">
        <f>SUM(I18:L18)</f>
        <v>106</v>
      </c>
      <c r="P18" s="8" t="s">
        <v>234</v>
      </c>
      <c r="Q18" s="9">
        <v>49</v>
      </c>
      <c r="R18" s="9">
        <v>27</v>
      </c>
      <c r="S18" s="9">
        <v>30</v>
      </c>
      <c r="T18" s="9">
        <v>6</v>
      </c>
      <c r="U18" s="9">
        <v>16</v>
      </c>
      <c r="V18" s="9">
        <v>4</v>
      </c>
      <c r="W18" s="9">
        <v>8</v>
      </c>
      <c r="X18" s="10">
        <f>SUM(Q18:W18)</f>
        <v>140</v>
      </c>
    </row>
    <row r="19" spans="1:24" ht="15.75" thickBot="1" x14ac:dyDescent="0.3">
      <c r="A19" s="3" t="s">
        <v>235</v>
      </c>
      <c r="H19" s="11" t="s">
        <v>215</v>
      </c>
      <c r="I19" s="45">
        <f>(100*I18)/$M18</f>
        <v>66.981132075471692</v>
      </c>
      <c r="J19" s="45">
        <f t="shared" ref="J19:L19" si="6">(100*J18)/$M18</f>
        <v>25.471698113207548</v>
      </c>
      <c r="K19" s="45">
        <f t="shared" si="6"/>
        <v>1.8867924528301887</v>
      </c>
      <c r="L19" s="45">
        <f t="shared" si="6"/>
        <v>5.6603773584905657</v>
      </c>
      <c r="M19" s="13"/>
      <c r="P19" s="11" t="s">
        <v>215</v>
      </c>
      <c r="Q19" s="45">
        <f>(100*Q18)/$X19</f>
        <v>69.014084507042256</v>
      </c>
      <c r="R19" s="45">
        <f>(100*R18)/$X19</f>
        <v>38.028169014084504</v>
      </c>
      <c r="S19" s="45">
        <f t="shared" ref="R19:W19" si="7">(100*S18)/$X19</f>
        <v>42.25352112676056</v>
      </c>
      <c r="T19" s="45">
        <f t="shared" si="7"/>
        <v>8.4507042253521121</v>
      </c>
      <c r="U19" s="45">
        <f t="shared" si="7"/>
        <v>22.535211267605632</v>
      </c>
      <c r="V19" s="45">
        <f t="shared" si="7"/>
        <v>5.6338028169014081</v>
      </c>
      <c r="W19" s="45">
        <f t="shared" si="7"/>
        <v>11.267605633802816</v>
      </c>
      <c r="X19" s="14">
        <v>71</v>
      </c>
    </row>
    <row r="20" spans="1:24" x14ac:dyDescent="0.25">
      <c r="A20" s="18"/>
      <c r="B20" s="6" t="s">
        <v>236</v>
      </c>
      <c r="C20" s="6" t="s">
        <v>237</v>
      </c>
      <c r="D20" s="7" t="s">
        <v>209</v>
      </c>
      <c r="H20" s="19" t="s">
        <v>238</v>
      </c>
      <c r="P20" s="19" t="s">
        <v>239</v>
      </c>
      <c r="Q20" s="19"/>
      <c r="R20" s="19"/>
      <c r="S20" s="19"/>
    </row>
    <row r="21" spans="1:24" x14ac:dyDescent="0.25">
      <c r="A21" s="8" t="s">
        <v>214</v>
      </c>
      <c r="B21" s="9">
        <v>101</v>
      </c>
      <c r="C21" s="9">
        <v>6</v>
      </c>
      <c r="D21" s="10">
        <f>SUM(B21:C21)</f>
        <v>107</v>
      </c>
    </row>
    <row r="22" spans="1:24" ht="15.75" thickBot="1" x14ac:dyDescent="0.3">
      <c r="A22" s="11" t="s">
        <v>215</v>
      </c>
      <c r="B22" s="45">
        <f>(100*B21)/$D21</f>
        <v>94.392523364485982</v>
      </c>
      <c r="C22" s="45">
        <f>(100*C21)/$D21</f>
        <v>5.6074766355140184</v>
      </c>
      <c r="D22" s="13"/>
      <c r="H22" s="3" t="s">
        <v>240</v>
      </c>
      <c r="P22" s="3" t="s">
        <v>241</v>
      </c>
    </row>
    <row r="23" spans="1:24" ht="15.75" thickBot="1" x14ac:dyDescent="0.3">
      <c r="H23" s="5" t="s">
        <v>242</v>
      </c>
      <c r="I23" s="6" t="s">
        <v>243</v>
      </c>
      <c r="J23" s="6" t="s">
        <v>244</v>
      </c>
      <c r="K23" s="6" t="s">
        <v>245</v>
      </c>
      <c r="L23" s="7" t="s">
        <v>209</v>
      </c>
      <c r="M23" s="3"/>
      <c r="P23" s="5" t="s">
        <v>246</v>
      </c>
      <c r="Q23" s="6" t="s">
        <v>63</v>
      </c>
      <c r="R23" s="6" t="s">
        <v>50</v>
      </c>
      <c r="S23" s="6" t="s">
        <v>66</v>
      </c>
      <c r="T23" s="6" t="s">
        <v>33</v>
      </c>
      <c r="U23" s="6" t="s">
        <v>53</v>
      </c>
      <c r="V23" s="6" t="s">
        <v>247</v>
      </c>
      <c r="W23" s="6" t="s">
        <v>233</v>
      </c>
      <c r="X23" s="7" t="s">
        <v>209</v>
      </c>
    </row>
    <row r="24" spans="1:24" x14ac:dyDescent="0.25">
      <c r="A24" s="5" t="s">
        <v>248</v>
      </c>
      <c r="B24" s="6" t="s">
        <v>23</v>
      </c>
      <c r="C24" s="7" t="s">
        <v>209</v>
      </c>
      <c r="H24" s="8" t="s">
        <v>214</v>
      </c>
      <c r="I24" s="9">
        <v>17</v>
      </c>
      <c r="J24" s="9">
        <v>18</v>
      </c>
      <c r="K24" s="9">
        <v>73</v>
      </c>
      <c r="L24" s="10">
        <f>SUM(I24:K24)</f>
        <v>108</v>
      </c>
      <c r="P24" s="8" t="s">
        <v>249</v>
      </c>
      <c r="Q24" s="9">
        <v>49</v>
      </c>
      <c r="R24" s="9">
        <v>21</v>
      </c>
      <c r="S24" s="9">
        <v>16</v>
      </c>
      <c r="T24" s="9">
        <v>14</v>
      </c>
      <c r="U24" s="9">
        <v>14</v>
      </c>
      <c r="V24" s="9">
        <v>6</v>
      </c>
      <c r="W24" s="9">
        <v>13</v>
      </c>
      <c r="X24" s="10">
        <f>SUM(Q24:W24)</f>
        <v>133</v>
      </c>
    </row>
    <row r="25" spans="1:24" ht="15.75" thickBot="1" x14ac:dyDescent="0.3">
      <c r="A25" s="8" t="s">
        <v>214</v>
      </c>
      <c r="B25" s="9">
        <v>107</v>
      </c>
      <c r="C25" s="10">
        <v>107</v>
      </c>
      <c r="H25" s="11" t="s">
        <v>215</v>
      </c>
      <c r="I25" s="45">
        <f>(100*I24)/$L24</f>
        <v>15.74074074074074</v>
      </c>
      <c r="J25" s="45">
        <f>(100*J24)/$L24</f>
        <v>16.666666666666668</v>
      </c>
      <c r="K25" s="45">
        <f>(100*K24)/$L24</f>
        <v>67.592592592592595</v>
      </c>
      <c r="L25" s="13"/>
      <c r="P25" s="11" t="s">
        <v>215</v>
      </c>
      <c r="Q25" s="45">
        <f>(100*Q24)/$X25</f>
        <v>69.014084507042256</v>
      </c>
      <c r="R25" s="45">
        <f t="shared" ref="R25:W25" si="8">(100*R24)/$X25</f>
        <v>29.577464788732396</v>
      </c>
      <c r="S25" s="45">
        <f t="shared" si="8"/>
        <v>22.535211267605632</v>
      </c>
      <c r="T25" s="45">
        <f t="shared" si="8"/>
        <v>19.718309859154928</v>
      </c>
      <c r="U25" s="45">
        <f t="shared" si="8"/>
        <v>19.718309859154928</v>
      </c>
      <c r="V25" s="45">
        <f t="shared" si="8"/>
        <v>8.4507042253521121</v>
      </c>
      <c r="W25" s="45">
        <f t="shared" si="8"/>
        <v>18.309859154929576</v>
      </c>
      <c r="X25" s="14">
        <v>71</v>
      </c>
    </row>
    <row r="26" spans="1:24" ht="15.75" thickBot="1" x14ac:dyDescent="0.3">
      <c r="A26" s="11" t="s">
        <v>215</v>
      </c>
      <c r="B26" s="12">
        <v>100</v>
      </c>
      <c r="C26" s="13"/>
      <c r="I26">
        <f>SUM(I24:J24)</f>
        <v>35</v>
      </c>
      <c r="J26" s="43">
        <f>SUM(I25:J25)</f>
        <v>32.407407407407405</v>
      </c>
      <c r="P26" s="19" t="s">
        <v>250</v>
      </c>
    </row>
    <row r="27" spans="1:24" ht="15.75" thickBot="1" x14ac:dyDescent="0.3">
      <c r="H27" s="3" t="s">
        <v>251</v>
      </c>
    </row>
    <row r="28" spans="1:24" x14ac:dyDescent="0.25">
      <c r="H28" s="5" t="s">
        <v>252</v>
      </c>
      <c r="I28" s="6" t="s">
        <v>253</v>
      </c>
      <c r="J28" s="6">
        <v>1</v>
      </c>
      <c r="K28" s="6">
        <v>2</v>
      </c>
      <c r="L28" s="6">
        <v>3</v>
      </c>
      <c r="M28" s="6">
        <v>4</v>
      </c>
      <c r="N28" s="7" t="s">
        <v>209</v>
      </c>
    </row>
    <row r="29" spans="1:24" x14ac:dyDescent="0.25">
      <c r="H29" s="8" t="s">
        <v>214</v>
      </c>
      <c r="I29" s="9">
        <v>6</v>
      </c>
      <c r="J29" s="9">
        <v>2</v>
      </c>
      <c r="K29" s="9">
        <v>30</v>
      </c>
      <c r="L29" s="9">
        <v>67</v>
      </c>
      <c r="M29" s="9">
        <v>2</v>
      </c>
      <c r="N29" s="10">
        <f>SUM(I29:M29)</f>
        <v>107</v>
      </c>
    </row>
    <row r="30" spans="1:24" ht="15.75" thickBot="1" x14ac:dyDescent="0.3">
      <c r="H30" s="11" t="s">
        <v>215</v>
      </c>
      <c r="I30" s="45">
        <f>(100*I29)/$N29</f>
        <v>5.6074766355140184</v>
      </c>
      <c r="J30" s="45">
        <f t="shared" ref="J30:M30" si="9">(100*J29)/$N29</f>
        <v>1.8691588785046729</v>
      </c>
      <c r="K30" s="45">
        <f t="shared" si="9"/>
        <v>28.037383177570092</v>
      </c>
      <c r="L30" s="45">
        <f t="shared" si="9"/>
        <v>62.616822429906541</v>
      </c>
      <c r="M30" s="45">
        <f t="shared" si="9"/>
        <v>1.8691588785046729</v>
      </c>
      <c r="N30" s="12"/>
    </row>
    <row r="31" spans="1:24" x14ac:dyDescent="0.25">
      <c r="I31">
        <f>SUM(I29:K29)</f>
        <v>38</v>
      </c>
      <c r="J31" s="91">
        <f>SUM(I30:K30)</f>
        <v>35.514018691588781</v>
      </c>
      <c r="L31">
        <f>SUM(L29:M29)</f>
        <v>69</v>
      </c>
      <c r="M31" s="91">
        <f>SUM(L30:M30)</f>
        <v>64.485981308411212</v>
      </c>
    </row>
    <row r="32" spans="1:24" ht="15.75" thickBot="1" x14ac:dyDescent="0.3"/>
    <row r="33" spans="1:45" x14ac:dyDescent="0.25">
      <c r="H33" s="5" t="s">
        <v>254</v>
      </c>
      <c r="I33" s="6" t="s">
        <v>255</v>
      </c>
      <c r="J33" s="6" t="s">
        <v>256</v>
      </c>
      <c r="K33" s="6" t="s">
        <v>189</v>
      </c>
      <c r="L33" s="6" t="s">
        <v>257</v>
      </c>
      <c r="M33" s="7" t="s">
        <v>209</v>
      </c>
      <c r="N33" s="3"/>
    </row>
    <row r="34" spans="1:45" x14ac:dyDescent="0.25">
      <c r="H34" s="8" t="s">
        <v>214</v>
      </c>
      <c r="I34" s="9">
        <v>6</v>
      </c>
      <c r="J34" s="9">
        <v>2</v>
      </c>
      <c r="K34" s="9">
        <v>87</v>
      </c>
      <c r="L34" s="9">
        <v>12</v>
      </c>
      <c r="M34" s="10">
        <f>SUM(I34:L34)</f>
        <v>107</v>
      </c>
    </row>
    <row r="35" spans="1:45" ht="15.75" thickBot="1" x14ac:dyDescent="0.3">
      <c r="H35" s="11" t="s">
        <v>215</v>
      </c>
      <c r="I35" s="45">
        <f>(100*I34)/$M34</f>
        <v>5.6074766355140184</v>
      </c>
      <c r="J35" s="45">
        <f t="shared" ref="J35:L35" si="10">(100*J34)/$M34</f>
        <v>1.8691588785046729</v>
      </c>
      <c r="K35" s="45">
        <f t="shared" si="10"/>
        <v>81.308411214953267</v>
      </c>
      <c r="L35" s="45">
        <f t="shared" si="10"/>
        <v>11.214953271028037</v>
      </c>
      <c r="M35" s="12"/>
    </row>
    <row r="40" spans="1:45" ht="15.75" x14ac:dyDescent="0.25">
      <c r="A40" s="20" t="s">
        <v>258</v>
      </c>
    </row>
    <row r="42" spans="1:45" x14ac:dyDescent="0.25">
      <c r="A42" s="15" t="s">
        <v>259</v>
      </c>
      <c r="B42" s="15"/>
      <c r="X42" s="21" t="s">
        <v>260</v>
      </c>
    </row>
    <row r="43" spans="1:45" ht="15.75" thickBot="1" x14ac:dyDescent="0.3">
      <c r="L43" s="22" t="s">
        <v>261</v>
      </c>
      <c r="M43" s="22" t="s">
        <v>27</v>
      </c>
      <c r="N43" s="22" t="s">
        <v>59</v>
      </c>
      <c r="O43" s="22" t="s">
        <v>32</v>
      </c>
      <c r="P43" s="22" t="s">
        <v>123</v>
      </c>
      <c r="Q43" s="22" t="s">
        <v>65</v>
      </c>
      <c r="R43" s="22" t="s">
        <v>232</v>
      </c>
      <c r="S43" s="22" t="s">
        <v>233</v>
      </c>
      <c r="T43" s="22" t="s">
        <v>262</v>
      </c>
      <c r="U43" s="22" t="s">
        <v>263</v>
      </c>
      <c r="V43" s="22" t="s">
        <v>264</v>
      </c>
      <c r="X43" s="22" t="s">
        <v>261</v>
      </c>
      <c r="Y43" s="22" t="s">
        <v>27</v>
      </c>
      <c r="Z43" s="22" t="s">
        <v>59</v>
      </c>
      <c r="AA43" s="22" t="s">
        <v>32</v>
      </c>
      <c r="AB43" s="22" t="s">
        <v>123</v>
      </c>
      <c r="AC43" s="22" t="s">
        <v>65</v>
      </c>
      <c r="AD43" s="22" t="s">
        <v>232</v>
      </c>
      <c r="AE43" s="22" t="s">
        <v>233</v>
      </c>
      <c r="AF43" s="22" t="s">
        <v>263</v>
      </c>
      <c r="AG43" s="22" t="s">
        <v>264</v>
      </c>
      <c r="AI43" s="22" t="s">
        <v>261</v>
      </c>
      <c r="AJ43" s="22" t="s">
        <v>27</v>
      </c>
      <c r="AK43" s="22" t="s">
        <v>59</v>
      </c>
      <c r="AL43" s="22" t="s">
        <v>32</v>
      </c>
      <c r="AM43" s="22" t="s">
        <v>123</v>
      </c>
      <c r="AN43" s="22" t="s">
        <v>65</v>
      </c>
      <c r="AO43" s="22" t="s">
        <v>232</v>
      </c>
      <c r="AP43" s="22" t="s">
        <v>233</v>
      </c>
      <c r="AQ43" s="22" t="s">
        <v>262</v>
      </c>
      <c r="AR43" s="22" t="s">
        <v>263</v>
      </c>
      <c r="AS43" s="22" t="s">
        <v>264</v>
      </c>
    </row>
    <row r="44" spans="1:45" x14ac:dyDescent="0.25">
      <c r="A44" s="3"/>
      <c r="B44" s="23" t="s">
        <v>261</v>
      </c>
      <c r="C44" s="24" t="s">
        <v>27</v>
      </c>
      <c r="D44" s="24" t="s">
        <v>59</v>
      </c>
      <c r="E44" s="24" t="s">
        <v>32</v>
      </c>
      <c r="F44" s="24" t="s">
        <v>123</v>
      </c>
      <c r="G44" s="24" t="s">
        <v>65</v>
      </c>
      <c r="H44" s="24" t="s">
        <v>232</v>
      </c>
      <c r="I44" s="24" t="s">
        <v>233</v>
      </c>
      <c r="J44" s="25" t="s">
        <v>262</v>
      </c>
      <c r="L44" s="26" t="s">
        <v>265</v>
      </c>
      <c r="M44" s="9">
        <v>2</v>
      </c>
      <c r="N44" s="9">
        <v>2</v>
      </c>
      <c r="O44" s="9">
        <v>4</v>
      </c>
      <c r="P44" s="9">
        <v>2</v>
      </c>
      <c r="Q44" s="9">
        <v>0</v>
      </c>
      <c r="R44" s="9">
        <v>0</v>
      </c>
      <c r="S44" s="9">
        <v>0</v>
      </c>
      <c r="T44" s="9">
        <f>SUM(M44:S44)</f>
        <v>10</v>
      </c>
      <c r="U44" s="9">
        <v>13</v>
      </c>
      <c r="V44" s="9">
        <v>19</v>
      </c>
      <c r="X44" s="26" t="s">
        <v>265</v>
      </c>
      <c r="Y44" s="27">
        <f>(100*M44)/$AG44</f>
        <v>10.526315789473685</v>
      </c>
      <c r="Z44" s="27">
        <f t="shared" ref="Z44:AE49" si="11">(100*N44)/$AG44</f>
        <v>10.526315789473685</v>
      </c>
      <c r="AA44" s="27">
        <f t="shared" si="11"/>
        <v>21.05263157894737</v>
      </c>
      <c r="AB44" s="27">
        <f t="shared" si="11"/>
        <v>10.526315789473685</v>
      </c>
      <c r="AC44" s="27">
        <f t="shared" si="11"/>
        <v>0</v>
      </c>
      <c r="AD44" s="27">
        <f t="shared" si="11"/>
        <v>0</v>
      </c>
      <c r="AE44" s="27">
        <f t="shared" si="11"/>
        <v>0</v>
      </c>
      <c r="AF44" s="27">
        <f t="shared" ref="AF44:AF49" si="12">(100*U44)/$AG44</f>
        <v>68.421052631578945</v>
      </c>
      <c r="AG44" s="9">
        <v>19</v>
      </c>
      <c r="AI44" s="26" t="s">
        <v>265</v>
      </c>
      <c r="AJ44" s="9">
        <v>2</v>
      </c>
      <c r="AK44" s="9">
        <v>2</v>
      </c>
      <c r="AL44" s="9">
        <v>4</v>
      </c>
      <c r="AM44" s="9">
        <v>2</v>
      </c>
      <c r="AN44" s="9">
        <v>0</v>
      </c>
      <c r="AO44" s="9">
        <v>0</v>
      </c>
      <c r="AP44" s="9">
        <v>0</v>
      </c>
      <c r="AQ44" s="9">
        <f>SUM(AJ44:AP44)</f>
        <v>10</v>
      </c>
      <c r="AR44" s="9">
        <v>13</v>
      </c>
      <c r="AS44" s="9">
        <v>19</v>
      </c>
    </row>
    <row r="45" spans="1:45" x14ac:dyDescent="0.25">
      <c r="B45" s="8" t="s">
        <v>266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10">
        <v>0</v>
      </c>
      <c r="L45" s="9" t="s">
        <v>267</v>
      </c>
      <c r="M45" s="9">
        <v>11</v>
      </c>
      <c r="N45" s="9">
        <v>5</v>
      </c>
      <c r="O45" s="9">
        <v>8</v>
      </c>
      <c r="P45" s="9">
        <v>5</v>
      </c>
      <c r="Q45" s="9">
        <v>2</v>
      </c>
      <c r="R45" s="9">
        <v>1</v>
      </c>
      <c r="S45" s="9">
        <v>2</v>
      </c>
      <c r="T45" s="9">
        <f>SUM(M45:S45)</f>
        <v>34</v>
      </c>
      <c r="U45" s="9">
        <v>3</v>
      </c>
      <c r="V45" s="9">
        <v>16</v>
      </c>
      <c r="X45" s="9" t="s">
        <v>267</v>
      </c>
      <c r="Y45" s="27">
        <f t="shared" ref="Y45:Y49" si="13">(100*M45)/$AG45</f>
        <v>68.75</v>
      </c>
      <c r="Z45" s="27">
        <f t="shared" si="11"/>
        <v>31.25</v>
      </c>
      <c r="AA45" s="27">
        <f t="shared" si="11"/>
        <v>50</v>
      </c>
      <c r="AB45" s="27">
        <f t="shared" si="11"/>
        <v>31.25</v>
      </c>
      <c r="AC45" s="27">
        <f t="shared" si="11"/>
        <v>12.5</v>
      </c>
      <c r="AD45" s="27">
        <f>(100*R45)/$AG45</f>
        <v>6.25</v>
      </c>
      <c r="AE45" s="27">
        <f>(100*S45)/$AG45</f>
        <v>12.5</v>
      </c>
      <c r="AF45" s="27">
        <f t="shared" si="12"/>
        <v>18.75</v>
      </c>
      <c r="AG45" s="9">
        <v>16</v>
      </c>
      <c r="AI45" s="9" t="s">
        <v>267</v>
      </c>
      <c r="AJ45" s="9">
        <v>11</v>
      </c>
      <c r="AK45" s="9">
        <v>5</v>
      </c>
      <c r="AL45" s="9">
        <v>8</v>
      </c>
      <c r="AM45" s="9">
        <v>5</v>
      </c>
      <c r="AN45" s="9">
        <v>2</v>
      </c>
      <c r="AO45" s="9">
        <v>1</v>
      </c>
      <c r="AP45" s="9">
        <v>2</v>
      </c>
      <c r="AQ45" s="9">
        <f>SUM(AJ45:AP45)</f>
        <v>34</v>
      </c>
      <c r="AR45" s="9">
        <v>3</v>
      </c>
      <c r="AS45" s="9">
        <v>16</v>
      </c>
    </row>
    <row r="46" spans="1:45" x14ac:dyDescent="0.25">
      <c r="B46" s="28" t="s">
        <v>268</v>
      </c>
      <c r="C46" s="9">
        <v>0</v>
      </c>
      <c r="D46" s="9">
        <v>1</v>
      </c>
      <c r="E46" s="9">
        <v>1</v>
      </c>
      <c r="F46" s="9">
        <v>2</v>
      </c>
      <c r="G46" s="9">
        <v>0</v>
      </c>
      <c r="H46" s="9">
        <v>0</v>
      </c>
      <c r="I46" s="9">
        <v>0</v>
      </c>
      <c r="J46" s="10">
        <f>SUM(C46:I46)</f>
        <v>4</v>
      </c>
      <c r="L46" s="9" t="s">
        <v>269</v>
      </c>
      <c r="M46" s="9">
        <v>20</v>
      </c>
      <c r="N46" s="9">
        <v>11</v>
      </c>
      <c r="O46" s="9">
        <v>10</v>
      </c>
      <c r="P46" s="9">
        <v>5</v>
      </c>
      <c r="Q46" s="9">
        <v>3</v>
      </c>
      <c r="R46" s="9">
        <v>1</v>
      </c>
      <c r="S46" s="9">
        <v>6</v>
      </c>
      <c r="T46" s="9">
        <f t="shared" ref="T46:T48" si="14">SUM(M46:S46)</f>
        <v>56</v>
      </c>
      <c r="U46" s="9">
        <v>16</v>
      </c>
      <c r="V46" s="9">
        <v>50</v>
      </c>
      <c r="X46" s="9" t="s">
        <v>269</v>
      </c>
      <c r="Y46" s="27">
        <f t="shared" si="13"/>
        <v>40</v>
      </c>
      <c r="Z46" s="27">
        <f t="shared" si="11"/>
        <v>22</v>
      </c>
      <c r="AA46" s="27">
        <f t="shared" si="11"/>
        <v>20</v>
      </c>
      <c r="AB46" s="27">
        <f t="shared" si="11"/>
        <v>10</v>
      </c>
      <c r="AC46" s="27">
        <f t="shared" si="11"/>
        <v>6</v>
      </c>
      <c r="AD46" s="27">
        <f t="shared" si="11"/>
        <v>2</v>
      </c>
      <c r="AE46" s="27">
        <f>(100*S46)/$AG46</f>
        <v>12</v>
      </c>
      <c r="AF46" s="27">
        <f t="shared" si="12"/>
        <v>32</v>
      </c>
      <c r="AG46" s="9">
        <v>50</v>
      </c>
      <c r="AI46" s="9" t="s">
        <v>269</v>
      </c>
      <c r="AJ46" s="9">
        <v>20</v>
      </c>
      <c r="AK46" s="9">
        <v>11</v>
      </c>
      <c r="AL46" s="9">
        <v>10</v>
      </c>
      <c r="AM46" s="9">
        <v>5</v>
      </c>
      <c r="AN46" s="9">
        <v>3</v>
      </c>
      <c r="AO46" s="9">
        <v>1</v>
      </c>
      <c r="AP46" s="9">
        <v>6</v>
      </c>
      <c r="AQ46" s="9">
        <f t="shared" ref="AQ46:AQ48" si="15">SUM(AJ46:AP46)</f>
        <v>56</v>
      </c>
      <c r="AR46" s="9">
        <v>16</v>
      </c>
      <c r="AS46" s="9">
        <v>50</v>
      </c>
    </row>
    <row r="47" spans="1:45" x14ac:dyDescent="0.25">
      <c r="A47" s="15" t="s">
        <v>270</v>
      </c>
      <c r="B47" s="29" t="s">
        <v>271</v>
      </c>
      <c r="C47" s="9">
        <v>2</v>
      </c>
      <c r="D47" s="9">
        <v>1</v>
      </c>
      <c r="E47" s="9">
        <v>3</v>
      </c>
      <c r="F47" s="9">
        <v>0</v>
      </c>
      <c r="G47" s="9">
        <v>0</v>
      </c>
      <c r="H47" s="9">
        <v>0</v>
      </c>
      <c r="I47" s="9">
        <v>0</v>
      </c>
      <c r="J47" s="10">
        <f>SUM(C47:I47)</f>
        <v>6</v>
      </c>
      <c r="L47" s="9" t="s">
        <v>272</v>
      </c>
      <c r="M47" s="9">
        <v>11</v>
      </c>
      <c r="N47" s="9">
        <v>6</v>
      </c>
      <c r="O47" s="9">
        <v>7</v>
      </c>
      <c r="P47" s="9">
        <v>4</v>
      </c>
      <c r="Q47" s="9">
        <v>1</v>
      </c>
      <c r="R47" s="9">
        <v>0</v>
      </c>
      <c r="S47" s="9">
        <v>0</v>
      </c>
      <c r="T47" s="9">
        <f t="shared" si="14"/>
        <v>29</v>
      </c>
      <c r="U47" s="9">
        <v>4</v>
      </c>
      <c r="V47" s="9">
        <v>17</v>
      </c>
      <c r="X47" s="9" t="s">
        <v>272</v>
      </c>
      <c r="Y47" s="27">
        <f t="shared" si="13"/>
        <v>64.705882352941174</v>
      </c>
      <c r="Z47" s="27">
        <f t="shared" si="11"/>
        <v>35.294117647058826</v>
      </c>
      <c r="AA47" s="27">
        <f t="shared" si="11"/>
        <v>41.176470588235297</v>
      </c>
      <c r="AB47" s="27">
        <f t="shared" si="11"/>
        <v>23.529411764705884</v>
      </c>
      <c r="AC47" s="27">
        <f t="shared" si="11"/>
        <v>5.882352941176471</v>
      </c>
      <c r="AD47" s="27">
        <f t="shared" si="11"/>
        <v>0</v>
      </c>
      <c r="AE47" s="27">
        <f>(100*S47)/$AG47</f>
        <v>0</v>
      </c>
      <c r="AF47" s="27">
        <f t="shared" si="12"/>
        <v>23.529411764705884</v>
      </c>
      <c r="AG47" s="9">
        <v>17</v>
      </c>
      <c r="AI47" s="9" t="s">
        <v>272</v>
      </c>
      <c r="AJ47" s="9">
        <v>11</v>
      </c>
      <c r="AK47" s="9">
        <v>6</v>
      </c>
      <c r="AL47" s="9">
        <v>7</v>
      </c>
      <c r="AM47" s="9">
        <v>4</v>
      </c>
      <c r="AN47" s="9">
        <v>1</v>
      </c>
      <c r="AO47" s="9">
        <v>0</v>
      </c>
      <c r="AP47" s="9">
        <v>0</v>
      </c>
      <c r="AQ47" s="9">
        <f t="shared" si="15"/>
        <v>29</v>
      </c>
      <c r="AR47" s="9">
        <v>4</v>
      </c>
      <c r="AS47" s="9">
        <v>17</v>
      </c>
    </row>
    <row r="48" spans="1:45" x14ac:dyDescent="0.25">
      <c r="A48" s="3"/>
      <c r="B48" s="28" t="s">
        <v>273</v>
      </c>
      <c r="C48" s="9">
        <v>42</v>
      </c>
      <c r="D48" s="9">
        <v>22</v>
      </c>
      <c r="E48" s="9">
        <v>25</v>
      </c>
      <c r="F48" s="9">
        <v>14</v>
      </c>
      <c r="G48" s="9">
        <v>6</v>
      </c>
      <c r="H48" s="9">
        <v>2</v>
      </c>
      <c r="I48" s="9">
        <v>8</v>
      </c>
      <c r="J48" s="10">
        <f>SUM(C48:I48)</f>
        <v>119</v>
      </c>
      <c r="L48" s="9" t="s">
        <v>274</v>
      </c>
      <c r="M48" s="9">
        <v>4</v>
      </c>
      <c r="N48" s="9">
        <v>2</v>
      </c>
      <c r="O48" s="9">
        <v>1</v>
      </c>
      <c r="P48" s="9">
        <v>0</v>
      </c>
      <c r="Q48" s="9"/>
      <c r="R48" s="9">
        <v>2</v>
      </c>
      <c r="S48" s="9">
        <v>0</v>
      </c>
      <c r="T48" s="9">
        <f t="shared" si="14"/>
        <v>9</v>
      </c>
      <c r="U48" s="9">
        <v>1</v>
      </c>
      <c r="V48" s="9">
        <v>5</v>
      </c>
      <c r="X48" s="9" t="s">
        <v>274</v>
      </c>
      <c r="Y48" s="27">
        <f t="shared" si="13"/>
        <v>80</v>
      </c>
      <c r="Z48" s="27">
        <f t="shared" si="11"/>
        <v>40</v>
      </c>
      <c r="AA48" s="27">
        <f t="shared" si="11"/>
        <v>20</v>
      </c>
      <c r="AB48" s="27">
        <f t="shared" si="11"/>
        <v>0</v>
      </c>
      <c r="AC48" s="27">
        <f t="shared" si="11"/>
        <v>0</v>
      </c>
      <c r="AD48" s="27">
        <f t="shared" si="11"/>
        <v>40</v>
      </c>
      <c r="AE48" s="27">
        <f t="shared" si="11"/>
        <v>0</v>
      </c>
      <c r="AF48" s="27">
        <f t="shared" si="12"/>
        <v>20</v>
      </c>
      <c r="AG48" s="9">
        <v>5</v>
      </c>
      <c r="AI48" s="9" t="s">
        <v>274</v>
      </c>
      <c r="AJ48" s="9">
        <v>4</v>
      </c>
      <c r="AK48" s="9">
        <v>2</v>
      </c>
      <c r="AL48" s="9">
        <v>1</v>
      </c>
      <c r="AM48" s="9">
        <v>0</v>
      </c>
      <c r="AN48" s="9"/>
      <c r="AO48" s="9">
        <v>2</v>
      </c>
      <c r="AP48" s="9">
        <v>0</v>
      </c>
      <c r="AQ48" s="9">
        <f t="shared" si="15"/>
        <v>9</v>
      </c>
      <c r="AR48" s="9">
        <v>1</v>
      </c>
      <c r="AS48" s="9">
        <v>5</v>
      </c>
    </row>
    <row r="49" spans="1:58" x14ac:dyDescent="0.25">
      <c r="B49" s="29" t="s">
        <v>275</v>
      </c>
      <c r="C49" s="9">
        <v>5</v>
      </c>
      <c r="D49" s="9">
        <v>3</v>
      </c>
      <c r="E49" s="9">
        <v>1</v>
      </c>
      <c r="F49" s="9">
        <v>0</v>
      </c>
      <c r="G49" s="9">
        <v>0</v>
      </c>
      <c r="H49" s="9">
        <v>2</v>
      </c>
      <c r="I49" s="9">
        <v>0</v>
      </c>
      <c r="J49" s="10">
        <f>SUM(C49:I49)</f>
        <v>11</v>
      </c>
      <c r="L49" s="26" t="s">
        <v>276</v>
      </c>
      <c r="M49" s="9">
        <v>1</v>
      </c>
      <c r="N49" s="9">
        <v>1</v>
      </c>
      <c r="O49" s="9">
        <v>1</v>
      </c>
      <c r="P49" s="9">
        <v>0</v>
      </c>
      <c r="Q49" s="9">
        <v>0</v>
      </c>
      <c r="R49" s="9">
        <v>0</v>
      </c>
      <c r="S49" s="9">
        <v>0</v>
      </c>
      <c r="T49" s="9">
        <f>SUM(M49:S49)</f>
        <v>3</v>
      </c>
      <c r="U49" s="9">
        <v>0</v>
      </c>
      <c r="V49" s="9">
        <v>1</v>
      </c>
      <c r="X49" s="26" t="s">
        <v>276</v>
      </c>
      <c r="Y49" s="27">
        <f t="shared" si="13"/>
        <v>100</v>
      </c>
      <c r="Z49" s="27">
        <f t="shared" si="11"/>
        <v>100</v>
      </c>
      <c r="AA49" s="27">
        <f t="shared" si="11"/>
        <v>100</v>
      </c>
      <c r="AB49" s="27">
        <f t="shared" si="11"/>
        <v>0</v>
      </c>
      <c r="AC49" s="27">
        <f t="shared" si="11"/>
        <v>0</v>
      </c>
      <c r="AD49" s="27">
        <f t="shared" si="11"/>
        <v>0</v>
      </c>
      <c r="AE49" s="27">
        <f t="shared" si="11"/>
        <v>0</v>
      </c>
      <c r="AF49" s="27">
        <f t="shared" si="12"/>
        <v>0</v>
      </c>
      <c r="AG49" s="9">
        <v>1</v>
      </c>
      <c r="AI49" s="26" t="s">
        <v>276</v>
      </c>
      <c r="AJ49" s="9">
        <v>1</v>
      </c>
      <c r="AK49" s="9">
        <v>1</v>
      </c>
      <c r="AL49" s="9">
        <v>1</v>
      </c>
      <c r="AM49" s="9">
        <v>0</v>
      </c>
      <c r="AN49" s="9">
        <v>0</v>
      </c>
      <c r="AO49" s="9">
        <v>0</v>
      </c>
      <c r="AP49" s="9">
        <v>0</v>
      </c>
      <c r="AQ49" s="9">
        <f>SUM(AJ49:AP49)</f>
        <v>3</v>
      </c>
      <c r="AR49" s="9">
        <v>0</v>
      </c>
      <c r="AS49" s="9">
        <v>1</v>
      </c>
    </row>
    <row r="50" spans="1:58" ht="15.75" thickBot="1" x14ac:dyDescent="0.3">
      <c r="B50" s="11" t="s">
        <v>277</v>
      </c>
      <c r="C50" s="12">
        <f>SUM(C45:C49)</f>
        <v>49</v>
      </c>
      <c r="D50" s="12">
        <f>SUM(D45:D49)</f>
        <v>27</v>
      </c>
      <c r="E50" s="12">
        <f t="shared" ref="E50:J50" si="16">SUM(E45:E49)</f>
        <v>30</v>
      </c>
      <c r="F50" s="12">
        <f t="shared" si="16"/>
        <v>16</v>
      </c>
      <c r="G50" s="12">
        <f t="shared" si="16"/>
        <v>6</v>
      </c>
      <c r="H50" s="12">
        <f t="shared" si="16"/>
        <v>4</v>
      </c>
      <c r="I50" s="12">
        <f t="shared" si="16"/>
        <v>8</v>
      </c>
      <c r="J50" s="13">
        <f t="shared" si="16"/>
        <v>140</v>
      </c>
      <c r="L50" s="26" t="s">
        <v>278</v>
      </c>
      <c r="M50" s="9">
        <f>SUM(M44:M49)</f>
        <v>49</v>
      </c>
      <c r="N50" s="9">
        <f t="shared" ref="N50:V50" si="17">SUM(N44:N49)</f>
        <v>27</v>
      </c>
      <c r="O50" s="9">
        <f t="shared" si="17"/>
        <v>31</v>
      </c>
      <c r="P50" s="9">
        <f t="shared" si="17"/>
        <v>16</v>
      </c>
      <c r="Q50" s="9">
        <f t="shared" si="17"/>
        <v>6</v>
      </c>
      <c r="R50" s="9">
        <f t="shared" si="17"/>
        <v>4</v>
      </c>
      <c r="S50" s="9">
        <f t="shared" si="17"/>
        <v>8</v>
      </c>
      <c r="T50" s="9">
        <f>SUM(T44:T49)</f>
        <v>141</v>
      </c>
      <c r="U50" s="9">
        <f>SUM(U44:U49)</f>
        <v>37</v>
      </c>
      <c r="V50" s="9">
        <f t="shared" si="17"/>
        <v>108</v>
      </c>
      <c r="AI50" s="26" t="s">
        <v>278</v>
      </c>
      <c r="AJ50" s="9">
        <f>SUM(AJ44:AJ49)</f>
        <v>49</v>
      </c>
      <c r="AK50" s="9">
        <f t="shared" ref="AK50:AS50" si="18">SUM(AK44:AK49)</f>
        <v>27</v>
      </c>
      <c r="AL50" s="9">
        <f t="shared" si="18"/>
        <v>31</v>
      </c>
      <c r="AM50" s="9">
        <f t="shared" si="18"/>
        <v>16</v>
      </c>
      <c r="AN50" s="9">
        <f t="shared" si="18"/>
        <v>6</v>
      </c>
      <c r="AO50" s="9">
        <f t="shared" si="18"/>
        <v>4</v>
      </c>
      <c r="AP50" s="9">
        <f t="shared" si="18"/>
        <v>8</v>
      </c>
      <c r="AQ50" s="9">
        <f t="shared" si="18"/>
        <v>141</v>
      </c>
      <c r="AR50" s="9">
        <f t="shared" si="18"/>
        <v>37</v>
      </c>
      <c r="AS50" s="9">
        <f t="shared" si="18"/>
        <v>108</v>
      </c>
    </row>
    <row r="51" spans="1:58" x14ac:dyDescent="0.25">
      <c r="B51" s="3"/>
    </row>
    <row r="52" spans="1:58" x14ac:dyDescent="0.25">
      <c r="A52" s="21" t="s">
        <v>279</v>
      </c>
      <c r="B52" s="21"/>
      <c r="C52" s="21"/>
    </row>
    <row r="53" spans="1:58" ht="15.75" thickBot="1" x14ac:dyDescent="0.3">
      <c r="L53" s="21" t="s">
        <v>280</v>
      </c>
      <c r="X53" s="21" t="s">
        <v>281</v>
      </c>
      <c r="AL53" s="9" t="s">
        <v>261</v>
      </c>
      <c r="AM53" s="9" t="s">
        <v>27</v>
      </c>
      <c r="AN53" s="9" t="s">
        <v>59</v>
      </c>
      <c r="AO53" s="9" t="s">
        <v>32</v>
      </c>
      <c r="AP53" s="9" t="s">
        <v>123</v>
      </c>
      <c r="AQ53" s="9" t="s">
        <v>65</v>
      </c>
      <c r="AR53" s="9" t="s">
        <v>232</v>
      </c>
      <c r="AS53" s="9" t="s">
        <v>233</v>
      </c>
      <c r="AT53" s="9" t="s">
        <v>263</v>
      </c>
      <c r="AU53" s="9" t="s">
        <v>262</v>
      </c>
      <c r="AV53" s="9" t="s">
        <v>264</v>
      </c>
    </row>
    <row r="54" spans="1:58" x14ac:dyDescent="0.25">
      <c r="B54" s="23" t="s">
        <v>282</v>
      </c>
      <c r="C54" s="24" t="s">
        <v>27</v>
      </c>
      <c r="D54" s="24" t="s">
        <v>59</v>
      </c>
      <c r="E54" s="24" t="s">
        <v>32</v>
      </c>
      <c r="F54" s="24" t="s">
        <v>123</v>
      </c>
      <c r="G54" s="24" t="s">
        <v>65</v>
      </c>
      <c r="H54" s="24" t="s">
        <v>232</v>
      </c>
      <c r="I54" s="24" t="s">
        <v>233</v>
      </c>
      <c r="J54" s="25" t="s">
        <v>262</v>
      </c>
      <c r="L54" s="23" t="s">
        <v>283</v>
      </c>
      <c r="M54" s="24" t="s">
        <v>27</v>
      </c>
      <c r="N54" s="24" t="s">
        <v>59</v>
      </c>
      <c r="O54" s="24" t="s">
        <v>32</v>
      </c>
      <c r="P54" s="24" t="s">
        <v>123</v>
      </c>
      <c r="Q54" s="24" t="s">
        <v>65</v>
      </c>
      <c r="R54" s="24" t="s">
        <v>232</v>
      </c>
      <c r="S54" s="24" t="s">
        <v>233</v>
      </c>
      <c r="T54" s="24" t="s">
        <v>284</v>
      </c>
      <c r="U54" s="24" t="s">
        <v>262</v>
      </c>
      <c r="V54" s="25" t="s">
        <v>264</v>
      </c>
      <c r="X54" s="22" t="s">
        <v>283</v>
      </c>
      <c r="Y54" s="22" t="s">
        <v>27</v>
      </c>
      <c r="Z54" s="22" t="s">
        <v>59</v>
      </c>
      <c r="AA54" s="22" t="s">
        <v>32</v>
      </c>
      <c r="AB54" s="22" t="s">
        <v>123</v>
      </c>
      <c r="AC54" s="22" t="s">
        <v>65</v>
      </c>
      <c r="AD54" s="22" t="s">
        <v>232</v>
      </c>
      <c r="AE54" s="22" t="s">
        <v>233</v>
      </c>
      <c r="AF54" s="22" t="s">
        <v>284</v>
      </c>
      <c r="AG54" s="22" t="s">
        <v>262</v>
      </c>
      <c r="AH54" s="22" t="s">
        <v>264</v>
      </c>
      <c r="AL54" s="9" t="s">
        <v>347</v>
      </c>
      <c r="AM54" s="9">
        <v>2</v>
      </c>
      <c r="AN54" s="9">
        <v>2</v>
      </c>
      <c r="AO54" s="9">
        <v>4</v>
      </c>
      <c r="AP54" s="9">
        <v>2</v>
      </c>
      <c r="AQ54" s="9">
        <v>0</v>
      </c>
      <c r="AR54" s="9">
        <v>0</v>
      </c>
      <c r="AS54" s="9">
        <v>0</v>
      </c>
      <c r="AT54" s="9">
        <v>13</v>
      </c>
      <c r="AU54" s="9">
        <v>10</v>
      </c>
      <c r="AV54" s="9">
        <v>19</v>
      </c>
    </row>
    <row r="55" spans="1:58" x14ac:dyDescent="0.25">
      <c r="B55" s="8">
        <v>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10">
        <f>SUM(C55:I55)</f>
        <v>0</v>
      </c>
      <c r="L55" s="30" t="s">
        <v>31</v>
      </c>
      <c r="M55" s="9">
        <v>12</v>
      </c>
      <c r="N55" s="9">
        <v>4</v>
      </c>
      <c r="O55" s="9">
        <v>11</v>
      </c>
      <c r="P55" s="9">
        <v>5</v>
      </c>
      <c r="Q55" s="9">
        <v>2</v>
      </c>
      <c r="R55" s="9">
        <v>3</v>
      </c>
      <c r="S55" s="9">
        <v>1</v>
      </c>
      <c r="T55" s="9">
        <v>18</v>
      </c>
      <c r="U55" s="9">
        <f>SUM(M55:S55)</f>
        <v>38</v>
      </c>
      <c r="V55" s="10">
        <v>40</v>
      </c>
      <c r="X55" s="31" t="s">
        <v>285</v>
      </c>
      <c r="Y55" s="9">
        <v>5</v>
      </c>
      <c r="Z55" s="9">
        <v>2</v>
      </c>
      <c r="AA55" s="9">
        <v>3</v>
      </c>
      <c r="AB55" s="9">
        <v>2</v>
      </c>
      <c r="AC55" s="9">
        <v>1</v>
      </c>
      <c r="AD55" s="9">
        <v>0</v>
      </c>
      <c r="AE55" s="9">
        <v>1</v>
      </c>
      <c r="AF55" s="9">
        <v>7</v>
      </c>
      <c r="AG55" s="9">
        <f>SUM(Y55:AF55)</f>
        <v>21</v>
      </c>
      <c r="AH55" s="9">
        <v>17</v>
      </c>
      <c r="AI55" s="32" t="s">
        <v>286</v>
      </c>
      <c r="AL55" s="9" t="s">
        <v>267</v>
      </c>
      <c r="AM55" s="9">
        <v>11</v>
      </c>
      <c r="AN55" s="9">
        <v>5</v>
      </c>
      <c r="AO55" s="9">
        <v>8</v>
      </c>
      <c r="AP55" s="9">
        <v>5</v>
      </c>
      <c r="AQ55" s="9">
        <v>2</v>
      </c>
      <c r="AR55" s="9">
        <v>1</v>
      </c>
      <c r="AS55" s="9">
        <v>2</v>
      </c>
      <c r="AT55" s="9">
        <v>3</v>
      </c>
      <c r="AU55" s="9">
        <v>34</v>
      </c>
      <c r="AV55" s="9">
        <v>16</v>
      </c>
    </row>
    <row r="56" spans="1:58" x14ac:dyDescent="0.25">
      <c r="B56" s="29">
        <v>1</v>
      </c>
      <c r="C56" s="9">
        <v>0</v>
      </c>
      <c r="D56" s="9">
        <v>1</v>
      </c>
      <c r="E56" s="9">
        <v>0</v>
      </c>
      <c r="F56" s="9">
        <v>1</v>
      </c>
      <c r="G56" s="9">
        <v>0</v>
      </c>
      <c r="H56" s="9">
        <v>0</v>
      </c>
      <c r="I56" s="9">
        <v>0</v>
      </c>
      <c r="J56" s="10">
        <f t="shared" ref="J56:J59" si="19">SUM(C56:I56)</f>
        <v>2</v>
      </c>
      <c r="L56" s="30" t="s">
        <v>56</v>
      </c>
      <c r="M56" s="9">
        <v>5</v>
      </c>
      <c r="N56" s="9">
        <v>3</v>
      </c>
      <c r="O56" s="9">
        <v>2</v>
      </c>
      <c r="P56" s="9">
        <v>0</v>
      </c>
      <c r="Q56" s="9">
        <v>0</v>
      </c>
      <c r="R56" s="9">
        <v>0</v>
      </c>
      <c r="S56" s="9">
        <v>1</v>
      </c>
      <c r="T56" s="9">
        <v>3</v>
      </c>
      <c r="U56" s="9">
        <f t="shared" ref="U56:U65" si="20">SUM(M56:S56)</f>
        <v>11</v>
      </c>
      <c r="V56" s="10">
        <v>11</v>
      </c>
      <c r="X56" s="33" t="s">
        <v>56</v>
      </c>
      <c r="Y56" s="9">
        <v>4</v>
      </c>
      <c r="Z56" s="9">
        <v>3</v>
      </c>
      <c r="AA56" s="9">
        <v>1</v>
      </c>
      <c r="AB56" s="9">
        <v>0</v>
      </c>
      <c r="AC56" s="9">
        <v>0</v>
      </c>
      <c r="AD56" s="9">
        <v>0</v>
      </c>
      <c r="AE56" s="9">
        <v>1</v>
      </c>
      <c r="AF56" s="9">
        <v>1</v>
      </c>
      <c r="AG56" s="9">
        <f t="shared" ref="AG56:AG62" si="21">SUM(Y56:AF56)</f>
        <v>10</v>
      </c>
      <c r="AH56" s="9">
        <v>8</v>
      </c>
      <c r="AL56" s="9" t="s">
        <v>269</v>
      </c>
      <c r="AM56" s="9">
        <v>20</v>
      </c>
      <c r="AN56" s="9">
        <v>11</v>
      </c>
      <c r="AO56" s="9">
        <v>10</v>
      </c>
      <c r="AP56" s="9">
        <v>5</v>
      </c>
      <c r="AQ56" s="9">
        <v>3</v>
      </c>
      <c r="AR56" s="9">
        <v>1</v>
      </c>
      <c r="AS56" s="9">
        <v>6</v>
      </c>
      <c r="AT56" s="9">
        <v>16</v>
      </c>
      <c r="AU56" s="9">
        <v>56</v>
      </c>
      <c r="AV56" s="9">
        <v>50</v>
      </c>
    </row>
    <row r="57" spans="1:58" x14ac:dyDescent="0.25">
      <c r="B57" s="29">
        <v>2</v>
      </c>
      <c r="C57" s="9">
        <v>17</v>
      </c>
      <c r="D57" s="9">
        <v>10</v>
      </c>
      <c r="E57" s="9">
        <v>11</v>
      </c>
      <c r="F57" s="9">
        <v>4</v>
      </c>
      <c r="G57" s="9">
        <v>2</v>
      </c>
      <c r="H57" s="9">
        <v>1</v>
      </c>
      <c r="I57" s="9">
        <v>2</v>
      </c>
      <c r="J57" s="10">
        <f t="shared" si="19"/>
        <v>47</v>
      </c>
      <c r="L57" s="30" t="s">
        <v>100</v>
      </c>
      <c r="M57" s="9">
        <v>1</v>
      </c>
      <c r="N57" s="9">
        <v>1</v>
      </c>
      <c r="O57" s="9">
        <v>1</v>
      </c>
      <c r="P57" s="9">
        <v>1</v>
      </c>
      <c r="Q57" s="9">
        <v>0</v>
      </c>
      <c r="R57" s="9">
        <v>0</v>
      </c>
      <c r="S57" s="9">
        <v>0</v>
      </c>
      <c r="T57" s="9">
        <v>0</v>
      </c>
      <c r="U57" s="9">
        <f t="shared" si="20"/>
        <v>4</v>
      </c>
      <c r="V57" s="10">
        <v>1</v>
      </c>
      <c r="X57" s="31" t="s">
        <v>287</v>
      </c>
      <c r="Y57" s="9">
        <v>4</v>
      </c>
      <c r="Z57" s="9">
        <v>4</v>
      </c>
      <c r="AA57" s="9">
        <v>3</v>
      </c>
      <c r="AB57" s="9">
        <v>1</v>
      </c>
      <c r="AC57" s="9">
        <v>0</v>
      </c>
      <c r="AD57" s="9">
        <v>0</v>
      </c>
      <c r="AE57" s="9">
        <v>1</v>
      </c>
      <c r="AF57" s="9">
        <v>1</v>
      </c>
      <c r="AG57" s="9">
        <f t="shared" si="21"/>
        <v>14</v>
      </c>
      <c r="AH57" s="9">
        <v>6</v>
      </c>
      <c r="AI57" s="32" t="s">
        <v>288</v>
      </c>
      <c r="AL57" s="92" t="s">
        <v>348</v>
      </c>
      <c r="AM57" s="93">
        <v>16</v>
      </c>
      <c r="AN57" s="93">
        <v>9</v>
      </c>
      <c r="AO57" s="93">
        <v>9</v>
      </c>
      <c r="AP57" s="93">
        <v>4</v>
      </c>
      <c r="AQ57" s="93">
        <v>1</v>
      </c>
      <c r="AR57" s="93">
        <v>2</v>
      </c>
      <c r="AS57" s="93">
        <v>0</v>
      </c>
      <c r="AT57" s="93">
        <v>5</v>
      </c>
      <c r="AU57" s="93">
        <v>41</v>
      </c>
      <c r="AV57" s="93">
        <v>23</v>
      </c>
    </row>
    <row r="58" spans="1:58" x14ac:dyDescent="0.25">
      <c r="B58" s="29">
        <v>3</v>
      </c>
      <c r="C58" s="9">
        <v>31</v>
      </c>
      <c r="D58" s="9">
        <v>16</v>
      </c>
      <c r="E58" s="9">
        <v>19</v>
      </c>
      <c r="F58" s="9">
        <v>11</v>
      </c>
      <c r="G58" s="9">
        <v>4</v>
      </c>
      <c r="H58" s="9">
        <v>2</v>
      </c>
      <c r="I58" s="9">
        <v>6</v>
      </c>
      <c r="J58" s="10">
        <f t="shared" si="19"/>
        <v>89</v>
      </c>
      <c r="L58" s="30" t="s">
        <v>61</v>
      </c>
      <c r="M58" s="9">
        <v>10</v>
      </c>
      <c r="N58" s="9">
        <v>8</v>
      </c>
      <c r="O58" s="9">
        <v>7</v>
      </c>
      <c r="P58" s="9">
        <v>4</v>
      </c>
      <c r="Q58" s="9">
        <v>0</v>
      </c>
      <c r="R58" s="9">
        <v>0</v>
      </c>
      <c r="S58" s="9">
        <v>2</v>
      </c>
      <c r="T58" s="9">
        <v>1</v>
      </c>
      <c r="U58" s="9">
        <f t="shared" si="20"/>
        <v>31</v>
      </c>
      <c r="V58" s="10">
        <v>12</v>
      </c>
      <c r="X58" s="33" t="s">
        <v>36</v>
      </c>
      <c r="Y58" s="9">
        <v>1</v>
      </c>
      <c r="Z58" s="9">
        <v>0</v>
      </c>
      <c r="AA58" s="9">
        <v>1</v>
      </c>
      <c r="AB58" s="9">
        <v>0</v>
      </c>
      <c r="AC58" s="9">
        <v>1</v>
      </c>
      <c r="AD58" s="9">
        <v>0</v>
      </c>
      <c r="AE58" s="9">
        <v>0</v>
      </c>
      <c r="AF58" s="9">
        <v>0</v>
      </c>
      <c r="AG58" s="9">
        <f t="shared" si="21"/>
        <v>3</v>
      </c>
      <c r="AH58" s="9">
        <v>1</v>
      </c>
      <c r="AL58" s="9" t="s">
        <v>278</v>
      </c>
      <c r="AM58" s="9">
        <v>49</v>
      </c>
      <c r="AN58" s="9">
        <v>27</v>
      </c>
      <c r="AO58" s="9">
        <v>31</v>
      </c>
      <c r="AP58" s="9">
        <v>16</v>
      </c>
      <c r="AQ58" s="9">
        <v>6</v>
      </c>
      <c r="AR58" s="9">
        <v>4</v>
      </c>
      <c r="AS58" s="9">
        <v>8</v>
      </c>
      <c r="AT58" s="9">
        <v>37</v>
      </c>
      <c r="AU58" s="9">
        <v>141</v>
      </c>
      <c r="AV58" s="9">
        <v>108</v>
      </c>
    </row>
    <row r="59" spans="1:58" x14ac:dyDescent="0.25">
      <c r="B59" s="29">
        <v>4</v>
      </c>
      <c r="C59" s="9">
        <v>1</v>
      </c>
      <c r="D59" s="9">
        <v>0</v>
      </c>
      <c r="E59" s="9">
        <v>0</v>
      </c>
      <c r="F59" s="9">
        <v>0</v>
      </c>
      <c r="G59" s="9">
        <v>0</v>
      </c>
      <c r="H59" s="9">
        <v>1</v>
      </c>
      <c r="I59" s="9">
        <v>0</v>
      </c>
      <c r="J59" s="10">
        <f t="shared" si="19"/>
        <v>2</v>
      </c>
      <c r="L59" s="30" t="s">
        <v>36</v>
      </c>
      <c r="M59" s="9">
        <v>8</v>
      </c>
      <c r="N59" s="9">
        <v>3</v>
      </c>
      <c r="O59" s="9">
        <v>4</v>
      </c>
      <c r="P59" s="9">
        <v>2</v>
      </c>
      <c r="Q59" s="9">
        <v>3</v>
      </c>
      <c r="R59" s="9">
        <v>0</v>
      </c>
      <c r="S59" s="9">
        <v>0</v>
      </c>
      <c r="T59" s="9">
        <v>0</v>
      </c>
      <c r="U59" s="9">
        <f t="shared" si="20"/>
        <v>20</v>
      </c>
      <c r="V59" s="10">
        <v>10</v>
      </c>
      <c r="X59" s="33" t="s">
        <v>88</v>
      </c>
      <c r="Y59" s="9">
        <v>1</v>
      </c>
      <c r="Z59" s="9">
        <v>0</v>
      </c>
      <c r="AA59" s="9">
        <v>0</v>
      </c>
      <c r="AB59" s="9">
        <v>0</v>
      </c>
      <c r="AC59" s="9">
        <v>0</v>
      </c>
      <c r="AD59" s="9">
        <v>0</v>
      </c>
      <c r="AE59" s="9">
        <v>0</v>
      </c>
      <c r="AF59" s="9">
        <v>2</v>
      </c>
      <c r="AG59" s="9">
        <f t="shared" si="21"/>
        <v>3</v>
      </c>
      <c r="AH59" s="9">
        <v>3</v>
      </c>
      <c r="AM59" s="89">
        <f>(100*AM58)/$AV58</f>
        <v>45.370370370370374</v>
      </c>
      <c r="AN59" s="89">
        <f t="shared" ref="AN59:AV59" si="22">(100*AN58)/$AV58</f>
        <v>25</v>
      </c>
      <c r="AO59" s="89">
        <f t="shared" si="22"/>
        <v>28.703703703703702</v>
      </c>
      <c r="AP59" s="89">
        <f t="shared" si="22"/>
        <v>14.814814814814815</v>
      </c>
      <c r="AQ59" s="89">
        <f t="shared" si="22"/>
        <v>5.5555555555555554</v>
      </c>
      <c r="AR59" s="89">
        <f t="shared" si="22"/>
        <v>3.7037037037037037</v>
      </c>
      <c r="AS59" s="89">
        <f t="shared" si="22"/>
        <v>7.4074074074074074</v>
      </c>
      <c r="AT59" s="89">
        <f t="shared" si="22"/>
        <v>34.25925925925926</v>
      </c>
      <c r="AU59" s="89">
        <f t="shared" si="22"/>
        <v>130.55555555555554</v>
      </c>
      <c r="AV59" s="89">
        <f t="shared" si="22"/>
        <v>100</v>
      </c>
    </row>
    <row r="60" spans="1:58" ht="15.75" thickBot="1" x14ac:dyDescent="0.3">
      <c r="B60" s="11" t="s">
        <v>277</v>
      </c>
      <c r="C60" s="12">
        <f>SUM(C55:C59)</f>
        <v>49</v>
      </c>
      <c r="D60" s="12">
        <f t="shared" ref="D60:J60" si="23">SUM(D55:D59)</f>
        <v>27</v>
      </c>
      <c r="E60" s="12">
        <f t="shared" si="23"/>
        <v>30</v>
      </c>
      <c r="F60" s="12">
        <f t="shared" si="23"/>
        <v>16</v>
      </c>
      <c r="G60" s="12">
        <f t="shared" si="23"/>
        <v>6</v>
      </c>
      <c r="H60" s="12">
        <f t="shared" si="23"/>
        <v>4</v>
      </c>
      <c r="I60" s="12">
        <f t="shared" si="23"/>
        <v>8</v>
      </c>
      <c r="J60" s="12">
        <f t="shared" si="23"/>
        <v>140</v>
      </c>
      <c r="L60" s="30" t="s">
        <v>88</v>
      </c>
      <c r="M60" s="9">
        <v>3</v>
      </c>
      <c r="N60" s="9">
        <v>2</v>
      </c>
      <c r="O60" s="9">
        <v>0</v>
      </c>
      <c r="P60" s="9">
        <v>2</v>
      </c>
      <c r="Q60" s="9">
        <v>0</v>
      </c>
      <c r="R60" s="9">
        <v>0</v>
      </c>
      <c r="S60" s="9">
        <v>0</v>
      </c>
      <c r="T60" s="9">
        <v>2</v>
      </c>
      <c r="U60" s="9">
        <f t="shared" si="20"/>
        <v>7</v>
      </c>
      <c r="V60" s="10">
        <v>7</v>
      </c>
      <c r="X60" s="31" t="s">
        <v>70</v>
      </c>
      <c r="Y60" s="9">
        <v>1</v>
      </c>
      <c r="Z60" s="9">
        <v>1</v>
      </c>
      <c r="AA60" s="9">
        <v>2</v>
      </c>
      <c r="AB60" s="9">
        <v>2</v>
      </c>
      <c r="AC60" s="9">
        <v>0</v>
      </c>
      <c r="AD60" s="9">
        <v>1</v>
      </c>
      <c r="AE60" s="9">
        <v>2</v>
      </c>
      <c r="AF60" s="9">
        <v>1</v>
      </c>
      <c r="AG60" s="9">
        <f t="shared" si="21"/>
        <v>10</v>
      </c>
      <c r="AH60" s="9">
        <v>5</v>
      </c>
      <c r="AL60" s="9" t="s">
        <v>261</v>
      </c>
      <c r="AM60" s="9" t="s">
        <v>27</v>
      </c>
      <c r="AN60" s="9" t="s">
        <v>59</v>
      </c>
      <c r="AO60" s="9" t="s">
        <v>32</v>
      </c>
      <c r="AP60" s="9" t="s">
        <v>123</v>
      </c>
      <c r="AQ60" s="9" t="s">
        <v>65</v>
      </c>
      <c r="AR60" s="9" t="s">
        <v>232</v>
      </c>
      <c r="AS60" s="9" t="s">
        <v>233</v>
      </c>
      <c r="AT60" s="9" t="s">
        <v>263</v>
      </c>
      <c r="AU60" s="9" t="s">
        <v>262</v>
      </c>
      <c r="AX60" s="9" t="s">
        <v>261</v>
      </c>
      <c r="AY60" s="9" t="s">
        <v>27</v>
      </c>
      <c r="AZ60" s="9" t="s">
        <v>59</v>
      </c>
      <c r="BA60" s="9" t="s">
        <v>32</v>
      </c>
      <c r="BB60" s="9" t="s">
        <v>123</v>
      </c>
      <c r="BC60" s="9" t="s">
        <v>65</v>
      </c>
      <c r="BD60" s="9" t="s">
        <v>232</v>
      </c>
      <c r="BE60" s="9" t="s">
        <v>233</v>
      </c>
      <c r="BF60" s="9" t="s">
        <v>349</v>
      </c>
    </row>
    <row r="61" spans="1:58" x14ac:dyDescent="0.25">
      <c r="L61" s="30" t="s">
        <v>70</v>
      </c>
      <c r="M61" s="9">
        <v>9</v>
      </c>
      <c r="N61" s="9">
        <v>6</v>
      </c>
      <c r="O61" s="9">
        <v>8</v>
      </c>
      <c r="P61" s="9">
        <v>6</v>
      </c>
      <c r="Q61" s="9">
        <v>0</v>
      </c>
      <c r="R61" s="9">
        <v>1</v>
      </c>
      <c r="S61" s="9">
        <v>3</v>
      </c>
      <c r="T61" s="9">
        <v>2</v>
      </c>
      <c r="U61" s="9">
        <f t="shared" si="20"/>
        <v>33</v>
      </c>
      <c r="V61" s="10">
        <v>16</v>
      </c>
      <c r="X61" s="33" t="s">
        <v>118</v>
      </c>
      <c r="Y61" s="9">
        <v>0</v>
      </c>
      <c r="Z61" s="9">
        <v>0</v>
      </c>
      <c r="AA61" s="9">
        <v>0</v>
      </c>
      <c r="AB61" s="9">
        <v>0</v>
      </c>
      <c r="AC61" s="9">
        <v>1</v>
      </c>
      <c r="AD61" s="9">
        <v>0</v>
      </c>
      <c r="AE61" s="9">
        <v>0</v>
      </c>
      <c r="AF61" s="9">
        <v>1</v>
      </c>
      <c r="AG61" s="9">
        <f t="shared" si="21"/>
        <v>2</v>
      </c>
      <c r="AH61" s="9">
        <v>2</v>
      </c>
      <c r="AL61" s="9" t="s">
        <v>347</v>
      </c>
      <c r="AM61" s="94">
        <f t="shared" ref="AM61:AT64" si="24">(100*AM54)/$AV54</f>
        <v>10.526315789473685</v>
      </c>
      <c r="AN61" s="94">
        <f t="shared" si="24"/>
        <v>10.526315789473685</v>
      </c>
      <c r="AO61" s="94">
        <f t="shared" si="24"/>
        <v>21.05263157894737</v>
      </c>
      <c r="AP61" s="94">
        <f t="shared" si="24"/>
        <v>10.526315789473685</v>
      </c>
      <c r="AQ61" s="94">
        <f t="shared" si="24"/>
        <v>0</v>
      </c>
      <c r="AR61" s="94">
        <f t="shared" si="24"/>
        <v>0</v>
      </c>
      <c r="AS61" s="94">
        <f t="shared" si="24"/>
        <v>0</v>
      </c>
      <c r="AT61" s="94">
        <f t="shared" si="24"/>
        <v>68.421052631578945</v>
      </c>
      <c r="AU61" s="94">
        <f>(100*AU54)/$AU$58</f>
        <v>7.0921985815602833</v>
      </c>
      <c r="AV61" s="88"/>
      <c r="AW61" s="87"/>
      <c r="AX61" s="94">
        <v>8</v>
      </c>
      <c r="AY61" s="94">
        <v>10.526315789473685</v>
      </c>
      <c r="AZ61" s="94">
        <v>10.526315789473685</v>
      </c>
      <c r="BA61" s="94">
        <v>21.05263157894737</v>
      </c>
      <c r="BB61" s="94">
        <v>10.526315789473685</v>
      </c>
      <c r="BC61" s="94">
        <v>0</v>
      </c>
      <c r="BD61" s="94">
        <v>0</v>
      </c>
      <c r="BE61" s="94">
        <v>0</v>
      </c>
      <c r="BF61" s="94">
        <v>68.421052631578945</v>
      </c>
    </row>
    <row r="62" spans="1:58" x14ac:dyDescent="0.25">
      <c r="L62" s="30" t="s">
        <v>118</v>
      </c>
      <c r="M62" s="9">
        <v>2</v>
      </c>
      <c r="N62" s="9">
        <v>1</v>
      </c>
      <c r="O62" s="9">
        <v>1</v>
      </c>
      <c r="P62" s="9">
        <v>1</v>
      </c>
      <c r="Q62" s="9">
        <v>1</v>
      </c>
      <c r="R62" s="9">
        <v>0</v>
      </c>
      <c r="S62" s="9">
        <v>0</v>
      </c>
      <c r="T62" s="9">
        <v>1</v>
      </c>
      <c r="U62" s="9">
        <f t="shared" si="20"/>
        <v>6</v>
      </c>
      <c r="V62" s="10">
        <v>4</v>
      </c>
      <c r="X62" s="33" t="s">
        <v>79</v>
      </c>
      <c r="Y62" s="9">
        <v>4</v>
      </c>
      <c r="Z62" s="9">
        <v>1</v>
      </c>
      <c r="AA62" s="9">
        <v>0</v>
      </c>
      <c r="AB62" s="9">
        <v>0</v>
      </c>
      <c r="AC62" s="9">
        <v>0</v>
      </c>
      <c r="AD62" s="9">
        <v>0</v>
      </c>
      <c r="AE62" s="9">
        <v>1</v>
      </c>
      <c r="AF62" s="9">
        <v>3</v>
      </c>
      <c r="AG62" s="9">
        <f t="shared" si="21"/>
        <v>9</v>
      </c>
      <c r="AH62" s="9">
        <v>8</v>
      </c>
      <c r="AL62" s="9" t="s">
        <v>267</v>
      </c>
      <c r="AM62" s="94">
        <f t="shared" si="24"/>
        <v>68.75</v>
      </c>
      <c r="AN62" s="94">
        <f t="shared" si="24"/>
        <v>31.25</v>
      </c>
      <c r="AO62" s="94">
        <f t="shared" si="24"/>
        <v>50</v>
      </c>
      <c r="AP62" s="94">
        <f t="shared" si="24"/>
        <v>31.25</v>
      </c>
      <c r="AQ62" s="94">
        <f t="shared" si="24"/>
        <v>12.5</v>
      </c>
      <c r="AR62" s="94">
        <f t="shared" si="24"/>
        <v>6.25</v>
      </c>
      <c r="AS62" s="94">
        <f t="shared" si="24"/>
        <v>12.5</v>
      </c>
      <c r="AT62" s="94">
        <f t="shared" si="24"/>
        <v>18.75</v>
      </c>
      <c r="AU62" s="94">
        <f>(100*AU55)/$AU$58</f>
        <v>24.113475177304963</v>
      </c>
      <c r="AW62" s="87"/>
      <c r="AX62" s="94">
        <v>9</v>
      </c>
      <c r="AY62" s="94">
        <v>68.75</v>
      </c>
      <c r="AZ62" s="94">
        <v>31.25</v>
      </c>
      <c r="BA62" s="94">
        <v>50</v>
      </c>
      <c r="BB62" s="94">
        <v>31.25</v>
      </c>
      <c r="BC62" s="94">
        <v>12.5</v>
      </c>
      <c r="BD62" s="94">
        <v>6.25</v>
      </c>
      <c r="BE62" s="94">
        <v>12.5</v>
      </c>
      <c r="BF62" s="94">
        <v>18.75</v>
      </c>
    </row>
    <row r="63" spans="1:58" x14ac:dyDescent="0.25">
      <c r="L63" s="30" t="s">
        <v>170</v>
      </c>
      <c r="M63" s="9">
        <v>1</v>
      </c>
      <c r="N63" s="9">
        <v>0</v>
      </c>
      <c r="O63" s="9">
        <v>1</v>
      </c>
      <c r="P63" s="9">
        <v>1</v>
      </c>
      <c r="Q63" s="9">
        <v>0</v>
      </c>
      <c r="R63" s="9">
        <v>0</v>
      </c>
      <c r="S63" s="9">
        <v>0</v>
      </c>
      <c r="T63" s="9">
        <v>1</v>
      </c>
      <c r="U63" s="9">
        <f t="shared" si="20"/>
        <v>3</v>
      </c>
      <c r="V63" s="10">
        <v>2</v>
      </c>
      <c r="X63" s="31" t="s">
        <v>278</v>
      </c>
      <c r="Y63" s="9">
        <f>SUM(Y55:Y62)</f>
        <v>20</v>
      </c>
      <c r="Z63" s="9">
        <f t="shared" ref="Z63:AG63" si="25">SUM(Z55:Z62)</f>
        <v>11</v>
      </c>
      <c r="AA63" s="9">
        <f t="shared" si="25"/>
        <v>10</v>
      </c>
      <c r="AB63" s="9">
        <f t="shared" si="25"/>
        <v>5</v>
      </c>
      <c r="AC63" s="9">
        <f t="shared" si="25"/>
        <v>3</v>
      </c>
      <c r="AD63" s="9">
        <f t="shared" si="25"/>
        <v>1</v>
      </c>
      <c r="AE63" s="9">
        <f t="shared" si="25"/>
        <v>6</v>
      </c>
      <c r="AF63" s="9">
        <f t="shared" si="25"/>
        <v>16</v>
      </c>
      <c r="AG63" s="9">
        <f t="shared" si="25"/>
        <v>72</v>
      </c>
      <c r="AH63" s="9">
        <f>SUM(AH55:AH62)</f>
        <v>50</v>
      </c>
      <c r="AL63" s="9" t="s">
        <v>269</v>
      </c>
      <c r="AM63" s="94">
        <f t="shared" si="24"/>
        <v>40</v>
      </c>
      <c r="AN63" s="94">
        <f t="shared" si="24"/>
        <v>22</v>
      </c>
      <c r="AO63" s="94">
        <f t="shared" si="24"/>
        <v>20</v>
      </c>
      <c r="AP63" s="94">
        <f t="shared" si="24"/>
        <v>10</v>
      </c>
      <c r="AQ63" s="94">
        <f t="shared" si="24"/>
        <v>6</v>
      </c>
      <c r="AR63" s="94">
        <f t="shared" si="24"/>
        <v>2</v>
      </c>
      <c r="AS63" s="94">
        <f t="shared" si="24"/>
        <v>12</v>
      </c>
      <c r="AT63" s="94">
        <f t="shared" si="24"/>
        <v>32</v>
      </c>
      <c r="AU63" s="94">
        <f>(100*AU56)/$AU$58</f>
        <v>39.716312056737586</v>
      </c>
      <c r="AW63" s="87"/>
      <c r="AX63" s="94">
        <v>10</v>
      </c>
      <c r="AY63" s="94">
        <v>40</v>
      </c>
      <c r="AZ63" s="94">
        <v>22</v>
      </c>
      <c r="BA63" s="94">
        <v>20</v>
      </c>
      <c r="BB63" s="94">
        <v>10</v>
      </c>
      <c r="BC63" s="94">
        <v>6</v>
      </c>
      <c r="BD63" s="94">
        <v>2</v>
      </c>
      <c r="BE63" s="94">
        <v>12</v>
      </c>
      <c r="BF63" s="94">
        <v>32</v>
      </c>
    </row>
    <row r="64" spans="1:58" x14ac:dyDescent="0.25">
      <c r="L64" s="30" t="s">
        <v>289</v>
      </c>
      <c r="M64" s="9">
        <v>1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f t="shared" si="20"/>
        <v>1</v>
      </c>
      <c r="V64" s="10">
        <v>1</v>
      </c>
      <c r="AL64" s="92" t="s">
        <v>348</v>
      </c>
      <c r="AM64" s="95">
        <f t="shared" si="24"/>
        <v>69.565217391304344</v>
      </c>
      <c r="AN64" s="95">
        <f t="shared" si="24"/>
        <v>39.130434782608695</v>
      </c>
      <c r="AO64" s="95">
        <f t="shared" si="24"/>
        <v>39.130434782608695</v>
      </c>
      <c r="AP64" s="95">
        <f t="shared" si="24"/>
        <v>17.391304347826086</v>
      </c>
      <c r="AQ64" s="95">
        <f t="shared" si="24"/>
        <v>4.3478260869565215</v>
      </c>
      <c r="AR64" s="95">
        <f t="shared" si="24"/>
        <v>8.695652173913043</v>
      </c>
      <c r="AS64" s="95">
        <f t="shared" si="24"/>
        <v>0</v>
      </c>
      <c r="AT64" s="95">
        <f t="shared" si="24"/>
        <v>21.739130434782609</v>
      </c>
      <c r="AU64" s="95">
        <f>(100*AU57)/$AU$58</f>
        <v>29.078014184397162</v>
      </c>
      <c r="AW64" s="87"/>
      <c r="AX64" s="94">
        <v>11</v>
      </c>
      <c r="AY64" s="94">
        <v>69.565217391304344</v>
      </c>
      <c r="AZ64" s="94">
        <v>39.130434782608695</v>
      </c>
      <c r="BA64" s="94">
        <v>39.130434782608695</v>
      </c>
      <c r="BB64" s="94">
        <v>17.391304347826086</v>
      </c>
      <c r="BC64" s="94">
        <v>4.3478260869565215</v>
      </c>
      <c r="BD64" s="94">
        <v>8.695652173913043</v>
      </c>
      <c r="BE64" s="94">
        <v>0</v>
      </c>
      <c r="BF64" s="94">
        <v>21.739130434782609</v>
      </c>
    </row>
    <row r="65" spans="12:58" ht="15.75" thickBot="1" x14ac:dyDescent="0.3">
      <c r="L65" s="30" t="s">
        <v>79</v>
      </c>
      <c r="M65" s="9">
        <v>4</v>
      </c>
      <c r="N65" s="9">
        <v>1</v>
      </c>
      <c r="O65" s="9">
        <v>0</v>
      </c>
      <c r="P65" s="9">
        <v>0</v>
      </c>
      <c r="Q65" s="9">
        <v>0</v>
      </c>
      <c r="R65" s="9">
        <v>0</v>
      </c>
      <c r="S65" s="9">
        <v>1</v>
      </c>
      <c r="T65" s="9">
        <v>10</v>
      </c>
      <c r="U65" s="9">
        <f t="shared" si="20"/>
        <v>6</v>
      </c>
      <c r="V65" s="10">
        <v>15</v>
      </c>
      <c r="AL65" s="9" t="s">
        <v>278</v>
      </c>
      <c r="AM65" s="86">
        <f t="shared" ref="AM65:AT65" si="26">(100*AM58)/$AU58</f>
        <v>34.751773049645394</v>
      </c>
      <c r="AN65" s="86">
        <f t="shared" si="26"/>
        <v>19.148936170212767</v>
      </c>
      <c r="AO65" s="86">
        <f t="shared" si="26"/>
        <v>21.98581560283688</v>
      </c>
      <c r="AP65" s="86">
        <f t="shared" si="26"/>
        <v>11.347517730496454</v>
      </c>
      <c r="AQ65" s="86">
        <f t="shared" si="26"/>
        <v>4.2553191489361701</v>
      </c>
      <c r="AR65" s="86">
        <f t="shared" si="26"/>
        <v>2.8368794326241136</v>
      </c>
      <c r="AS65" s="86">
        <f t="shared" si="26"/>
        <v>5.6737588652482271</v>
      </c>
      <c r="AT65" s="86">
        <f t="shared" si="26"/>
        <v>26.24113475177305</v>
      </c>
      <c r="AU65" s="86">
        <f>(100*AU58)/$AU$58</f>
        <v>100</v>
      </c>
      <c r="AW65" s="87"/>
      <c r="AX65" s="88"/>
      <c r="AY65" s="88"/>
      <c r="AZ65" s="88"/>
      <c r="BA65" s="88"/>
      <c r="BB65" s="88"/>
      <c r="BC65" s="88"/>
      <c r="BD65" s="88"/>
      <c r="BE65" s="88"/>
      <c r="BF65" s="88"/>
    </row>
    <row r="66" spans="12:58" ht="15.75" thickBot="1" x14ac:dyDescent="0.3">
      <c r="L66" s="34" t="s">
        <v>278</v>
      </c>
      <c r="M66" s="12">
        <f>SUM(M55:M65)</f>
        <v>56</v>
      </c>
      <c r="N66" s="12">
        <f t="shared" ref="N66:U66" si="27">SUM(N55:N65)</f>
        <v>29</v>
      </c>
      <c r="O66" s="12">
        <f t="shared" si="27"/>
        <v>35</v>
      </c>
      <c r="P66" s="12">
        <f t="shared" si="27"/>
        <v>22</v>
      </c>
      <c r="Q66" s="12">
        <f t="shared" si="27"/>
        <v>6</v>
      </c>
      <c r="R66" s="12">
        <f t="shared" si="27"/>
        <v>4</v>
      </c>
      <c r="S66" s="12">
        <f t="shared" si="27"/>
        <v>8</v>
      </c>
      <c r="T66" s="12">
        <f t="shared" si="27"/>
        <v>38</v>
      </c>
      <c r="U66" s="12">
        <f t="shared" si="27"/>
        <v>160</v>
      </c>
      <c r="V66" s="14">
        <f>SUM(V55:V65)</f>
        <v>119</v>
      </c>
      <c r="W66" s="35">
        <v>108</v>
      </c>
      <c r="X66" s="36" t="s">
        <v>290</v>
      </c>
      <c r="AU66" s="90"/>
      <c r="AW66" s="87"/>
      <c r="AX66" s="88"/>
      <c r="AY66" s="88"/>
      <c r="AZ66" s="88"/>
      <c r="BA66" s="88"/>
      <c r="BB66" s="88"/>
      <c r="BC66" s="88"/>
      <c r="BD66" s="88"/>
      <c r="BE66" s="88"/>
      <c r="BF66" s="88"/>
    </row>
    <row r="67" spans="12:58" x14ac:dyDescent="0.25">
      <c r="X67" s="23" t="s">
        <v>283</v>
      </c>
      <c r="Y67" s="24" t="s">
        <v>27</v>
      </c>
      <c r="Z67" s="24" t="s">
        <v>59</v>
      </c>
      <c r="AA67" s="24" t="s">
        <v>32</v>
      </c>
      <c r="AB67" s="24" t="s">
        <v>123</v>
      </c>
      <c r="AC67" s="24" t="s">
        <v>65</v>
      </c>
      <c r="AD67" s="24" t="s">
        <v>232</v>
      </c>
      <c r="AE67" s="24" t="s">
        <v>233</v>
      </c>
      <c r="AF67" s="25" t="s">
        <v>284</v>
      </c>
      <c r="AG67" s="25" t="s">
        <v>264</v>
      </c>
      <c r="AQ67" s="89"/>
      <c r="AW67" s="87"/>
      <c r="AX67" s="88"/>
      <c r="AY67" s="88"/>
      <c r="AZ67" s="88"/>
      <c r="BA67" s="88"/>
      <c r="BB67" s="88"/>
      <c r="BC67" s="88"/>
      <c r="BD67" s="88"/>
      <c r="BE67" s="88"/>
      <c r="BF67" s="88"/>
    </row>
    <row r="68" spans="12:58" ht="15.75" thickBot="1" x14ac:dyDescent="0.3">
      <c r="L68" s="15" t="s">
        <v>291</v>
      </c>
      <c r="X68" s="30" t="s">
        <v>31</v>
      </c>
      <c r="Y68" s="27">
        <f>(100*Y55)/$AG68</f>
        <v>29.411764705882351</v>
      </c>
      <c r="Z68" s="27">
        <f t="shared" ref="Z68:AE68" si="28">(100*Z55)/$AG68</f>
        <v>11.764705882352942</v>
      </c>
      <c r="AA68" s="27">
        <f t="shared" si="28"/>
        <v>17.647058823529413</v>
      </c>
      <c r="AB68" s="27">
        <f t="shared" si="28"/>
        <v>11.764705882352942</v>
      </c>
      <c r="AC68" s="27">
        <f t="shared" si="28"/>
        <v>5.882352941176471</v>
      </c>
      <c r="AD68" s="27">
        <f t="shared" si="28"/>
        <v>0</v>
      </c>
      <c r="AE68" s="27">
        <f t="shared" si="28"/>
        <v>5.882352941176471</v>
      </c>
      <c r="AF68" s="37">
        <f>(100*AF55)/$AG68</f>
        <v>41.176470588235297</v>
      </c>
      <c r="AG68" s="9">
        <v>17</v>
      </c>
    </row>
    <row r="69" spans="12:58" x14ac:dyDescent="0.25">
      <c r="L69" s="23" t="s">
        <v>283</v>
      </c>
      <c r="M69" s="24" t="s">
        <v>27</v>
      </c>
      <c r="N69" s="24" t="s">
        <v>59</v>
      </c>
      <c r="O69" s="24" t="s">
        <v>32</v>
      </c>
      <c r="P69" s="24" t="s">
        <v>123</v>
      </c>
      <c r="Q69" s="24" t="s">
        <v>65</v>
      </c>
      <c r="R69" s="24" t="s">
        <v>232</v>
      </c>
      <c r="S69" s="24" t="s">
        <v>233</v>
      </c>
      <c r="T69" s="25" t="s">
        <v>284</v>
      </c>
      <c r="U69" s="25" t="s">
        <v>264</v>
      </c>
      <c r="V69" s="15"/>
      <c r="X69" s="30" t="s">
        <v>56</v>
      </c>
      <c r="Y69" s="27">
        <f t="shared" ref="Y69:AF75" si="29">(100*Y56)/$AG69</f>
        <v>50</v>
      </c>
      <c r="Z69" s="27">
        <f t="shared" si="29"/>
        <v>37.5</v>
      </c>
      <c r="AA69" s="27">
        <f t="shared" si="29"/>
        <v>12.5</v>
      </c>
      <c r="AB69" s="27">
        <f t="shared" si="29"/>
        <v>0</v>
      </c>
      <c r="AC69" s="27">
        <f t="shared" si="29"/>
        <v>0</v>
      </c>
      <c r="AD69" s="27">
        <f t="shared" si="29"/>
        <v>0</v>
      </c>
      <c r="AE69" s="27">
        <f t="shared" si="29"/>
        <v>12.5</v>
      </c>
      <c r="AF69" s="27">
        <f t="shared" si="29"/>
        <v>12.5</v>
      </c>
      <c r="AG69" s="9">
        <v>8</v>
      </c>
    </row>
    <row r="70" spans="12:58" x14ac:dyDescent="0.25">
      <c r="L70" s="30" t="s">
        <v>31</v>
      </c>
      <c r="M70" s="27">
        <f>(100*M55)/V55</f>
        <v>30</v>
      </c>
      <c r="N70" s="27">
        <f>(100*N55)/V55</f>
        <v>10</v>
      </c>
      <c r="O70" s="27">
        <f t="shared" ref="O70:T71" si="30">(100*O55)/$V55</f>
        <v>27.5</v>
      </c>
      <c r="P70" s="27">
        <f t="shared" si="30"/>
        <v>12.5</v>
      </c>
      <c r="Q70" s="27">
        <f t="shared" si="30"/>
        <v>5</v>
      </c>
      <c r="R70" s="27">
        <f t="shared" si="30"/>
        <v>7.5</v>
      </c>
      <c r="S70" s="27">
        <f t="shared" si="30"/>
        <v>2.5</v>
      </c>
      <c r="T70" s="38">
        <f t="shared" si="30"/>
        <v>45</v>
      </c>
      <c r="U70" s="10">
        <v>40</v>
      </c>
      <c r="X70" s="30" t="s">
        <v>61</v>
      </c>
      <c r="Y70" s="39">
        <f t="shared" si="29"/>
        <v>66.666666666666671</v>
      </c>
      <c r="Z70" s="39">
        <f t="shared" si="29"/>
        <v>66.666666666666671</v>
      </c>
      <c r="AA70" s="39">
        <f t="shared" si="29"/>
        <v>50</v>
      </c>
      <c r="AB70" s="27">
        <f t="shared" si="29"/>
        <v>16.666666666666668</v>
      </c>
      <c r="AC70" s="27">
        <f t="shared" si="29"/>
        <v>0</v>
      </c>
      <c r="AD70" s="27">
        <f t="shared" si="29"/>
        <v>0</v>
      </c>
      <c r="AE70" s="27">
        <f t="shared" si="29"/>
        <v>16.666666666666668</v>
      </c>
      <c r="AF70" s="27">
        <f t="shared" si="29"/>
        <v>16.666666666666668</v>
      </c>
      <c r="AG70" s="9">
        <v>6</v>
      </c>
    </row>
    <row r="71" spans="12:58" x14ac:dyDescent="0.25">
      <c r="L71" s="30" t="s">
        <v>56</v>
      </c>
      <c r="M71" s="27">
        <f>(100*M56)/$V56</f>
        <v>45.454545454545453</v>
      </c>
      <c r="N71" s="27">
        <f>(100*N56)/$V56</f>
        <v>27.272727272727273</v>
      </c>
      <c r="O71" s="27">
        <f>(100*O56)/$V56</f>
        <v>18.181818181818183</v>
      </c>
      <c r="P71" s="27">
        <f>(100*P56)/$V56</f>
        <v>0</v>
      </c>
      <c r="Q71" s="27">
        <f t="shared" si="30"/>
        <v>0</v>
      </c>
      <c r="R71" s="27">
        <f t="shared" si="30"/>
        <v>0</v>
      </c>
      <c r="S71" s="27">
        <f>(100*S56)/$V56</f>
        <v>9.0909090909090917</v>
      </c>
      <c r="T71" s="40">
        <f>(100*T56)/$V56</f>
        <v>27.272727272727273</v>
      </c>
      <c r="U71" s="10">
        <v>11</v>
      </c>
      <c r="X71" s="30" t="s">
        <v>36</v>
      </c>
      <c r="Y71" s="27">
        <f t="shared" si="29"/>
        <v>100</v>
      </c>
      <c r="Z71" s="27">
        <f t="shared" si="29"/>
        <v>0</v>
      </c>
      <c r="AA71" s="27">
        <f t="shared" si="29"/>
        <v>100</v>
      </c>
      <c r="AB71" s="27">
        <f t="shared" si="29"/>
        <v>0</v>
      </c>
      <c r="AC71" s="27">
        <f t="shared" si="29"/>
        <v>100</v>
      </c>
      <c r="AD71" s="27">
        <f t="shared" si="29"/>
        <v>0</v>
      </c>
      <c r="AE71" s="27">
        <f t="shared" si="29"/>
        <v>0</v>
      </c>
      <c r="AF71" s="27">
        <f t="shared" si="29"/>
        <v>0</v>
      </c>
      <c r="AG71" s="9">
        <v>1</v>
      </c>
    </row>
    <row r="72" spans="12:58" x14ac:dyDescent="0.25">
      <c r="L72" s="30" t="s">
        <v>100</v>
      </c>
      <c r="M72" s="27">
        <f>(100*M57)/$V57</f>
        <v>100</v>
      </c>
      <c r="N72" s="27">
        <f t="shared" ref="N72:T80" si="31">(100*N57)/$V57</f>
        <v>100</v>
      </c>
      <c r="O72" s="27">
        <f t="shared" si="31"/>
        <v>100</v>
      </c>
      <c r="P72" s="27">
        <f t="shared" si="31"/>
        <v>100</v>
      </c>
      <c r="Q72" s="27">
        <f t="shared" si="31"/>
        <v>0</v>
      </c>
      <c r="R72" s="27">
        <f t="shared" si="31"/>
        <v>0</v>
      </c>
      <c r="S72" s="27">
        <f t="shared" si="31"/>
        <v>0</v>
      </c>
      <c r="T72" s="40">
        <f t="shared" si="31"/>
        <v>0</v>
      </c>
      <c r="U72" s="10">
        <v>1</v>
      </c>
      <c r="X72" s="30" t="s">
        <v>88</v>
      </c>
      <c r="Y72" s="27">
        <f t="shared" si="29"/>
        <v>33.333333333333336</v>
      </c>
      <c r="Z72" s="27">
        <f t="shared" si="29"/>
        <v>0</v>
      </c>
      <c r="AA72" s="27">
        <f t="shared" si="29"/>
        <v>0</v>
      </c>
      <c r="AB72" s="27">
        <f t="shared" si="29"/>
        <v>0</v>
      </c>
      <c r="AC72" s="27">
        <f t="shared" si="29"/>
        <v>0</v>
      </c>
      <c r="AD72" s="27">
        <f t="shared" si="29"/>
        <v>0</v>
      </c>
      <c r="AE72" s="27">
        <f t="shared" si="29"/>
        <v>0</v>
      </c>
      <c r="AF72" s="27">
        <f t="shared" si="29"/>
        <v>66.666666666666671</v>
      </c>
      <c r="AG72" s="9">
        <v>3</v>
      </c>
    </row>
    <row r="73" spans="12:58" x14ac:dyDescent="0.25">
      <c r="L73" s="30" t="s">
        <v>61</v>
      </c>
      <c r="M73" s="39">
        <f t="shared" ref="M73:M80" si="32">(100*M58)/$V58</f>
        <v>83.333333333333329</v>
      </c>
      <c r="N73" s="39">
        <f t="shared" si="31"/>
        <v>66.666666666666671</v>
      </c>
      <c r="O73" s="39">
        <f t="shared" si="31"/>
        <v>58.333333333333336</v>
      </c>
      <c r="P73" s="27">
        <f t="shared" si="31"/>
        <v>33.333333333333336</v>
      </c>
      <c r="Q73" s="27">
        <f t="shared" si="31"/>
        <v>0</v>
      </c>
      <c r="R73" s="27">
        <f t="shared" si="31"/>
        <v>0</v>
      </c>
      <c r="S73" s="39">
        <f t="shared" si="31"/>
        <v>16.666666666666668</v>
      </c>
      <c r="T73" s="40">
        <f t="shared" si="31"/>
        <v>8.3333333333333339</v>
      </c>
      <c r="U73" s="10">
        <v>12</v>
      </c>
      <c r="X73" s="30" t="s">
        <v>70</v>
      </c>
      <c r="Y73" s="27">
        <f t="shared" si="29"/>
        <v>20</v>
      </c>
      <c r="Z73" s="27">
        <f t="shared" si="29"/>
        <v>20</v>
      </c>
      <c r="AA73" s="27">
        <f t="shared" si="29"/>
        <v>40</v>
      </c>
      <c r="AB73" s="27">
        <f t="shared" si="29"/>
        <v>40</v>
      </c>
      <c r="AC73" s="27">
        <f t="shared" si="29"/>
        <v>0</v>
      </c>
      <c r="AD73" s="27">
        <f t="shared" si="29"/>
        <v>20</v>
      </c>
      <c r="AE73" s="27">
        <f t="shared" si="29"/>
        <v>40</v>
      </c>
      <c r="AF73" s="27">
        <f t="shared" si="29"/>
        <v>20</v>
      </c>
      <c r="AG73" s="9">
        <v>5</v>
      </c>
    </row>
    <row r="74" spans="12:58" x14ac:dyDescent="0.25">
      <c r="L74" s="30" t="s">
        <v>36</v>
      </c>
      <c r="M74" s="39">
        <f t="shared" si="32"/>
        <v>80</v>
      </c>
      <c r="N74" s="27">
        <f t="shared" si="31"/>
        <v>30</v>
      </c>
      <c r="O74" s="27">
        <f t="shared" si="31"/>
        <v>40</v>
      </c>
      <c r="P74" s="27">
        <f t="shared" si="31"/>
        <v>20</v>
      </c>
      <c r="Q74" s="27">
        <f t="shared" si="31"/>
        <v>30</v>
      </c>
      <c r="R74" s="27">
        <f t="shared" si="31"/>
        <v>0</v>
      </c>
      <c r="S74" s="27">
        <f t="shared" si="31"/>
        <v>0</v>
      </c>
      <c r="T74" s="40">
        <f t="shared" si="31"/>
        <v>0</v>
      </c>
      <c r="U74" s="10">
        <v>10</v>
      </c>
      <c r="X74" s="30" t="s">
        <v>118</v>
      </c>
      <c r="Y74" s="27">
        <f t="shared" si="29"/>
        <v>0</v>
      </c>
      <c r="Z74" s="27">
        <f t="shared" si="29"/>
        <v>0</v>
      </c>
      <c r="AA74" s="27">
        <f t="shared" si="29"/>
        <v>0</v>
      </c>
      <c r="AB74" s="27">
        <f t="shared" si="29"/>
        <v>0</v>
      </c>
      <c r="AC74" s="27">
        <f t="shared" si="29"/>
        <v>50</v>
      </c>
      <c r="AD74" s="27">
        <f t="shared" si="29"/>
        <v>0</v>
      </c>
      <c r="AE74" s="27">
        <f t="shared" si="29"/>
        <v>0</v>
      </c>
      <c r="AF74" s="27">
        <f t="shared" si="29"/>
        <v>50</v>
      </c>
      <c r="AG74" s="9">
        <v>2</v>
      </c>
    </row>
    <row r="75" spans="12:58" ht="15.75" thickBot="1" x14ac:dyDescent="0.3">
      <c r="L75" s="30" t="s">
        <v>88</v>
      </c>
      <c r="M75" s="27">
        <f t="shared" si="32"/>
        <v>42.857142857142854</v>
      </c>
      <c r="N75" s="27">
        <f t="shared" si="31"/>
        <v>28.571428571428573</v>
      </c>
      <c r="O75" s="27">
        <f t="shared" si="31"/>
        <v>0</v>
      </c>
      <c r="P75" s="27">
        <f t="shared" si="31"/>
        <v>28.571428571428573</v>
      </c>
      <c r="Q75" s="27">
        <f t="shared" si="31"/>
        <v>0</v>
      </c>
      <c r="R75" s="27">
        <f t="shared" si="31"/>
        <v>0</v>
      </c>
      <c r="S75" s="27">
        <f t="shared" si="31"/>
        <v>0</v>
      </c>
      <c r="T75" s="40">
        <f t="shared" si="31"/>
        <v>28.571428571428573</v>
      </c>
      <c r="U75" s="10">
        <v>7</v>
      </c>
      <c r="X75" s="41" t="s">
        <v>79</v>
      </c>
      <c r="Y75" s="27">
        <f t="shared" si="29"/>
        <v>50</v>
      </c>
      <c r="Z75" s="27">
        <f t="shared" si="29"/>
        <v>12.5</v>
      </c>
      <c r="AA75" s="27">
        <f t="shared" si="29"/>
        <v>0</v>
      </c>
      <c r="AB75" s="27">
        <f t="shared" si="29"/>
        <v>0</v>
      </c>
      <c r="AC75" s="27">
        <f t="shared" si="29"/>
        <v>0</v>
      </c>
      <c r="AD75" s="27">
        <f t="shared" si="29"/>
        <v>0</v>
      </c>
      <c r="AE75" s="27">
        <f t="shared" si="29"/>
        <v>12.5</v>
      </c>
      <c r="AF75" s="42">
        <f t="shared" si="29"/>
        <v>37.5</v>
      </c>
      <c r="AG75" s="9">
        <v>8</v>
      </c>
    </row>
    <row r="76" spans="12:58" x14ac:dyDescent="0.25">
      <c r="L76" s="30" t="s">
        <v>70</v>
      </c>
      <c r="M76" s="39">
        <f t="shared" si="32"/>
        <v>56.25</v>
      </c>
      <c r="N76" s="39">
        <f t="shared" si="31"/>
        <v>37.5</v>
      </c>
      <c r="O76" s="39">
        <f t="shared" si="31"/>
        <v>50</v>
      </c>
      <c r="P76" s="39">
        <f t="shared" si="31"/>
        <v>37.5</v>
      </c>
      <c r="Q76" s="27">
        <f t="shared" si="31"/>
        <v>0</v>
      </c>
      <c r="R76" s="27">
        <f t="shared" si="31"/>
        <v>6.25</v>
      </c>
      <c r="S76" s="39">
        <f>(100*S61)/$V61</f>
        <v>18.75</v>
      </c>
      <c r="T76" s="40">
        <f t="shared" si="31"/>
        <v>12.5</v>
      </c>
      <c r="U76" s="10">
        <v>16</v>
      </c>
      <c r="Y76" s="43"/>
      <c r="Z76" s="43"/>
      <c r="AA76" s="43"/>
      <c r="AB76" s="43"/>
      <c r="AC76" s="43"/>
      <c r="AD76" s="43"/>
      <c r="AE76" s="43"/>
      <c r="AF76" s="43"/>
    </row>
    <row r="77" spans="12:58" x14ac:dyDescent="0.25">
      <c r="L77" s="30" t="s">
        <v>118</v>
      </c>
      <c r="M77" s="27">
        <f t="shared" si="32"/>
        <v>50</v>
      </c>
      <c r="N77" s="27">
        <f t="shared" si="31"/>
        <v>25</v>
      </c>
      <c r="O77" s="27">
        <f t="shared" si="31"/>
        <v>25</v>
      </c>
      <c r="P77" s="27">
        <f t="shared" si="31"/>
        <v>25</v>
      </c>
      <c r="Q77" s="27">
        <f t="shared" si="31"/>
        <v>25</v>
      </c>
      <c r="R77" s="27">
        <f t="shared" si="31"/>
        <v>0</v>
      </c>
      <c r="S77" s="27">
        <f t="shared" si="31"/>
        <v>0</v>
      </c>
      <c r="T77" s="40">
        <f t="shared" si="31"/>
        <v>25</v>
      </c>
      <c r="U77" s="10">
        <v>4</v>
      </c>
      <c r="Y77" s="43"/>
      <c r="Z77" s="43"/>
      <c r="AA77" s="43"/>
      <c r="AB77" s="43"/>
      <c r="AC77" s="43"/>
      <c r="AD77" s="43"/>
      <c r="AE77" s="43"/>
      <c r="AF77" s="43"/>
    </row>
    <row r="78" spans="12:58" x14ac:dyDescent="0.25">
      <c r="L78" s="30" t="s">
        <v>170</v>
      </c>
      <c r="M78" s="27">
        <f t="shared" si="32"/>
        <v>50</v>
      </c>
      <c r="N78" s="27">
        <f t="shared" si="31"/>
        <v>0</v>
      </c>
      <c r="O78" s="27">
        <f t="shared" si="31"/>
        <v>50</v>
      </c>
      <c r="P78" s="27">
        <f t="shared" si="31"/>
        <v>50</v>
      </c>
      <c r="Q78" s="27">
        <f t="shared" si="31"/>
        <v>0</v>
      </c>
      <c r="R78" s="27">
        <f t="shared" si="31"/>
        <v>0</v>
      </c>
      <c r="S78" s="27">
        <f t="shared" si="31"/>
        <v>0</v>
      </c>
      <c r="T78" s="40">
        <f t="shared" si="31"/>
        <v>50</v>
      </c>
      <c r="U78" s="10">
        <v>2</v>
      </c>
      <c r="Y78" s="43"/>
      <c r="Z78" s="43"/>
      <c r="AA78" s="43"/>
      <c r="AB78" s="43"/>
      <c r="AC78" s="43"/>
      <c r="AD78" s="43"/>
      <c r="AE78" s="43"/>
      <c r="AF78" s="43"/>
    </row>
    <row r="79" spans="12:58" x14ac:dyDescent="0.25">
      <c r="L79" s="30" t="s">
        <v>289</v>
      </c>
      <c r="M79" s="27">
        <f t="shared" si="32"/>
        <v>100</v>
      </c>
      <c r="N79" s="27">
        <f t="shared" si="31"/>
        <v>0</v>
      </c>
      <c r="O79" s="27">
        <f t="shared" si="31"/>
        <v>0</v>
      </c>
      <c r="P79" s="27">
        <f t="shared" si="31"/>
        <v>0</v>
      </c>
      <c r="Q79" s="27">
        <f t="shared" si="31"/>
        <v>0</v>
      </c>
      <c r="R79" s="27">
        <f t="shared" si="31"/>
        <v>0</v>
      </c>
      <c r="S79" s="27">
        <f t="shared" si="31"/>
        <v>0</v>
      </c>
      <c r="T79" s="40">
        <f t="shared" si="31"/>
        <v>0</v>
      </c>
      <c r="U79" s="10">
        <v>1</v>
      </c>
    </row>
    <row r="80" spans="12:58" ht="15.75" thickBot="1" x14ac:dyDescent="0.3">
      <c r="L80" s="41" t="s">
        <v>79</v>
      </c>
      <c r="M80" s="44">
        <f t="shared" si="32"/>
        <v>26.666666666666668</v>
      </c>
      <c r="N80" s="44">
        <f t="shared" si="31"/>
        <v>6.666666666666667</v>
      </c>
      <c r="O80" s="44">
        <f t="shared" si="31"/>
        <v>0</v>
      </c>
      <c r="P80" s="44">
        <f t="shared" si="31"/>
        <v>0</v>
      </c>
      <c r="Q80" s="45">
        <f t="shared" si="31"/>
        <v>0</v>
      </c>
      <c r="R80" s="45">
        <f t="shared" si="31"/>
        <v>0</v>
      </c>
      <c r="S80" s="44">
        <f t="shared" si="31"/>
        <v>6.666666666666667</v>
      </c>
      <c r="T80" s="46">
        <f>(100*T65)/$V65</f>
        <v>66.666666666666671</v>
      </c>
      <c r="U80" s="10">
        <v>15</v>
      </c>
    </row>
    <row r="81" spans="12:12" x14ac:dyDescent="0.25">
      <c r="L81" s="47"/>
    </row>
  </sheetData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8AEFA-5230-48A7-9AC0-B841F8937C2C}">
  <dimension ref="A1:AI75"/>
  <sheetViews>
    <sheetView topLeftCell="A3" workbookViewId="0">
      <selection activeCell="I10" sqref="I10"/>
    </sheetView>
  </sheetViews>
  <sheetFormatPr defaultRowHeight="15" x14ac:dyDescent="0.25"/>
  <cols>
    <col min="1" max="1" width="12.140625" bestFit="1" customWidth="1"/>
    <col min="2" max="2" width="17.5703125" bestFit="1" customWidth="1"/>
    <col min="4" max="4" width="22.28515625" bestFit="1" customWidth="1"/>
    <col min="5" max="5" width="17" bestFit="1" customWidth="1"/>
    <col min="6" max="6" width="8.85546875" bestFit="1" customWidth="1"/>
    <col min="7" max="7" width="4.140625" bestFit="1" customWidth="1"/>
    <col min="8" max="8" width="6" bestFit="1" customWidth="1"/>
    <col min="9" max="9" width="17" bestFit="1" customWidth="1"/>
    <col min="10" max="10" width="5.42578125" bestFit="1" customWidth="1"/>
    <col min="11" max="11" width="18.42578125" bestFit="1" customWidth="1"/>
    <col min="12" max="12" width="6" bestFit="1" customWidth="1"/>
    <col min="13" max="13" width="11.7109375" bestFit="1" customWidth="1"/>
    <col min="15" max="15" width="22.7109375" customWidth="1"/>
    <col min="26" max="26" width="33.28515625" bestFit="1" customWidth="1"/>
    <col min="27" max="27" width="17" bestFit="1" customWidth="1"/>
    <col min="28" max="28" width="10.5703125" customWidth="1"/>
    <col min="29" max="29" width="11.7109375" bestFit="1" customWidth="1"/>
    <col min="32" max="32" width="33.28515625" bestFit="1" customWidth="1"/>
    <col min="33" max="33" width="17" bestFit="1" customWidth="1"/>
    <col min="34" max="34" width="8.28515625" bestFit="1" customWidth="1"/>
    <col min="35" max="35" width="11.7109375" bestFit="1" customWidth="1"/>
  </cols>
  <sheetData>
    <row r="1" spans="1:35" x14ac:dyDescent="0.25">
      <c r="A1" t="s">
        <v>292</v>
      </c>
      <c r="B1" t="s">
        <v>293</v>
      </c>
      <c r="Z1" s="15" t="s">
        <v>294</v>
      </c>
      <c r="AF1" s="15" t="s">
        <v>295</v>
      </c>
      <c r="AG1" s="15"/>
    </row>
    <row r="2" spans="1:35" x14ac:dyDescent="0.25">
      <c r="A2" t="s">
        <v>31</v>
      </c>
      <c r="B2" t="s">
        <v>27</v>
      </c>
    </row>
    <row r="3" spans="1:35" x14ac:dyDescent="0.25">
      <c r="A3" t="s">
        <v>289</v>
      </c>
      <c r="B3" t="s">
        <v>27</v>
      </c>
      <c r="D3" s="15" t="s">
        <v>296</v>
      </c>
      <c r="Z3" s="77" t="s">
        <v>297</v>
      </c>
      <c r="AA3" t="s">
        <v>298</v>
      </c>
      <c r="AF3" s="77" t="s">
        <v>297</v>
      </c>
      <c r="AG3" t="s">
        <v>298</v>
      </c>
    </row>
    <row r="4" spans="1:35" x14ac:dyDescent="0.25">
      <c r="A4" t="s">
        <v>31</v>
      </c>
      <c r="B4" t="s">
        <v>32</v>
      </c>
      <c r="Z4" t="s">
        <v>299</v>
      </c>
      <c r="AA4" t="s">
        <v>40</v>
      </c>
      <c r="AB4" t="s">
        <v>25</v>
      </c>
      <c r="AC4" t="s">
        <v>300</v>
      </c>
      <c r="AF4" t="s">
        <v>299</v>
      </c>
      <c r="AG4" t="s">
        <v>40</v>
      </c>
      <c r="AH4" t="s">
        <v>25</v>
      </c>
      <c r="AI4" t="s">
        <v>300</v>
      </c>
    </row>
    <row r="5" spans="1:35" x14ac:dyDescent="0.25">
      <c r="A5" t="s">
        <v>31</v>
      </c>
      <c r="B5" t="s">
        <v>27</v>
      </c>
      <c r="D5" s="77" t="s">
        <v>301</v>
      </c>
      <c r="E5" t="s">
        <v>298</v>
      </c>
      <c r="Z5" s="48" t="s">
        <v>302</v>
      </c>
      <c r="AA5">
        <v>13</v>
      </c>
      <c r="AB5">
        <v>6</v>
      </c>
      <c r="AC5">
        <v>19</v>
      </c>
      <c r="AF5" s="48" t="s">
        <v>31</v>
      </c>
      <c r="AG5" s="49">
        <v>0.45</v>
      </c>
      <c r="AH5" s="49">
        <v>0.55000000000000004</v>
      </c>
      <c r="AI5" s="49">
        <v>1</v>
      </c>
    </row>
    <row r="6" spans="1:35" x14ac:dyDescent="0.25">
      <c r="A6" t="s">
        <v>56</v>
      </c>
      <c r="B6" t="s">
        <v>59</v>
      </c>
      <c r="D6" s="77" t="s">
        <v>299</v>
      </c>
      <c r="E6" s="77" t="s">
        <v>232</v>
      </c>
      <c r="F6" s="77" t="s">
        <v>32</v>
      </c>
      <c r="G6" s="77" t="s">
        <v>41</v>
      </c>
      <c r="H6" s="77" t="s">
        <v>187</v>
      </c>
      <c r="I6" s="77" t="s">
        <v>59</v>
      </c>
      <c r="J6" s="77" t="s">
        <v>123</v>
      </c>
      <c r="K6" s="77" t="s">
        <v>27</v>
      </c>
      <c r="L6" s="77" t="s">
        <v>65</v>
      </c>
      <c r="M6" s="77" t="s">
        <v>300</v>
      </c>
      <c r="N6" s="77"/>
      <c r="O6" s="77"/>
      <c r="P6" s="77"/>
      <c r="Z6" s="48" t="s">
        <v>303</v>
      </c>
      <c r="AA6">
        <v>24</v>
      </c>
      <c r="AB6">
        <v>65</v>
      </c>
      <c r="AC6">
        <v>89</v>
      </c>
      <c r="AF6" s="48" t="s">
        <v>56</v>
      </c>
      <c r="AG6" s="49">
        <v>0.27272727272727271</v>
      </c>
      <c r="AH6" s="49">
        <v>0.72727272727272729</v>
      </c>
      <c r="AI6" s="49">
        <v>1</v>
      </c>
    </row>
    <row r="7" spans="1:35" x14ac:dyDescent="0.25">
      <c r="A7" t="s">
        <v>56</v>
      </c>
      <c r="B7" t="s">
        <v>27</v>
      </c>
      <c r="D7" s="48" t="s">
        <v>31</v>
      </c>
      <c r="E7">
        <v>0</v>
      </c>
      <c r="F7">
        <v>3</v>
      </c>
      <c r="G7">
        <v>7</v>
      </c>
      <c r="H7">
        <v>1</v>
      </c>
      <c r="I7">
        <v>2</v>
      </c>
      <c r="J7">
        <v>2</v>
      </c>
      <c r="K7">
        <v>5</v>
      </c>
      <c r="L7">
        <v>1</v>
      </c>
      <c r="M7">
        <v>21</v>
      </c>
      <c r="Z7" s="48" t="s">
        <v>300</v>
      </c>
      <c r="AA7">
        <v>37</v>
      </c>
      <c r="AB7">
        <v>71</v>
      </c>
      <c r="AC7">
        <v>108</v>
      </c>
      <c r="AF7" s="48" t="s">
        <v>100</v>
      </c>
      <c r="AG7" s="49">
        <v>0</v>
      </c>
      <c r="AH7" s="49">
        <v>1</v>
      </c>
      <c r="AI7" s="49">
        <v>1</v>
      </c>
    </row>
    <row r="8" spans="1:35" x14ac:dyDescent="0.25">
      <c r="A8" t="s">
        <v>56</v>
      </c>
      <c r="B8" t="s">
        <v>187</v>
      </c>
      <c r="D8" s="48" t="s">
        <v>56</v>
      </c>
      <c r="E8">
        <v>0</v>
      </c>
      <c r="F8">
        <v>1</v>
      </c>
      <c r="G8">
        <v>1</v>
      </c>
      <c r="H8">
        <v>1</v>
      </c>
      <c r="I8">
        <v>3</v>
      </c>
      <c r="J8">
        <v>0</v>
      </c>
      <c r="K8">
        <v>4</v>
      </c>
      <c r="L8">
        <v>0</v>
      </c>
      <c r="M8">
        <v>10</v>
      </c>
      <c r="AF8" s="48" t="s">
        <v>61</v>
      </c>
      <c r="AG8" s="49">
        <v>8.3333333333333329E-2</v>
      </c>
      <c r="AH8" s="49">
        <v>0.91666666666666663</v>
      </c>
      <c r="AI8" s="49">
        <v>1</v>
      </c>
    </row>
    <row r="9" spans="1:35" x14ac:dyDescent="0.25">
      <c r="A9" t="s">
        <v>56</v>
      </c>
      <c r="B9" t="s">
        <v>59</v>
      </c>
      <c r="D9" s="48" t="s">
        <v>61</v>
      </c>
      <c r="E9">
        <v>0</v>
      </c>
      <c r="F9">
        <v>3</v>
      </c>
      <c r="G9">
        <v>1</v>
      </c>
      <c r="H9">
        <v>1</v>
      </c>
      <c r="I9">
        <v>4</v>
      </c>
      <c r="J9">
        <v>1</v>
      </c>
      <c r="K9">
        <v>4</v>
      </c>
      <c r="L9">
        <v>0</v>
      </c>
      <c r="M9">
        <v>14</v>
      </c>
      <c r="AF9" s="48" t="s">
        <v>36</v>
      </c>
      <c r="AG9" s="49">
        <v>0</v>
      </c>
      <c r="AH9" s="49">
        <v>1</v>
      </c>
      <c r="AI9" s="49">
        <v>1</v>
      </c>
    </row>
    <row r="10" spans="1:35" x14ac:dyDescent="0.25">
      <c r="A10" t="s">
        <v>61</v>
      </c>
      <c r="B10" t="s">
        <v>41</v>
      </c>
      <c r="D10" s="48" t="s">
        <v>36</v>
      </c>
      <c r="E10">
        <v>0</v>
      </c>
      <c r="F10">
        <v>1</v>
      </c>
      <c r="G10">
        <v>0</v>
      </c>
      <c r="H10">
        <v>0</v>
      </c>
      <c r="I10">
        <v>0</v>
      </c>
      <c r="J10">
        <v>0</v>
      </c>
      <c r="K10">
        <v>1</v>
      </c>
      <c r="L10">
        <v>1</v>
      </c>
      <c r="M10">
        <v>3</v>
      </c>
      <c r="AF10" s="48" t="s">
        <v>88</v>
      </c>
      <c r="AG10" s="49">
        <v>0.2857142857142857</v>
      </c>
      <c r="AH10" s="49">
        <v>0.7142857142857143</v>
      </c>
      <c r="AI10" s="49">
        <v>1</v>
      </c>
    </row>
    <row r="11" spans="1:35" ht="15.75" thickBot="1" x14ac:dyDescent="0.3">
      <c r="A11" t="s">
        <v>31</v>
      </c>
      <c r="B11" t="s">
        <v>27</v>
      </c>
      <c r="D11" s="48" t="s">
        <v>88</v>
      </c>
      <c r="E11">
        <v>0</v>
      </c>
      <c r="F11">
        <v>0</v>
      </c>
      <c r="G11">
        <v>2</v>
      </c>
      <c r="H11">
        <v>0</v>
      </c>
      <c r="I11">
        <v>0</v>
      </c>
      <c r="J11">
        <v>0</v>
      </c>
      <c r="K11">
        <v>1</v>
      </c>
      <c r="L11">
        <v>0</v>
      </c>
      <c r="M11">
        <v>3</v>
      </c>
      <c r="Z11" s="3" t="s">
        <v>304</v>
      </c>
      <c r="AF11" s="48" t="s">
        <v>70</v>
      </c>
      <c r="AG11" s="49">
        <v>0.125</v>
      </c>
      <c r="AH11" s="49">
        <v>0.875</v>
      </c>
      <c r="AI11" s="49">
        <v>1</v>
      </c>
    </row>
    <row r="12" spans="1:35" x14ac:dyDescent="0.25">
      <c r="A12" t="s">
        <v>31</v>
      </c>
      <c r="B12" t="s">
        <v>65</v>
      </c>
      <c r="D12" s="48" t="s">
        <v>70</v>
      </c>
      <c r="E12">
        <v>1</v>
      </c>
      <c r="F12">
        <v>2</v>
      </c>
      <c r="G12">
        <v>1</v>
      </c>
      <c r="H12">
        <v>2</v>
      </c>
      <c r="I12">
        <v>1</v>
      </c>
      <c r="J12">
        <v>2</v>
      </c>
      <c r="K12">
        <v>2</v>
      </c>
      <c r="L12">
        <v>0</v>
      </c>
      <c r="M12">
        <v>11</v>
      </c>
      <c r="Z12" s="50" t="s">
        <v>297</v>
      </c>
      <c r="AA12" s="51" t="s">
        <v>298</v>
      </c>
      <c r="AB12" s="51"/>
      <c r="AC12" s="52"/>
      <c r="AF12" s="48" t="s">
        <v>118</v>
      </c>
      <c r="AG12" s="49">
        <v>0.25</v>
      </c>
      <c r="AH12" s="49">
        <v>0.75</v>
      </c>
      <c r="AI12" s="49">
        <v>1</v>
      </c>
    </row>
    <row r="13" spans="1:35" x14ac:dyDescent="0.25">
      <c r="A13" t="s">
        <v>70</v>
      </c>
      <c r="B13" t="s">
        <v>32</v>
      </c>
      <c r="D13" s="48" t="s">
        <v>118</v>
      </c>
      <c r="E13">
        <v>0</v>
      </c>
      <c r="F13">
        <v>0</v>
      </c>
      <c r="G13">
        <v>1</v>
      </c>
      <c r="H13">
        <v>0</v>
      </c>
      <c r="I13">
        <v>0</v>
      </c>
      <c r="J13">
        <v>0</v>
      </c>
      <c r="K13">
        <v>0</v>
      </c>
      <c r="L13">
        <v>1</v>
      </c>
      <c r="M13">
        <v>2</v>
      </c>
      <c r="Z13" s="53" t="s">
        <v>299</v>
      </c>
      <c r="AA13" t="s">
        <v>40</v>
      </c>
      <c r="AB13" t="s">
        <v>25</v>
      </c>
      <c r="AC13" s="54" t="s">
        <v>300</v>
      </c>
      <c r="AF13" s="48" t="s">
        <v>170</v>
      </c>
      <c r="AG13" s="49">
        <v>0.5</v>
      </c>
      <c r="AH13" s="49">
        <v>0.5</v>
      </c>
      <c r="AI13" s="49">
        <v>1</v>
      </c>
    </row>
    <row r="14" spans="1:35" x14ac:dyDescent="0.25">
      <c r="A14" t="s">
        <v>70</v>
      </c>
      <c r="B14" t="s">
        <v>123</v>
      </c>
      <c r="D14" s="48" t="s">
        <v>289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1</v>
      </c>
      <c r="L14">
        <v>0</v>
      </c>
      <c r="M14">
        <v>1</v>
      </c>
      <c r="Z14" s="53" t="s">
        <v>302</v>
      </c>
      <c r="AA14">
        <v>13</v>
      </c>
      <c r="AB14">
        <v>6</v>
      </c>
      <c r="AC14" s="54">
        <v>19</v>
      </c>
      <c r="AF14" s="48" t="s">
        <v>289</v>
      </c>
      <c r="AG14" s="49">
        <v>0</v>
      </c>
      <c r="AH14" s="49">
        <v>1</v>
      </c>
      <c r="AI14" s="49">
        <v>1</v>
      </c>
    </row>
    <row r="15" spans="1:35" x14ac:dyDescent="0.25">
      <c r="A15" t="s">
        <v>70</v>
      </c>
      <c r="B15" t="s">
        <v>187</v>
      </c>
      <c r="D15" s="48" t="s">
        <v>79</v>
      </c>
      <c r="E15">
        <v>0</v>
      </c>
      <c r="F15">
        <v>0</v>
      </c>
      <c r="G15">
        <v>3</v>
      </c>
      <c r="H15">
        <v>1</v>
      </c>
      <c r="I15">
        <v>1</v>
      </c>
      <c r="J15">
        <v>0</v>
      </c>
      <c r="K15">
        <v>4</v>
      </c>
      <c r="L15">
        <v>0</v>
      </c>
      <c r="M15">
        <v>9</v>
      </c>
      <c r="Z15" s="53" t="s">
        <v>303</v>
      </c>
      <c r="AA15">
        <v>24</v>
      </c>
      <c r="AB15">
        <v>65</v>
      </c>
      <c r="AC15" s="54">
        <v>89</v>
      </c>
      <c r="AF15" s="48" t="s">
        <v>79</v>
      </c>
      <c r="AG15" s="49">
        <v>0.66666666666666663</v>
      </c>
      <c r="AH15" s="49">
        <v>0.33333333333333331</v>
      </c>
      <c r="AI15" s="49">
        <v>1</v>
      </c>
    </row>
    <row r="16" spans="1:35" ht="15.75" thickBot="1" x14ac:dyDescent="0.3">
      <c r="A16" t="s">
        <v>61</v>
      </c>
      <c r="B16" t="s">
        <v>59</v>
      </c>
      <c r="D16" s="48" t="s">
        <v>300</v>
      </c>
      <c r="E16">
        <v>1</v>
      </c>
      <c r="F16">
        <v>10</v>
      </c>
      <c r="G16">
        <v>16</v>
      </c>
      <c r="H16">
        <v>6</v>
      </c>
      <c r="I16">
        <v>11</v>
      </c>
      <c r="J16">
        <v>5</v>
      </c>
      <c r="K16">
        <v>22</v>
      </c>
      <c r="L16">
        <v>3</v>
      </c>
      <c r="M16">
        <v>74</v>
      </c>
      <c r="Z16" s="55" t="s">
        <v>300</v>
      </c>
      <c r="AA16" s="56">
        <v>37</v>
      </c>
      <c r="AB16" s="56">
        <v>71</v>
      </c>
      <c r="AC16" s="57">
        <v>108</v>
      </c>
      <c r="AF16" s="48" t="s">
        <v>300</v>
      </c>
      <c r="AG16" s="49">
        <v>0.31932773109243695</v>
      </c>
      <c r="AH16" s="49">
        <v>0.68067226890756305</v>
      </c>
      <c r="AI16" s="49">
        <v>1</v>
      </c>
    </row>
    <row r="17" spans="1:35" x14ac:dyDescent="0.25">
      <c r="A17" t="s">
        <v>61</v>
      </c>
      <c r="B17" t="s">
        <v>27</v>
      </c>
    </row>
    <row r="18" spans="1:35" x14ac:dyDescent="0.25">
      <c r="A18" t="s">
        <v>61</v>
      </c>
      <c r="B18" t="s">
        <v>32</v>
      </c>
    </row>
    <row r="19" spans="1:35" ht="15.75" thickBot="1" x14ac:dyDescent="0.3">
      <c r="A19" t="s">
        <v>61</v>
      </c>
      <c r="B19" t="s">
        <v>123</v>
      </c>
      <c r="D19" s="48" t="s">
        <v>305</v>
      </c>
      <c r="Z19" s="3" t="s">
        <v>306</v>
      </c>
    </row>
    <row r="20" spans="1:35" x14ac:dyDescent="0.25">
      <c r="A20" t="s">
        <v>79</v>
      </c>
      <c r="B20" t="s">
        <v>41</v>
      </c>
      <c r="D20" s="18" t="s">
        <v>301</v>
      </c>
      <c r="E20" s="58" t="s">
        <v>298</v>
      </c>
      <c r="F20" s="58"/>
      <c r="G20" s="58"/>
      <c r="H20" s="58"/>
      <c r="I20" s="58"/>
      <c r="J20" s="58"/>
      <c r="K20" s="58"/>
      <c r="L20" s="58"/>
      <c r="M20" s="59"/>
      <c r="Z20" s="50" t="s">
        <v>297</v>
      </c>
      <c r="AA20" s="51" t="s">
        <v>298</v>
      </c>
      <c r="AB20" s="51"/>
      <c r="AC20" s="52"/>
    </row>
    <row r="21" spans="1:35" x14ac:dyDescent="0.25">
      <c r="A21" t="s">
        <v>79</v>
      </c>
      <c r="B21" t="s">
        <v>27</v>
      </c>
      <c r="D21" s="60" t="s">
        <v>299</v>
      </c>
      <c r="E21" s="9" t="s">
        <v>232</v>
      </c>
      <c r="F21" s="9" t="s">
        <v>32</v>
      </c>
      <c r="G21" s="9" t="s">
        <v>41</v>
      </c>
      <c r="H21" s="9" t="s">
        <v>187</v>
      </c>
      <c r="I21" s="9" t="s">
        <v>59</v>
      </c>
      <c r="J21" s="9" t="s">
        <v>123</v>
      </c>
      <c r="K21" s="9" t="s">
        <v>27</v>
      </c>
      <c r="L21" s="9" t="s">
        <v>65</v>
      </c>
      <c r="M21" s="10" t="s">
        <v>300</v>
      </c>
      <c r="Z21" s="53" t="s">
        <v>299</v>
      </c>
      <c r="AA21" t="s">
        <v>40</v>
      </c>
      <c r="AB21" t="s">
        <v>25</v>
      </c>
      <c r="AC21" s="61" t="s">
        <v>300</v>
      </c>
      <c r="AI21" s="15"/>
    </row>
    <row r="22" spans="1:35" x14ac:dyDescent="0.25">
      <c r="A22" t="s">
        <v>56</v>
      </c>
      <c r="B22" t="s">
        <v>59</v>
      </c>
      <c r="D22" s="60" t="s">
        <v>31</v>
      </c>
      <c r="E22" s="9">
        <v>0</v>
      </c>
      <c r="F22" s="9">
        <v>3</v>
      </c>
      <c r="G22" s="9">
        <v>7</v>
      </c>
      <c r="H22" s="9">
        <v>1</v>
      </c>
      <c r="I22" s="9">
        <v>2</v>
      </c>
      <c r="J22" s="9">
        <v>2</v>
      </c>
      <c r="K22" s="9">
        <v>5</v>
      </c>
      <c r="L22" s="9">
        <v>1</v>
      </c>
      <c r="M22" s="62">
        <v>21</v>
      </c>
      <c r="Z22" s="53" t="s">
        <v>302</v>
      </c>
      <c r="AA22">
        <f>(AA24*AC22)/AC24</f>
        <v>6.5092592592592595</v>
      </c>
      <c r="AB22">
        <f>(AB24*AC22)/AC24</f>
        <v>12.49074074074074</v>
      </c>
      <c r="AC22" s="61">
        <v>19</v>
      </c>
      <c r="AI22" s="15"/>
    </row>
    <row r="23" spans="1:35" x14ac:dyDescent="0.25">
      <c r="A23" t="s">
        <v>79</v>
      </c>
      <c r="B23" t="s">
        <v>187</v>
      </c>
      <c r="D23" s="60" t="s">
        <v>56</v>
      </c>
      <c r="E23" s="9">
        <v>0</v>
      </c>
      <c r="F23" s="9">
        <v>1</v>
      </c>
      <c r="G23" s="9">
        <v>1</v>
      </c>
      <c r="H23" s="9">
        <v>1</v>
      </c>
      <c r="I23" s="9">
        <v>3</v>
      </c>
      <c r="J23" s="9">
        <v>0</v>
      </c>
      <c r="K23" s="9">
        <v>4</v>
      </c>
      <c r="L23" s="9">
        <v>0</v>
      </c>
      <c r="M23" s="62">
        <v>10</v>
      </c>
      <c r="Z23" s="53" t="s">
        <v>303</v>
      </c>
      <c r="AA23">
        <f>(AA24*AC23)/AC24</f>
        <v>30.49074074074074</v>
      </c>
      <c r="AB23">
        <f>(AB24*AC23)/AC24</f>
        <v>58.50925925925926</v>
      </c>
      <c r="AC23" s="61">
        <v>89</v>
      </c>
      <c r="AI23" s="15"/>
    </row>
    <row r="24" spans="1:35" ht="15.75" thickBot="1" x14ac:dyDescent="0.3">
      <c r="A24" t="s">
        <v>31</v>
      </c>
      <c r="B24" t="s">
        <v>59</v>
      </c>
      <c r="D24" s="60" t="s">
        <v>61</v>
      </c>
      <c r="E24" s="9">
        <v>0</v>
      </c>
      <c r="F24" s="9">
        <v>3</v>
      </c>
      <c r="G24" s="9">
        <v>1</v>
      </c>
      <c r="H24" s="9">
        <v>1</v>
      </c>
      <c r="I24" s="9">
        <v>4</v>
      </c>
      <c r="J24" s="9">
        <v>1</v>
      </c>
      <c r="K24" s="9">
        <v>4</v>
      </c>
      <c r="L24" s="9">
        <v>0</v>
      </c>
      <c r="M24" s="62">
        <v>14</v>
      </c>
      <c r="Z24" s="63" t="s">
        <v>300</v>
      </c>
      <c r="AA24" s="64">
        <v>37</v>
      </c>
      <c r="AB24" s="64">
        <v>71</v>
      </c>
      <c r="AC24" s="65">
        <v>108</v>
      </c>
      <c r="AI24" s="15"/>
    </row>
    <row r="25" spans="1:35" x14ac:dyDescent="0.25">
      <c r="A25" t="s">
        <v>56</v>
      </c>
      <c r="B25" t="s">
        <v>27</v>
      </c>
      <c r="D25" s="60" t="s">
        <v>36</v>
      </c>
      <c r="E25" s="9">
        <v>0</v>
      </c>
      <c r="F25" s="9">
        <v>1</v>
      </c>
      <c r="G25" s="9">
        <v>0</v>
      </c>
      <c r="H25" s="9">
        <v>0</v>
      </c>
      <c r="I25" s="9">
        <v>0</v>
      </c>
      <c r="J25" s="9">
        <v>0</v>
      </c>
      <c r="K25" s="9">
        <v>1</v>
      </c>
      <c r="L25" s="9">
        <v>1</v>
      </c>
      <c r="M25" s="62">
        <v>3</v>
      </c>
      <c r="AI25" s="15"/>
    </row>
    <row r="26" spans="1:35" ht="15.75" thickBot="1" x14ac:dyDescent="0.3">
      <c r="A26" t="s">
        <v>31</v>
      </c>
      <c r="B26" t="s">
        <v>41</v>
      </c>
      <c r="D26" s="60" t="s">
        <v>88</v>
      </c>
      <c r="E26" s="9">
        <v>0</v>
      </c>
      <c r="F26" s="9">
        <v>0</v>
      </c>
      <c r="G26" s="9">
        <v>2</v>
      </c>
      <c r="H26" s="9">
        <v>0</v>
      </c>
      <c r="I26" s="9">
        <v>0</v>
      </c>
      <c r="J26" s="9">
        <v>0</v>
      </c>
      <c r="K26" s="9">
        <v>1</v>
      </c>
      <c r="L26" s="9">
        <v>0</v>
      </c>
      <c r="M26" s="62">
        <v>3</v>
      </c>
      <c r="AG26" s="3"/>
      <c r="AI26" s="15"/>
    </row>
    <row r="27" spans="1:35" x14ac:dyDescent="0.25">
      <c r="A27" t="s">
        <v>31</v>
      </c>
      <c r="B27" t="s">
        <v>27</v>
      </c>
      <c r="D27" s="60" t="s">
        <v>70</v>
      </c>
      <c r="E27" s="9">
        <v>1</v>
      </c>
      <c r="F27" s="9">
        <v>2</v>
      </c>
      <c r="G27" s="9">
        <v>1</v>
      </c>
      <c r="H27" s="9">
        <v>2</v>
      </c>
      <c r="I27" s="9">
        <v>1</v>
      </c>
      <c r="J27" s="9">
        <v>2</v>
      </c>
      <c r="K27" s="9">
        <v>2</v>
      </c>
      <c r="L27" s="9">
        <v>0</v>
      </c>
      <c r="M27" s="62">
        <v>11</v>
      </c>
      <c r="Y27" s="66" t="s">
        <v>307</v>
      </c>
      <c r="Z27" s="67">
        <f>_xlfn.CHISQ.TEST(AA14:AB15,AA22:AB23)</f>
        <v>5.4737667704241131E-4</v>
      </c>
      <c r="AI27" s="15"/>
    </row>
    <row r="28" spans="1:35" ht="15.75" thickBot="1" x14ac:dyDescent="0.3">
      <c r="A28" t="s">
        <v>79</v>
      </c>
      <c r="B28" t="s">
        <v>41</v>
      </c>
      <c r="D28" s="60" t="s">
        <v>118</v>
      </c>
      <c r="E28" s="9">
        <v>0</v>
      </c>
      <c r="F28" s="9">
        <v>0</v>
      </c>
      <c r="G28" s="9">
        <v>1</v>
      </c>
      <c r="H28" s="9">
        <v>0</v>
      </c>
      <c r="I28" s="9">
        <v>0</v>
      </c>
      <c r="J28" s="9">
        <v>0</v>
      </c>
      <c r="K28" s="9">
        <v>0</v>
      </c>
      <c r="L28" s="9">
        <v>1</v>
      </c>
      <c r="M28" s="62">
        <v>2</v>
      </c>
      <c r="Y28" s="68" t="s">
        <v>308</v>
      </c>
      <c r="Z28" s="69">
        <f>(2-1)*(2-1)</f>
        <v>1</v>
      </c>
      <c r="AI28" s="15"/>
    </row>
    <row r="29" spans="1:35" x14ac:dyDescent="0.25">
      <c r="A29" t="s">
        <v>79</v>
      </c>
      <c r="B29" t="s">
        <v>27</v>
      </c>
      <c r="D29" s="60" t="s">
        <v>289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1</v>
      </c>
      <c r="L29" s="9">
        <v>0</v>
      </c>
      <c r="M29" s="62">
        <v>1</v>
      </c>
      <c r="AI29" s="15"/>
    </row>
    <row r="30" spans="1:35" x14ac:dyDescent="0.25">
      <c r="A30" t="s">
        <v>118</v>
      </c>
      <c r="B30" t="s">
        <v>65</v>
      </c>
      <c r="D30" s="60" t="s">
        <v>79</v>
      </c>
      <c r="E30" s="9">
        <v>0</v>
      </c>
      <c r="F30" s="9">
        <v>0</v>
      </c>
      <c r="G30" s="9">
        <v>3</v>
      </c>
      <c r="H30" s="9">
        <v>1</v>
      </c>
      <c r="I30" s="9">
        <v>1</v>
      </c>
      <c r="J30" s="9">
        <v>0</v>
      </c>
      <c r="K30" s="9">
        <v>4</v>
      </c>
      <c r="L30" s="9">
        <v>0</v>
      </c>
      <c r="M30" s="62">
        <v>9</v>
      </c>
      <c r="AI30" s="15"/>
    </row>
    <row r="31" spans="1:35" ht="15.75" thickBot="1" x14ac:dyDescent="0.3">
      <c r="A31" t="s">
        <v>31</v>
      </c>
      <c r="B31" t="s">
        <v>32</v>
      </c>
      <c r="D31" s="70" t="s">
        <v>300</v>
      </c>
      <c r="E31" s="71">
        <v>1</v>
      </c>
      <c r="F31" s="71">
        <v>10</v>
      </c>
      <c r="G31" s="71">
        <v>16</v>
      </c>
      <c r="H31" s="71">
        <v>6</v>
      </c>
      <c r="I31" s="71">
        <v>11</v>
      </c>
      <c r="J31" s="71">
        <v>5</v>
      </c>
      <c r="K31" s="71">
        <v>22</v>
      </c>
      <c r="L31" s="71">
        <v>3</v>
      </c>
      <c r="M31" s="72">
        <v>74</v>
      </c>
      <c r="AI31" s="15"/>
    </row>
    <row r="32" spans="1:35" x14ac:dyDescent="0.25">
      <c r="A32" t="s">
        <v>31</v>
      </c>
      <c r="B32" t="s">
        <v>123</v>
      </c>
      <c r="N32" s="4" t="s">
        <v>309</v>
      </c>
      <c r="O32" s="73">
        <f>_xlfn.CHISQ.TEST(E22:L30,E36:L44)</f>
        <v>0.56509488441229627</v>
      </c>
      <c r="AI32" s="15"/>
    </row>
    <row r="33" spans="1:35" ht="15.75" thickBot="1" x14ac:dyDescent="0.3">
      <c r="A33" t="s">
        <v>31</v>
      </c>
      <c r="B33" t="s">
        <v>187</v>
      </c>
      <c r="D33" t="s">
        <v>310</v>
      </c>
      <c r="N33" s="4" t="s">
        <v>311</v>
      </c>
      <c r="O33" s="73">
        <f>(9-1)*(8-1)</f>
        <v>56</v>
      </c>
      <c r="AF33" s="15"/>
      <c r="AG33" s="15"/>
      <c r="AH33" s="15"/>
      <c r="AI33" s="15"/>
    </row>
    <row r="34" spans="1:35" x14ac:dyDescent="0.25">
      <c r="A34" t="s">
        <v>31</v>
      </c>
      <c r="B34" t="s">
        <v>41</v>
      </c>
      <c r="D34" s="18" t="s">
        <v>301</v>
      </c>
      <c r="E34" s="58" t="s">
        <v>298</v>
      </c>
      <c r="F34" s="58"/>
      <c r="G34" s="58"/>
      <c r="H34" s="58"/>
      <c r="I34" s="58"/>
      <c r="J34" s="58"/>
      <c r="K34" s="58"/>
      <c r="L34" s="58"/>
      <c r="M34" s="59"/>
      <c r="O34" s="18" t="s">
        <v>301</v>
      </c>
      <c r="P34" s="74" t="s">
        <v>312</v>
      </c>
      <c r="Q34" s="58"/>
      <c r="R34" s="58"/>
      <c r="S34" s="58"/>
      <c r="T34" s="58"/>
      <c r="U34" s="58"/>
      <c r="V34" s="58"/>
      <c r="W34" s="58"/>
    </row>
    <row r="35" spans="1:35" x14ac:dyDescent="0.25">
      <c r="A35" t="s">
        <v>70</v>
      </c>
      <c r="B35" t="s">
        <v>41</v>
      </c>
      <c r="D35" s="60" t="s">
        <v>299</v>
      </c>
      <c r="E35" s="9" t="s">
        <v>232</v>
      </c>
      <c r="F35" s="9" t="s">
        <v>32</v>
      </c>
      <c r="G35" s="9" t="s">
        <v>41</v>
      </c>
      <c r="H35" s="9" t="s">
        <v>187</v>
      </c>
      <c r="I35" s="9" t="s">
        <v>59</v>
      </c>
      <c r="J35" s="9" t="s">
        <v>123</v>
      </c>
      <c r="K35" s="9" t="s">
        <v>27</v>
      </c>
      <c r="L35" s="9" t="s">
        <v>65</v>
      </c>
      <c r="M35" s="62" t="s">
        <v>209</v>
      </c>
      <c r="O35" s="60" t="s">
        <v>299</v>
      </c>
      <c r="P35" s="9" t="s">
        <v>232</v>
      </c>
      <c r="Q35" s="9" t="s">
        <v>32</v>
      </c>
      <c r="R35" s="9" t="s">
        <v>41</v>
      </c>
      <c r="S35" s="9" t="s">
        <v>187</v>
      </c>
      <c r="T35" s="9" t="s">
        <v>59</v>
      </c>
      <c r="U35" s="9" t="s">
        <v>123</v>
      </c>
      <c r="V35" s="9" t="s">
        <v>27</v>
      </c>
      <c r="W35" s="9" t="s">
        <v>65</v>
      </c>
    </row>
    <row r="36" spans="1:35" x14ac:dyDescent="0.25">
      <c r="A36" t="s">
        <v>79</v>
      </c>
      <c r="B36" t="s">
        <v>59</v>
      </c>
      <c r="D36" s="60" t="s">
        <v>31</v>
      </c>
      <c r="E36" s="9">
        <f>(E45*$M36)/$M45</f>
        <v>0.28378378378378377</v>
      </c>
      <c r="F36" s="9">
        <f>(F45*$M36)/$M45</f>
        <v>2.8378378378378377</v>
      </c>
      <c r="G36" s="9">
        <f>(G45*$M36)/$M45</f>
        <v>4.5405405405405403</v>
      </c>
      <c r="H36" s="9">
        <f>(H45*$M36)/$M45</f>
        <v>1.7027027027027026</v>
      </c>
      <c r="I36" s="9">
        <f t="shared" ref="I36:J36" si="0">(I45*$M36)/$M45</f>
        <v>3.1216216216216215</v>
      </c>
      <c r="J36" s="9">
        <f t="shared" si="0"/>
        <v>1.4189189189189189</v>
      </c>
      <c r="K36" s="9">
        <f>(K45*$M36)/$M45</f>
        <v>6.243243243243243</v>
      </c>
      <c r="L36" s="9">
        <f>(L45*$M36)/$M45</f>
        <v>0.85135135135135132</v>
      </c>
      <c r="M36" s="62">
        <v>21</v>
      </c>
      <c r="O36" s="60" t="s">
        <v>31</v>
      </c>
      <c r="P36" s="27">
        <f>(E36-E22)^2/E36</f>
        <v>0.28378378378378377</v>
      </c>
      <c r="Q36" s="37">
        <f>(F36-F22)^2/F36</f>
        <v>9.2664092664092798E-3</v>
      </c>
      <c r="R36" s="27">
        <f t="shared" ref="R36:W44" si="1">(G36-G22)^2/G36</f>
        <v>1.3322072072072075</v>
      </c>
      <c r="S36" s="27">
        <f t="shared" si="1"/>
        <v>0.29000429000428996</v>
      </c>
      <c r="T36" s="27">
        <f t="shared" si="1"/>
        <v>0.40300690300690295</v>
      </c>
      <c r="U36" s="27">
        <f t="shared" si="1"/>
        <v>0.23796653796653802</v>
      </c>
      <c r="V36" s="27">
        <f t="shared" si="1"/>
        <v>0.24757224757224749</v>
      </c>
      <c r="W36" s="37">
        <f t="shared" si="1"/>
        <v>2.5954525954525968E-2</v>
      </c>
    </row>
    <row r="37" spans="1:35" x14ac:dyDescent="0.25">
      <c r="A37" t="s">
        <v>79</v>
      </c>
      <c r="B37" t="s">
        <v>27</v>
      </c>
      <c r="D37" s="60" t="s">
        <v>56</v>
      </c>
      <c r="E37" s="9">
        <f>(E45*M37)/M45</f>
        <v>0.13513513513513514</v>
      </c>
      <c r="F37" s="9">
        <f>(F45*$M37)/$M45</f>
        <v>1.3513513513513513</v>
      </c>
      <c r="G37" s="9">
        <f>(G45*$M37)/$M45</f>
        <v>2.1621621621621623</v>
      </c>
      <c r="H37" s="9">
        <f>(H45*$M37)/$M45</f>
        <v>0.81081081081081086</v>
      </c>
      <c r="I37" s="9">
        <f t="shared" ref="I37:K37" si="2">(I45*$M37)/$M45</f>
        <v>1.4864864864864864</v>
      </c>
      <c r="J37" s="9">
        <f t="shared" si="2"/>
        <v>0.67567567567567566</v>
      </c>
      <c r="K37" s="9">
        <f t="shared" si="2"/>
        <v>2.9729729729729728</v>
      </c>
      <c r="L37" s="9">
        <f>(L45*$M37)/$M45</f>
        <v>0.40540540540540543</v>
      </c>
      <c r="M37" s="62">
        <v>10</v>
      </c>
      <c r="O37" s="60" t="s">
        <v>56</v>
      </c>
      <c r="P37" s="27">
        <f>(E37-E23)^2/E37</f>
        <v>0.13513513513513514</v>
      </c>
      <c r="Q37" s="27">
        <f t="shared" ref="Q37:Q44" si="3">(F37-F23)^2/F37</f>
        <v>9.1351351351351334E-2</v>
      </c>
      <c r="R37" s="27">
        <f t="shared" si="1"/>
        <v>0.62466216216216219</v>
      </c>
      <c r="S37" s="37">
        <f t="shared" si="1"/>
        <v>4.4144144144144117E-2</v>
      </c>
      <c r="T37" s="27">
        <f t="shared" si="1"/>
        <v>1.5410319410319411</v>
      </c>
      <c r="U37" s="27">
        <f t="shared" si="1"/>
        <v>0.67567567567567566</v>
      </c>
      <c r="V37" s="27">
        <f t="shared" si="1"/>
        <v>0.35479115479115492</v>
      </c>
      <c r="W37" s="27">
        <f t="shared" si="1"/>
        <v>0.40540540540540543</v>
      </c>
      <c r="AI37" s="15"/>
    </row>
    <row r="38" spans="1:35" x14ac:dyDescent="0.25">
      <c r="A38" t="s">
        <v>61</v>
      </c>
      <c r="B38" t="s">
        <v>59</v>
      </c>
      <c r="D38" s="60" t="s">
        <v>61</v>
      </c>
      <c r="E38" s="9">
        <f>(E45*$M38)/$M45</f>
        <v>0.1891891891891892</v>
      </c>
      <c r="F38" s="9">
        <f>(F45*$M38)/$M45</f>
        <v>1.8918918918918919</v>
      </c>
      <c r="G38" s="9">
        <f>(G45*$M38)/$M45</f>
        <v>3.0270270270270272</v>
      </c>
      <c r="H38" s="9">
        <f t="shared" ref="H38:L38" si="4">(H45*$M38)/$M45</f>
        <v>1.1351351351351351</v>
      </c>
      <c r="I38" s="9">
        <f t="shared" si="4"/>
        <v>2.0810810810810811</v>
      </c>
      <c r="J38" s="9">
        <f t="shared" si="4"/>
        <v>0.94594594594594594</v>
      </c>
      <c r="K38" s="9">
        <f t="shared" si="4"/>
        <v>4.1621621621621623</v>
      </c>
      <c r="L38" s="9">
        <f t="shared" si="4"/>
        <v>0.56756756756756754</v>
      </c>
      <c r="M38" s="62">
        <v>14</v>
      </c>
      <c r="O38" s="60" t="s">
        <v>61</v>
      </c>
      <c r="P38" s="27">
        <f t="shared" ref="P38:P44" si="5">(E38-E24)^2/E38</f>
        <v>0.18918918918918917</v>
      </c>
      <c r="Q38" s="27">
        <f t="shared" si="3"/>
        <v>0.64903474903474911</v>
      </c>
      <c r="R38" s="27">
        <f t="shared" si="1"/>
        <v>1.35738416988417</v>
      </c>
      <c r="S38" s="37">
        <f t="shared" si="1"/>
        <v>1.6087516087516077E-2</v>
      </c>
      <c r="T38" s="27">
        <f t="shared" si="1"/>
        <v>1.7693927693927691</v>
      </c>
      <c r="U38" s="37">
        <f t="shared" si="1"/>
        <v>3.0888030888030892E-3</v>
      </c>
      <c r="V38" s="37">
        <f t="shared" si="1"/>
        <v>6.3180063180063271E-3</v>
      </c>
      <c r="W38" s="27">
        <f t="shared" si="1"/>
        <v>0.56756756756756754</v>
      </c>
      <c r="AI38" s="15"/>
    </row>
    <row r="39" spans="1:35" x14ac:dyDescent="0.25">
      <c r="A39" t="s">
        <v>61</v>
      </c>
      <c r="B39" t="s">
        <v>187</v>
      </c>
      <c r="D39" s="60" t="s">
        <v>36</v>
      </c>
      <c r="E39" s="9">
        <f>(E45*$M39)/$M45</f>
        <v>4.0540540540540543E-2</v>
      </c>
      <c r="F39" s="9">
        <f t="shared" ref="F39:L39" si="6">(F45*$M39)/$M45</f>
        <v>0.40540540540540543</v>
      </c>
      <c r="G39" s="9">
        <f t="shared" si="6"/>
        <v>0.64864864864864868</v>
      </c>
      <c r="H39" s="9">
        <f t="shared" si="6"/>
        <v>0.24324324324324326</v>
      </c>
      <c r="I39" s="9">
        <f t="shared" si="6"/>
        <v>0.44594594594594594</v>
      </c>
      <c r="J39" s="9">
        <f t="shared" si="6"/>
        <v>0.20270270270270271</v>
      </c>
      <c r="K39" s="9">
        <f>(K45*$M39)/$M45</f>
        <v>0.89189189189189189</v>
      </c>
      <c r="L39" s="9">
        <f t="shared" si="6"/>
        <v>0.12162162162162163</v>
      </c>
      <c r="M39" s="62">
        <v>3</v>
      </c>
      <c r="O39" s="60" t="s">
        <v>36</v>
      </c>
      <c r="P39" s="37">
        <f t="shared" si="5"/>
        <v>4.0540540540540543E-2</v>
      </c>
      <c r="Q39" s="27">
        <f t="shared" si="3"/>
        <v>0.87207207207207171</v>
      </c>
      <c r="R39" s="27">
        <f t="shared" si="1"/>
        <v>0.64864864864864868</v>
      </c>
      <c r="S39" s="27">
        <f t="shared" si="1"/>
        <v>0.24324324324324326</v>
      </c>
      <c r="T39" s="27">
        <f t="shared" si="1"/>
        <v>0.44594594594594594</v>
      </c>
      <c r="U39" s="27">
        <f t="shared" si="1"/>
        <v>0.20270270270270271</v>
      </c>
      <c r="V39" s="37">
        <f t="shared" si="1"/>
        <v>1.3104013104013107E-2</v>
      </c>
      <c r="W39" s="27">
        <f t="shared" si="1"/>
        <v>6.3438438438438434</v>
      </c>
      <c r="AI39" s="15"/>
    </row>
    <row r="40" spans="1:35" x14ac:dyDescent="0.25">
      <c r="A40" t="s">
        <v>56</v>
      </c>
      <c r="B40" t="s">
        <v>27</v>
      </c>
      <c r="D40" s="60" t="s">
        <v>88</v>
      </c>
      <c r="E40" s="9">
        <f>(E45*$M40)/$M45</f>
        <v>4.0540540540540543E-2</v>
      </c>
      <c r="F40" s="9">
        <f>(F45*$M40)/$M45</f>
        <v>0.40540540540540543</v>
      </c>
      <c r="G40" s="9">
        <f t="shared" ref="G40:L40" si="7">(G45*$M40)/$M45</f>
        <v>0.64864864864864868</v>
      </c>
      <c r="H40" s="9">
        <f t="shared" si="7"/>
        <v>0.24324324324324326</v>
      </c>
      <c r="I40" s="9">
        <f t="shared" si="7"/>
        <v>0.44594594594594594</v>
      </c>
      <c r="J40" s="9">
        <f t="shared" si="7"/>
        <v>0.20270270270270271</v>
      </c>
      <c r="K40" s="9">
        <f t="shared" si="7"/>
        <v>0.89189189189189189</v>
      </c>
      <c r="L40" s="9">
        <f t="shared" si="7"/>
        <v>0.12162162162162163</v>
      </c>
      <c r="M40" s="62">
        <v>3</v>
      </c>
      <c r="O40" s="60" t="s">
        <v>88</v>
      </c>
      <c r="P40" s="37">
        <f t="shared" si="5"/>
        <v>4.0540540540540543E-2</v>
      </c>
      <c r="Q40" s="27">
        <f t="shared" si="3"/>
        <v>0.40540540540540543</v>
      </c>
      <c r="R40" s="27">
        <f t="shared" si="1"/>
        <v>2.8153153153153148</v>
      </c>
      <c r="S40" s="27">
        <f t="shared" si="1"/>
        <v>0.24324324324324326</v>
      </c>
      <c r="T40" s="27">
        <f t="shared" si="1"/>
        <v>0.44594594594594594</v>
      </c>
      <c r="U40" s="27">
        <f t="shared" si="1"/>
        <v>0.20270270270270271</v>
      </c>
      <c r="V40" s="37">
        <f t="shared" si="1"/>
        <v>1.3104013104013107E-2</v>
      </c>
      <c r="W40" s="27">
        <f t="shared" si="1"/>
        <v>0.12162162162162163</v>
      </c>
      <c r="AI40" s="15"/>
    </row>
    <row r="41" spans="1:35" x14ac:dyDescent="0.25">
      <c r="A41" t="s">
        <v>88</v>
      </c>
      <c r="B41" t="s">
        <v>41</v>
      </c>
      <c r="D41" s="60" t="s">
        <v>70</v>
      </c>
      <c r="E41" s="9">
        <f>(E45*$M41)/$M45</f>
        <v>0.14864864864864866</v>
      </c>
      <c r="F41" s="9">
        <f t="shared" ref="F41:L41" si="8">(F45*$M41)/$M45</f>
        <v>1.4864864864864864</v>
      </c>
      <c r="G41" s="9">
        <f t="shared" si="8"/>
        <v>2.3783783783783785</v>
      </c>
      <c r="H41" s="9">
        <f t="shared" si="8"/>
        <v>0.89189189189189189</v>
      </c>
      <c r="I41" s="9">
        <f t="shared" si="8"/>
        <v>1.6351351351351351</v>
      </c>
      <c r="J41" s="9">
        <f t="shared" si="8"/>
        <v>0.7432432432432432</v>
      </c>
      <c r="K41" s="9">
        <f t="shared" si="8"/>
        <v>3.2702702702702702</v>
      </c>
      <c r="L41" s="9">
        <f t="shared" si="8"/>
        <v>0.44594594594594594</v>
      </c>
      <c r="M41" s="62">
        <v>11</v>
      </c>
      <c r="O41" s="60" t="s">
        <v>70</v>
      </c>
      <c r="P41" s="27">
        <f t="shared" si="5"/>
        <v>4.8759213759213758</v>
      </c>
      <c r="Q41" s="27">
        <f t="shared" si="3"/>
        <v>0.17739557739557746</v>
      </c>
      <c r="R41" s="27">
        <f t="shared" si="1"/>
        <v>0.79883292383292392</v>
      </c>
      <c r="S41" s="27">
        <f t="shared" si="1"/>
        <v>1.3767403767403767</v>
      </c>
      <c r="T41" s="27">
        <f t="shared" si="1"/>
        <v>0.2467053830690194</v>
      </c>
      <c r="U41" s="27">
        <f t="shared" si="1"/>
        <v>2.1250614250614253</v>
      </c>
      <c r="V41" s="27">
        <f t="shared" si="1"/>
        <v>0.4934107661380388</v>
      </c>
      <c r="W41" s="27">
        <f t="shared" si="1"/>
        <v>0.44594594594594594</v>
      </c>
      <c r="AI41" s="15"/>
    </row>
    <row r="42" spans="1:35" x14ac:dyDescent="0.25">
      <c r="A42" t="s">
        <v>88</v>
      </c>
      <c r="B42" t="s">
        <v>41</v>
      </c>
      <c r="D42" s="60" t="s">
        <v>118</v>
      </c>
      <c r="E42" s="9">
        <f>(E45*$M42)/$M45</f>
        <v>2.7027027027027029E-2</v>
      </c>
      <c r="F42" s="9">
        <f>(F45*$M42)/$M45</f>
        <v>0.27027027027027029</v>
      </c>
      <c r="G42" s="9">
        <f t="shared" ref="G42:L42" si="9">(G45*$M42)/$M45</f>
        <v>0.43243243243243246</v>
      </c>
      <c r="H42" s="9">
        <f>(H45*$M42)/$M45</f>
        <v>0.16216216216216217</v>
      </c>
      <c r="I42" s="9">
        <f t="shared" si="9"/>
        <v>0.29729729729729731</v>
      </c>
      <c r="J42" s="9">
        <f t="shared" si="9"/>
        <v>0.13513513513513514</v>
      </c>
      <c r="K42" s="9">
        <f t="shared" si="9"/>
        <v>0.59459459459459463</v>
      </c>
      <c r="L42" s="9">
        <f t="shared" si="9"/>
        <v>8.1081081081081086E-2</v>
      </c>
      <c r="M42" s="62">
        <v>2</v>
      </c>
      <c r="O42" s="60" t="s">
        <v>118</v>
      </c>
      <c r="P42" s="37">
        <f t="shared" si="5"/>
        <v>2.7027027027027029E-2</v>
      </c>
      <c r="Q42" s="27">
        <f t="shared" si="3"/>
        <v>0.27027027027027029</v>
      </c>
      <c r="R42" s="27">
        <f t="shared" si="1"/>
        <v>0.74493243243243235</v>
      </c>
      <c r="S42" s="27">
        <f t="shared" si="1"/>
        <v>0.16216216216216217</v>
      </c>
      <c r="T42" s="27">
        <f t="shared" si="1"/>
        <v>0.29729729729729731</v>
      </c>
      <c r="U42" s="27">
        <f t="shared" si="1"/>
        <v>0.13513513513513514</v>
      </c>
      <c r="V42" s="27">
        <f t="shared" si="1"/>
        <v>0.59459459459459463</v>
      </c>
      <c r="W42" s="27">
        <f t="shared" si="1"/>
        <v>10.414414414414413</v>
      </c>
      <c r="AI42" s="15"/>
    </row>
    <row r="43" spans="1:35" x14ac:dyDescent="0.25">
      <c r="A43" t="s">
        <v>56</v>
      </c>
      <c r="B43" t="s">
        <v>32</v>
      </c>
      <c r="D43" s="60" t="s">
        <v>289</v>
      </c>
      <c r="E43" s="9">
        <f>(E45*$M43)/$M45</f>
        <v>1.3513513513513514E-2</v>
      </c>
      <c r="F43" s="9">
        <f>(F45*$M43)/$M45</f>
        <v>0.13513513513513514</v>
      </c>
      <c r="G43" s="9">
        <f t="shared" ref="G43:L43" si="10">(G45*$M43)/$M45</f>
        <v>0.21621621621621623</v>
      </c>
      <c r="H43" s="9">
        <f t="shared" si="10"/>
        <v>8.1081081081081086E-2</v>
      </c>
      <c r="I43" s="9">
        <f>(I45*$M43)/$M45</f>
        <v>0.14864864864864866</v>
      </c>
      <c r="J43" s="9">
        <f t="shared" si="10"/>
        <v>6.7567567567567571E-2</v>
      </c>
      <c r="K43" s="9">
        <f t="shared" si="10"/>
        <v>0.29729729729729731</v>
      </c>
      <c r="L43" s="9">
        <f t="shared" si="10"/>
        <v>4.0540540540540543E-2</v>
      </c>
      <c r="M43" s="62">
        <v>1</v>
      </c>
      <c r="O43" s="75" t="s">
        <v>289</v>
      </c>
      <c r="P43" s="37">
        <f t="shared" si="5"/>
        <v>1.3513513513513514E-2</v>
      </c>
      <c r="Q43" s="27">
        <f t="shared" si="3"/>
        <v>0.13513513513513514</v>
      </c>
      <c r="R43" s="27">
        <f t="shared" si="1"/>
        <v>0.21621621621621623</v>
      </c>
      <c r="S43" s="27">
        <f t="shared" si="1"/>
        <v>8.1081081081081086E-2</v>
      </c>
      <c r="T43" s="27">
        <f t="shared" si="1"/>
        <v>0.14864864864864866</v>
      </c>
      <c r="U43" s="27">
        <f t="shared" si="1"/>
        <v>6.7567567567567571E-2</v>
      </c>
      <c r="V43" s="27">
        <f t="shared" si="1"/>
        <v>1.6609336609336605</v>
      </c>
      <c r="W43" s="37">
        <f t="shared" si="1"/>
        <v>4.0540540540540543E-2</v>
      </c>
      <c r="AI43" s="15"/>
    </row>
    <row r="44" spans="1:35" ht="15.75" thickBot="1" x14ac:dyDescent="0.3">
      <c r="A44" t="s">
        <v>31</v>
      </c>
      <c r="B44" t="s">
        <v>27</v>
      </c>
      <c r="D44" s="60" t="s">
        <v>79</v>
      </c>
      <c r="E44" s="9">
        <f>(E45*$M44)/$M45</f>
        <v>0.12162162162162163</v>
      </c>
      <c r="F44" s="9">
        <f t="shared" ref="F44:L44" si="11">(F45*$M44)/$M45</f>
        <v>1.2162162162162162</v>
      </c>
      <c r="G44" s="9">
        <f t="shared" si="11"/>
        <v>1.9459459459459461</v>
      </c>
      <c r="H44" s="9">
        <f t="shared" si="11"/>
        <v>0.72972972972972971</v>
      </c>
      <c r="I44" s="9">
        <f t="shared" si="11"/>
        <v>1.3378378378378379</v>
      </c>
      <c r="J44" s="9">
        <f t="shared" si="11"/>
        <v>0.60810810810810811</v>
      </c>
      <c r="K44" s="9">
        <f t="shared" si="11"/>
        <v>2.6756756756756759</v>
      </c>
      <c r="L44" s="9">
        <f t="shared" si="11"/>
        <v>0.36486486486486486</v>
      </c>
      <c r="M44" s="62">
        <v>9</v>
      </c>
      <c r="O44" s="12" t="s">
        <v>79</v>
      </c>
      <c r="P44" s="27">
        <f t="shared" si="5"/>
        <v>0.12162162162162163</v>
      </c>
      <c r="Q44" s="27">
        <f t="shared" si="3"/>
        <v>1.2162162162162162</v>
      </c>
      <c r="R44" s="27">
        <f t="shared" si="1"/>
        <v>0.57094594594594572</v>
      </c>
      <c r="S44" s="27">
        <f t="shared" si="1"/>
        <v>0.10010010010010011</v>
      </c>
      <c r="T44" s="27">
        <f t="shared" si="1"/>
        <v>8.5312585312585357E-2</v>
      </c>
      <c r="U44" s="27">
        <f t="shared" si="1"/>
        <v>0.60810810810810811</v>
      </c>
      <c r="V44" s="27">
        <f t="shared" si="1"/>
        <v>0.65547365547365521</v>
      </c>
      <c r="W44" s="27">
        <f t="shared" si="1"/>
        <v>0.36486486486486486</v>
      </c>
      <c r="AI44" s="15"/>
    </row>
    <row r="45" spans="1:35" ht="15.75" thickBot="1" x14ac:dyDescent="0.3">
      <c r="A45" t="s">
        <v>31</v>
      </c>
      <c r="B45" t="s">
        <v>41</v>
      </c>
      <c r="D45" s="76" t="s">
        <v>209</v>
      </c>
      <c r="E45" s="71">
        <v>1</v>
      </c>
      <c r="F45" s="71">
        <v>10</v>
      </c>
      <c r="G45" s="71">
        <v>16</v>
      </c>
      <c r="H45" s="71">
        <v>6</v>
      </c>
      <c r="I45" s="71">
        <v>11</v>
      </c>
      <c r="J45" s="71">
        <v>5</v>
      </c>
      <c r="K45" s="71">
        <v>22</v>
      </c>
      <c r="L45" s="71">
        <v>3</v>
      </c>
      <c r="M45" s="72">
        <v>74</v>
      </c>
      <c r="P45" s="15"/>
      <c r="Q45" s="15"/>
      <c r="R45" s="15"/>
      <c r="S45" s="15"/>
      <c r="T45" s="15"/>
      <c r="U45" s="15"/>
      <c r="V45" s="15"/>
      <c r="W45" s="15"/>
      <c r="AI45" s="15"/>
    </row>
    <row r="46" spans="1:35" x14ac:dyDescent="0.25">
      <c r="A46" t="s">
        <v>70</v>
      </c>
      <c r="B46" t="s">
        <v>59</v>
      </c>
      <c r="AI46" s="15"/>
    </row>
    <row r="47" spans="1:35" x14ac:dyDescent="0.25">
      <c r="A47" t="s">
        <v>56</v>
      </c>
      <c r="B47" t="s">
        <v>27</v>
      </c>
      <c r="AI47" s="15"/>
    </row>
    <row r="48" spans="1:35" x14ac:dyDescent="0.25">
      <c r="A48" t="s">
        <v>61</v>
      </c>
      <c r="B48" t="s">
        <v>59</v>
      </c>
      <c r="AI48" s="15"/>
    </row>
    <row r="49" spans="1:35" x14ac:dyDescent="0.25">
      <c r="A49" t="s">
        <v>61</v>
      </c>
      <c r="B49" t="s">
        <v>27</v>
      </c>
      <c r="AF49" s="15"/>
      <c r="AG49" s="15"/>
      <c r="AH49" s="15"/>
      <c r="AI49" s="15"/>
    </row>
    <row r="50" spans="1:35" x14ac:dyDescent="0.25">
      <c r="A50" t="s">
        <v>61</v>
      </c>
      <c r="B50" t="s">
        <v>32</v>
      </c>
    </row>
    <row r="51" spans="1:35" x14ac:dyDescent="0.25">
      <c r="A51" t="s">
        <v>31</v>
      </c>
      <c r="B51" t="s">
        <v>41</v>
      </c>
    </row>
    <row r="52" spans="1:35" x14ac:dyDescent="0.25">
      <c r="A52" t="s">
        <v>61</v>
      </c>
      <c r="B52" t="s">
        <v>59</v>
      </c>
    </row>
    <row r="53" spans="1:35" x14ac:dyDescent="0.25">
      <c r="A53" t="s">
        <v>61</v>
      </c>
      <c r="B53" t="s">
        <v>27</v>
      </c>
    </row>
    <row r="54" spans="1:35" x14ac:dyDescent="0.25">
      <c r="A54" t="s">
        <v>61</v>
      </c>
      <c r="B54" t="s">
        <v>32</v>
      </c>
    </row>
    <row r="55" spans="1:35" x14ac:dyDescent="0.25">
      <c r="A55" t="s">
        <v>56</v>
      </c>
      <c r="B55" t="s">
        <v>41</v>
      </c>
    </row>
    <row r="56" spans="1:35" x14ac:dyDescent="0.25">
      <c r="A56" t="s">
        <v>118</v>
      </c>
      <c r="B56" t="s">
        <v>41</v>
      </c>
    </row>
    <row r="57" spans="1:35" x14ac:dyDescent="0.25">
      <c r="A57" t="s">
        <v>31</v>
      </c>
      <c r="B57" t="s">
        <v>41</v>
      </c>
    </row>
    <row r="58" spans="1:35" x14ac:dyDescent="0.25">
      <c r="A58" t="s">
        <v>79</v>
      </c>
      <c r="B58" t="s">
        <v>41</v>
      </c>
    </row>
    <row r="59" spans="1:35" x14ac:dyDescent="0.25">
      <c r="A59" t="s">
        <v>79</v>
      </c>
      <c r="B59" t="s">
        <v>27</v>
      </c>
    </row>
    <row r="60" spans="1:35" x14ac:dyDescent="0.25">
      <c r="A60" t="s">
        <v>36</v>
      </c>
      <c r="B60" t="s">
        <v>27</v>
      </c>
    </row>
    <row r="61" spans="1:35" x14ac:dyDescent="0.25">
      <c r="A61" t="s">
        <v>36</v>
      </c>
      <c r="B61" t="s">
        <v>32</v>
      </c>
    </row>
    <row r="62" spans="1:35" x14ac:dyDescent="0.25">
      <c r="A62" t="s">
        <v>36</v>
      </c>
      <c r="B62" t="s">
        <v>65</v>
      </c>
    </row>
    <row r="63" spans="1:35" x14ac:dyDescent="0.25">
      <c r="A63" t="s">
        <v>31</v>
      </c>
      <c r="B63" t="s">
        <v>59</v>
      </c>
    </row>
    <row r="64" spans="1:35" x14ac:dyDescent="0.25">
      <c r="A64" t="s">
        <v>31</v>
      </c>
      <c r="B64" t="s">
        <v>32</v>
      </c>
    </row>
    <row r="65" spans="1:2" x14ac:dyDescent="0.25">
      <c r="A65" t="s">
        <v>31</v>
      </c>
      <c r="B65" t="s">
        <v>123</v>
      </c>
    </row>
    <row r="66" spans="1:2" x14ac:dyDescent="0.25">
      <c r="A66" t="s">
        <v>70</v>
      </c>
      <c r="B66" t="s">
        <v>27</v>
      </c>
    </row>
    <row r="67" spans="1:2" x14ac:dyDescent="0.25">
      <c r="A67" t="s">
        <v>70</v>
      </c>
      <c r="B67" t="s">
        <v>32</v>
      </c>
    </row>
    <row r="68" spans="1:2" x14ac:dyDescent="0.25">
      <c r="A68" t="s">
        <v>70</v>
      </c>
      <c r="B68" t="s">
        <v>232</v>
      </c>
    </row>
    <row r="69" spans="1:2" x14ac:dyDescent="0.25">
      <c r="A69" t="s">
        <v>61</v>
      </c>
      <c r="B69" t="s">
        <v>27</v>
      </c>
    </row>
    <row r="70" spans="1:2" x14ac:dyDescent="0.25">
      <c r="A70" t="s">
        <v>70</v>
      </c>
      <c r="B70" t="s">
        <v>27</v>
      </c>
    </row>
    <row r="71" spans="1:2" x14ac:dyDescent="0.25">
      <c r="A71" t="s">
        <v>88</v>
      </c>
      <c r="B71" t="s">
        <v>27</v>
      </c>
    </row>
    <row r="72" spans="1:2" x14ac:dyDescent="0.25">
      <c r="A72" t="s">
        <v>70</v>
      </c>
      <c r="B72" t="s">
        <v>123</v>
      </c>
    </row>
    <row r="73" spans="1:2" x14ac:dyDescent="0.25">
      <c r="A73" t="s">
        <v>70</v>
      </c>
      <c r="B73" t="s">
        <v>187</v>
      </c>
    </row>
    <row r="74" spans="1:2" x14ac:dyDescent="0.25">
      <c r="A74" t="s">
        <v>31</v>
      </c>
      <c r="B74" t="s">
        <v>41</v>
      </c>
    </row>
    <row r="75" spans="1:2" x14ac:dyDescent="0.25">
      <c r="A75" t="s">
        <v>31</v>
      </c>
      <c r="B75" t="s">
        <v>41</v>
      </c>
    </row>
  </sheetData>
  <pageMargins left="0.7" right="0.7" top="0.75" bottom="0.75" header="0.3" footer="0.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I F A A B Q S w M E F A A C A A g A d W 3 8 U O f T l T i o A A A A + A A A A B I A H A B D b 2 5 m a W c v U G F j a 2 F n Z S 5 4 b W w g o h g A K K A U A A A A A A A A A A A A A A A A A A A A A A A A A A A A h Y 8 x D o I w G E a v Q r r T l g p q y E 9 J d H C R x M T E u D a l Q i M U Q 4 t w N w e P 5 B U k U d T N 8 X t 5 w / s e t z u k Q 1 1 5 V 9 V a 3 Z g E B Z g i T x n Z 5 N o U C e r c y V + i l M N O y L M o l D f K x s a D z R N U O n e J C e n 7 H v c z 3 L Q F Y Z Q G 5 J h t 9 7 J U t U A f W f + X f W 2 s E 0 Y q x O H w i u E M L x i O o m i O w z A A M m H I t P k q b C z G F M g P h H V X u a 5 V X B l / s w I y T S D v F / w J U E s D B B Q A A g A I A H V t / F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1 b f x Q G Z T p 0 P g B A A A w C Q A A E w A c A E Z v c m 1 1 b G F z L 1 N l Y 3 R p b 2 4 x L m 0 g o h g A K K A U A A A A A A A A A A A A A A A A A A A A A A A A A A A A t Z X B j t o w E I b v S L z D y L 0 E K U I K 7 G 2 1 q r b p H t t u G 9 o e V n s I 7 G y x c G x k O 2 i j i H f v E L M Q Q h L S q H B B 8 U z + + T 3 + M j a 4 s F x J i N x / c D s c D A d m G W t 8 g V k 8 F x h M 4 A 4 E 2 u E A 6 B e p V C + Q V h 7 e F i j G Y a o 1 S v t b 6 d V c q Z U 3 y p + + x g n e s f 2 r 7 H n 7 F C p p K e f Z d w o f W L i M 5 Z + d f L Z G R l J F 7 n i m Y 2 l e l U 5 C J d J E 7 o L G c + X 8 P G d f 4 h W C e g W 7 R H h 8 f P j I f L C U A h b f 7 N a H n E U r L k G j W S t p 0 I B V 5 2 n b 0 c F D t B b c g i s F 8 w w + o + A J t 6 i P h o o U l + F V T P t Q 5 6 d 4 g S T c m z O q + C k 7 6 H r M p 5 T v q b I Y 2 Y z k Q 7 M Z 7 X x X h c Z B n f x 4 w k r u y 2 a C C y 1 s 2 2 t d Y 4 v 6 p 6 2 t M d P Q 1 p 9 y z T e 0 x R f 4 J k V G U A n C i p 5 c c X O 0 u k / 0 q n v 5 t 4 7 Q 8 r 2 1 m s 9 T W x z K r 1 i k y I 5 2 f m C i N n X l X W C / 7 F 3 2 7 e e l Q l 0 w C p o 4 q l o i 1 4 3 k 9 g O q X s 4 1 s S E 2 a Y l N W 2 I 3 T V B O + k M Z F F S 2 b K L L Z 1 8 h t C V x 2 j X x p g P z x K Z u Z L 2 I H p E 7 b d e u s K O 3 H m r a e S P W Q S e u T 7 x V e B 4 O u G w U P 7 s R p r 0 v h O n / v A + I F R 6 L s + O 7 l 7 F V C V + A I Z r M b m K Y 8 o F e 8 0 Y 4 O O p 7 E z i B 9 3 m 3 f 7 r i 5 C / V q 0 7 8 Q / H r U e + m / c X z u s q U 7 / k 1 s N u / U E s B A i 0 A F A A C A A g A d W 3 8 U O f T l T i o A A A A + A A A A B I A A A A A A A A A A A A A A A A A A A A A A E N v b m Z p Z y 9 Q Y W N r Y W d l L n h t b F B L A Q I t A B Q A A g A I A H V t / F A P y u m r p A A A A O k A A A A T A A A A A A A A A A A A A A A A A P Q A A A B b Q 2 9 u d G V u d F 9 U e X B l c 1 0 u e G 1 s U E s B A i 0 A F A A C A A g A d W 3 8 U B m U 6 d D 4 A Q A A M A k A A B M A A A A A A A A A A A A A A A A A 5 Q E A A E Z v c m 1 1 b G F z L 1 N l Y 3 R p b 2 4 x L m 1 Q S w U G A A A A A A M A A w D C A A A A K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v R c A A A A A A A C b F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x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U Y X J n Z X Q i I F Z h b H V l P S J z V G F i b G U x M l 8 y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V m F s d W U m c X V v d D s s J n F 1 b 3 Q 7 V m F s d W U u M S Z x d W 9 0 O 1 0 i I C 8 + P E V u d H J 5 I F R 5 c G U 9 I k Z p b G x D b 2 x 1 b W 5 U e X B l c y I g V m F s d W U 9 I n N C Z 1 k 9 I i A v P j x F b n R y e S B U e X B l P S J G a W x s T G F z d F V w Z G F 0 Z W Q i I F Z h b H V l P S J k M j A y M C 0 w N i 0 y N V Q x N D o 0 M T o 1 N y 4 0 O T E 4 N z M 1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z Q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M i 9 V b n B p d m 9 0 Z W Q g T 3 R o Z X I g Q 2 9 s d W 1 u c y 5 7 V m F s d W U s M H 0 m c X V v d D s s J n F 1 b 3 Q 7 U 2 V j d G l v b j E v V G F i b G U x M i 9 V b n B p d m 9 0 Z W Q g T 3 R o Z X I g Q 2 9 s d W 1 u c y 5 7 V m F s d W U u M S w y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U Y W J s Z T E y L 1 V u c G l 2 b 3 R l Z C B P d G h l c i B D b 2 x 1 b W 5 z L n t W Y W x 1 Z S w w f S Z x d W 9 0 O y w m c X V v d D t T Z W N 0 a W 9 u M S 9 U Y W J s Z T E y L 1 V u c G l 2 b 3 R l Z C B P d G h l c i B D b 2 x 1 b W 5 z L n t W Y W x 1 Z S 4 x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E y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T I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y L 1 N w b G l 0 J T I w Q 2 9 s d W 1 u J T I w Y n k l M j B E Z W x p b W l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y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T I v V W 5 w a X Z v d G V k J T I w T 2 5 s e S U y M F N l b G V j d G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T I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y L 1 N w b G l 0 J T I w Q 2 9 s d W 1 u J T I w Y n k l M j B E Z W x p b W l 0 Z X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M i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y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T I v U m V t b 3 Z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S Z W N v d m V y e V R h c m d l d F N o Z W V 0 I i B W Y W x 1 Z T 0 i c 1 N o Z W V 0 M S I g L z 4 8 R W 5 0 c n k g V H l w Z T 0 i U m V j b 3 Z l c n l U Y X J n Z X R D b 2 x 1 b W 4 i I F Z h b H V l P S J s M T A i I C 8 + P E V u d H J 5 I F R 5 c G U 9 I l J l Y 2 9 2 Z X J 5 V G F y Z 2 V 0 U m 9 3 I i B W Y W x 1 Z T 0 i b D E i I C 8 + P E V u d H J 5 I F R 5 c G U 9 I k Z p b G x U Y X J n Z X Q i I F Z h b H V l P S J z V G F i b G U z X z I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E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3 L T I 4 V D E y O j Q z O j Q z L j g 2 M D Q 5 N z R a I i A v P j x F b n R y e S B U e X B l P S J G a W x s Q 2 9 s d W 1 u V H l w Z X M i I F Z h b H V l P S J z Q m d Z P S I g L z 4 8 R W 5 0 c n k g V H l w Z T 0 i R m l s b E N v b H V t b k 5 h b W V z I i B W Y W x 1 Z T 0 i c 1 s m c X V v d D t B b m F 0 b 2 1 p Y y B z a X R l c y B v Z i B z a 2 l u I H J l c 3 B v b n N l P y Z x d W 9 0 O y w m c X V v d D t W Y W x 1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y 9 V b n B p d m 9 0 Z W Q g T 3 R o Z X I g Q 2 9 s d W 1 u c y 5 7 Q W 5 h d G 9 t a W M g c 2 l 0 Z X M g b 2 Y g c 2 t p b i B y Z X N w b 2 5 z Z T 8 s M H 0 m c X V v d D s s J n F 1 b 3 Q 7 U 2 V j d G l v b j E v V G F i b G U z L 1 V u c G l 2 b 3 R l Z C B P d G h l c i B D b 2 x 1 b W 5 z L n t W Y W x 1 Z S w y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U Y W J s Z T M v V W 5 w a X Z v d G V k I E 9 0 a G V y I E N v b H V t b n M u e 0 F u Y X R v b W l j I H N p d G V z I G 9 m I H N r a W 4 g c m V z c G 9 u c 2 U / L D B 9 J n F 1 b 3 Q 7 L C Z x d W 9 0 O 1 N l Y 3 R p b 2 4 x L 1 R h Y m x l M y 9 V b n B p d m 9 0 Z W Q g T 3 R o Z X I g Q 2 9 s d W 1 u c y 5 7 V m F s d W U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M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M v U 3 B s a X Q l M j B D b 2 x 1 b W 4 l M j B i e S U y M E R l b G l t a X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y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M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z L 1 J l b W 9 2 Z W Q l M j B D b 2 x 1 b W 5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J G j U r + R g 8 Z D o E S X L U 8 J 1 f M A A A A A A g A A A A A A A 2 Y A A M A A A A A Q A A A A I D B Q t / Z W n p A 0 1 E V U w E J h T w A A A A A E g A A A o A A A A B A A A A C P W / o h S u H 9 N X G X 9 v Q W y v c D U A A A A B F L w h 9 m j q b k R z g N U + 7 R I g / 5 H 6 V o a r S t / D 5 k n b 4 z B R 8 Y 4 p W m t d I 8 K U M d z i L 4 Q H U / f 1 f 6 m g M X I g q I O r y o K i R P T m j l S j C w p X l B y B i L o 8 m 1 Q B v n F A A A A F p b + G 3 V p 3 + A V y T j 8 L b u o O g B z m h s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F81307250E1A45A2F3FF6F39D48C28" ma:contentTypeVersion="12" ma:contentTypeDescription="Create a new document." ma:contentTypeScope="" ma:versionID="efd853477387469cb23a688a728676e5">
  <xsd:schema xmlns:xsd="http://www.w3.org/2001/XMLSchema" xmlns:xs="http://www.w3.org/2001/XMLSchema" xmlns:p="http://schemas.microsoft.com/office/2006/metadata/properties" xmlns:ns3="40ea3019-6f56-4e15-9bf6-563f1674eed4" xmlns:ns4="9486c676-855d-44ad-a70e-5f3f8a3ea044" targetNamespace="http://schemas.microsoft.com/office/2006/metadata/properties" ma:root="true" ma:fieldsID="57789de26842c35ecb5aeee9a463ec2b" ns3:_="" ns4:_="">
    <xsd:import namespace="40ea3019-6f56-4e15-9bf6-563f1674eed4"/>
    <xsd:import namespace="9486c676-855d-44ad-a70e-5f3f8a3ea04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ea3019-6f56-4e15-9bf6-563f1674ee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86c676-855d-44ad-a70e-5f3f8a3ea04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FA14E8-8D8F-4F59-B295-337DA5CD8280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31F23B3A-FCA0-467C-A0C4-454086EC9738}">
  <ds:schemaRefs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9486c676-855d-44ad-a70e-5f3f8a3ea044"/>
    <ds:schemaRef ds:uri="http://www.w3.org/XML/1998/namespace"/>
    <ds:schemaRef ds:uri="40ea3019-6f56-4e15-9bf6-563f1674eed4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E109E2D-446C-4899-9149-259E515BF08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E677D42-882A-496E-88E1-6E17F80A01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ea3019-6f56-4e15-9bf6-563f1674eed4"/>
    <ds:schemaRef ds:uri="9486c676-855d-44ad-a70e-5f3f8a3ea0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Prevalence study category </vt:lpstr>
      <vt:lpstr>Sheet2</vt:lpstr>
      <vt:lpstr>Sheet1</vt:lpstr>
      <vt:lpstr>Category analysis</vt:lpstr>
      <vt:lpstr>Chi-Square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Abiakam N.S.</dc:creator>
  <cp:lastModifiedBy>Nkemji Abiakam</cp:lastModifiedBy>
  <dcterms:created xsi:type="dcterms:W3CDTF">2020-06-26T11:38:29Z</dcterms:created>
  <dcterms:modified xsi:type="dcterms:W3CDTF">2020-09-14T16:57:22Z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0x010100D1F81307250E1A45A2F3FF6F39D48C28</vt:lpwstr>
  </property>
</Properties>
</file>