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G:\Data_for_UOS_NOCS\Chapter_2\Data\Interpretations\"/>
    </mc:Choice>
  </mc:AlternateContent>
  <xr:revisionPtr revIDLastSave="0" documentId="8_{754EF0FD-8FFB-4155-8A74-819A4FABB663}" xr6:coauthVersionLast="36" xr6:coauthVersionMax="36" xr10:uidLastSave="{00000000-0000-0000-0000-000000000000}"/>
  <bookViews>
    <workbookView xWindow="0" yWindow="0" windowWidth="23040" windowHeight="97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7" i="1" l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16" i="1"/>
  <c r="AN27" i="1" l="1"/>
  <c r="AO27" i="1" s="1"/>
  <c r="AP27" i="1"/>
  <c r="AN28" i="1"/>
  <c r="AO28" i="1" s="1"/>
  <c r="AP28" i="1"/>
  <c r="AN29" i="1"/>
  <c r="AO29" i="1" s="1"/>
  <c r="AP29" i="1"/>
  <c r="AN30" i="1"/>
  <c r="AO30" i="1" s="1"/>
  <c r="AP30" i="1"/>
  <c r="AN31" i="1"/>
  <c r="AO31" i="1" s="1"/>
  <c r="AP31" i="1"/>
  <c r="AN32" i="1"/>
  <c r="AO32" i="1" s="1"/>
  <c r="AP32" i="1"/>
  <c r="AN33" i="1"/>
  <c r="AO33" i="1" s="1"/>
  <c r="AP33" i="1"/>
  <c r="AN34" i="1"/>
  <c r="AO34" i="1" s="1"/>
  <c r="AP34" i="1"/>
  <c r="AN35" i="1"/>
  <c r="AO35" i="1" s="1"/>
  <c r="AP35" i="1"/>
  <c r="AN36" i="1"/>
  <c r="AO36" i="1"/>
  <c r="AP36" i="1"/>
  <c r="AN37" i="1"/>
  <c r="AO37" i="1" s="1"/>
  <c r="AP37" i="1"/>
  <c r="AN38" i="1"/>
  <c r="AO38" i="1" s="1"/>
  <c r="AP38" i="1"/>
  <c r="AN39" i="1"/>
  <c r="AO39" i="1"/>
  <c r="AP39" i="1"/>
  <c r="AN40" i="1"/>
  <c r="AO40" i="1" s="1"/>
  <c r="AP40" i="1"/>
  <c r="AN41" i="1"/>
  <c r="AO41" i="1"/>
  <c r="AP41" i="1"/>
  <c r="AN19" i="1"/>
  <c r="AO19" i="1" s="1"/>
  <c r="AP19" i="1"/>
  <c r="AN3" i="1" l="1"/>
  <c r="AO3" i="1" s="1"/>
  <c r="AN4" i="1"/>
  <c r="AO4" i="1" s="1"/>
  <c r="AN5" i="1"/>
  <c r="AO5" i="1" s="1"/>
  <c r="AN6" i="1"/>
  <c r="AO6" i="1" s="1"/>
  <c r="AN7" i="1"/>
  <c r="AO7" i="1" s="1"/>
  <c r="AN8" i="1"/>
  <c r="AO8" i="1" s="1"/>
  <c r="AN9" i="1"/>
  <c r="AO9" i="1" s="1"/>
  <c r="AN10" i="1"/>
  <c r="AO10" i="1" s="1"/>
  <c r="AN11" i="1"/>
  <c r="AO11" i="1" s="1"/>
  <c r="AN12" i="1"/>
  <c r="AO12" i="1" s="1"/>
  <c r="AN13" i="1"/>
  <c r="AO13" i="1" s="1"/>
  <c r="AN14" i="1"/>
  <c r="AO14" i="1" s="1"/>
  <c r="AN15" i="1"/>
  <c r="AO15" i="1" s="1"/>
  <c r="AN16" i="1"/>
  <c r="AO16" i="1" s="1"/>
  <c r="AN17" i="1"/>
  <c r="AO17" i="1" s="1"/>
  <c r="AN18" i="1"/>
  <c r="AO18" i="1" s="1"/>
  <c r="AN20" i="1"/>
  <c r="AO20" i="1" s="1"/>
  <c r="AN21" i="1"/>
  <c r="AO21" i="1" s="1"/>
  <c r="AN22" i="1"/>
  <c r="AO22" i="1" s="1"/>
  <c r="AN23" i="1"/>
  <c r="AO23" i="1" s="1"/>
  <c r="AN24" i="1"/>
  <c r="AO24" i="1" s="1"/>
  <c r="AN25" i="1"/>
  <c r="AO25" i="1" s="1"/>
  <c r="AN26" i="1"/>
  <c r="AO26" i="1" s="1"/>
  <c r="AN2" i="1"/>
  <c r="AO2" i="1" s="1"/>
  <c r="AP26" i="1"/>
  <c r="AP25" i="1"/>
  <c r="AP24" i="1"/>
  <c r="AP23" i="1"/>
  <c r="AP22" i="1"/>
  <c r="AP21" i="1"/>
  <c r="AP20" i="1"/>
  <c r="AP18" i="1"/>
  <c r="AP17" i="1"/>
  <c r="AP16" i="1"/>
  <c r="AP15" i="1"/>
  <c r="AP14" i="1"/>
  <c r="AP13" i="1"/>
  <c r="AP12" i="1"/>
  <c r="AP11" i="1"/>
  <c r="AP10" i="1"/>
  <c r="AP9" i="1"/>
  <c r="AP8" i="1"/>
  <c r="AP7" i="1"/>
  <c r="AP6" i="1"/>
  <c r="AP5" i="1"/>
  <c r="AP4" i="1"/>
  <c r="AP3" i="1"/>
  <c r="AP2" i="1"/>
  <c r="AP1" i="1"/>
  <c r="V3" i="1" l="1"/>
  <c r="V19" i="1"/>
  <c r="W27" i="1"/>
  <c r="X28" i="1"/>
  <c r="Y29" i="1"/>
  <c r="Z30" i="1"/>
  <c r="AA31" i="1"/>
  <c r="W33" i="1"/>
  <c r="Y34" i="1"/>
  <c r="Z35" i="1"/>
  <c r="AA36" i="1"/>
  <c r="V39" i="1"/>
  <c r="X40" i="1"/>
  <c r="Z41" i="1"/>
  <c r="Z27" i="1"/>
  <c r="V31" i="1"/>
  <c r="X38" i="1"/>
  <c r="Z19" i="1"/>
  <c r="W31" i="1"/>
  <c r="AA33" i="1"/>
  <c r="W36" i="1"/>
  <c r="X37" i="1"/>
  <c r="Z39" i="1"/>
  <c r="AA19" i="1"/>
  <c r="Z32" i="1"/>
  <c r="Z38" i="1"/>
  <c r="Y31" i="1"/>
  <c r="W34" i="1"/>
  <c r="AA38" i="1"/>
  <c r="X41" i="1"/>
  <c r="V27" i="1"/>
  <c r="Y30" i="1"/>
  <c r="AB30" i="1" s="1"/>
  <c r="V33" i="1"/>
  <c r="Z36" i="1"/>
  <c r="Y41" i="1"/>
  <c r="W19" i="1"/>
  <c r="X27" i="1"/>
  <c r="Y28" i="1"/>
  <c r="AB28" i="1" s="1"/>
  <c r="Z29" i="1"/>
  <c r="AA30" i="1"/>
  <c r="V32" i="1"/>
  <c r="X33" i="1"/>
  <c r="Z34" i="1"/>
  <c r="AA35" i="1"/>
  <c r="V38" i="1"/>
  <c r="W39" i="1"/>
  <c r="Y40" i="1"/>
  <c r="AB40" i="1" s="1"/>
  <c r="AA41" i="1"/>
  <c r="Y19" i="1"/>
  <c r="AB19" i="1" s="1"/>
  <c r="X32" i="1"/>
  <c r="V36" i="1"/>
  <c r="Y39" i="1"/>
  <c r="AA27" i="1"/>
  <c r="V30" i="1"/>
  <c r="V35" i="1"/>
  <c r="Y38" i="1"/>
  <c r="AB38" i="1" s="1"/>
  <c r="V41" i="1"/>
  <c r="X31" i="1"/>
  <c r="X36" i="1"/>
  <c r="V28" i="1"/>
  <c r="X30" i="1"/>
  <c r="AA32" i="1"/>
  <c r="X35" i="1"/>
  <c r="Z37" i="1"/>
  <c r="V40" i="1"/>
  <c r="W28" i="1"/>
  <c r="Z31" i="1"/>
  <c r="X34" i="1"/>
  <c r="AA37" i="1"/>
  <c r="W40" i="1"/>
  <c r="X19" i="1"/>
  <c r="Y27" i="1"/>
  <c r="AB27" i="1" s="1"/>
  <c r="Z28" i="1"/>
  <c r="AA29" i="1"/>
  <c r="W32" i="1"/>
  <c r="Y33" i="1"/>
  <c r="AB33" i="1" s="1"/>
  <c r="AA34" i="1"/>
  <c r="V37" i="1"/>
  <c r="W38" i="1"/>
  <c r="X39" i="1"/>
  <c r="Z40" i="1"/>
  <c r="AA28" i="1"/>
  <c r="Z33" i="1"/>
  <c r="W37" i="1"/>
  <c r="AA40" i="1"/>
  <c r="Y32" i="1"/>
  <c r="AB32" i="1" s="1"/>
  <c r="V29" i="1"/>
  <c r="W30" i="1"/>
  <c r="V34" i="1"/>
  <c r="W35" i="1"/>
  <c r="Y37" i="1"/>
  <c r="AA39" i="1"/>
  <c r="W41" i="1"/>
  <c r="W29" i="1"/>
  <c r="Y36" i="1"/>
  <c r="AB36" i="1" s="1"/>
  <c r="X29" i="1"/>
  <c r="Y35" i="1"/>
  <c r="AB35" i="1" s="1"/>
  <c r="AA15" i="1"/>
  <c r="W5" i="1"/>
  <c r="AA3" i="1"/>
  <c r="Y23" i="1"/>
  <c r="AB23" i="1" s="1"/>
  <c r="AA20" i="1"/>
  <c r="W9" i="1"/>
  <c r="Y14" i="1"/>
  <c r="W13" i="1"/>
  <c r="AA11" i="1"/>
  <c r="W22" i="1"/>
  <c r="Y10" i="1"/>
  <c r="Y18" i="1"/>
  <c r="AA7" i="1"/>
  <c r="Z2" i="1"/>
  <c r="W26" i="1"/>
  <c r="AA24" i="1"/>
  <c r="W17" i="1"/>
  <c r="Y6" i="1"/>
  <c r="V2" i="1"/>
  <c r="Y26" i="1"/>
  <c r="W25" i="1"/>
  <c r="AA23" i="1"/>
  <c r="Y22" i="1"/>
  <c r="W21" i="1"/>
  <c r="AA18" i="1"/>
  <c r="Y17" i="1"/>
  <c r="W16" i="1"/>
  <c r="AA14" i="1"/>
  <c r="Y13" i="1"/>
  <c r="W12" i="1"/>
  <c r="AA10" i="1"/>
  <c r="Y9" i="1"/>
  <c r="W8" i="1"/>
  <c r="AA6" i="1"/>
  <c r="Y5" i="1"/>
  <c r="W4" i="1"/>
  <c r="AA2" i="1"/>
  <c r="X26" i="1"/>
  <c r="V25" i="1"/>
  <c r="Z23" i="1"/>
  <c r="X22" i="1"/>
  <c r="V21" i="1"/>
  <c r="Z18" i="1"/>
  <c r="X17" i="1"/>
  <c r="V16" i="1"/>
  <c r="Z14" i="1"/>
  <c r="X13" i="1"/>
  <c r="V12" i="1"/>
  <c r="Z10" i="1"/>
  <c r="X9" i="1"/>
  <c r="V8" i="1"/>
  <c r="Z6" i="1"/>
  <c r="AB6" i="1" s="1"/>
  <c r="X5" i="1"/>
  <c r="V4" i="1"/>
  <c r="V26" i="1"/>
  <c r="X23" i="1"/>
  <c r="Z20" i="1"/>
  <c r="V17" i="1"/>
  <c r="X14" i="1"/>
  <c r="V13" i="1"/>
  <c r="Z11" i="1"/>
  <c r="V9" i="1"/>
  <c r="Z7" i="1"/>
  <c r="V5" i="1"/>
  <c r="X2" i="1"/>
  <c r="W23" i="1"/>
  <c r="Y20" i="1"/>
  <c r="AA16" i="1"/>
  <c r="W14" i="1"/>
  <c r="AA12" i="1"/>
  <c r="W10" i="1"/>
  <c r="AA8" i="1"/>
  <c r="W6" i="1"/>
  <c r="Y3" i="1"/>
  <c r="W2" i="1"/>
  <c r="Z25" i="1"/>
  <c r="X24" i="1"/>
  <c r="V23" i="1"/>
  <c r="Z21" i="1"/>
  <c r="X20" i="1"/>
  <c r="V18" i="1"/>
  <c r="Z16" i="1"/>
  <c r="X15" i="1"/>
  <c r="V14" i="1"/>
  <c r="Z12" i="1"/>
  <c r="X11" i="1"/>
  <c r="V10" i="1"/>
  <c r="Z8" i="1"/>
  <c r="X7" i="1"/>
  <c r="V6" i="1"/>
  <c r="Z4" i="1"/>
  <c r="X3" i="1"/>
  <c r="Y2" i="1"/>
  <c r="Z24" i="1"/>
  <c r="V22" i="1"/>
  <c r="X18" i="1"/>
  <c r="Z15" i="1"/>
  <c r="X10" i="1"/>
  <c r="X6" i="1"/>
  <c r="Z3" i="1"/>
  <c r="Y24" i="1"/>
  <c r="AA21" i="1"/>
  <c r="W18" i="1"/>
  <c r="Y15" i="1"/>
  <c r="Y11" i="1"/>
  <c r="Y7" i="1"/>
  <c r="AA4" i="1"/>
  <c r="AA26" i="1"/>
  <c r="AA22" i="1"/>
  <c r="Y21" i="1"/>
  <c r="AA17" i="1"/>
  <c r="Y16" i="1"/>
  <c r="W15" i="1"/>
  <c r="AA13" i="1"/>
  <c r="Y12" i="1"/>
  <c r="W11" i="1"/>
  <c r="AA9" i="1"/>
  <c r="Y8" i="1"/>
  <c r="W7" i="1"/>
  <c r="AA5" i="1"/>
  <c r="Y4" i="1"/>
  <c r="W3" i="1"/>
  <c r="AA25" i="1"/>
  <c r="Y25" i="1"/>
  <c r="AB25" i="1" s="1"/>
  <c r="W24" i="1"/>
  <c r="W20" i="1"/>
  <c r="Z26" i="1"/>
  <c r="X25" i="1"/>
  <c r="V24" i="1"/>
  <c r="Z22" i="1"/>
  <c r="X21" i="1"/>
  <c r="V20" i="1"/>
  <c r="Z17" i="1"/>
  <c r="X16" i="1"/>
  <c r="V15" i="1"/>
  <c r="Z13" i="1"/>
  <c r="X12" i="1"/>
  <c r="V11" i="1"/>
  <c r="Z9" i="1"/>
  <c r="X8" i="1"/>
  <c r="V7" i="1"/>
  <c r="Z5" i="1"/>
  <c r="X4" i="1"/>
  <c r="AB18" i="1" l="1"/>
  <c r="AB7" i="1"/>
  <c r="AB26" i="1"/>
  <c r="J45" i="1"/>
  <c r="AB12" i="1"/>
  <c r="AB5" i="1"/>
  <c r="AB10" i="1"/>
  <c r="AB14" i="1"/>
  <c r="AB24" i="1"/>
  <c r="AB15" i="1"/>
  <c r="AB17" i="1"/>
  <c r="J49" i="1"/>
  <c r="AB4" i="1"/>
  <c r="AB11" i="1"/>
  <c r="AB16" i="1"/>
  <c r="AB29" i="1"/>
  <c r="AB39" i="1"/>
  <c r="AB37" i="1"/>
  <c r="AB41" i="1"/>
  <c r="AB31" i="1"/>
  <c r="J53" i="1"/>
  <c r="AB34" i="1"/>
  <c r="J46" i="1"/>
  <c r="J50" i="1"/>
  <c r="J54" i="1"/>
  <c r="J51" i="1"/>
  <c r="G48" i="1"/>
  <c r="G52" i="1"/>
  <c r="G45" i="1"/>
  <c r="G49" i="1"/>
  <c r="G53" i="1"/>
  <c r="G47" i="1"/>
  <c r="G51" i="1"/>
  <c r="G54" i="1"/>
  <c r="G46" i="1"/>
  <c r="G50" i="1"/>
  <c r="AB20" i="1"/>
  <c r="J48" i="1"/>
  <c r="AB9" i="1"/>
  <c r="J47" i="1"/>
  <c r="AB3" i="1"/>
  <c r="J52" i="1"/>
  <c r="AB22" i="1"/>
  <c r="AB8" i="1"/>
  <c r="AB21" i="1"/>
  <c r="H46" i="1"/>
  <c r="H50" i="1"/>
  <c r="H54" i="1"/>
  <c r="H48" i="1"/>
  <c r="H52" i="1"/>
  <c r="H45" i="1"/>
  <c r="H49" i="1"/>
  <c r="H53" i="1"/>
  <c r="H47" i="1"/>
  <c r="H51" i="1"/>
  <c r="I54" i="1"/>
  <c r="I46" i="1"/>
  <c r="I50" i="1"/>
  <c r="I45" i="1"/>
  <c r="I49" i="1"/>
  <c r="I53" i="1"/>
  <c r="I48" i="1"/>
  <c r="I52" i="1"/>
  <c r="I47" i="1"/>
  <c r="I51" i="1"/>
  <c r="AB2" i="1"/>
  <c r="F45" i="1"/>
  <c r="F54" i="1"/>
  <c r="F52" i="1"/>
  <c r="F51" i="1"/>
  <c r="F49" i="1"/>
  <c r="F48" i="1"/>
  <c r="F50" i="1"/>
  <c r="F46" i="1"/>
  <c r="F53" i="1"/>
  <c r="F47" i="1"/>
  <c r="K45" i="1"/>
  <c r="K49" i="1"/>
  <c r="K53" i="1"/>
  <c r="K47" i="1"/>
  <c r="K51" i="1"/>
  <c r="K46" i="1"/>
  <c r="K50" i="1"/>
  <c r="K54" i="1"/>
  <c r="K48" i="1"/>
  <c r="K52" i="1"/>
  <c r="AB13" i="1"/>
  <c r="E45" i="1" l="1"/>
  <c r="M45" i="1"/>
  <c r="M54" i="1"/>
  <c r="M53" i="1"/>
  <c r="M52" i="1"/>
  <c r="M51" i="1"/>
  <c r="M46" i="1"/>
  <c r="M50" i="1"/>
  <c r="M49" i="1"/>
  <c r="M48" i="1"/>
  <c r="M47" i="1"/>
  <c r="E52" i="1"/>
  <c r="E49" i="1"/>
  <c r="E48" i="1"/>
  <c r="E54" i="1"/>
  <c r="E51" i="1"/>
  <c r="E47" i="1"/>
  <c r="E50" i="1"/>
  <c r="E46" i="1"/>
  <c r="E53" i="1"/>
</calcChain>
</file>

<file path=xl/sharedStrings.xml><?xml version="1.0" encoding="utf-8"?>
<sst xmlns="http://schemas.openxmlformats.org/spreadsheetml/2006/main" count="153" uniqueCount="60">
  <si>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</si>
  <si>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</si>
  <si>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</si>
  <si>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</si>
  <si>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</si>
  <si>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</si>
  <si>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</si>
  <si>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</si>
  <si>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</si>
  <si>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</si>
  <si>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</si>
  <si>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</si>
  <si>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</si>
  <si>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</si>
  <si>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</si>
  <si>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Q</t>
  </si>
  <si>
    <t>R</t>
  </si>
  <si>
    <t>T</t>
  </si>
  <si>
    <t>U</t>
  </si>
  <si>
    <t>V</t>
  </si>
  <si>
    <t>W</t>
  </si>
  <si>
    <t>X</t>
  </si>
  <si>
    <t>Y</t>
  </si>
  <si>
    <t>Z</t>
  </si>
  <si>
    <t>Species richness</t>
  </si>
  <si>
    <t>SR per m</t>
  </si>
  <si>
    <t>Individualsper meter</t>
  </si>
  <si>
    <t>H'(loge)</t>
  </si>
  <si>
    <t>Number of individuals</t>
  </si>
  <si>
    <t>Reef builders per m</t>
  </si>
  <si>
    <t>Counts of reef building scleractinians</t>
  </si>
  <si>
    <t>Fish per m</t>
  </si>
  <si>
    <t>Mixed sediment (hard and soft) eg drop stones in muddy substrate</t>
  </si>
  <si>
    <t>Mud rock</t>
  </si>
  <si>
    <t>Exposed rock</t>
  </si>
  <si>
    <t>Dead coral</t>
  </si>
  <si>
    <t xml:space="preserve">Live coral </t>
  </si>
  <si>
    <t>Human debris</t>
  </si>
  <si>
    <t>Coral coverage (est)</t>
  </si>
  <si>
    <t>All coral</t>
  </si>
  <si>
    <t>Coral all</t>
  </si>
  <si>
    <t>Prop of dead coral</t>
  </si>
  <si>
    <t>S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</si>
  <si>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</si>
  <si>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</si>
  <si>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</si>
  <si>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</si>
  <si>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</si>
  <si>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</si>
  <si>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</si>
  <si>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</si>
  <si>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</si>
  <si>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</si>
  <si>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</si>
  <si>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</si>
  <si>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</si>
  <si>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</si>
  <si>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</si>
  <si>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% dead coral</t>
  </si>
  <si>
    <t>Rugosity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</si>
</sst>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0" borderId="0" xfId="0" applyBorder="1"/>
    <xf numFmtId="0" fontId="3" fillId="0" borderId="0" xfId="0" applyFont="1"/>
    <xf numFmtId="0" fontId="2" fillId="3" borderId="0" xfId="2"/>
    <xf numFmtId="0" fontId="2" fillId="3" borderId="0" xfId="2" applyBorder="1"/>
    <xf numFmtId="0" fontId="1" fillId="2" borderId="0" xfId="1"/>
    <xf numFmtId="0" fontId="2" fillId="3" borderId="2" xfId="2" applyBorder="1"/>
    <xf numFmtId="0" fontId="1" fillId="2" borderId="2" xfId="1" applyBorder="1"/>
    <xf numFmtId="0" fontId="0" fillId="0" borderId="2" xfId="0" applyBorder="1"/>
    <xf numFmtId="0" fontId="0" fillId="0" borderId="1" xfId="0" applyFill="1" applyBorder="1"/>
    <xf numFmtId="0" fontId="2" fillId="3" borderId="1" xfId="2" applyBorder="1"/>
    <xf numFmtId="0" fontId="1" fillId="2" borderId="1" xfId="1" applyBorder="1"/>
    <xf numFmtId="0" fontId="0" fillId="0" borderId="3" xfId="0" applyBorder="1"/>
    <xf numFmtId="0" fontId="2" fillId="3" borderId="3" xfId="2" applyBorder="1"/>
    <xf numFmtId="0" fontId="1" fillId="2" borderId="3" xfId="1" applyBorder="1"/>
    <xf numFmtId="0" fontId="1" fillId="2" borderId="0" xfId="1" applyBorder="1"/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Sheet1!$O$21:$O$35</c:f>
              <c:numCache>
                <c:formatCode>General</c:formatCode>
                <c:ptCount val="15"/>
                <c:pt idx="0">
                  <c:v>45.862068965517238</c:v>
                </c:pt>
                <c:pt idx="1">
                  <c:v>69.634703196347033</c:v>
                </c:pt>
                <c:pt idx="2">
                  <c:v>83.84</c:v>
                </c:pt>
                <c:pt idx="3">
                  <c:v>31.636363636363637</c:v>
                </c:pt>
                <c:pt idx="4">
                  <c:v>17.097902097902097</c:v>
                </c:pt>
                <c:pt idx="5">
                  <c:v>31.586206896551722</c:v>
                </c:pt>
                <c:pt idx="6">
                  <c:v>27.275862068965516</c:v>
                </c:pt>
                <c:pt idx="7">
                  <c:v>24.457142857142856</c:v>
                </c:pt>
                <c:pt idx="8">
                  <c:v>27.866666666666667</c:v>
                </c:pt>
                <c:pt idx="9">
                  <c:v>33.117647058823529</c:v>
                </c:pt>
                <c:pt idx="10">
                  <c:v>34.173913043478258</c:v>
                </c:pt>
                <c:pt idx="11">
                  <c:v>13.484848484848484</c:v>
                </c:pt>
                <c:pt idx="12">
                  <c:v>39.44</c:v>
                </c:pt>
                <c:pt idx="13">
                  <c:v>18.115384615384617</c:v>
                </c:pt>
                <c:pt idx="14">
                  <c:v>32.10526315789474</c:v>
                </c:pt>
              </c:numCache>
            </c:numRef>
          </c:xVal>
          <c:yVal>
            <c:numRef>
              <c:f>Sheet1!$AD$21:$AD$35</c:f>
              <c:numCache>
                <c:formatCode>General</c:formatCode>
                <c:ptCount val="15"/>
                <c:pt idx="0">
                  <c:v>88.888888888888886</c:v>
                </c:pt>
                <c:pt idx="1">
                  <c:v>82.222222222222214</c:v>
                </c:pt>
                <c:pt idx="2">
                  <c:v>68.085106382978722</c:v>
                </c:pt>
                <c:pt idx="3">
                  <c:v>49</c:v>
                </c:pt>
                <c:pt idx="4">
                  <c:v>80</c:v>
                </c:pt>
                <c:pt idx="5">
                  <c:v>72.65625</c:v>
                </c:pt>
                <c:pt idx="6">
                  <c:v>63.84615384615384</c:v>
                </c:pt>
                <c:pt idx="7">
                  <c:v>72.881355932203391</c:v>
                </c:pt>
                <c:pt idx="8">
                  <c:v>82.513661202185801</c:v>
                </c:pt>
                <c:pt idx="9">
                  <c:v>69.014084507042256</c:v>
                </c:pt>
                <c:pt idx="10">
                  <c:v>81.954887218045116</c:v>
                </c:pt>
                <c:pt idx="11">
                  <c:v>83.478260869565219</c:v>
                </c:pt>
                <c:pt idx="12">
                  <c:v>75.384615384615387</c:v>
                </c:pt>
                <c:pt idx="13">
                  <c:v>92.222222222222229</c:v>
                </c:pt>
                <c:pt idx="14">
                  <c:v>88.235294117647058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98-46A0-809C-B48058F9D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762944"/>
        <c:axId val="569756712"/>
      </c:scatterChart>
      <c:valAx>
        <c:axId val="56976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756712"/>
        <c:crosses val="autoZero"/>
        <c:crossBetween val="midCat"/>
      </c:valAx>
      <c:valAx>
        <c:axId val="56975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76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Sheet1!$R$2:$R$41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3.5714285714285712E-2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3.7037037037037035E-2</c:v>
                </c:pt>
                <c:pt idx="14">
                  <c:v>0.34482758620689657</c:v>
                </c:pt>
                <c:pt idx="15">
                  <c:v>0.45454545454545453</c:v>
                </c:pt>
                <c:pt idx="16">
                  <c:v>0.2</c:v>
                </c:pt>
                <c:pt idx="17">
                  <c:v>0.30769230769230771</c:v>
                </c:pt>
                <c:pt idx="18">
                  <c:v>0.33333333333333331</c:v>
                </c:pt>
                <c:pt idx="19">
                  <c:v>5.2758620689655169</c:v>
                </c:pt>
                <c:pt idx="20">
                  <c:v>6.7579908675799087</c:v>
                </c:pt>
                <c:pt idx="21">
                  <c:v>15.08</c:v>
                </c:pt>
                <c:pt idx="22">
                  <c:v>14.590909090909092</c:v>
                </c:pt>
                <c:pt idx="23">
                  <c:v>10.174825174825175</c:v>
                </c:pt>
                <c:pt idx="24">
                  <c:v>17.103448275862068</c:v>
                </c:pt>
                <c:pt idx="25">
                  <c:v>17.586206896551722</c:v>
                </c:pt>
                <c:pt idx="26">
                  <c:v>14.542857142857143</c:v>
                </c:pt>
                <c:pt idx="27">
                  <c:v>14.366666666666667</c:v>
                </c:pt>
                <c:pt idx="28">
                  <c:v>13.852941176470589</c:v>
                </c:pt>
                <c:pt idx="29">
                  <c:v>15.521739130434783</c:v>
                </c:pt>
                <c:pt idx="30">
                  <c:v>7.6060606060606064</c:v>
                </c:pt>
                <c:pt idx="31">
                  <c:v>10.88</c:v>
                </c:pt>
                <c:pt idx="32">
                  <c:v>2.3076923076923075</c:v>
                </c:pt>
                <c:pt idx="33">
                  <c:v>9.2631578947368425</c:v>
                </c:pt>
                <c:pt idx="34">
                  <c:v>0.29629629629629628</c:v>
                </c:pt>
                <c:pt idx="35">
                  <c:v>0.8928571428571429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xVal>
          <c:yVal>
            <c:numRef>
              <c:f>Sheet1!$F$2:$F$41</c:f>
              <c:numCache>
                <c:formatCode>General</c:formatCode>
                <c:ptCount val="40"/>
                <c:pt idx="0">
                  <c:v>1.6160999999999998E-2</c:v>
                </c:pt>
                <c:pt idx="1">
                  <c:v>1.2234E-2</c:v>
                </c:pt>
                <c:pt idx="2">
                  <c:v>9.6399999999999993E-3</c:v>
                </c:pt>
                <c:pt idx="3">
                  <c:v>1.2765E-2</c:v>
                </c:pt>
                <c:pt idx="4">
                  <c:v>3.8392999999999997E-2</c:v>
                </c:pt>
                <c:pt idx="5">
                  <c:v>8.8529999999999998E-3</c:v>
                </c:pt>
                <c:pt idx="6">
                  <c:v>2.2443000000000001E-2</c:v>
                </c:pt>
                <c:pt idx="7">
                  <c:v>2.9027000000000001E-2</c:v>
                </c:pt>
                <c:pt idx="8">
                  <c:v>3.6003E-2</c:v>
                </c:pt>
                <c:pt idx="9">
                  <c:v>2.1076000000000001E-2</c:v>
                </c:pt>
                <c:pt idx="10">
                  <c:v>2.7584000000000001E-2</c:v>
                </c:pt>
                <c:pt idx="11">
                  <c:v>2.7092999999999999E-2</c:v>
                </c:pt>
                <c:pt idx="12">
                  <c:v>3.6844000000000002E-2</c:v>
                </c:pt>
                <c:pt idx="13">
                  <c:v>2.5666999999999999E-2</c:v>
                </c:pt>
                <c:pt idx="14">
                  <c:v>4.9572999999999999E-2</c:v>
                </c:pt>
                <c:pt idx="15">
                  <c:v>3.6989000000000001E-2</c:v>
                </c:pt>
                <c:pt idx="16">
                  <c:v>3.3089E-2</c:v>
                </c:pt>
                <c:pt idx="17">
                  <c:v>3.4081E-2</c:v>
                </c:pt>
                <c:pt idx="18">
                  <c:v>3.4673000000000002E-2</c:v>
                </c:pt>
                <c:pt idx="19">
                  <c:v>9.8542000000000005E-2</c:v>
                </c:pt>
                <c:pt idx="20">
                  <c:v>0.161388</c:v>
                </c:pt>
                <c:pt idx="21">
                  <c:v>0.14147499999999999</c:v>
                </c:pt>
                <c:pt idx="22">
                  <c:v>0.13161400000000001</c:v>
                </c:pt>
                <c:pt idx="23">
                  <c:v>9.8781999999999995E-2</c:v>
                </c:pt>
                <c:pt idx="24">
                  <c:v>0.15162999999999999</c:v>
                </c:pt>
                <c:pt idx="25">
                  <c:v>0.150621</c:v>
                </c:pt>
                <c:pt idx="26">
                  <c:v>0.115249</c:v>
                </c:pt>
                <c:pt idx="27">
                  <c:v>0.143707</c:v>
                </c:pt>
                <c:pt idx="28">
                  <c:v>0.18694</c:v>
                </c:pt>
                <c:pt idx="29">
                  <c:v>0.17336399999999999</c:v>
                </c:pt>
                <c:pt idx="30">
                  <c:v>0.138434</c:v>
                </c:pt>
                <c:pt idx="31">
                  <c:v>0.15044099999999999</c:v>
                </c:pt>
                <c:pt idx="32">
                  <c:v>7.5286000000000006E-2</c:v>
                </c:pt>
                <c:pt idx="33">
                  <c:v>0.15723000000000001</c:v>
                </c:pt>
                <c:pt idx="34">
                  <c:v>2.3216000000000001E-2</c:v>
                </c:pt>
                <c:pt idx="35">
                  <c:v>3.7392000000000002E-2</c:v>
                </c:pt>
                <c:pt idx="36">
                  <c:v>1.1464999999999999E-2</c:v>
                </c:pt>
                <c:pt idx="37">
                  <c:v>1.9965E-2</c:v>
                </c:pt>
                <c:pt idx="38">
                  <c:v>1.9549E-2</c:v>
                </c:pt>
                <c:pt idx="39">
                  <c:v>2.0795999999999999E-2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81-4B94-94A6-6B48A529E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712528"/>
        <c:axId val="477712200"/>
      </c:scatterChart>
      <c:valAx>
        <c:axId val="477712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712200"/>
        <c:crosses val="autoZero"/>
        <c:crossBetween val="midCat"/>
      </c:valAx>
      <c:valAx>
        <c:axId val="477712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712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5.5754374453193249E-2"/>
                  <c:y val="-0.4664216972878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(Sheet1!$F$16,Sheet1!$F$21:$F$35)</c:f>
              <c:numCache>
                <c:formatCode>General</c:formatCode>
                <c:ptCount val="16"/>
                <c:pt idx="0">
                  <c:v>4.9572999999999999E-2</c:v>
                </c:pt>
                <c:pt idx="1">
                  <c:v>9.8542000000000005E-2</c:v>
                </c:pt>
                <c:pt idx="2">
                  <c:v>0.161388</c:v>
                </c:pt>
                <c:pt idx="3">
                  <c:v>0.14147499999999999</c:v>
                </c:pt>
                <c:pt idx="4">
                  <c:v>0.13161400000000001</c:v>
                </c:pt>
                <c:pt idx="5">
                  <c:v>9.8781999999999995E-2</c:v>
                </c:pt>
                <c:pt idx="6">
                  <c:v>0.15162999999999999</c:v>
                </c:pt>
                <c:pt idx="7">
                  <c:v>0.150621</c:v>
                </c:pt>
                <c:pt idx="8">
                  <c:v>0.115249</c:v>
                </c:pt>
                <c:pt idx="9">
                  <c:v>0.143707</c:v>
                </c:pt>
                <c:pt idx="10">
                  <c:v>0.18694</c:v>
                </c:pt>
                <c:pt idx="11">
                  <c:v>0.17336399999999999</c:v>
                </c:pt>
                <c:pt idx="12">
                  <c:v>0.138434</c:v>
                </c:pt>
                <c:pt idx="13">
                  <c:v>0.15044099999999999</c:v>
                </c:pt>
                <c:pt idx="14">
                  <c:v>7.5286000000000006E-2</c:v>
                </c:pt>
                <c:pt idx="15">
                  <c:v>0.15723000000000001</c:v>
                </c:pt>
              </c:numCache>
            </c:numRef>
          </c:xVal>
          <c:yVal>
            <c:numRef>
              <c:f>(Sheet1!$T$16,Sheet1!$T$21:$T$35)</c:f>
              <c:numCache>
                <c:formatCode>General</c:formatCode>
                <c:ptCount val="16"/>
                <c:pt idx="0">
                  <c:v>6.8965517241379309E-2</c:v>
                </c:pt>
                <c:pt idx="1">
                  <c:v>0.13793103448275862</c:v>
                </c:pt>
                <c:pt idx="2">
                  <c:v>0.13698630136986303</c:v>
                </c:pt>
                <c:pt idx="3">
                  <c:v>0.12</c:v>
                </c:pt>
                <c:pt idx="4">
                  <c:v>0.36363636363636365</c:v>
                </c:pt>
                <c:pt idx="5">
                  <c:v>0.17482517482517482</c:v>
                </c:pt>
                <c:pt idx="6">
                  <c:v>0.2413793103448276</c:v>
                </c:pt>
                <c:pt idx="7">
                  <c:v>0.13793103448275862</c:v>
                </c:pt>
                <c:pt idx="8">
                  <c:v>0.14285714285714285</c:v>
                </c:pt>
                <c:pt idx="9">
                  <c:v>0.13333333333333333</c:v>
                </c:pt>
                <c:pt idx="10">
                  <c:v>0.11764705882352941</c:v>
                </c:pt>
                <c:pt idx="11">
                  <c:v>0.13043478260869565</c:v>
                </c:pt>
                <c:pt idx="12">
                  <c:v>6.0606060606060608E-2</c:v>
                </c:pt>
                <c:pt idx="13">
                  <c:v>0.04</c:v>
                </c:pt>
                <c:pt idx="14">
                  <c:v>3.8461538461538464E-2</c:v>
                </c:pt>
                <c:pt idx="15">
                  <c:v>0.21052631578947367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1B-47CD-9713-048972A10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257856"/>
        <c:axId val="469254904"/>
      </c:scatterChart>
      <c:valAx>
        <c:axId val="46925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254904"/>
        <c:crosses val="autoZero"/>
        <c:crossBetween val="midCat"/>
      </c:valAx>
      <c:valAx>
        <c:axId val="469254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257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97971</xdr:colOff>
      <xdr:row>4</xdr:row>
      <xdr:rowOff>48985</xdr:rowOff>
    </xdr:from>
    <xdr:to>
      <xdr:col>50</xdr:col>
      <xdr:colOff>402771</xdr:colOff>
      <xdr:row>19</xdr:row>
      <xdr:rowOff>16328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478972</xdr:colOff>
      <xdr:row>43</xdr:row>
      <xdr:rowOff>77287</xdr:rowOff>
    </xdr:from>
    <xdr:to>
      <xdr:col>44</xdr:col>
      <xdr:colOff>174172</xdr:colOff>
      <xdr:row>58</xdr:row>
      <xdr:rowOff>44630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44</xdr:col>
      <xdr:colOff>261256</xdr:colOff>
      <xdr:row>20</xdr:row>
      <xdr:rowOff>92528</xdr:rowOff>
    </xdr:from>
    <xdr:to>
      <xdr:col>51</xdr:col>
      <xdr:colOff>566056</xdr:colOff>
      <xdr:row>35</xdr:row>
      <xdr:rowOff>59871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4"/>
  <sheetViews>
    <sheetView tabSelected="1" zoomScale="70" zoomScaleNormal="70" workbookViewId="0">
      <selection activeCell="K49" sqref="K49"/>
    </sheetView>
  </sheetViews>
  <sheetFormatPr defaultRowHeight="14.4" x14ac:dyDescent="0.3"/>
  <cols>
    <col min="2" max="12" width="8.88671875" style="5"/>
    <col min="13" max="17" width="8.88671875" style="7"/>
    <col min="18" max="18" width="18.21875" style="7" customWidth="1"/>
    <col min="19" max="20" width="8.88671875" style="7"/>
    <col min="21" max="21" width="18.77734375" style="7" customWidth="1"/>
  </cols>
  <sheetData>
    <row r="1" spans="1:43" x14ac:dyDescent="0.3">
      <c r="B1" s="5">
        <v>3</v>
      </c>
      <c r="C1" s="5">
        <v>7</v>
      </c>
      <c r="D1" s="5">
        <v>11</v>
      </c>
      <c r="E1" s="5">
        <v>15</v>
      </c>
      <c r="F1" s="5">
        <v>19</v>
      </c>
      <c r="G1" s="5">
        <v>23</v>
      </c>
      <c r="H1" s="5">
        <v>27</v>
      </c>
      <c r="I1" s="5">
        <v>31</v>
      </c>
      <c r="J1" s="5">
        <v>35</v>
      </c>
      <c r="K1" s="5">
        <v>39</v>
      </c>
      <c r="L1" s="5" t="s">
        <v>59</v>
      </c>
      <c r="M1" s="7" t="s">
        <v>24</v>
      </c>
      <c r="N1" s="7" t="s">
        <v>25</v>
      </c>
      <c r="O1" s="7" t="s">
        <v>26</v>
      </c>
      <c r="P1" s="7" t="s">
        <v>27</v>
      </c>
      <c r="Q1" s="7" t="s">
        <v>28</v>
      </c>
      <c r="R1" s="7" t="s">
        <v>29</v>
      </c>
      <c r="S1" s="7" t="s">
        <v>30</v>
      </c>
      <c r="T1" s="7" t="s">
        <v>31</v>
      </c>
      <c r="U1" s="7" t="s">
        <v>38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39</v>
      </c>
      <c r="AD1" t="s">
        <v>58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40</v>
      </c>
      <c r="AO1" t="s">
        <v>41</v>
      </c>
      <c r="AP1">
        <f t="shared" ref="AP1:AP14" si="0">SUM(AH1:AL1)</f>
        <v>0</v>
      </c>
    </row>
    <row r="2" spans="1:43" x14ac:dyDescent="0.3">
      <c r="A2" t="s">
        <v>0</v>
      </c>
      <c r="B2" s="5">
        <v>3.9760000000000004E-3</v>
      </c>
      <c r="C2" s="5">
        <v>9.7319999999999993E-3</v>
      </c>
      <c r="D2" s="5">
        <v>1.2775999999999999E-2</v>
      </c>
      <c r="E2" s="5">
        <v>1.4742E-2</v>
      </c>
      <c r="F2" s="5">
        <v>1.6160999999999998E-2</v>
      </c>
      <c r="G2" s="5">
        <v>1.7253999999999999E-2</v>
      </c>
      <c r="H2" s="5">
        <v>1.8134999999999998E-2</v>
      </c>
      <c r="I2" s="5">
        <v>1.8870000000000001E-2</v>
      </c>
      <c r="J2" s="5">
        <v>1.949E-2</v>
      </c>
      <c r="K2" s="5">
        <v>2.0028000000000001E-2</v>
      </c>
      <c r="L2" s="5">
        <v>1.0637801641562825</v>
      </c>
      <c r="M2" s="7">
        <v>7</v>
      </c>
      <c r="N2" s="7">
        <v>0.25925925925925924</v>
      </c>
      <c r="O2" s="7">
        <v>1.6296296296296295</v>
      </c>
      <c r="P2" s="7">
        <v>1.0312155984365601</v>
      </c>
      <c r="Q2" s="7">
        <v>44</v>
      </c>
      <c r="R2" s="7">
        <v>0</v>
      </c>
      <c r="S2" s="7">
        <v>0</v>
      </c>
      <c r="T2" s="7">
        <v>7.407407407407407E-2</v>
      </c>
      <c r="U2" s="7">
        <v>0</v>
      </c>
      <c r="V2">
        <f t="shared" ref="V2:V41" si="1">(AH2/$AP$2)*100</f>
        <v>18.8</v>
      </c>
      <c r="W2">
        <f t="shared" ref="W2:W41" si="2">(AI2/$AP$2)*100</f>
        <v>80.400000000000006</v>
      </c>
      <c r="X2">
        <f t="shared" ref="X2:X41" si="3">(AJ2/$AP$2)*100</f>
        <v>0.8</v>
      </c>
      <c r="Y2">
        <f t="shared" ref="Y2:Y41" si="4">(AK2/$AP$2)*100</f>
        <v>0</v>
      </c>
      <c r="Z2">
        <f t="shared" ref="Z2:Z41" si="5">(AL2/$AP$2)*100</f>
        <v>0</v>
      </c>
      <c r="AA2">
        <f t="shared" ref="AA2:AA41" si="6">(AM2/$AP$2)*100</f>
        <v>0</v>
      </c>
      <c r="AB2">
        <f>Y2+Z2</f>
        <v>0</v>
      </c>
      <c r="AC2" t="s">
        <v>0</v>
      </c>
      <c r="AD2" t="e">
        <v>#DIV/0!</v>
      </c>
      <c r="AE2">
        <v>-1070.7</v>
      </c>
      <c r="AF2">
        <v>-1070.7</v>
      </c>
      <c r="AH2">
        <v>47</v>
      </c>
      <c r="AI2">
        <v>201</v>
      </c>
      <c r="AJ2">
        <v>2</v>
      </c>
      <c r="AN2">
        <f>AK2+AL2</f>
        <v>0</v>
      </c>
      <c r="AO2" t="e">
        <f>(AK2/AN2)*100</f>
        <v>#DIV/0!</v>
      </c>
      <c r="AP2">
        <f t="shared" si="0"/>
        <v>250</v>
      </c>
      <c r="AQ2" t="s">
        <v>0</v>
      </c>
    </row>
    <row r="3" spans="1:43" x14ac:dyDescent="0.3">
      <c r="A3" t="s">
        <v>1</v>
      </c>
      <c r="B3" s="5">
        <v>4.5799999999999999E-3</v>
      </c>
      <c r="C3" s="5">
        <v>9.6539999999999994E-3</v>
      </c>
      <c r="D3" s="5">
        <v>1.1245E-2</v>
      </c>
      <c r="E3" s="5">
        <v>1.1904E-2</v>
      </c>
      <c r="F3" s="5">
        <v>1.2234E-2</v>
      </c>
      <c r="G3" s="5">
        <v>1.2421E-2</v>
      </c>
      <c r="H3" s="5">
        <v>1.2534E-2</v>
      </c>
      <c r="I3" s="5">
        <v>1.2604000000000001E-2</v>
      </c>
      <c r="J3" s="5">
        <v>1.2645999999999999E-2</v>
      </c>
      <c r="K3" s="5">
        <v>1.2670000000000001E-2</v>
      </c>
      <c r="L3" s="5">
        <v>1.0234899776549227</v>
      </c>
      <c r="M3" s="7">
        <v>2</v>
      </c>
      <c r="N3" s="7">
        <v>0.08</v>
      </c>
      <c r="O3" s="7">
        <v>0.36</v>
      </c>
      <c r="P3" s="7">
        <v>0.52970619905765404</v>
      </c>
      <c r="Q3" s="7">
        <v>9</v>
      </c>
      <c r="R3" s="7">
        <v>0</v>
      </c>
      <c r="S3" s="7">
        <v>0</v>
      </c>
      <c r="T3" s="7">
        <v>0.08</v>
      </c>
      <c r="U3" s="7">
        <v>0</v>
      </c>
      <c r="V3">
        <f t="shared" si="1"/>
        <v>4</v>
      </c>
      <c r="W3">
        <f t="shared" si="2"/>
        <v>96</v>
      </c>
      <c r="X3">
        <f t="shared" si="3"/>
        <v>0</v>
      </c>
      <c r="Y3">
        <f t="shared" si="4"/>
        <v>0</v>
      </c>
      <c r="Z3">
        <f t="shared" si="5"/>
        <v>0</v>
      </c>
      <c r="AA3">
        <f t="shared" si="6"/>
        <v>0</v>
      </c>
      <c r="AB3">
        <f t="shared" ref="AB3:AB26" si="7">Y3+Z3</f>
        <v>0</v>
      </c>
      <c r="AC3" t="s">
        <v>1</v>
      </c>
      <c r="AD3" t="e">
        <v>#DIV/0!</v>
      </c>
      <c r="AE3">
        <v>-1064.7345</v>
      </c>
      <c r="AF3">
        <v>-1064.7345</v>
      </c>
      <c r="AH3">
        <v>10</v>
      </c>
      <c r="AI3">
        <v>240</v>
      </c>
      <c r="AN3">
        <f t="shared" ref="AN3:AN26" si="8">AK3+AL3</f>
        <v>0</v>
      </c>
      <c r="AO3" t="e">
        <f t="shared" ref="AO3:AO25" si="9">(AK3/AN3)*100</f>
        <v>#DIV/0!</v>
      </c>
      <c r="AP3">
        <f t="shared" si="0"/>
        <v>250</v>
      </c>
      <c r="AQ3" t="s">
        <v>1</v>
      </c>
    </row>
    <row r="4" spans="1:43" x14ac:dyDescent="0.3">
      <c r="A4" t="s">
        <v>2</v>
      </c>
      <c r="B4" s="5">
        <v>3.1570000000000001E-3</v>
      </c>
      <c r="C4" s="5">
        <v>7.0340000000000003E-3</v>
      </c>
      <c r="D4" s="5">
        <v>8.4659999999999996E-3</v>
      </c>
      <c r="E4" s="5">
        <v>9.195E-3</v>
      </c>
      <c r="F4" s="5">
        <v>9.6399999999999993E-3</v>
      </c>
      <c r="G4" s="5">
        <v>9.9439999999999997E-3</v>
      </c>
      <c r="H4" s="5">
        <v>1.0163E-2</v>
      </c>
      <c r="I4" s="5">
        <v>1.0325000000000001E-2</v>
      </c>
      <c r="J4" s="5">
        <v>1.0449999999999999E-2</v>
      </c>
      <c r="K4" s="5">
        <v>1.0546E-2</v>
      </c>
      <c r="L4" s="5">
        <v>1.0262500546660802</v>
      </c>
      <c r="M4" s="7">
        <v>2</v>
      </c>
      <c r="N4" s="7">
        <v>7.6923076923076927E-2</v>
      </c>
      <c r="O4" s="7">
        <v>1.1538461538461537</v>
      </c>
      <c r="P4" s="7">
        <v>0.24493002679463499</v>
      </c>
      <c r="Q4" s="7">
        <v>30</v>
      </c>
      <c r="R4" s="7">
        <v>0</v>
      </c>
      <c r="S4" s="7">
        <v>0</v>
      </c>
      <c r="T4" s="7">
        <v>7.6923076923076927E-2</v>
      </c>
      <c r="U4" s="7">
        <v>0</v>
      </c>
      <c r="V4">
        <f t="shared" si="1"/>
        <v>8.7999999999999989</v>
      </c>
      <c r="W4">
        <f t="shared" si="2"/>
        <v>91.2</v>
      </c>
      <c r="X4">
        <f t="shared" si="3"/>
        <v>0</v>
      </c>
      <c r="Y4">
        <f t="shared" si="4"/>
        <v>0</v>
      </c>
      <c r="Z4">
        <f t="shared" si="5"/>
        <v>0</v>
      </c>
      <c r="AA4">
        <f t="shared" si="6"/>
        <v>0</v>
      </c>
      <c r="AB4">
        <f t="shared" si="7"/>
        <v>0</v>
      </c>
      <c r="AC4" t="s">
        <v>2</v>
      </c>
      <c r="AD4" t="e">
        <v>#DIV/0!</v>
      </c>
      <c r="AE4">
        <v>-1059.2545</v>
      </c>
      <c r="AF4">
        <v>-1059.2545</v>
      </c>
      <c r="AH4">
        <v>22</v>
      </c>
      <c r="AI4">
        <v>228</v>
      </c>
      <c r="AN4">
        <f t="shared" si="8"/>
        <v>0</v>
      </c>
      <c r="AO4" t="e">
        <f t="shared" si="9"/>
        <v>#DIV/0!</v>
      </c>
      <c r="AP4">
        <f t="shared" si="0"/>
        <v>250</v>
      </c>
      <c r="AQ4" t="s">
        <v>2</v>
      </c>
    </row>
    <row r="5" spans="1:43" x14ac:dyDescent="0.3">
      <c r="A5" t="s">
        <v>3</v>
      </c>
      <c r="B5" s="5">
        <v>3.5959999999999998E-3</v>
      </c>
      <c r="C5" s="5">
        <v>8.5489999999999993E-3</v>
      </c>
      <c r="D5" s="5">
        <v>1.0692E-2</v>
      </c>
      <c r="E5" s="5">
        <v>1.1929E-2</v>
      </c>
      <c r="F5" s="5">
        <v>1.2765E-2</v>
      </c>
      <c r="G5" s="5">
        <v>1.3383000000000001E-2</v>
      </c>
      <c r="H5" s="5">
        <v>1.3861999999999999E-2</v>
      </c>
      <c r="I5" s="5">
        <v>1.4249E-2</v>
      </c>
      <c r="J5" s="5">
        <v>1.4567999999999999E-2</v>
      </c>
      <c r="K5" s="5">
        <v>1.4833000000000001E-2</v>
      </c>
      <c r="L5" s="5">
        <v>1.0318265276700214</v>
      </c>
      <c r="M5" s="7">
        <v>1</v>
      </c>
      <c r="N5" s="7">
        <v>3.9215686274509803E-2</v>
      </c>
      <c r="O5" s="7">
        <v>0.15686274509803921</v>
      </c>
      <c r="P5" s="7">
        <v>0</v>
      </c>
      <c r="Q5" s="7">
        <v>4</v>
      </c>
      <c r="R5" s="7">
        <v>0</v>
      </c>
      <c r="S5" s="7">
        <v>0</v>
      </c>
      <c r="T5" s="7">
        <v>0</v>
      </c>
      <c r="U5" s="7">
        <v>0</v>
      </c>
      <c r="V5">
        <f t="shared" si="1"/>
        <v>26.400000000000002</v>
      </c>
      <c r="W5">
        <f t="shared" si="2"/>
        <v>73.599999999999994</v>
      </c>
      <c r="X5">
        <f t="shared" si="3"/>
        <v>0</v>
      </c>
      <c r="Y5">
        <f t="shared" si="4"/>
        <v>0</v>
      </c>
      <c r="Z5">
        <f t="shared" si="5"/>
        <v>0</v>
      </c>
      <c r="AA5">
        <f t="shared" si="6"/>
        <v>0</v>
      </c>
      <c r="AB5">
        <f t="shared" si="7"/>
        <v>0</v>
      </c>
      <c r="AC5" t="s">
        <v>3</v>
      </c>
      <c r="AD5" t="e">
        <v>#DIV/0!</v>
      </c>
      <c r="AE5">
        <v>-1053.5435</v>
      </c>
      <c r="AF5">
        <v>-1053.5435</v>
      </c>
      <c r="AH5">
        <v>66</v>
      </c>
      <c r="AI5">
        <v>184</v>
      </c>
      <c r="AN5">
        <f t="shared" si="8"/>
        <v>0</v>
      </c>
      <c r="AO5" t="e">
        <f t="shared" si="9"/>
        <v>#DIV/0!</v>
      </c>
      <c r="AP5">
        <f t="shared" si="0"/>
        <v>250</v>
      </c>
      <c r="AQ5" t="s">
        <v>3</v>
      </c>
    </row>
    <row r="6" spans="1:43" x14ac:dyDescent="0.3">
      <c r="A6" t="s">
        <v>4</v>
      </c>
      <c r="B6" s="5">
        <v>8.1449999999999995E-3</v>
      </c>
      <c r="C6" s="5">
        <v>2.0847000000000001E-2</v>
      </c>
      <c r="D6" s="5">
        <v>2.8754999999999999E-2</v>
      </c>
      <c r="E6" s="5">
        <v>3.4266999999999999E-2</v>
      </c>
      <c r="F6" s="5">
        <v>3.8392999999999997E-2</v>
      </c>
      <c r="G6" s="5">
        <v>4.1631000000000001E-2</v>
      </c>
      <c r="H6" s="5">
        <v>4.4262000000000003E-2</v>
      </c>
      <c r="I6" s="5">
        <v>4.6455000000000003E-2</v>
      </c>
      <c r="J6" s="5">
        <v>4.8319000000000001E-2</v>
      </c>
      <c r="K6" s="5">
        <v>4.9924999999999997E-2</v>
      </c>
      <c r="L6" s="5">
        <v>1.2843734938580058</v>
      </c>
      <c r="M6" s="7">
        <v>5</v>
      </c>
      <c r="N6" s="7">
        <v>0.16666666666666666</v>
      </c>
      <c r="O6" s="7">
        <v>1.3</v>
      </c>
      <c r="P6" s="7">
        <v>0.90109085334762096</v>
      </c>
      <c r="Q6" s="7">
        <v>39</v>
      </c>
      <c r="R6" s="7">
        <v>0</v>
      </c>
      <c r="S6" s="7">
        <v>0</v>
      </c>
      <c r="T6" s="7">
        <v>3.3333333333333333E-2</v>
      </c>
      <c r="U6" s="7">
        <v>0</v>
      </c>
      <c r="V6">
        <f t="shared" si="1"/>
        <v>25.2</v>
      </c>
      <c r="W6">
        <f t="shared" si="2"/>
        <v>74.8</v>
      </c>
      <c r="X6">
        <f t="shared" si="3"/>
        <v>0</v>
      </c>
      <c r="Y6">
        <f t="shared" si="4"/>
        <v>0</v>
      </c>
      <c r="Z6">
        <f t="shared" si="5"/>
        <v>0</v>
      </c>
      <c r="AA6">
        <f t="shared" si="6"/>
        <v>0</v>
      </c>
      <c r="AB6">
        <f t="shared" si="7"/>
        <v>0</v>
      </c>
      <c r="AC6" t="s">
        <v>4</v>
      </c>
      <c r="AD6" t="e">
        <v>#DIV/0!</v>
      </c>
      <c r="AE6">
        <v>-1042.4450000000002</v>
      </c>
      <c r="AF6">
        <v>-1042.4450000000002</v>
      </c>
      <c r="AH6">
        <v>63</v>
      </c>
      <c r="AI6">
        <v>187</v>
      </c>
      <c r="AN6">
        <f t="shared" si="8"/>
        <v>0</v>
      </c>
      <c r="AO6" t="e">
        <f t="shared" si="9"/>
        <v>#DIV/0!</v>
      </c>
      <c r="AP6">
        <f t="shared" si="0"/>
        <v>250</v>
      </c>
      <c r="AQ6" t="s">
        <v>4</v>
      </c>
    </row>
    <row r="7" spans="1:43" x14ac:dyDescent="0.3">
      <c r="A7" t="s">
        <v>5</v>
      </c>
      <c r="B7" s="5">
        <v>3.6549999999999998E-3</v>
      </c>
      <c r="C7" s="5">
        <v>7.5009999999999999E-3</v>
      </c>
      <c r="D7" s="5">
        <v>8.5339999999999999E-3</v>
      </c>
      <c r="E7" s="5">
        <v>8.796E-3</v>
      </c>
      <c r="F7" s="5">
        <v>8.8529999999999998E-3</v>
      </c>
      <c r="G7" s="5">
        <v>8.8500000000000002E-3</v>
      </c>
      <c r="H7" s="5">
        <v>8.8249999999999995E-3</v>
      </c>
      <c r="I7" s="5">
        <v>8.7919999999999995E-3</v>
      </c>
      <c r="J7" s="5">
        <v>8.7580000000000002E-3</v>
      </c>
      <c r="K7" s="5">
        <v>8.7259999999999994E-3</v>
      </c>
      <c r="L7" s="5">
        <v>1.0121873469415825</v>
      </c>
      <c r="M7" s="7">
        <v>2</v>
      </c>
      <c r="N7" s="7">
        <v>0.08</v>
      </c>
      <c r="O7" s="7">
        <v>0.36</v>
      </c>
      <c r="P7" s="7">
        <v>0.34883209584303199</v>
      </c>
      <c r="Q7" s="7">
        <v>9</v>
      </c>
      <c r="R7" s="7">
        <v>0</v>
      </c>
      <c r="S7" s="7">
        <v>0</v>
      </c>
      <c r="T7" s="7">
        <v>0</v>
      </c>
      <c r="U7" s="7">
        <v>0</v>
      </c>
      <c r="V7">
        <f t="shared" si="1"/>
        <v>1.2</v>
      </c>
      <c r="W7">
        <f t="shared" si="2"/>
        <v>98.8</v>
      </c>
      <c r="X7">
        <f t="shared" si="3"/>
        <v>0</v>
      </c>
      <c r="Y7">
        <f t="shared" si="4"/>
        <v>0</v>
      </c>
      <c r="Z7">
        <f t="shared" si="5"/>
        <v>0</v>
      </c>
      <c r="AA7">
        <f t="shared" si="6"/>
        <v>0</v>
      </c>
      <c r="AB7">
        <f t="shared" si="7"/>
        <v>0</v>
      </c>
      <c r="AC7" t="s">
        <v>5</v>
      </c>
      <c r="AD7" t="e">
        <v>#DIV/0!</v>
      </c>
      <c r="AE7">
        <v>-1033.1557499999999</v>
      </c>
      <c r="AF7">
        <v>-1033.1557499999999</v>
      </c>
      <c r="AH7">
        <v>3</v>
      </c>
      <c r="AI7">
        <v>247</v>
      </c>
      <c r="AN7">
        <f t="shared" si="8"/>
        <v>0</v>
      </c>
      <c r="AO7" t="e">
        <f t="shared" si="9"/>
        <v>#DIV/0!</v>
      </c>
      <c r="AP7">
        <f t="shared" si="0"/>
        <v>250</v>
      </c>
      <c r="AQ7" t="s">
        <v>5</v>
      </c>
    </row>
    <row r="8" spans="1:43" x14ac:dyDescent="0.3">
      <c r="A8" t="s">
        <v>6</v>
      </c>
      <c r="B8" s="5">
        <v>6.1409999999999998E-3</v>
      </c>
      <c r="C8" s="5">
        <v>1.4988E-2</v>
      </c>
      <c r="D8" s="5">
        <v>1.9082999999999999E-2</v>
      </c>
      <c r="E8" s="5">
        <v>2.1212999999999999E-2</v>
      </c>
      <c r="F8" s="5">
        <v>2.2443000000000001E-2</v>
      </c>
      <c r="G8" s="5">
        <v>2.3207999999999999E-2</v>
      </c>
      <c r="H8" s="5">
        <v>2.3709999999999998E-2</v>
      </c>
      <c r="I8" s="5">
        <v>2.4053000000000001E-2</v>
      </c>
      <c r="J8" s="5">
        <v>2.4292999999999999E-2</v>
      </c>
      <c r="K8" s="5">
        <v>2.4462000000000001E-2</v>
      </c>
      <c r="L8" s="5">
        <v>1.0206371333588966</v>
      </c>
      <c r="M8" s="7">
        <v>2</v>
      </c>
      <c r="N8" s="7">
        <v>7.407407407407407E-2</v>
      </c>
      <c r="O8" s="7">
        <v>0.25925925925925924</v>
      </c>
      <c r="P8" s="7">
        <v>0.410116318288409</v>
      </c>
      <c r="Q8" s="7">
        <v>7</v>
      </c>
      <c r="R8" s="7">
        <v>0</v>
      </c>
      <c r="S8" s="7">
        <v>0</v>
      </c>
      <c r="T8" s="7">
        <v>0</v>
      </c>
      <c r="U8" s="7">
        <v>0</v>
      </c>
      <c r="V8">
        <f t="shared" si="1"/>
        <v>97.2</v>
      </c>
      <c r="W8">
        <f t="shared" si="2"/>
        <v>0.4</v>
      </c>
      <c r="X8">
        <f t="shared" si="3"/>
        <v>2</v>
      </c>
      <c r="Y8">
        <f t="shared" si="4"/>
        <v>0.4</v>
      </c>
      <c r="Z8">
        <f t="shared" si="5"/>
        <v>0</v>
      </c>
      <c r="AA8">
        <f t="shared" si="6"/>
        <v>0</v>
      </c>
      <c r="AB8">
        <f t="shared" si="7"/>
        <v>0.4</v>
      </c>
      <c r="AC8" t="s">
        <v>6</v>
      </c>
      <c r="AD8">
        <v>100</v>
      </c>
      <c r="AE8">
        <v>-1032.4614999999999</v>
      </c>
      <c r="AF8">
        <v>-1032.4614999999999</v>
      </c>
      <c r="AH8">
        <v>243</v>
      </c>
      <c r="AI8">
        <v>1</v>
      </c>
      <c r="AJ8">
        <v>5</v>
      </c>
      <c r="AK8">
        <v>1</v>
      </c>
      <c r="AN8">
        <f t="shared" si="8"/>
        <v>1</v>
      </c>
      <c r="AO8">
        <f t="shared" si="9"/>
        <v>100</v>
      </c>
      <c r="AP8">
        <f t="shared" si="0"/>
        <v>250</v>
      </c>
      <c r="AQ8" t="s">
        <v>6</v>
      </c>
    </row>
    <row r="9" spans="1:43" x14ac:dyDescent="0.3">
      <c r="A9" t="s">
        <v>7</v>
      </c>
      <c r="B9" s="5">
        <v>9.8770000000000004E-3</v>
      </c>
      <c r="C9" s="5">
        <v>2.1083000000000001E-2</v>
      </c>
      <c r="D9" s="5">
        <v>2.5529E-2</v>
      </c>
      <c r="E9" s="5">
        <v>2.7757E-2</v>
      </c>
      <c r="F9" s="5">
        <v>2.9027000000000001E-2</v>
      </c>
      <c r="G9" s="5">
        <v>2.9822000000000001E-2</v>
      </c>
      <c r="H9" s="5">
        <v>3.0367999999999999E-2</v>
      </c>
      <c r="I9" s="5">
        <v>3.0780999999999999E-2</v>
      </c>
      <c r="J9" s="5">
        <v>3.1115E-2</v>
      </c>
      <c r="K9" s="5">
        <v>3.1391000000000002E-2</v>
      </c>
      <c r="L9" s="5">
        <v>1.0125528734343094</v>
      </c>
      <c r="M9" s="7">
        <v>4</v>
      </c>
      <c r="N9" s="7">
        <v>0.2</v>
      </c>
      <c r="O9" s="7">
        <v>3.1</v>
      </c>
      <c r="P9" s="7">
        <v>0.84712569445539798</v>
      </c>
      <c r="Q9" s="7">
        <v>62</v>
      </c>
      <c r="R9" s="7">
        <v>0</v>
      </c>
      <c r="S9" s="7">
        <v>0</v>
      </c>
      <c r="T9" s="7">
        <v>0.15</v>
      </c>
      <c r="U9" s="7">
        <v>0</v>
      </c>
      <c r="V9">
        <f t="shared" si="1"/>
        <v>75.599999999999994</v>
      </c>
      <c r="W9">
        <f t="shared" si="2"/>
        <v>24.4</v>
      </c>
      <c r="X9">
        <f t="shared" si="3"/>
        <v>0</v>
      </c>
      <c r="Y9">
        <f t="shared" si="4"/>
        <v>0</v>
      </c>
      <c r="Z9">
        <f t="shared" si="5"/>
        <v>0</v>
      </c>
      <c r="AA9">
        <f t="shared" si="6"/>
        <v>0</v>
      </c>
      <c r="AB9">
        <f t="shared" si="7"/>
        <v>0</v>
      </c>
      <c r="AC9" t="s">
        <v>7</v>
      </c>
      <c r="AD9" t="e">
        <v>#DIV/0!</v>
      </c>
      <c r="AE9">
        <v>-1026.7130000000002</v>
      </c>
      <c r="AF9">
        <v>-1026.7130000000002</v>
      </c>
      <c r="AH9">
        <v>189</v>
      </c>
      <c r="AI9">
        <v>61</v>
      </c>
      <c r="AN9">
        <f t="shared" si="8"/>
        <v>0</v>
      </c>
      <c r="AO9" t="e">
        <f t="shared" si="9"/>
        <v>#DIV/0!</v>
      </c>
      <c r="AP9">
        <f t="shared" si="0"/>
        <v>250</v>
      </c>
      <c r="AQ9" t="s">
        <v>7</v>
      </c>
    </row>
    <row r="10" spans="1:43" x14ac:dyDescent="0.3">
      <c r="A10" t="s">
        <v>8</v>
      </c>
      <c r="B10" s="5">
        <v>1.1054E-2</v>
      </c>
      <c r="C10" s="5">
        <v>2.452E-2</v>
      </c>
      <c r="D10" s="5">
        <v>3.0526999999999999E-2</v>
      </c>
      <c r="E10" s="5">
        <v>3.3891999999999999E-2</v>
      </c>
      <c r="F10" s="5">
        <v>3.6003E-2</v>
      </c>
      <c r="G10" s="5">
        <v>3.7419000000000001E-2</v>
      </c>
      <c r="H10" s="5">
        <v>3.8418000000000001E-2</v>
      </c>
      <c r="I10" s="5">
        <v>3.9157999999999998E-2</v>
      </c>
      <c r="J10" s="5">
        <v>3.9729E-2</v>
      </c>
      <c r="K10" s="5">
        <v>4.0178999999999999E-2</v>
      </c>
      <c r="L10" s="5">
        <v>1.1814383634485435</v>
      </c>
      <c r="M10" s="7">
        <v>6</v>
      </c>
      <c r="N10" s="7">
        <v>0.21428571428571427</v>
      </c>
      <c r="O10" s="7">
        <v>5.8571428571428568</v>
      </c>
      <c r="P10" s="7">
        <v>0.28388230547904297</v>
      </c>
      <c r="Q10" s="7">
        <v>164</v>
      </c>
      <c r="R10" s="7">
        <v>3.5714285714285712E-2</v>
      </c>
      <c r="S10" s="7">
        <v>1</v>
      </c>
      <c r="T10" s="7">
        <v>0</v>
      </c>
      <c r="U10" s="7">
        <v>1</v>
      </c>
      <c r="V10">
        <f t="shared" si="1"/>
        <v>36.799999999999997</v>
      </c>
      <c r="W10">
        <f t="shared" si="2"/>
        <v>62.8</v>
      </c>
      <c r="X10">
        <f t="shared" si="3"/>
        <v>0</v>
      </c>
      <c r="Y10">
        <f t="shared" si="4"/>
        <v>0.4</v>
      </c>
      <c r="Z10">
        <f t="shared" si="5"/>
        <v>0</v>
      </c>
      <c r="AA10">
        <f t="shared" si="6"/>
        <v>0</v>
      </c>
      <c r="AB10">
        <f t="shared" si="7"/>
        <v>0.4</v>
      </c>
      <c r="AC10" t="s">
        <v>8</v>
      </c>
      <c r="AD10">
        <v>100</v>
      </c>
      <c r="AE10">
        <v>-1015.9915</v>
      </c>
      <c r="AF10">
        <v>-1015.9915</v>
      </c>
      <c r="AH10">
        <v>92</v>
      </c>
      <c r="AI10">
        <v>157</v>
      </c>
      <c r="AK10">
        <v>1</v>
      </c>
      <c r="AN10">
        <f t="shared" si="8"/>
        <v>1</v>
      </c>
      <c r="AO10">
        <f t="shared" si="9"/>
        <v>100</v>
      </c>
      <c r="AP10">
        <f t="shared" si="0"/>
        <v>250</v>
      </c>
      <c r="AQ10" t="s">
        <v>8</v>
      </c>
    </row>
    <row r="11" spans="1:43" x14ac:dyDescent="0.3">
      <c r="A11" t="s">
        <v>9</v>
      </c>
      <c r="B11" s="5">
        <v>6.9459999999999999E-3</v>
      </c>
      <c r="C11" s="5">
        <v>1.5287E-2</v>
      </c>
      <c r="D11" s="5">
        <v>1.8485000000000001E-2</v>
      </c>
      <c r="E11" s="5">
        <v>2.0112000000000001E-2</v>
      </c>
      <c r="F11" s="5">
        <v>2.1076000000000001E-2</v>
      </c>
      <c r="G11" s="5">
        <v>2.1704000000000001E-2</v>
      </c>
      <c r="H11" s="5">
        <v>2.2141000000000001E-2</v>
      </c>
      <c r="I11" s="5">
        <v>2.2459E-2</v>
      </c>
      <c r="J11" s="5">
        <v>2.2703000000000001E-2</v>
      </c>
      <c r="K11" s="5">
        <v>2.2896E-2</v>
      </c>
      <c r="L11" s="5">
        <v>1.034569815615362</v>
      </c>
      <c r="M11" s="7">
        <v>3</v>
      </c>
      <c r="N11" s="7">
        <v>0.10344827586206896</v>
      </c>
      <c r="O11" s="7">
        <v>7</v>
      </c>
      <c r="P11" s="7">
        <v>6.2150380421717201E-2</v>
      </c>
      <c r="Q11" s="7">
        <v>203</v>
      </c>
      <c r="R11" s="7">
        <v>0</v>
      </c>
      <c r="S11" s="7">
        <v>0</v>
      </c>
      <c r="T11" s="7">
        <v>3.4482758620689655E-2</v>
      </c>
      <c r="U11" s="7">
        <v>1</v>
      </c>
      <c r="V11">
        <f t="shared" si="1"/>
        <v>1.6</v>
      </c>
      <c r="W11">
        <f t="shared" si="2"/>
        <v>98.4</v>
      </c>
      <c r="X11">
        <f t="shared" si="3"/>
        <v>0</v>
      </c>
      <c r="Y11">
        <f t="shared" si="4"/>
        <v>0</v>
      </c>
      <c r="Z11">
        <f t="shared" si="5"/>
        <v>0</v>
      </c>
      <c r="AA11">
        <f t="shared" si="6"/>
        <v>0</v>
      </c>
      <c r="AB11">
        <f t="shared" si="7"/>
        <v>0</v>
      </c>
      <c r="AC11" t="s">
        <v>9</v>
      </c>
      <c r="AD11" t="e">
        <v>#DIV/0!</v>
      </c>
      <c r="AE11">
        <v>-1007.417</v>
      </c>
      <c r="AF11">
        <v>-1007.417</v>
      </c>
      <c r="AH11">
        <v>4</v>
      </c>
      <c r="AI11">
        <v>246</v>
      </c>
      <c r="AN11">
        <f t="shared" si="8"/>
        <v>0</v>
      </c>
      <c r="AO11" t="e">
        <f t="shared" si="9"/>
        <v>#DIV/0!</v>
      </c>
      <c r="AP11">
        <f t="shared" si="0"/>
        <v>250</v>
      </c>
      <c r="AQ11" t="s">
        <v>9</v>
      </c>
    </row>
    <row r="12" spans="1:43" x14ac:dyDescent="0.3">
      <c r="A12" s="4" t="s">
        <v>10</v>
      </c>
      <c r="B12" s="5">
        <v>8.6350000000000003E-3</v>
      </c>
      <c r="C12" s="5">
        <v>1.9206999999999998E-2</v>
      </c>
      <c r="D12" s="5">
        <v>2.3653E-2</v>
      </c>
      <c r="E12" s="5">
        <v>2.6081E-2</v>
      </c>
      <c r="F12" s="5">
        <v>2.7584000000000001E-2</v>
      </c>
      <c r="G12" s="5">
        <v>2.8587000000000001E-2</v>
      </c>
      <c r="H12" s="5">
        <v>2.9295000000000002E-2</v>
      </c>
      <c r="I12" s="5">
        <v>2.9814E-2</v>
      </c>
      <c r="J12" s="5">
        <v>3.0209E-2</v>
      </c>
      <c r="K12" s="5">
        <v>3.0518E-2</v>
      </c>
      <c r="L12" s="5">
        <v>1.0596810079249688</v>
      </c>
      <c r="M12" s="7">
        <v>4</v>
      </c>
      <c r="N12" s="7">
        <v>0.13333333333333333</v>
      </c>
      <c r="O12" s="7">
        <v>7.2</v>
      </c>
      <c r="P12" s="7">
        <v>0.224583240206569</v>
      </c>
      <c r="Q12" s="7">
        <v>216</v>
      </c>
      <c r="R12" s="7">
        <v>0</v>
      </c>
      <c r="S12" s="7">
        <v>0</v>
      </c>
      <c r="T12" s="7">
        <v>0</v>
      </c>
      <c r="U12" s="7">
        <v>0</v>
      </c>
      <c r="V12">
        <f t="shared" si="1"/>
        <v>1.2</v>
      </c>
      <c r="W12">
        <f t="shared" si="2"/>
        <v>98.8</v>
      </c>
      <c r="X12">
        <f t="shared" si="3"/>
        <v>0</v>
      </c>
      <c r="Y12">
        <f t="shared" si="4"/>
        <v>0</v>
      </c>
      <c r="Z12">
        <f t="shared" si="5"/>
        <v>0</v>
      </c>
      <c r="AA12">
        <f t="shared" si="6"/>
        <v>0</v>
      </c>
      <c r="AB12">
        <f t="shared" si="7"/>
        <v>0</v>
      </c>
      <c r="AC12" s="4" t="s">
        <v>10</v>
      </c>
      <c r="AD12" t="e">
        <v>#DIV/0!</v>
      </c>
      <c r="AE12">
        <v>-1000.7595</v>
      </c>
      <c r="AF12">
        <v>-1000.7595</v>
      </c>
      <c r="AH12">
        <v>3</v>
      </c>
      <c r="AI12">
        <v>247</v>
      </c>
      <c r="AN12">
        <f t="shared" si="8"/>
        <v>0</v>
      </c>
      <c r="AO12" t="e">
        <f t="shared" si="9"/>
        <v>#DIV/0!</v>
      </c>
      <c r="AP12">
        <f t="shared" si="0"/>
        <v>250</v>
      </c>
      <c r="AQ12" s="4" t="s">
        <v>10</v>
      </c>
    </row>
    <row r="13" spans="1:43" x14ac:dyDescent="0.3">
      <c r="A13" t="s">
        <v>11</v>
      </c>
      <c r="B13" s="5">
        <v>8.1359999999999991E-3</v>
      </c>
      <c r="C13" s="5">
        <v>1.839E-2</v>
      </c>
      <c r="D13" s="5">
        <v>2.2853999999999999E-2</v>
      </c>
      <c r="E13" s="5">
        <v>2.5412000000000001E-2</v>
      </c>
      <c r="F13" s="5">
        <v>2.7092999999999999E-2</v>
      </c>
      <c r="G13" s="5">
        <v>2.8274000000000001E-2</v>
      </c>
      <c r="H13" s="5">
        <v>2.9142999999999999E-2</v>
      </c>
      <c r="I13" s="5">
        <v>2.9808000000000001E-2</v>
      </c>
      <c r="J13" s="5">
        <v>3.0335000000000001E-2</v>
      </c>
      <c r="K13" s="5">
        <v>3.0762999999999999E-2</v>
      </c>
      <c r="L13" s="5">
        <v>1.0420071804498008</v>
      </c>
      <c r="M13" s="7">
        <v>4</v>
      </c>
      <c r="N13" s="7">
        <v>0.125</v>
      </c>
      <c r="O13" s="7">
        <v>5.0625</v>
      </c>
      <c r="P13" s="7">
        <v>0.16706282717257701</v>
      </c>
      <c r="Q13" s="7">
        <v>162</v>
      </c>
      <c r="R13" s="7">
        <v>0</v>
      </c>
      <c r="S13" s="7">
        <v>0</v>
      </c>
      <c r="T13" s="7">
        <v>3.125E-2</v>
      </c>
      <c r="U13" s="7">
        <v>0</v>
      </c>
      <c r="V13">
        <f t="shared" si="1"/>
        <v>2.4</v>
      </c>
      <c r="W13">
        <f t="shared" si="2"/>
        <v>97.2</v>
      </c>
      <c r="X13">
        <f t="shared" si="3"/>
        <v>0</v>
      </c>
      <c r="Y13">
        <f t="shared" si="4"/>
        <v>0.4</v>
      </c>
      <c r="Z13">
        <f t="shared" si="5"/>
        <v>0</v>
      </c>
      <c r="AA13">
        <f t="shared" si="6"/>
        <v>0</v>
      </c>
      <c r="AB13">
        <f t="shared" si="7"/>
        <v>0.4</v>
      </c>
      <c r="AC13" t="s">
        <v>11</v>
      </c>
      <c r="AD13">
        <v>100</v>
      </c>
      <c r="AE13">
        <v>-997.59050000000002</v>
      </c>
      <c r="AF13">
        <v>-997.59050000000002</v>
      </c>
      <c r="AH13">
        <v>6</v>
      </c>
      <c r="AI13">
        <v>243</v>
      </c>
      <c r="AK13">
        <v>1</v>
      </c>
      <c r="AN13">
        <f t="shared" si="8"/>
        <v>1</v>
      </c>
      <c r="AO13">
        <f t="shared" si="9"/>
        <v>100</v>
      </c>
      <c r="AP13">
        <f t="shared" si="0"/>
        <v>250</v>
      </c>
      <c r="AQ13" t="s">
        <v>11</v>
      </c>
    </row>
    <row r="14" spans="1:43" x14ac:dyDescent="0.3">
      <c r="A14" t="s">
        <v>12</v>
      </c>
      <c r="B14" s="6">
        <v>1.0385E-2</v>
      </c>
      <c r="C14" s="6">
        <v>2.3948000000000001E-2</v>
      </c>
      <c r="D14" s="6">
        <v>3.0589000000000002E-2</v>
      </c>
      <c r="E14" s="6">
        <v>3.4362999999999998E-2</v>
      </c>
      <c r="F14" s="6">
        <v>3.6844000000000002E-2</v>
      </c>
      <c r="G14" s="6">
        <v>3.8637999999999999E-2</v>
      </c>
      <c r="H14" s="6">
        <v>4.0007000000000001E-2</v>
      </c>
      <c r="I14" s="6">
        <v>4.1085000000000003E-2</v>
      </c>
      <c r="J14" s="6">
        <v>4.1957000000000001E-2</v>
      </c>
      <c r="K14" s="6">
        <v>4.2678000000000001E-2</v>
      </c>
      <c r="L14" s="6">
        <v>1.0481022163816522</v>
      </c>
      <c r="M14" s="7">
        <v>7</v>
      </c>
      <c r="N14" s="7">
        <v>0.26923076923076922</v>
      </c>
      <c r="O14" s="7">
        <v>7.7307692307692308</v>
      </c>
      <c r="P14" s="7">
        <v>0.23367782684192501</v>
      </c>
      <c r="Q14" s="7">
        <v>201</v>
      </c>
      <c r="R14" s="7">
        <v>0</v>
      </c>
      <c r="S14" s="7">
        <v>0</v>
      </c>
      <c r="T14" s="7">
        <v>0</v>
      </c>
      <c r="U14" s="7">
        <v>0</v>
      </c>
      <c r="V14">
        <f t="shared" si="1"/>
        <v>2</v>
      </c>
      <c r="W14">
        <f t="shared" si="2"/>
        <v>98</v>
      </c>
      <c r="X14">
        <f t="shared" si="3"/>
        <v>0</v>
      </c>
      <c r="Y14">
        <f t="shared" si="4"/>
        <v>0</v>
      </c>
      <c r="Z14">
        <f t="shared" si="5"/>
        <v>0</v>
      </c>
      <c r="AA14">
        <f t="shared" si="6"/>
        <v>0</v>
      </c>
      <c r="AB14">
        <f t="shared" si="7"/>
        <v>0</v>
      </c>
      <c r="AC14" t="s">
        <v>12</v>
      </c>
      <c r="AD14" t="e">
        <v>#DIV/0!</v>
      </c>
      <c r="AE14">
        <v>-996.98849999999993</v>
      </c>
      <c r="AF14">
        <v>-996.98849999999993</v>
      </c>
      <c r="AH14">
        <v>5</v>
      </c>
      <c r="AI14">
        <v>245</v>
      </c>
      <c r="AN14">
        <f t="shared" si="8"/>
        <v>0</v>
      </c>
      <c r="AO14" t="e">
        <f t="shared" si="9"/>
        <v>#DIV/0!</v>
      </c>
      <c r="AP14">
        <f t="shared" si="0"/>
        <v>250</v>
      </c>
      <c r="AQ14" t="s">
        <v>12</v>
      </c>
    </row>
    <row r="15" spans="1:43" s="3" customFormat="1" x14ac:dyDescent="0.3">
      <c r="A15" s="3" t="s">
        <v>13</v>
      </c>
      <c r="B15" s="5">
        <v>8.8780000000000005E-3</v>
      </c>
      <c r="C15" s="5">
        <v>1.8806E-2</v>
      </c>
      <c r="D15" s="5">
        <v>2.2453000000000001E-2</v>
      </c>
      <c r="E15" s="5">
        <v>2.4403999999999999E-2</v>
      </c>
      <c r="F15" s="5">
        <v>2.5666999999999999E-2</v>
      </c>
      <c r="G15" s="5">
        <v>2.6561999999999999E-2</v>
      </c>
      <c r="H15" s="5">
        <v>2.7236E-2</v>
      </c>
      <c r="I15" s="5">
        <v>2.776E-2</v>
      </c>
      <c r="J15" s="5">
        <v>2.8177000000000001E-2</v>
      </c>
      <c r="K15" s="5">
        <v>2.8517000000000001E-2</v>
      </c>
      <c r="L15" s="5">
        <v>1.0349635971808455</v>
      </c>
      <c r="M15" s="7">
        <v>6</v>
      </c>
      <c r="N15" s="7">
        <v>0.22222222222222221</v>
      </c>
      <c r="O15" s="7">
        <v>2.5185185185185186</v>
      </c>
      <c r="P15" s="7">
        <v>0.63734841509516904</v>
      </c>
      <c r="Q15" s="7">
        <v>68</v>
      </c>
      <c r="R15" s="7">
        <v>3.7037037037037035E-2</v>
      </c>
      <c r="S15" s="7">
        <v>1</v>
      </c>
      <c r="T15" s="7">
        <v>0</v>
      </c>
      <c r="U15" s="7">
        <v>1</v>
      </c>
      <c r="V15">
        <f t="shared" si="1"/>
        <v>27.6</v>
      </c>
      <c r="W15">
        <f t="shared" si="2"/>
        <v>70.399999999999991</v>
      </c>
      <c r="X15">
        <f t="shared" si="3"/>
        <v>2</v>
      </c>
      <c r="Y15">
        <f t="shared" si="4"/>
        <v>0</v>
      </c>
      <c r="Z15">
        <f t="shared" si="5"/>
        <v>0</v>
      </c>
      <c r="AA15">
        <f t="shared" si="6"/>
        <v>0</v>
      </c>
      <c r="AB15">
        <f t="shared" si="7"/>
        <v>0</v>
      </c>
      <c r="AC15" s="3" t="s">
        <v>13</v>
      </c>
      <c r="AD15" t="e">
        <v>#DIV/0!</v>
      </c>
      <c r="AE15">
        <v>-992.51400000000001</v>
      </c>
      <c r="AF15">
        <v>-992.51400000000001</v>
      </c>
      <c r="AG15"/>
      <c r="AH15" s="1">
        <v>69</v>
      </c>
      <c r="AI15" s="1">
        <v>176</v>
      </c>
      <c r="AJ15" s="1">
        <v>5</v>
      </c>
      <c r="AK15" s="1"/>
      <c r="AL15" s="1"/>
      <c r="AN15">
        <f t="shared" si="8"/>
        <v>0</v>
      </c>
      <c r="AO15" t="e">
        <f t="shared" si="9"/>
        <v>#DIV/0!</v>
      </c>
      <c r="AP15">
        <f>SUM(AH15:AL15)</f>
        <v>250</v>
      </c>
      <c r="AQ15" s="3" t="s">
        <v>13</v>
      </c>
    </row>
    <row r="16" spans="1:43" x14ac:dyDescent="0.3">
      <c r="A16" s="11" t="s">
        <v>14</v>
      </c>
      <c r="B16" s="12">
        <v>1.363E-2</v>
      </c>
      <c r="C16" s="12">
        <v>3.2460000000000003E-2</v>
      </c>
      <c r="D16" s="12">
        <v>4.1302999999999999E-2</v>
      </c>
      <c r="E16" s="12">
        <v>4.6344000000000003E-2</v>
      </c>
      <c r="F16" s="12">
        <v>4.9572999999999999E-2</v>
      </c>
      <c r="G16" s="12">
        <v>5.1790999999999997E-2</v>
      </c>
      <c r="H16" s="12">
        <v>5.3391000000000001E-2</v>
      </c>
      <c r="I16" s="12">
        <v>5.4594999999999998E-2</v>
      </c>
      <c r="J16" s="12">
        <v>5.5534E-2</v>
      </c>
      <c r="K16" s="12">
        <v>5.6284000000000001E-2</v>
      </c>
      <c r="L16" s="12">
        <v>1.1476823876743354</v>
      </c>
      <c r="M16" s="13">
        <v>13</v>
      </c>
      <c r="N16" s="13">
        <v>0.44827586206896552</v>
      </c>
      <c r="O16" s="13">
        <v>17.241379310344829</v>
      </c>
      <c r="P16" s="13">
        <v>1.0667131076960701</v>
      </c>
      <c r="Q16" s="13">
        <v>500</v>
      </c>
      <c r="R16" s="13">
        <v>0.34482758620689657</v>
      </c>
      <c r="S16" s="13">
        <v>10</v>
      </c>
      <c r="T16" s="13">
        <v>6.8965517241379309E-2</v>
      </c>
      <c r="U16" s="13">
        <v>15</v>
      </c>
      <c r="V16" s="1">
        <f t="shared" si="1"/>
        <v>2.4</v>
      </c>
      <c r="W16" s="1">
        <f t="shared" si="2"/>
        <v>70</v>
      </c>
      <c r="X16" s="1">
        <f t="shared" si="3"/>
        <v>0</v>
      </c>
      <c r="Y16" s="1">
        <f t="shared" si="4"/>
        <v>27.6</v>
      </c>
      <c r="Z16" s="1">
        <f t="shared" si="5"/>
        <v>0</v>
      </c>
      <c r="AA16" s="1">
        <f t="shared" si="6"/>
        <v>0</v>
      </c>
      <c r="AB16" s="1">
        <f t="shared" si="7"/>
        <v>27.6</v>
      </c>
      <c r="AC16" s="11" t="s">
        <v>14</v>
      </c>
      <c r="AD16" s="1">
        <v>100</v>
      </c>
      <c r="AE16">
        <v>-984.51299999999992</v>
      </c>
      <c r="AF16">
        <v>-984.51299999999992</v>
      </c>
      <c r="AG16">
        <f>100-AD16</f>
        <v>0</v>
      </c>
      <c r="AH16" s="2">
        <v>6</v>
      </c>
      <c r="AI16">
        <v>175</v>
      </c>
      <c r="AJ16" s="2">
        <v>0</v>
      </c>
      <c r="AK16" s="2">
        <v>69</v>
      </c>
      <c r="AN16">
        <f t="shared" si="8"/>
        <v>69</v>
      </c>
      <c r="AO16">
        <f t="shared" si="9"/>
        <v>100</v>
      </c>
      <c r="AP16">
        <f t="shared" ref="AP16:AP21" si="10">SUM(AH16:AL16)</f>
        <v>250</v>
      </c>
      <c r="AQ16" s="11" t="s">
        <v>14</v>
      </c>
    </row>
    <row r="17" spans="1:43" x14ac:dyDescent="0.3">
      <c r="A17" s="2" t="s">
        <v>15</v>
      </c>
      <c r="B17" s="5">
        <v>7.5900000000000004E-3</v>
      </c>
      <c r="C17" s="5">
        <v>1.9592999999999999E-2</v>
      </c>
      <c r="D17" s="5">
        <v>2.7199999999999998E-2</v>
      </c>
      <c r="E17" s="5">
        <v>3.2726999999999999E-2</v>
      </c>
      <c r="F17" s="5">
        <v>3.6989000000000001E-2</v>
      </c>
      <c r="G17" s="5">
        <v>4.0407999999999999E-2</v>
      </c>
      <c r="H17" s="5">
        <v>4.3232E-2</v>
      </c>
      <c r="I17" s="5">
        <v>4.5594999999999997E-2</v>
      </c>
      <c r="J17" s="5">
        <v>4.7583E-2</v>
      </c>
      <c r="K17" s="5">
        <v>4.9274999999999999E-2</v>
      </c>
      <c r="L17" s="5">
        <v>1.0544353505519726</v>
      </c>
      <c r="M17" s="7">
        <v>11</v>
      </c>
      <c r="N17" s="7">
        <v>0.5</v>
      </c>
      <c r="O17" s="7">
        <v>8.8181818181818183</v>
      </c>
      <c r="P17" s="7">
        <v>1.3380843720056399</v>
      </c>
      <c r="Q17" s="7">
        <v>194</v>
      </c>
      <c r="R17" s="7">
        <v>0.45454545454545453</v>
      </c>
      <c r="S17" s="7">
        <v>10</v>
      </c>
      <c r="T17" s="7">
        <v>9.0909090909090912E-2</v>
      </c>
      <c r="U17" s="7">
        <v>1</v>
      </c>
      <c r="V17">
        <f t="shared" si="1"/>
        <v>18</v>
      </c>
      <c r="W17">
        <f t="shared" si="2"/>
        <v>80</v>
      </c>
      <c r="X17">
        <f t="shared" si="3"/>
        <v>1.2</v>
      </c>
      <c r="Y17">
        <f t="shared" si="4"/>
        <v>0.4</v>
      </c>
      <c r="Z17">
        <f t="shared" si="5"/>
        <v>0.4</v>
      </c>
      <c r="AA17">
        <f t="shared" si="6"/>
        <v>0</v>
      </c>
      <c r="AB17">
        <f t="shared" si="7"/>
        <v>0.8</v>
      </c>
      <c r="AC17" s="2" t="s">
        <v>15</v>
      </c>
      <c r="AD17">
        <v>50</v>
      </c>
      <c r="AE17">
        <v>-969.4525000000001</v>
      </c>
      <c r="AF17">
        <v>-969.4525000000001</v>
      </c>
      <c r="AG17">
        <f t="shared" ref="AG17:AG35" si="11">100-AD17</f>
        <v>50</v>
      </c>
      <c r="AH17" s="2">
        <v>45</v>
      </c>
      <c r="AI17">
        <v>200</v>
      </c>
      <c r="AJ17" s="2">
        <v>3</v>
      </c>
      <c r="AK17" s="2">
        <v>1</v>
      </c>
      <c r="AL17" s="2">
        <v>1</v>
      </c>
      <c r="AM17" s="2"/>
      <c r="AN17">
        <f t="shared" si="8"/>
        <v>2</v>
      </c>
      <c r="AO17">
        <f t="shared" si="9"/>
        <v>50</v>
      </c>
      <c r="AP17">
        <f t="shared" si="10"/>
        <v>250</v>
      </c>
      <c r="AQ17" s="2" t="s">
        <v>15</v>
      </c>
    </row>
    <row r="18" spans="1:43" x14ac:dyDescent="0.3">
      <c r="A18" s="2" t="s">
        <v>16</v>
      </c>
      <c r="B18" s="5">
        <v>9.3130000000000001E-3</v>
      </c>
      <c r="C18" s="5">
        <v>2.1398E-2</v>
      </c>
      <c r="D18" s="5">
        <v>2.7215E-2</v>
      </c>
      <c r="E18" s="5">
        <v>3.0734999999999998E-2</v>
      </c>
      <c r="F18" s="5">
        <v>3.3089E-2</v>
      </c>
      <c r="G18" s="5">
        <v>3.4772999999999998E-2</v>
      </c>
      <c r="H18" s="5">
        <v>3.6035999999999999E-2</v>
      </c>
      <c r="I18" s="5">
        <v>3.7018000000000002E-2</v>
      </c>
      <c r="J18" s="5">
        <v>3.7810999999999997E-2</v>
      </c>
      <c r="K18" s="5">
        <v>3.8471999999999999E-2</v>
      </c>
      <c r="L18" s="5">
        <v>1.052085946739902</v>
      </c>
      <c r="M18" s="7">
        <v>9</v>
      </c>
      <c r="N18" s="7">
        <v>0.36</v>
      </c>
      <c r="O18" s="7">
        <v>4.5999999999999996</v>
      </c>
      <c r="P18" s="7">
        <v>0.93710713210772101</v>
      </c>
      <c r="Q18" s="7">
        <v>115</v>
      </c>
      <c r="R18" s="7">
        <v>0.2</v>
      </c>
      <c r="S18" s="7">
        <v>5</v>
      </c>
      <c r="T18" s="7">
        <v>0.08</v>
      </c>
      <c r="U18" s="7">
        <v>1</v>
      </c>
      <c r="V18">
        <f t="shared" si="1"/>
        <v>16.8</v>
      </c>
      <c r="W18">
        <f t="shared" si="2"/>
        <v>82.399999999999991</v>
      </c>
      <c r="X18">
        <f t="shared" si="3"/>
        <v>0.4</v>
      </c>
      <c r="Y18">
        <f t="shared" si="4"/>
        <v>0.4</v>
      </c>
      <c r="Z18">
        <f t="shared" si="5"/>
        <v>0</v>
      </c>
      <c r="AA18">
        <f t="shared" si="6"/>
        <v>0</v>
      </c>
      <c r="AB18">
        <f t="shared" si="7"/>
        <v>0.4</v>
      </c>
      <c r="AC18" s="2" t="s">
        <v>16</v>
      </c>
      <c r="AD18">
        <v>100</v>
      </c>
      <c r="AE18">
        <v>-964.274</v>
      </c>
      <c r="AF18">
        <v>-964.274</v>
      </c>
      <c r="AG18">
        <f t="shared" si="11"/>
        <v>0</v>
      </c>
      <c r="AH18" s="2">
        <v>42</v>
      </c>
      <c r="AI18">
        <v>206</v>
      </c>
      <c r="AJ18" s="2">
        <v>1</v>
      </c>
      <c r="AK18" s="2">
        <v>1</v>
      </c>
      <c r="AN18">
        <f t="shared" si="8"/>
        <v>1</v>
      </c>
      <c r="AO18">
        <f t="shared" si="9"/>
        <v>100</v>
      </c>
      <c r="AP18">
        <f t="shared" si="10"/>
        <v>250</v>
      </c>
      <c r="AQ18" s="2" t="s">
        <v>16</v>
      </c>
    </row>
    <row r="19" spans="1:43" x14ac:dyDescent="0.3">
      <c r="A19" s="2" t="s">
        <v>42</v>
      </c>
      <c r="B19" s="5">
        <v>1.0423999999999999E-2</v>
      </c>
      <c r="C19" s="5">
        <v>2.3026000000000001E-2</v>
      </c>
      <c r="D19" s="5">
        <v>2.8604000000000001E-2</v>
      </c>
      <c r="E19" s="5">
        <v>3.1893999999999999E-2</v>
      </c>
      <c r="F19" s="5">
        <v>3.4081E-2</v>
      </c>
      <c r="G19" s="5">
        <v>3.5632999999999998E-2</v>
      </c>
      <c r="H19" s="5">
        <v>3.6797999999999997E-2</v>
      </c>
      <c r="I19" s="5">
        <v>3.7708999999999999E-2</v>
      </c>
      <c r="J19" s="5">
        <v>3.8441000000000003E-2</v>
      </c>
      <c r="K19" s="5">
        <v>3.9042E-2</v>
      </c>
      <c r="L19" s="5">
        <v>1.0948190446126964</v>
      </c>
      <c r="M19" s="7">
        <v>14</v>
      </c>
      <c r="N19" s="7">
        <v>0.53846153846153844</v>
      </c>
      <c r="O19" s="7">
        <v>4.2692307692307692</v>
      </c>
      <c r="P19" s="7">
        <v>1.6984645617356999</v>
      </c>
      <c r="Q19" s="7">
        <v>111</v>
      </c>
      <c r="R19" s="7">
        <v>0.30769230769230771</v>
      </c>
      <c r="S19" s="7">
        <v>8</v>
      </c>
      <c r="T19" s="7">
        <v>0</v>
      </c>
      <c r="V19">
        <f t="shared" si="1"/>
        <v>11.600000000000001</v>
      </c>
      <c r="W19">
        <f t="shared" si="2"/>
        <v>82</v>
      </c>
      <c r="X19">
        <f t="shared" si="3"/>
        <v>3.2</v>
      </c>
      <c r="Y19">
        <f t="shared" si="4"/>
        <v>2.8000000000000003</v>
      </c>
      <c r="Z19">
        <f t="shared" si="5"/>
        <v>0.4</v>
      </c>
      <c r="AA19">
        <f t="shared" si="6"/>
        <v>0</v>
      </c>
      <c r="AB19">
        <f t="shared" ref="AB19" si="12">Y19+Z19</f>
        <v>3.2</v>
      </c>
      <c r="AC19" s="2" t="s">
        <v>42</v>
      </c>
      <c r="AD19">
        <v>87.5</v>
      </c>
      <c r="AF19">
        <v>-955.02499999999998</v>
      </c>
      <c r="AG19">
        <f t="shared" si="11"/>
        <v>12.5</v>
      </c>
      <c r="AH19" s="2">
        <v>29</v>
      </c>
      <c r="AI19">
        <v>205</v>
      </c>
      <c r="AJ19" s="2">
        <v>8</v>
      </c>
      <c r="AK19" s="2">
        <v>7</v>
      </c>
      <c r="AL19">
        <v>1</v>
      </c>
      <c r="AN19">
        <f t="shared" ref="AN19" si="13">AK19+AL19</f>
        <v>8</v>
      </c>
      <c r="AO19">
        <f t="shared" ref="AO19" si="14">(AK19/AN19)*100</f>
        <v>87.5</v>
      </c>
      <c r="AP19">
        <f t="shared" ref="AP19" si="15">SUM(AH19:AL19)</f>
        <v>250</v>
      </c>
      <c r="AQ19" s="2" t="s">
        <v>42</v>
      </c>
    </row>
    <row r="20" spans="1:43" x14ac:dyDescent="0.3">
      <c r="A20" s="2" t="s">
        <v>17</v>
      </c>
      <c r="B20" s="5">
        <v>1.3246000000000001E-2</v>
      </c>
      <c r="C20" s="5">
        <v>2.6884999999999999E-2</v>
      </c>
      <c r="D20" s="5">
        <v>3.1375E-2</v>
      </c>
      <c r="E20" s="5">
        <v>3.3487999999999997E-2</v>
      </c>
      <c r="F20" s="5">
        <v>3.4673000000000002E-2</v>
      </c>
      <c r="G20" s="5">
        <v>3.5392E-2</v>
      </c>
      <c r="H20" s="5">
        <v>3.5832999999999997E-2</v>
      </c>
      <c r="I20" s="5">
        <v>3.6104999999999998E-2</v>
      </c>
      <c r="J20" s="5">
        <v>3.6269999999999997E-2</v>
      </c>
      <c r="K20" s="5">
        <v>3.6362999999999999E-2</v>
      </c>
      <c r="L20" s="5">
        <v>1.0360165582783192</v>
      </c>
      <c r="M20" s="7">
        <v>14</v>
      </c>
      <c r="N20" s="7">
        <v>0.51851851851851849</v>
      </c>
      <c r="O20" s="7">
        <v>4.2592592592592595</v>
      </c>
      <c r="P20" s="7">
        <v>1.61667049556554</v>
      </c>
      <c r="Q20" s="7">
        <v>115</v>
      </c>
      <c r="R20" s="7">
        <v>0.33333333333333331</v>
      </c>
      <c r="S20" s="7">
        <v>9</v>
      </c>
      <c r="T20" s="7">
        <v>0</v>
      </c>
      <c r="U20" s="7">
        <v>1</v>
      </c>
      <c r="V20">
        <f t="shared" si="1"/>
        <v>3.2</v>
      </c>
      <c r="W20">
        <f t="shared" si="2"/>
        <v>94</v>
      </c>
      <c r="X20">
        <f t="shared" si="3"/>
        <v>0</v>
      </c>
      <c r="Y20">
        <f t="shared" si="4"/>
        <v>2.4</v>
      </c>
      <c r="Z20">
        <f t="shared" si="5"/>
        <v>0.4</v>
      </c>
      <c r="AA20">
        <f t="shared" si="6"/>
        <v>0</v>
      </c>
      <c r="AB20">
        <f t="shared" si="7"/>
        <v>2.8</v>
      </c>
      <c r="AC20" s="2" t="s">
        <v>17</v>
      </c>
      <c r="AD20">
        <v>85.714285714285708</v>
      </c>
      <c r="AE20">
        <v>-945.12750000000005</v>
      </c>
      <c r="AF20">
        <v>-945.12750000000005</v>
      </c>
      <c r="AG20">
        <f t="shared" si="11"/>
        <v>14.285714285714292</v>
      </c>
      <c r="AH20" s="2">
        <v>8</v>
      </c>
      <c r="AI20">
        <v>235</v>
      </c>
      <c r="AK20" s="2">
        <v>6</v>
      </c>
      <c r="AL20" s="2">
        <v>1</v>
      </c>
      <c r="AM20" s="2"/>
      <c r="AN20">
        <f t="shared" si="8"/>
        <v>7</v>
      </c>
      <c r="AO20">
        <f t="shared" si="9"/>
        <v>85.714285714285708</v>
      </c>
      <c r="AP20">
        <f t="shared" si="10"/>
        <v>250</v>
      </c>
      <c r="AQ20" s="2" t="s">
        <v>17</v>
      </c>
    </row>
    <row r="21" spans="1:43" x14ac:dyDescent="0.3">
      <c r="A21" s="14" t="s">
        <v>18</v>
      </c>
      <c r="B21" s="15">
        <v>2.8143000000000001E-2</v>
      </c>
      <c r="C21" s="15">
        <v>6.3535999999999995E-2</v>
      </c>
      <c r="D21" s="15">
        <v>8.0919000000000005E-2</v>
      </c>
      <c r="E21" s="15">
        <v>9.1467999999999994E-2</v>
      </c>
      <c r="F21" s="15">
        <v>9.8542000000000005E-2</v>
      </c>
      <c r="G21" s="15">
        <v>0.103532</v>
      </c>
      <c r="H21" s="15">
        <v>0.107168</v>
      </c>
      <c r="I21" s="15">
        <v>0.10989400000000001</v>
      </c>
      <c r="J21" s="15">
        <v>0.11200300000000001</v>
      </c>
      <c r="K21" s="15">
        <v>0.113693</v>
      </c>
      <c r="L21" s="15">
        <v>1.3126902754924752</v>
      </c>
      <c r="M21" s="16">
        <v>21</v>
      </c>
      <c r="N21" s="16">
        <v>0.72413793103448276</v>
      </c>
      <c r="O21" s="16">
        <v>45.862068965517238</v>
      </c>
      <c r="P21" s="16">
        <v>0.88185372391702399</v>
      </c>
      <c r="Q21" s="16">
        <v>1330</v>
      </c>
      <c r="R21" s="16">
        <v>5.2758620689655169</v>
      </c>
      <c r="S21" s="16">
        <v>153</v>
      </c>
      <c r="T21" s="16">
        <v>0.13793103448275862</v>
      </c>
      <c r="U21" s="16">
        <v>25</v>
      </c>
      <c r="V21" s="14">
        <f t="shared" si="1"/>
        <v>33.200000000000003</v>
      </c>
      <c r="W21" s="14">
        <f t="shared" si="2"/>
        <v>30.4</v>
      </c>
      <c r="X21" s="14">
        <f t="shared" si="3"/>
        <v>0.4</v>
      </c>
      <c r="Y21" s="14">
        <f t="shared" si="4"/>
        <v>32</v>
      </c>
      <c r="Z21" s="14">
        <f t="shared" si="5"/>
        <v>4</v>
      </c>
      <c r="AA21" s="14">
        <f t="shared" si="6"/>
        <v>0</v>
      </c>
      <c r="AB21" s="14">
        <f t="shared" si="7"/>
        <v>36</v>
      </c>
      <c r="AC21" s="14" t="s">
        <v>18</v>
      </c>
      <c r="AD21" s="14">
        <v>88.888888888888886</v>
      </c>
      <c r="AE21">
        <v>-935.024</v>
      </c>
      <c r="AF21">
        <v>-935.024</v>
      </c>
      <c r="AG21">
        <f t="shared" si="11"/>
        <v>11.111111111111114</v>
      </c>
      <c r="AH21">
        <v>83</v>
      </c>
      <c r="AI21">
        <v>76</v>
      </c>
      <c r="AJ21">
        <v>1</v>
      </c>
      <c r="AK21">
        <v>80</v>
      </c>
      <c r="AL21">
        <v>10</v>
      </c>
      <c r="AN21">
        <f t="shared" si="8"/>
        <v>90</v>
      </c>
      <c r="AO21">
        <f t="shared" si="9"/>
        <v>88.888888888888886</v>
      </c>
      <c r="AP21">
        <f t="shared" si="10"/>
        <v>250</v>
      </c>
      <c r="AQ21" s="14" t="s">
        <v>18</v>
      </c>
    </row>
    <row r="22" spans="1:43" x14ac:dyDescent="0.3">
      <c r="A22" s="3" t="s">
        <v>19</v>
      </c>
      <c r="B22" s="6">
        <v>5.4432000000000001E-2</v>
      </c>
      <c r="C22" s="6">
        <v>0.11264100000000001</v>
      </c>
      <c r="D22" s="6">
        <v>0.138209</v>
      </c>
      <c r="E22" s="6">
        <v>0.152477</v>
      </c>
      <c r="F22" s="6">
        <v>0.161388</v>
      </c>
      <c r="G22" s="6">
        <v>0.16728100000000001</v>
      </c>
      <c r="H22" s="6">
        <v>0.171346</v>
      </c>
      <c r="I22" s="6">
        <v>0.17425399999999999</v>
      </c>
      <c r="J22" s="6">
        <v>0.17639299999999999</v>
      </c>
      <c r="K22" s="6">
        <v>0.17794599999999999</v>
      </c>
      <c r="L22" s="6">
        <v>1.595770478423872</v>
      </c>
      <c r="M22" s="17">
        <v>22</v>
      </c>
      <c r="N22" s="17">
        <v>1.0045662100456623</v>
      </c>
      <c r="O22" s="17">
        <v>69.634703196347033</v>
      </c>
      <c r="P22" s="17">
        <v>0.94171017569390902</v>
      </c>
      <c r="Q22" s="17">
        <v>1525</v>
      </c>
      <c r="R22" s="17">
        <v>6.7579908675799087</v>
      </c>
      <c r="S22" s="17">
        <v>148</v>
      </c>
      <c r="T22" s="17">
        <v>0.13698630136986303</v>
      </c>
      <c r="U22" s="17">
        <v>50</v>
      </c>
      <c r="V22" s="3">
        <f t="shared" si="1"/>
        <v>23.200000000000003</v>
      </c>
      <c r="W22" s="3">
        <f t="shared" si="2"/>
        <v>22.400000000000002</v>
      </c>
      <c r="X22" s="3">
        <f t="shared" si="3"/>
        <v>0</v>
      </c>
      <c r="Y22" s="3">
        <f t="shared" si="4"/>
        <v>44.4</v>
      </c>
      <c r="Z22" s="3">
        <f t="shared" si="5"/>
        <v>9.6</v>
      </c>
      <c r="AA22" s="3">
        <f t="shared" si="6"/>
        <v>0.4</v>
      </c>
      <c r="AB22" s="3">
        <f t="shared" si="7"/>
        <v>54</v>
      </c>
      <c r="AC22" s="3" t="s">
        <v>19</v>
      </c>
      <c r="AD22" s="3">
        <v>82.222222222222214</v>
      </c>
      <c r="AE22">
        <v>-927.92200000000003</v>
      </c>
      <c r="AF22">
        <v>-927.92200000000003</v>
      </c>
      <c r="AG22">
        <f t="shared" si="11"/>
        <v>17.777777777777786</v>
      </c>
      <c r="AH22">
        <v>58</v>
      </c>
      <c r="AI22">
        <v>56</v>
      </c>
      <c r="AK22">
        <v>111</v>
      </c>
      <c r="AL22">
        <v>24</v>
      </c>
      <c r="AM22">
        <v>1</v>
      </c>
      <c r="AN22">
        <f t="shared" si="8"/>
        <v>135</v>
      </c>
      <c r="AO22">
        <f t="shared" si="9"/>
        <v>82.222222222222214</v>
      </c>
      <c r="AP22">
        <f>SUM(AH22:AM22)</f>
        <v>250</v>
      </c>
      <c r="AQ22" s="3" t="s">
        <v>19</v>
      </c>
    </row>
    <row r="23" spans="1:43" x14ac:dyDescent="0.3">
      <c r="A23" s="3" t="s">
        <v>20</v>
      </c>
      <c r="B23" s="6">
        <v>3.3964000000000001E-2</v>
      </c>
      <c r="C23" s="6">
        <v>8.2974999999999993E-2</v>
      </c>
      <c r="D23" s="6">
        <v>0.110462</v>
      </c>
      <c r="E23" s="6">
        <v>0.12857199999999999</v>
      </c>
      <c r="F23" s="6">
        <v>0.14147499999999999</v>
      </c>
      <c r="G23" s="6">
        <v>0.15102099999999999</v>
      </c>
      <c r="H23" s="6">
        <v>0.15825500000000001</v>
      </c>
      <c r="I23" s="6">
        <v>0.16384499999999999</v>
      </c>
      <c r="J23" s="6">
        <v>0.16824900000000001</v>
      </c>
      <c r="K23" s="6">
        <v>0.17177700000000001</v>
      </c>
      <c r="L23" s="6">
        <v>1.3446902812589554</v>
      </c>
      <c r="M23" s="17">
        <v>20</v>
      </c>
      <c r="N23" s="17">
        <v>0.8</v>
      </c>
      <c r="O23" s="17">
        <v>83.84</v>
      </c>
      <c r="P23" s="17">
        <v>0.95312724345224897</v>
      </c>
      <c r="Q23" s="17">
        <v>2096</v>
      </c>
      <c r="R23" s="17">
        <v>15.08</v>
      </c>
      <c r="S23" s="17">
        <v>377</v>
      </c>
      <c r="T23" s="17">
        <v>0.12</v>
      </c>
      <c r="U23" s="17">
        <v>50</v>
      </c>
      <c r="V23" s="3">
        <f t="shared" si="1"/>
        <v>33.200000000000003</v>
      </c>
      <c r="W23" s="3">
        <f t="shared" si="2"/>
        <v>10.4</v>
      </c>
      <c r="X23" s="3">
        <f t="shared" si="3"/>
        <v>0</v>
      </c>
      <c r="Y23" s="3">
        <f t="shared" si="4"/>
        <v>38.4</v>
      </c>
      <c r="Z23" s="3">
        <f t="shared" si="5"/>
        <v>18</v>
      </c>
      <c r="AA23" s="3">
        <f t="shared" si="6"/>
        <v>0</v>
      </c>
      <c r="AB23" s="3">
        <f t="shared" si="7"/>
        <v>56.4</v>
      </c>
      <c r="AC23" s="3" t="s">
        <v>20</v>
      </c>
      <c r="AD23" s="3">
        <v>68.085106382978722</v>
      </c>
      <c r="AE23">
        <v>-923.93149999999991</v>
      </c>
      <c r="AF23">
        <v>-923.93149999999991</v>
      </c>
      <c r="AG23">
        <f t="shared" si="11"/>
        <v>31.914893617021278</v>
      </c>
      <c r="AH23">
        <v>83</v>
      </c>
      <c r="AI23">
        <v>26</v>
      </c>
      <c r="AK23">
        <v>96</v>
      </c>
      <c r="AL23">
        <v>45</v>
      </c>
      <c r="AN23">
        <f t="shared" si="8"/>
        <v>141</v>
      </c>
      <c r="AO23">
        <f t="shared" si="9"/>
        <v>68.085106382978722</v>
      </c>
      <c r="AP23">
        <f>SUM(AH23:AL23)</f>
        <v>250</v>
      </c>
      <c r="AQ23" s="3" t="s">
        <v>20</v>
      </c>
    </row>
    <row r="24" spans="1:43" x14ac:dyDescent="0.3">
      <c r="A24" s="3" t="s">
        <v>21</v>
      </c>
      <c r="B24" s="6">
        <v>3.4806999999999998E-2</v>
      </c>
      <c r="C24" s="6">
        <v>7.9511999999999999E-2</v>
      </c>
      <c r="D24" s="6">
        <v>0.103658</v>
      </c>
      <c r="E24" s="6">
        <v>0.119867</v>
      </c>
      <c r="F24" s="6">
        <v>0.13161400000000001</v>
      </c>
      <c r="G24" s="6">
        <v>0.14031299999999999</v>
      </c>
      <c r="H24" s="6">
        <v>0.146788</v>
      </c>
      <c r="I24" s="6">
        <v>0.151612</v>
      </c>
      <c r="J24" s="6">
        <v>0.15526000000000001</v>
      </c>
      <c r="K24" s="6">
        <v>0.15809400000000001</v>
      </c>
      <c r="L24" s="6">
        <v>1.3242353064997521</v>
      </c>
      <c r="M24" s="17">
        <v>20</v>
      </c>
      <c r="N24" s="17">
        <v>0.90909090909090906</v>
      </c>
      <c r="O24" s="17">
        <v>31.636363636363637</v>
      </c>
      <c r="P24" s="17">
        <v>1.6531128115164599</v>
      </c>
      <c r="Q24" s="17">
        <v>696</v>
      </c>
      <c r="R24" s="17">
        <v>14.590909090909092</v>
      </c>
      <c r="S24" s="17">
        <v>321</v>
      </c>
      <c r="T24" s="17">
        <v>0.36363636363636365</v>
      </c>
      <c r="U24" s="17">
        <v>25</v>
      </c>
      <c r="V24" s="3">
        <f t="shared" si="1"/>
        <v>60</v>
      </c>
      <c r="W24" s="3">
        <f t="shared" si="2"/>
        <v>0</v>
      </c>
      <c r="X24" s="3">
        <f t="shared" si="3"/>
        <v>0</v>
      </c>
      <c r="Y24" s="3">
        <f t="shared" si="4"/>
        <v>19.600000000000001</v>
      </c>
      <c r="Z24" s="3">
        <f t="shared" si="5"/>
        <v>20.399999999999999</v>
      </c>
      <c r="AA24" s="3">
        <f t="shared" si="6"/>
        <v>0</v>
      </c>
      <c r="AB24" s="3">
        <f t="shared" si="7"/>
        <v>40</v>
      </c>
      <c r="AC24" s="3" t="s">
        <v>21</v>
      </c>
      <c r="AD24" s="3">
        <v>49</v>
      </c>
      <c r="AE24">
        <v>-915.178</v>
      </c>
      <c r="AF24">
        <v>-915.178</v>
      </c>
      <c r="AG24">
        <f t="shared" si="11"/>
        <v>51</v>
      </c>
      <c r="AH24">
        <v>150</v>
      </c>
      <c r="AK24">
        <v>49</v>
      </c>
      <c r="AL24">
        <v>51</v>
      </c>
      <c r="AN24">
        <f t="shared" si="8"/>
        <v>100</v>
      </c>
      <c r="AO24">
        <f t="shared" si="9"/>
        <v>49</v>
      </c>
      <c r="AP24">
        <f>SUM(AH24:AL24)</f>
        <v>250</v>
      </c>
      <c r="AQ24" s="3" t="s">
        <v>21</v>
      </c>
    </row>
    <row r="25" spans="1:43" x14ac:dyDescent="0.3">
      <c r="A25" s="3" t="s">
        <v>22</v>
      </c>
      <c r="B25" s="6">
        <v>2.5212999999999999E-2</v>
      </c>
      <c r="C25" s="6">
        <v>6.0606E-2</v>
      </c>
      <c r="D25" s="6">
        <v>7.9186000000000006E-2</v>
      </c>
      <c r="E25" s="6">
        <v>9.0815000000000007E-2</v>
      </c>
      <c r="F25" s="6">
        <v>9.8781999999999995E-2</v>
      </c>
      <c r="G25" s="6">
        <v>0.10446900000000001</v>
      </c>
      <c r="H25" s="6">
        <v>0.108615</v>
      </c>
      <c r="I25" s="6">
        <v>0.111667</v>
      </c>
      <c r="J25" s="6">
        <v>0.113911</v>
      </c>
      <c r="K25" s="6">
        <v>0.115554</v>
      </c>
      <c r="L25" s="6">
        <v>1.3092090970198429</v>
      </c>
      <c r="M25" s="17">
        <v>18</v>
      </c>
      <c r="N25" s="17">
        <v>0.62937062937062938</v>
      </c>
      <c r="O25" s="17">
        <v>17.097902097902097</v>
      </c>
      <c r="P25" s="17">
        <v>1.7807994025334499</v>
      </c>
      <c r="Q25" s="17">
        <v>489</v>
      </c>
      <c r="R25" s="17">
        <v>10.174825174825175</v>
      </c>
      <c r="S25" s="17">
        <v>291</v>
      </c>
      <c r="T25" s="17">
        <v>0.17482517482517482</v>
      </c>
      <c r="U25" s="17">
        <v>35</v>
      </c>
      <c r="V25" s="3">
        <f t="shared" si="1"/>
        <v>44.800000000000004</v>
      </c>
      <c r="W25" s="3">
        <f t="shared" si="2"/>
        <v>19.2</v>
      </c>
      <c r="X25" s="3">
        <f t="shared" si="3"/>
        <v>0</v>
      </c>
      <c r="Y25" s="3">
        <f t="shared" si="4"/>
        <v>28.799999999999997</v>
      </c>
      <c r="Z25" s="3">
        <f t="shared" si="5"/>
        <v>7.1999999999999993</v>
      </c>
      <c r="AA25" s="3">
        <f t="shared" si="6"/>
        <v>0</v>
      </c>
      <c r="AB25" s="3">
        <f t="shared" si="7"/>
        <v>36</v>
      </c>
      <c r="AC25" s="3" t="s">
        <v>22</v>
      </c>
      <c r="AD25" s="3">
        <v>80</v>
      </c>
      <c r="AE25">
        <v>-909.6105</v>
      </c>
      <c r="AF25">
        <v>-909.6105</v>
      </c>
      <c r="AG25">
        <f t="shared" si="11"/>
        <v>20</v>
      </c>
      <c r="AH25">
        <v>112</v>
      </c>
      <c r="AI25">
        <v>48</v>
      </c>
      <c r="AK25">
        <v>72</v>
      </c>
      <c r="AL25">
        <v>18</v>
      </c>
      <c r="AN25">
        <f t="shared" si="8"/>
        <v>90</v>
      </c>
      <c r="AO25">
        <f t="shared" si="9"/>
        <v>80</v>
      </c>
      <c r="AP25">
        <f t="shared" ref="AP25:AP26" si="16">SUM(AH25:AL25)</f>
        <v>250</v>
      </c>
      <c r="AQ25" s="3" t="s">
        <v>22</v>
      </c>
    </row>
    <row r="26" spans="1:43" x14ac:dyDescent="0.3">
      <c r="A26" s="3" t="s">
        <v>23</v>
      </c>
      <c r="B26" s="6">
        <v>3.9745000000000003E-2</v>
      </c>
      <c r="C26" s="6">
        <v>9.1180999999999998E-2</v>
      </c>
      <c r="D26" s="6">
        <v>0.119342</v>
      </c>
      <c r="E26" s="6">
        <v>0.13807800000000001</v>
      </c>
      <c r="F26" s="6">
        <v>0.15162999999999999</v>
      </c>
      <c r="G26" s="6">
        <v>0.161776</v>
      </c>
      <c r="H26" s="6">
        <v>0.169515</v>
      </c>
      <c r="I26" s="6">
        <v>0.17549999999999999</v>
      </c>
      <c r="J26" s="6">
        <v>0.180176</v>
      </c>
      <c r="K26" s="6">
        <v>0.18387300000000001</v>
      </c>
      <c r="L26" s="6">
        <v>1.5396692074627072</v>
      </c>
      <c r="M26" s="17">
        <v>15</v>
      </c>
      <c r="N26" s="17">
        <v>0.51724137931034486</v>
      </c>
      <c r="O26" s="17">
        <v>31.586206896551722</v>
      </c>
      <c r="P26" s="17">
        <v>1.0281548272415499</v>
      </c>
      <c r="Q26" s="17">
        <v>916</v>
      </c>
      <c r="R26" s="17">
        <v>17.103448275862068</v>
      </c>
      <c r="S26" s="17">
        <v>496</v>
      </c>
      <c r="T26" s="17">
        <v>0.2413793103448276</v>
      </c>
      <c r="U26" s="17">
        <v>35</v>
      </c>
      <c r="V26" s="3">
        <f t="shared" si="1"/>
        <v>48.8</v>
      </c>
      <c r="W26" s="3">
        <f t="shared" si="2"/>
        <v>0</v>
      </c>
      <c r="X26" s="3">
        <f t="shared" si="3"/>
        <v>0</v>
      </c>
      <c r="Y26" s="3">
        <f t="shared" si="4"/>
        <v>37.200000000000003</v>
      </c>
      <c r="Z26" s="3">
        <f t="shared" si="5"/>
        <v>14.000000000000002</v>
      </c>
      <c r="AA26" s="3">
        <f t="shared" si="6"/>
        <v>0</v>
      </c>
      <c r="AB26" s="3">
        <f t="shared" si="7"/>
        <v>51.2</v>
      </c>
      <c r="AC26" s="3" t="s">
        <v>23</v>
      </c>
      <c r="AD26" s="3">
        <v>72.65625</v>
      </c>
      <c r="AE26">
        <v>-897.84950000000003</v>
      </c>
      <c r="AF26">
        <v>-897.84950000000003</v>
      </c>
      <c r="AG26">
        <f t="shared" si="11"/>
        <v>27.34375</v>
      </c>
      <c r="AH26">
        <v>122</v>
      </c>
      <c r="AK26">
        <v>93</v>
      </c>
      <c r="AL26">
        <v>35</v>
      </c>
      <c r="AN26">
        <f t="shared" si="8"/>
        <v>128</v>
      </c>
      <c r="AO26">
        <f>(AK26/AN26)*100</f>
        <v>72.65625</v>
      </c>
      <c r="AP26">
        <f t="shared" si="16"/>
        <v>250</v>
      </c>
      <c r="AQ26" s="3" t="s">
        <v>23</v>
      </c>
    </row>
    <row r="27" spans="1:43" x14ac:dyDescent="0.3">
      <c r="A27" s="3" t="s">
        <v>43</v>
      </c>
      <c r="B27" s="6">
        <v>3.8178999999999998E-2</v>
      </c>
      <c r="C27" s="6">
        <v>8.8019E-2</v>
      </c>
      <c r="D27" s="6">
        <v>0.11619</v>
      </c>
      <c r="E27" s="6">
        <v>0.13578000000000001</v>
      </c>
      <c r="F27" s="6">
        <v>0.150621</v>
      </c>
      <c r="G27" s="6">
        <v>0.16222</v>
      </c>
      <c r="H27" s="6">
        <v>0.171405</v>
      </c>
      <c r="I27" s="6">
        <v>0.17872299999999999</v>
      </c>
      <c r="J27" s="6">
        <v>0.184582</v>
      </c>
      <c r="K27" s="6">
        <v>0.189306</v>
      </c>
      <c r="L27" s="6">
        <v>1.3704190508503158</v>
      </c>
      <c r="M27" s="17">
        <v>16</v>
      </c>
      <c r="N27" s="17">
        <v>0.55172413793103448</v>
      </c>
      <c r="O27" s="17">
        <v>27.275862068965516</v>
      </c>
      <c r="P27" s="17">
        <v>1.1282275034584801</v>
      </c>
      <c r="Q27" s="17">
        <v>791</v>
      </c>
      <c r="R27" s="17">
        <v>17.586206896551722</v>
      </c>
      <c r="S27" s="17">
        <v>510</v>
      </c>
      <c r="T27" s="17">
        <v>0.13793103448275862</v>
      </c>
      <c r="U27" s="17">
        <v>40</v>
      </c>
      <c r="V27" s="3">
        <f t="shared" si="1"/>
        <v>37.6</v>
      </c>
      <c r="W27" s="3">
        <f t="shared" si="2"/>
        <v>0</v>
      </c>
      <c r="X27" s="3">
        <f t="shared" si="3"/>
        <v>0</v>
      </c>
      <c r="Y27" s="3">
        <f t="shared" si="4"/>
        <v>33.200000000000003</v>
      </c>
      <c r="Z27" s="3">
        <f t="shared" si="5"/>
        <v>18.8</v>
      </c>
      <c r="AA27" s="3">
        <f t="shared" si="6"/>
        <v>0.8</v>
      </c>
      <c r="AB27" s="3">
        <f t="shared" ref="AB27:AB41" si="17">Y27+Z27</f>
        <v>52</v>
      </c>
      <c r="AC27" s="3" t="s">
        <v>43</v>
      </c>
      <c r="AD27" s="3">
        <v>63.84615384615384</v>
      </c>
      <c r="AF27">
        <v>-895.024</v>
      </c>
      <c r="AG27">
        <f t="shared" si="11"/>
        <v>36.15384615384616</v>
      </c>
      <c r="AH27">
        <v>94</v>
      </c>
      <c r="AK27">
        <v>83</v>
      </c>
      <c r="AL27">
        <v>47</v>
      </c>
      <c r="AM27">
        <v>2</v>
      </c>
      <c r="AN27">
        <f t="shared" ref="AN27:AN41" si="18">AK27+AL27</f>
        <v>130</v>
      </c>
      <c r="AO27">
        <f t="shared" ref="AO27:AO41" si="19">(AK27/AN27)*100</f>
        <v>63.84615384615384</v>
      </c>
      <c r="AP27">
        <f t="shared" ref="AP27:AP41" si="20">SUM(AH27:AL27)</f>
        <v>224</v>
      </c>
      <c r="AQ27" s="3" t="s">
        <v>43</v>
      </c>
    </row>
    <row r="28" spans="1:43" x14ac:dyDescent="0.3">
      <c r="A28" s="3" t="s">
        <v>44</v>
      </c>
      <c r="B28" s="6">
        <v>2.4568E-2</v>
      </c>
      <c r="C28" s="6">
        <v>6.1601000000000003E-2</v>
      </c>
      <c r="D28" s="6">
        <v>8.5127999999999995E-2</v>
      </c>
      <c r="E28" s="6">
        <v>0.102175</v>
      </c>
      <c r="F28" s="6">
        <v>0.115249</v>
      </c>
      <c r="G28" s="6">
        <v>0.125501</v>
      </c>
      <c r="H28" s="6">
        <v>0.13361700000000001</v>
      </c>
      <c r="I28" s="6">
        <v>0.140073</v>
      </c>
      <c r="J28" s="6">
        <v>0.14522699999999999</v>
      </c>
      <c r="K28" s="6">
        <v>0.14935200000000001</v>
      </c>
      <c r="L28" s="6">
        <v>1.4229688008219596</v>
      </c>
      <c r="M28" s="17">
        <v>18</v>
      </c>
      <c r="N28" s="17">
        <v>0.51428571428571423</v>
      </c>
      <c r="O28" s="17">
        <v>24.457142857142856</v>
      </c>
      <c r="P28" s="17">
        <v>1.34220242514942</v>
      </c>
      <c r="Q28" s="17">
        <v>856</v>
      </c>
      <c r="R28" s="17">
        <v>14.542857142857143</v>
      </c>
      <c r="S28" s="17">
        <v>509</v>
      </c>
      <c r="T28" s="17">
        <v>0.14285714285714285</v>
      </c>
      <c r="U28" s="17">
        <v>40</v>
      </c>
      <c r="V28" s="3">
        <f t="shared" si="1"/>
        <v>52</v>
      </c>
      <c r="W28" s="3">
        <f t="shared" si="2"/>
        <v>0</v>
      </c>
      <c r="X28" s="3">
        <f t="shared" si="3"/>
        <v>0</v>
      </c>
      <c r="Y28" s="3">
        <f t="shared" si="4"/>
        <v>34.4</v>
      </c>
      <c r="Z28" s="3">
        <f t="shared" si="5"/>
        <v>12.8</v>
      </c>
      <c r="AA28" s="3">
        <f t="shared" si="6"/>
        <v>0</v>
      </c>
      <c r="AB28" s="3">
        <f t="shared" si="17"/>
        <v>47.2</v>
      </c>
      <c r="AC28" s="3" t="s">
        <v>44</v>
      </c>
      <c r="AD28" s="3">
        <v>72.881355932203391</v>
      </c>
      <c r="AF28">
        <v>-868.21600000000001</v>
      </c>
      <c r="AG28">
        <f t="shared" si="11"/>
        <v>27.118644067796609</v>
      </c>
      <c r="AH28">
        <v>130</v>
      </c>
      <c r="AK28">
        <v>86</v>
      </c>
      <c r="AL28">
        <v>32</v>
      </c>
      <c r="AN28">
        <f t="shared" si="18"/>
        <v>118</v>
      </c>
      <c r="AO28">
        <f t="shared" si="19"/>
        <v>72.881355932203391</v>
      </c>
      <c r="AP28">
        <f t="shared" si="20"/>
        <v>248</v>
      </c>
      <c r="AQ28" s="3" t="s">
        <v>44</v>
      </c>
    </row>
    <row r="29" spans="1:43" x14ac:dyDescent="0.3">
      <c r="A29" s="3" t="s">
        <v>45</v>
      </c>
      <c r="B29" s="6">
        <v>3.0877000000000002E-2</v>
      </c>
      <c r="C29" s="6">
        <v>7.8991000000000006E-2</v>
      </c>
      <c r="D29" s="6">
        <v>0.108779</v>
      </c>
      <c r="E29" s="6">
        <v>0.12909799999999999</v>
      </c>
      <c r="F29" s="6">
        <v>0.143707</v>
      </c>
      <c r="G29" s="6">
        <v>0.15447900000000001</v>
      </c>
      <c r="H29" s="6">
        <v>0.16256799999999999</v>
      </c>
      <c r="I29" s="6">
        <v>0.16872400000000001</v>
      </c>
      <c r="J29" s="6">
        <v>0.173481</v>
      </c>
      <c r="K29" s="6">
        <v>0.177231</v>
      </c>
      <c r="L29" s="6">
        <v>1.5362206526849258</v>
      </c>
      <c r="M29" s="17">
        <v>18</v>
      </c>
      <c r="N29" s="17">
        <v>0.6</v>
      </c>
      <c r="O29" s="17">
        <v>27.866666666666667</v>
      </c>
      <c r="P29" s="17">
        <v>1.4176574225215499</v>
      </c>
      <c r="Q29" s="17">
        <v>836</v>
      </c>
      <c r="R29" s="17">
        <v>14.366666666666667</v>
      </c>
      <c r="S29" s="17">
        <v>431</v>
      </c>
      <c r="T29" s="17">
        <v>0.13333333333333333</v>
      </c>
      <c r="U29" s="17">
        <v>75</v>
      </c>
      <c r="V29" s="3">
        <f t="shared" si="1"/>
        <v>26.400000000000002</v>
      </c>
      <c r="W29" s="3">
        <f t="shared" si="2"/>
        <v>0</v>
      </c>
      <c r="X29" s="3">
        <f t="shared" si="3"/>
        <v>0</v>
      </c>
      <c r="Y29" s="3">
        <f t="shared" si="4"/>
        <v>60.4</v>
      </c>
      <c r="Z29" s="3">
        <f t="shared" si="5"/>
        <v>12.8</v>
      </c>
      <c r="AA29" s="3">
        <f t="shared" si="6"/>
        <v>0</v>
      </c>
      <c r="AB29" s="3">
        <f t="shared" si="17"/>
        <v>73.2</v>
      </c>
      <c r="AC29" s="3" t="s">
        <v>45</v>
      </c>
      <c r="AD29" s="3">
        <v>82.513661202185801</v>
      </c>
      <c r="AF29">
        <v>-852.33300000000008</v>
      </c>
      <c r="AG29">
        <f t="shared" si="11"/>
        <v>17.486338797814199</v>
      </c>
      <c r="AH29">
        <v>66</v>
      </c>
      <c r="AK29">
        <v>151</v>
      </c>
      <c r="AL29">
        <v>32</v>
      </c>
      <c r="AN29">
        <f t="shared" si="18"/>
        <v>183</v>
      </c>
      <c r="AO29">
        <f t="shared" si="19"/>
        <v>82.513661202185801</v>
      </c>
      <c r="AP29">
        <f t="shared" si="20"/>
        <v>249</v>
      </c>
      <c r="AQ29" s="3" t="s">
        <v>45</v>
      </c>
    </row>
    <row r="30" spans="1:43" x14ac:dyDescent="0.3">
      <c r="A30" s="3" t="s">
        <v>46</v>
      </c>
      <c r="B30" s="6">
        <v>4.7433000000000003E-2</v>
      </c>
      <c r="C30" s="6">
        <v>0.111997</v>
      </c>
      <c r="D30" s="6">
        <v>0.14744699999999999</v>
      </c>
      <c r="E30" s="6">
        <v>0.17049800000000001</v>
      </c>
      <c r="F30" s="6">
        <v>0.18694</v>
      </c>
      <c r="G30" s="6">
        <v>0.19919400000000001</v>
      </c>
      <c r="H30" s="6">
        <v>0.20852899999999999</v>
      </c>
      <c r="I30" s="6">
        <v>0.21574399999999999</v>
      </c>
      <c r="J30" s="6">
        <v>0.221411</v>
      </c>
      <c r="K30" s="6">
        <v>0.225943</v>
      </c>
      <c r="L30" s="6">
        <v>1.5542162734306031</v>
      </c>
      <c r="M30" s="17">
        <v>18</v>
      </c>
      <c r="N30" s="17">
        <v>0.52941176470588236</v>
      </c>
      <c r="O30" s="17">
        <v>33.117647058823529</v>
      </c>
      <c r="P30" s="17">
        <v>1.0302115094525599</v>
      </c>
      <c r="Q30" s="17">
        <v>1126</v>
      </c>
      <c r="R30" s="17">
        <v>13.852941176470589</v>
      </c>
      <c r="S30" s="17">
        <v>471</v>
      </c>
      <c r="T30" s="17">
        <v>0.11764705882352941</v>
      </c>
      <c r="U30" s="17">
        <v>75</v>
      </c>
      <c r="V30" s="3">
        <f t="shared" si="1"/>
        <v>42.8</v>
      </c>
      <c r="W30" s="3">
        <f t="shared" si="2"/>
        <v>0</v>
      </c>
      <c r="X30" s="3">
        <f t="shared" si="3"/>
        <v>0</v>
      </c>
      <c r="Y30" s="3">
        <f t="shared" si="4"/>
        <v>39.200000000000003</v>
      </c>
      <c r="Z30" s="3">
        <f t="shared" si="5"/>
        <v>17.599999999999998</v>
      </c>
      <c r="AA30" s="3">
        <f t="shared" si="6"/>
        <v>0</v>
      </c>
      <c r="AB30" s="3">
        <f t="shared" si="17"/>
        <v>56.8</v>
      </c>
      <c r="AC30" s="3" t="s">
        <v>46</v>
      </c>
      <c r="AD30" s="3">
        <v>69.014084507042256</v>
      </c>
      <c r="AF30">
        <v>-839.29899999999998</v>
      </c>
      <c r="AG30">
        <f t="shared" si="11"/>
        <v>30.985915492957744</v>
      </c>
      <c r="AH30">
        <v>107</v>
      </c>
      <c r="AK30">
        <v>98</v>
      </c>
      <c r="AL30">
        <v>44</v>
      </c>
      <c r="AN30">
        <f t="shared" si="18"/>
        <v>142</v>
      </c>
      <c r="AO30">
        <f t="shared" si="19"/>
        <v>69.014084507042256</v>
      </c>
      <c r="AP30">
        <f t="shared" si="20"/>
        <v>249</v>
      </c>
      <c r="AQ30" s="3" t="s">
        <v>46</v>
      </c>
    </row>
    <row r="31" spans="1:43" x14ac:dyDescent="0.3">
      <c r="A31" s="3" t="s">
        <v>47</v>
      </c>
      <c r="B31" s="6">
        <v>4.7091000000000001E-2</v>
      </c>
      <c r="C31" s="6">
        <v>0.108332</v>
      </c>
      <c r="D31" s="6">
        <v>0.14066999999999999</v>
      </c>
      <c r="E31" s="6">
        <v>0.16045599999999999</v>
      </c>
      <c r="F31" s="6">
        <v>0.17336399999999999</v>
      </c>
      <c r="G31" s="6">
        <v>0.18203800000000001</v>
      </c>
      <c r="H31" s="6">
        <v>0.18798000000000001</v>
      </c>
      <c r="I31" s="6">
        <v>0.192163</v>
      </c>
      <c r="J31" s="6">
        <v>0.19522100000000001</v>
      </c>
      <c r="K31" s="6">
        <v>0.19755300000000001</v>
      </c>
      <c r="L31" s="6">
        <v>1.3312881703371733</v>
      </c>
      <c r="M31" s="17">
        <v>21</v>
      </c>
      <c r="N31" s="17">
        <v>0.91304347826086951</v>
      </c>
      <c r="O31" s="17">
        <v>34.173913043478258</v>
      </c>
      <c r="P31" s="17">
        <v>1.5521814800726099</v>
      </c>
      <c r="Q31" s="17">
        <v>786</v>
      </c>
      <c r="R31" s="17">
        <v>15.521739130434783</v>
      </c>
      <c r="S31" s="17">
        <v>357</v>
      </c>
      <c r="T31" s="17">
        <v>0.13043478260869565</v>
      </c>
      <c r="U31" s="17">
        <v>60</v>
      </c>
      <c r="V31" s="3">
        <f t="shared" si="1"/>
        <v>46.800000000000004</v>
      </c>
      <c r="W31" s="3">
        <f t="shared" si="2"/>
        <v>0</v>
      </c>
      <c r="X31" s="3">
        <f t="shared" si="3"/>
        <v>0</v>
      </c>
      <c r="Y31" s="3">
        <f t="shared" si="4"/>
        <v>43.6</v>
      </c>
      <c r="Z31" s="3">
        <f t="shared" si="5"/>
        <v>9.6</v>
      </c>
      <c r="AA31" s="3">
        <f t="shared" si="6"/>
        <v>0</v>
      </c>
      <c r="AB31" s="3">
        <f t="shared" si="17"/>
        <v>53.2</v>
      </c>
      <c r="AC31" s="3" t="s">
        <v>47</v>
      </c>
      <c r="AD31" s="3">
        <v>81.954887218045116</v>
      </c>
      <c r="AF31">
        <v>-818.03750000000002</v>
      </c>
      <c r="AG31">
        <f t="shared" si="11"/>
        <v>18.045112781954884</v>
      </c>
      <c r="AH31">
        <v>117</v>
      </c>
      <c r="AK31">
        <v>109</v>
      </c>
      <c r="AL31">
        <v>24</v>
      </c>
      <c r="AN31">
        <f t="shared" si="18"/>
        <v>133</v>
      </c>
      <c r="AO31">
        <f t="shared" si="19"/>
        <v>81.954887218045116</v>
      </c>
      <c r="AP31">
        <f t="shared" si="20"/>
        <v>250</v>
      </c>
      <c r="AQ31" s="3" t="s">
        <v>47</v>
      </c>
    </row>
    <row r="32" spans="1:43" x14ac:dyDescent="0.3">
      <c r="A32" s="3" t="s">
        <v>48</v>
      </c>
      <c r="B32" s="6">
        <v>3.6325000000000003E-2</v>
      </c>
      <c r="C32" s="6">
        <v>8.5290000000000005E-2</v>
      </c>
      <c r="D32" s="6">
        <v>0.11111799999999999</v>
      </c>
      <c r="E32" s="6">
        <v>0.12734599999999999</v>
      </c>
      <c r="F32" s="6">
        <v>0.138434</v>
      </c>
      <c r="G32" s="6">
        <v>0.14632200000000001</v>
      </c>
      <c r="H32" s="6">
        <v>0.152115</v>
      </c>
      <c r="I32" s="6">
        <v>0.156476</v>
      </c>
      <c r="J32" s="6">
        <v>0.15985099999999999</v>
      </c>
      <c r="K32" s="6">
        <v>0.162552</v>
      </c>
      <c r="L32" s="6">
        <v>1.3102260648007891</v>
      </c>
      <c r="M32" s="17">
        <v>17</v>
      </c>
      <c r="N32" s="17">
        <v>0.51515151515151514</v>
      </c>
      <c r="O32" s="17">
        <v>13.484848484848484</v>
      </c>
      <c r="P32" s="17">
        <v>1.5423239406264</v>
      </c>
      <c r="Q32" s="17">
        <v>445</v>
      </c>
      <c r="R32" s="17">
        <v>7.6060606060606064</v>
      </c>
      <c r="S32" s="17">
        <v>251</v>
      </c>
      <c r="T32" s="17">
        <v>6.0606060606060608E-2</v>
      </c>
      <c r="U32" s="17">
        <v>35</v>
      </c>
      <c r="V32" s="3">
        <f t="shared" si="1"/>
        <v>54</v>
      </c>
      <c r="W32" s="3">
        <f t="shared" si="2"/>
        <v>0</v>
      </c>
      <c r="X32" s="3">
        <f t="shared" si="3"/>
        <v>0</v>
      </c>
      <c r="Y32" s="3">
        <f t="shared" si="4"/>
        <v>38.4</v>
      </c>
      <c r="Z32" s="3">
        <f t="shared" si="5"/>
        <v>7.6</v>
      </c>
      <c r="AA32" s="3">
        <f t="shared" si="6"/>
        <v>0</v>
      </c>
      <c r="AB32" s="3">
        <f t="shared" si="17"/>
        <v>46</v>
      </c>
      <c r="AC32" s="3" t="s">
        <v>48</v>
      </c>
      <c r="AD32" s="3">
        <v>83.478260869565219</v>
      </c>
      <c r="AF32">
        <v>-810.34249999999997</v>
      </c>
      <c r="AG32">
        <f t="shared" si="11"/>
        <v>16.521739130434781</v>
      </c>
      <c r="AH32">
        <v>135</v>
      </c>
      <c r="AK32">
        <v>96</v>
      </c>
      <c r="AL32">
        <v>19</v>
      </c>
      <c r="AN32">
        <f t="shared" si="18"/>
        <v>115</v>
      </c>
      <c r="AO32">
        <f t="shared" si="19"/>
        <v>83.478260869565219</v>
      </c>
      <c r="AP32">
        <f t="shared" si="20"/>
        <v>250</v>
      </c>
      <c r="AQ32" s="3" t="s">
        <v>48</v>
      </c>
    </row>
    <row r="33" spans="1:43" x14ac:dyDescent="0.3">
      <c r="A33" s="3" t="s">
        <v>49</v>
      </c>
      <c r="B33" s="6">
        <v>3.3348999999999997E-2</v>
      </c>
      <c r="C33" s="6">
        <v>8.5374000000000005E-2</v>
      </c>
      <c r="D33" s="6">
        <v>0.11580699999999999</v>
      </c>
      <c r="E33" s="6">
        <v>0.13597600000000001</v>
      </c>
      <c r="F33" s="6">
        <v>0.15044099999999999</v>
      </c>
      <c r="G33" s="6">
        <v>0.161159</v>
      </c>
      <c r="H33" s="6">
        <v>0.16920099999999999</v>
      </c>
      <c r="I33" s="6">
        <v>0.17526600000000001</v>
      </c>
      <c r="J33" s="6">
        <v>0.179865</v>
      </c>
      <c r="K33" s="6">
        <v>0.18338499999999999</v>
      </c>
      <c r="L33" s="6">
        <v>1.3010495562332829</v>
      </c>
      <c r="M33" s="17">
        <v>14</v>
      </c>
      <c r="N33" s="17">
        <v>0.56000000000000005</v>
      </c>
      <c r="O33" s="17">
        <v>39.44</v>
      </c>
      <c r="P33" s="17">
        <v>1.2136960921717299</v>
      </c>
      <c r="Q33" s="17">
        <v>986</v>
      </c>
      <c r="R33" s="17">
        <v>10.88</v>
      </c>
      <c r="S33" s="17">
        <v>272</v>
      </c>
      <c r="T33" s="17">
        <v>0.04</v>
      </c>
      <c r="U33" s="17">
        <v>65</v>
      </c>
      <c r="V33" s="3">
        <f t="shared" si="1"/>
        <v>48</v>
      </c>
      <c r="W33" s="3">
        <f t="shared" si="2"/>
        <v>0</v>
      </c>
      <c r="X33" s="3">
        <f t="shared" si="3"/>
        <v>0</v>
      </c>
      <c r="Y33" s="3">
        <f t="shared" si="4"/>
        <v>39.200000000000003</v>
      </c>
      <c r="Z33" s="3">
        <f t="shared" si="5"/>
        <v>12.8</v>
      </c>
      <c r="AA33" s="3">
        <f t="shared" si="6"/>
        <v>0</v>
      </c>
      <c r="AB33" s="3">
        <f t="shared" si="17"/>
        <v>52</v>
      </c>
      <c r="AC33" s="3" t="s">
        <v>49</v>
      </c>
      <c r="AD33" s="3">
        <v>75.384615384615387</v>
      </c>
      <c r="AF33">
        <v>-794.80237499999998</v>
      </c>
      <c r="AG33">
        <f t="shared" si="11"/>
        <v>24.615384615384613</v>
      </c>
      <c r="AH33">
        <v>120</v>
      </c>
      <c r="AK33">
        <v>98</v>
      </c>
      <c r="AL33">
        <v>32</v>
      </c>
      <c r="AN33">
        <f t="shared" si="18"/>
        <v>130</v>
      </c>
      <c r="AO33">
        <f t="shared" si="19"/>
        <v>75.384615384615387</v>
      </c>
      <c r="AP33">
        <f t="shared" si="20"/>
        <v>250</v>
      </c>
      <c r="AQ33" s="3" t="s">
        <v>49</v>
      </c>
    </row>
    <row r="34" spans="1:43" x14ac:dyDescent="0.3">
      <c r="A34" s="3" t="s">
        <v>50</v>
      </c>
      <c r="B34" s="6">
        <v>1.7287E-2</v>
      </c>
      <c r="C34" s="6">
        <v>4.5647E-2</v>
      </c>
      <c r="D34" s="6">
        <v>6.0727999999999997E-2</v>
      </c>
      <c r="E34" s="6">
        <v>6.9593000000000002E-2</v>
      </c>
      <c r="F34" s="6">
        <v>7.5286000000000006E-2</v>
      </c>
      <c r="G34" s="6">
        <v>7.9106999999999997E-2</v>
      </c>
      <c r="H34" s="6">
        <v>8.1728999999999996E-2</v>
      </c>
      <c r="I34" s="6">
        <v>8.3576999999999999E-2</v>
      </c>
      <c r="J34" s="6">
        <v>8.4922999999999998E-2</v>
      </c>
      <c r="K34" s="6">
        <v>8.5927000000000003E-2</v>
      </c>
      <c r="L34" s="6">
        <v>1.206272393380553</v>
      </c>
      <c r="M34" s="17">
        <v>20</v>
      </c>
      <c r="N34" s="17">
        <v>0.76923076923076927</v>
      </c>
      <c r="O34" s="17">
        <v>18.115384615384617</v>
      </c>
      <c r="P34" s="17">
        <v>1.5160493757664999</v>
      </c>
      <c r="Q34" s="17">
        <v>471</v>
      </c>
      <c r="R34" s="17">
        <v>2.3076923076923075</v>
      </c>
      <c r="S34" s="17">
        <v>60</v>
      </c>
      <c r="T34" s="17">
        <v>3.8461538461538464E-2</v>
      </c>
      <c r="U34" s="17">
        <v>20</v>
      </c>
      <c r="V34" s="3">
        <f t="shared" si="1"/>
        <v>64</v>
      </c>
      <c r="W34" s="3">
        <f t="shared" si="2"/>
        <v>0</v>
      </c>
      <c r="X34" s="3">
        <f t="shared" si="3"/>
        <v>0</v>
      </c>
      <c r="Y34" s="3">
        <f t="shared" si="4"/>
        <v>33.200000000000003</v>
      </c>
      <c r="Z34" s="3">
        <f t="shared" si="5"/>
        <v>2.8000000000000003</v>
      </c>
      <c r="AA34" s="3">
        <f t="shared" si="6"/>
        <v>0</v>
      </c>
      <c r="AB34" s="3">
        <f t="shared" si="17"/>
        <v>36</v>
      </c>
      <c r="AC34" s="3" t="s">
        <v>50</v>
      </c>
      <c r="AD34" s="3">
        <v>92.222222222222229</v>
      </c>
      <c r="AF34">
        <v>-780.39</v>
      </c>
      <c r="AG34">
        <f t="shared" si="11"/>
        <v>7.7777777777777715</v>
      </c>
      <c r="AH34">
        <v>160</v>
      </c>
      <c r="AK34">
        <v>83</v>
      </c>
      <c r="AL34">
        <v>7</v>
      </c>
      <c r="AN34">
        <f t="shared" si="18"/>
        <v>90</v>
      </c>
      <c r="AO34">
        <f t="shared" si="19"/>
        <v>92.222222222222229</v>
      </c>
      <c r="AP34">
        <f t="shared" si="20"/>
        <v>250</v>
      </c>
      <c r="AQ34" s="3" t="s">
        <v>50</v>
      </c>
    </row>
    <row r="35" spans="1:43" x14ac:dyDescent="0.3">
      <c r="A35" s="10" t="s">
        <v>51</v>
      </c>
      <c r="B35" s="8">
        <v>3.1461000000000003E-2</v>
      </c>
      <c r="C35" s="8">
        <v>8.3356E-2</v>
      </c>
      <c r="D35" s="8">
        <v>0.116712</v>
      </c>
      <c r="E35" s="8">
        <v>0.13993900000000001</v>
      </c>
      <c r="F35" s="8">
        <v>0.15723000000000001</v>
      </c>
      <c r="G35" s="8">
        <v>0.17061399999999999</v>
      </c>
      <c r="H35" s="8">
        <v>0.18124799999999999</v>
      </c>
      <c r="I35" s="8">
        <v>0.18984799999999999</v>
      </c>
      <c r="J35" s="8">
        <v>0.196883</v>
      </c>
      <c r="K35" s="8">
        <v>0.20269400000000001</v>
      </c>
      <c r="L35" s="8">
        <v>1.5658082373600606</v>
      </c>
      <c r="M35" s="9">
        <v>19</v>
      </c>
      <c r="N35" s="9">
        <v>1</v>
      </c>
      <c r="O35" s="9">
        <v>32.10526315789474</v>
      </c>
      <c r="P35" s="9">
        <v>1.4663388730714</v>
      </c>
      <c r="Q35" s="9">
        <v>610</v>
      </c>
      <c r="R35" s="9">
        <v>9.2631578947368425</v>
      </c>
      <c r="S35" s="9">
        <v>176</v>
      </c>
      <c r="T35" s="9">
        <v>0.21052631578947367</v>
      </c>
      <c r="U35" s="9">
        <v>85</v>
      </c>
      <c r="V35" s="10">
        <f t="shared" si="1"/>
        <v>23.599999999999998</v>
      </c>
      <c r="W35" s="10">
        <f t="shared" si="2"/>
        <v>0</v>
      </c>
      <c r="X35" s="10">
        <f t="shared" si="3"/>
        <v>0</v>
      </c>
      <c r="Y35" s="10">
        <f t="shared" si="4"/>
        <v>66</v>
      </c>
      <c r="Z35" s="10">
        <f t="shared" si="5"/>
        <v>8.7999999999999989</v>
      </c>
      <c r="AA35" s="10">
        <f t="shared" si="6"/>
        <v>0</v>
      </c>
      <c r="AB35" s="10">
        <f t="shared" si="17"/>
        <v>74.8</v>
      </c>
      <c r="AC35" s="10" t="s">
        <v>51</v>
      </c>
      <c r="AD35" s="10">
        <v>88.235294117647058</v>
      </c>
      <c r="AF35">
        <v>-769.89499999999998</v>
      </c>
      <c r="AG35">
        <f t="shared" si="11"/>
        <v>11.764705882352942</v>
      </c>
      <c r="AH35">
        <v>59</v>
      </c>
      <c r="AK35">
        <v>165</v>
      </c>
      <c r="AL35">
        <v>22</v>
      </c>
      <c r="AN35">
        <f t="shared" si="18"/>
        <v>187</v>
      </c>
      <c r="AO35">
        <f t="shared" si="19"/>
        <v>88.235294117647058</v>
      </c>
      <c r="AP35">
        <f t="shared" si="20"/>
        <v>246</v>
      </c>
      <c r="AQ35" s="10" t="s">
        <v>51</v>
      </c>
    </row>
    <row r="36" spans="1:43" x14ac:dyDescent="0.3">
      <c r="A36" t="s">
        <v>52</v>
      </c>
      <c r="B36" s="5">
        <v>6.4549999999999998E-3</v>
      </c>
      <c r="C36" s="5">
        <v>1.5796999999999999E-2</v>
      </c>
      <c r="D36" s="5">
        <v>1.9878E-2</v>
      </c>
      <c r="E36" s="5">
        <v>2.1968999999999999E-2</v>
      </c>
      <c r="F36" s="5">
        <v>2.3216000000000001E-2</v>
      </c>
      <c r="G36" s="5">
        <v>2.4025000000000001E-2</v>
      </c>
      <c r="H36" s="5">
        <v>2.4573999999999999E-2</v>
      </c>
      <c r="I36" s="5">
        <v>2.4955999999999999E-2</v>
      </c>
      <c r="J36" s="5">
        <v>2.5222999999999999E-2</v>
      </c>
      <c r="K36" s="5">
        <v>2.5413000000000002E-2</v>
      </c>
      <c r="L36" s="5">
        <v>1.1640392814456051</v>
      </c>
      <c r="M36" s="7">
        <v>9</v>
      </c>
      <c r="N36" s="7">
        <v>0.33333333333333331</v>
      </c>
      <c r="O36" s="7">
        <v>4.0370370370370372</v>
      </c>
      <c r="P36" s="7">
        <v>1.4546244747364301</v>
      </c>
      <c r="Q36" s="7">
        <v>109</v>
      </c>
      <c r="R36" s="7">
        <v>0.29629629629629628</v>
      </c>
      <c r="S36" s="7">
        <v>8</v>
      </c>
      <c r="T36" s="7">
        <v>3.7037037037037035E-2</v>
      </c>
      <c r="U36" s="7">
        <v>3</v>
      </c>
      <c r="V36">
        <f t="shared" si="1"/>
        <v>84</v>
      </c>
      <c r="W36">
        <f t="shared" si="2"/>
        <v>9.6</v>
      </c>
      <c r="X36">
        <f t="shared" si="3"/>
        <v>0</v>
      </c>
      <c r="Y36">
        <f t="shared" si="4"/>
        <v>6.4</v>
      </c>
      <c r="Z36">
        <f t="shared" si="5"/>
        <v>0</v>
      </c>
      <c r="AA36">
        <f t="shared" si="6"/>
        <v>0</v>
      </c>
      <c r="AB36">
        <f t="shared" si="17"/>
        <v>6.4</v>
      </c>
      <c r="AC36" t="s">
        <v>52</v>
      </c>
      <c r="AD36">
        <v>100</v>
      </c>
      <c r="AF36">
        <v>-766.827</v>
      </c>
      <c r="AH36">
        <v>210</v>
      </c>
      <c r="AI36">
        <v>24</v>
      </c>
      <c r="AK36">
        <v>16</v>
      </c>
      <c r="AN36">
        <f t="shared" si="18"/>
        <v>16</v>
      </c>
      <c r="AO36">
        <f t="shared" si="19"/>
        <v>100</v>
      </c>
      <c r="AP36">
        <f t="shared" si="20"/>
        <v>250</v>
      </c>
      <c r="AQ36" t="s">
        <v>52</v>
      </c>
    </row>
    <row r="37" spans="1:43" x14ac:dyDescent="0.3">
      <c r="A37" t="s">
        <v>53</v>
      </c>
      <c r="B37" s="5">
        <v>1.0012E-2</v>
      </c>
      <c r="C37" s="5">
        <v>2.4514999999999999E-2</v>
      </c>
      <c r="D37" s="5">
        <v>3.1362000000000001E-2</v>
      </c>
      <c r="E37" s="5">
        <v>3.5083000000000003E-2</v>
      </c>
      <c r="F37" s="5">
        <v>3.7392000000000002E-2</v>
      </c>
      <c r="G37" s="5">
        <v>3.8945E-2</v>
      </c>
      <c r="H37" s="5">
        <v>4.0035000000000001E-2</v>
      </c>
      <c r="I37" s="5">
        <v>4.0821999999999997E-2</v>
      </c>
      <c r="J37" s="5">
        <v>4.1398999999999998E-2</v>
      </c>
      <c r="K37" s="5">
        <v>4.1829999999999999E-2</v>
      </c>
      <c r="L37" s="5">
        <v>1.0687538426972818</v>
      </c>
      <c r="M37" s="7">
        <v>14</v>
      </c>
      <c r="N37" s="7">
        <v>0.5</v>
      </c>
      <c r="O37" s="7">
        <v>4.6071428571428568</v>
      </c>
      <c r="P37" s="7">
        <v>1.4030023561326701</v>
      </c>
      <c r="Q37" s="7">
        <v>129</v>
      </c>
      <c r="R37" s="7">
        <v>0.8928571428571429</v>
      </c>
      <c r="S37" s="7">
        <v>25</v>
      </c>
      <c r="T37" s="7">
        <v>3.5714285714285712E-2</v>
      </c>
      <c r="U37" s="7">
        <v>3</v>
      </c>
      <c r="V37">
        <f t="shared" si="1"/>
        <v>83.2</v>
      </c>
      <c r="W37">
        <f t="shared" si="2"/>
        <v>0</v>
      </c>
      <c r="X37">
        <f t="shared" si="3"/>
        <v>0</v>
      </c>
      <c r="Y37">
        <f t="shared" si="4"/>
        <v>15.6</v>
      </c>
      <c r="Z37">
        <f t="shared" si="5"/>
        <v>1.2</v>
      </c>
      <c r="AA37">
        <f t="shared" si="6"/>
        <v>0</v>
      </c>
      <c r="AB37">
        <f t="shared" si="17"/>
        <v>16.8</v>
      </c>
      <c r="AC37" t="s">
        <v>53</v>
      </c>
      <c r="AD37">
        <v>92.857142857142861</v>
      </c>
      <c r="AF37">
        <v>-756.197</v>
      </c>
      <c r="AH37">
        <v>208</v>
      </c>
      <c r="AK37">
        <v>39</v>
      </c>
      <c r="AL37">
        <v>3</v>
      </c>
      <c r="AN37">
        <f t="shared" si="18"/>
        <v>42</v>
      </c>
      <c r="AO37">
        <f t="shared" si="19"/>
        <v>92.857142857142861</v>
      </c>
      <c r="AP37">
        <f t="shared" si="20"/>
        <v>250</v>
      </c>
      <c r="AQ37" t="s">
        <v>53</v>
      </c>
    </row>
    <row r="38" spans="1:43" x14ac:dyDescent="0.3">
      <c r="A38" t="s">
        <v>54</v>
      </c>
      <c r="B38" s="5">
        <v>4.1099999999999999E-3</v>
      </c>
      <c r="C38" s="5">
        <v>8.9730000000000001E-3</v>
      </c>
      <c r="D38" s="5">
        <v>1.0522999999999999E-2</v>
      </c>
      <c r="E38" s="5">
        <v>1.1162E-2</v>
      </c>
      <c r="F38" s="5">
        <v>1.1464999999999999E-2</v>
      </c>
      <c r="G38" s="5">
        <v>1.1616E-2</v>
      </c>
      <c r="H38" s="5">
        <v>1.1684999999999999E-2</v>
      </c>
      <c r="I38" s="5">
        <v>1.1705999999999999E-2</v>
      </c>
      <c r="J38" s="5">
        <v>1.1696E-2</v>
      </c>
      <c r="K38" s="5">
        <v>1.1664000000000001E-2</v>
      </c>
      <c r="L38" s="5">
        <v>1.0175136639006324</v>
      </c>
      <c r="M38" s="7">
        <v>4</v>
      </c>
      <c r="N38" s="7">
        <v>0.16</v>
      </c>
      <c r="O38" s="7">
        <v>2.08</v>
      </c>
      <c r="P38" s="7">
        <v>0.60761956182543897</v>
      </c>
      <c r="Q38" s="7">
        <v>52</v>
      </c>
      <c r="R38" s="7">
        <v>0</v>
      </c>
      <c r="S38" s="7">
        <v>0</v>
      </c>
      <c r="T38" s="7">
        <v>0.04</v>
      </c>
      <c r="U38" s="7">
        <v>1</v>
      </c>
      <c r="V38">
        <f t="shared" si="1"/>
        <v>96</v>
      </c>
      <c r="W38">
        <f t="shared" si="2"/>
        <v>0</v>
      </c>
      <c r="X38">
        <f t="shared" si="3"/>
        <v>0</v>
      </c>
      <c r="Y38">
        <f t="shared" si="4"/>
        <v>4</v>
      </c>
      <c r="Z38">
        <f t="shared" si="5"/>
        <v>0</v>
      </c>
      <c r="AA38">
        <f t="shared" si="6"/>
        <v>0</v>
      </c>
      <c r="AB38">
        <f t="shared" si="17"/>
        <v>4</v>
      </c>
      <c r="AC38" t="s">
        <v>54</v>
      </c>
      <c r="AD38">
        <v>100</v>
      </c>
      <c r="AF38">
        <v>-753.03300000000002</v>
      </c>
      <c r="AH38">
        <v>240</v>
      </c>
      <c r="AK38">
        <v>10</v>
      </c>
      <c r="AN38">
        <f t="shared" si="18"/>
        <v>10</v>
      </c>
      <c r="AO38">
        <f t="shared" si="19"/>
        <v>100</v>
      </c>
      <c r="AP38">
        <f t="shared" si="20"/>
        <v>250</v>
      </c>
      <c r="AQ38" t="s">
        <v>54</v>
      </c>
    </row>
    <row r="39" spans="1:43" x14ac:dyDescent="0.3">
      <c r="A39" t="s">
        <v>55</v>
      </c>
      <c r="B39" s="5">
        <v>9.1090000000000008E-3</v>
      </c>
      <c r="C39" s="5">
        <v>1.6787E-2</v>
      </c>
      <c r="D39" s="5">
        <v>1.8800000000000001E-2</v>
      </c>
      <c r="E39" s="5">
        <v>1.9595999999999999E-2</v>
      </c>
      <c r="F39" s="5">
        <v>1.9965E-2</v>
      </c>
      <c r="G39" s="5">
        <v>2.0133000000000002E-2</v>
      </c>
      <c r="H39" s="5">
        <v>2.0201E-2</v>
      </c>
      <c r="I39" s="5">
        <v>2.0213999999999999E-2</v>
      </c>
      <c r="J39" s="5">
        <v>2.0195999999999999E-2</v>
      </c>
      <c r="K39" s="5">
        <v>2.0160000000000001E-2</v>
      </c>
      <c r="L39" s="5">
        <v>1.0285687845103184</v>
      </c>
      <c r="M39" s="7">
        <v>5</v>
      </c>
      <c r="N39" s="7">
        <v>0.21739130434782608</v>
      </c>
      <c r="O39" s="7">
        <v>2.5217391304347827</v>
      </c>
      <c r="P39" s="7">
        <v>0.909028652852093</v>
      </c>
      <c r="Q39" s="7">
        <v>58</v>
      </c>
      <c r="R39" s="7">
        <v>0</v>
      </c>
      <c r="S39" s="7">
        <v>0</v>
      </c>
      <c r="T39" s="7">
        <v>4.3478260869565216E-2</v>
      </c>
      <c r="U39" s="7">
        <v>0</v>
      </c>
      <c r="V39">
        <f t="shared" si="1"/>
        <v>99.6</v>
      </c>
      <c r="W39">
        <f t="shared" si="2"/>
        <v>0</v>
      </c>
      <c r="X39">
        <f t="shared" si="3"/>
        <v>0</v>
      </c>
      <c r="Y39">
        <f t="shared" si="4"/>
        <v>0.4</v>
      </c>
      <c r="Z39">
        <f t="shared" si="5"/>
        <v>0</v>
      </c>
      <c r="AA39">
        <f t="shared" si="6"/>
        <v>0</v>
      </c>
      <c r="AB39">
        <f t="shared" si="17"/>
        <v>0.4</v>
      </c>
      <c r="AC39" t="s">
        <v>55</v>
      </c>
      <c r="AD39">
        <v>100</v>
      </c>
      <c r="AF39">
        <v>-726.33100000000002</v>
      </c>
      <c r="AH39">
        <v>249</v>
      </c>
      <c r="AK39">
        <v>1</v>
      </c>
      <c r="AN39">
        <f t="shared" si="18"/>
        <v>1</v>
      </c>
      <c r="AO39">
        <f t="shared" si="19"/>
        <v>100</v>
      </c>
      <c r="AP39">
        <f t="shared" si="20"/>
        <v>250</v>
      </c>
      <c r="AQ39" t="s">
        <v>55</v>
      </c>
    </row>
    <row r="40" spans="1:43" x14ac:dyDescent="0.3">
      <c r="A40" t="s">
        <v>56</v>
      </c>
      <c r="B40" s="5">
        <v>5.705E-3</v>
      </c>
      <c r="C40" s="5">
        <v>1.3053E-2</v>
      </c>
      <c r="D40" s="5">
        <v>1.6374E-2</v>
      </c>
      <c r="E40" s="5">
        <v>1.8297000000000001E-2</v>
      </c>
      <c r="F40" s="5">
        <v>1.9549E-2</v>
      </c>
      <c r="G40" s="5">
        <v>2.0407000000000002E-2</v>
      </c>
      <c r="H40" s="5">
        <v>2.1003000000000001E-2</v>
      </c>
      <c r="I40" s="5">
        <v>2.1420000000000002E-2</v>
      </c>
      <c r="J40" s="5">
        <v>2.1718999999999999E-2</v>
      </c>
      <c r="K40" s="5">
        <v>2.1940000000000001E-2</v>
      </c>
      <c r="L40" s="5">
        <v>1.0221635666420736</v>
      </c>
      <c r="M40" s="7">
        <v>4</v>
      </c>
      <c r="N40" s="7">
        <v>0.15384615384615385</v>
      </c>
      <c r="O40" s="7">
        <v>3.4230769230769229</v>
      </c>
      <c r="P40" s="7">
        <v>0.27558918068631799</v>
      </c>
      <c r="Q40" s="7">
        <v>89</v>
      </c>
      <c r="R40" s="7">
        <v>0</v>
      </c>
      <c r="S40" s="7">
        <v>0</v>
      </c>
      <c r="T40" s="7">
        <v>3.8461538461538464E-2</v>
      </c>
      <c r="U40" s="7">
        <v>0</v>
      </c>
      <c r="V40">
        <f t="shared" si="1"/>
        <v>100</v>
      </c>
      <c r="W40">
        <f t="shared" si="2"/>
        <v>0</v>
      </c>
      <c r="X40">
        <f t="shared" si="3"/>
        <v>0</v>
      </c>
      <c r="Y40">
        <f t="shared" si="4"/>
        <v>0</v>
      </c>
      <c r="Z40">
        <f t="shared" si="5"/>
        <v>0</v>
      </c>
      <c r="AA40">
        <f t="shared" si="6"/>
        <v>0</v>
      </c>
      <c r="AB40">
        <f t="shared" si="17"/>
        <v>0</v>
      </c>
      <c r="AC40" t="s">
        <v>56</v>
      </c>
      <c r="AD40" t="e">
        <v>#DIV/0!</v>
      </c>
      <c r="AF40">
        <v>-647.76850000000002</v>
      </c>
      <c r="AH40">
        <v>250</v>
      </c>
      <c r="AN40">
        <f t="shared" si="18"/>
        <v>0</v>
      </c>
      <c r="AO40" t="e">
        <f t="shared" si="19"/>
        <v>#DIV/0!</v>
      </c>
      <c r="AP40">
        <f t="shared" si="20"/>
        <v>250</v>
      </c>
      <c r="AQ40" t="s">
        <v>56</v>
      </c>
    </row>
    <row r="41" spans="1:43" x14ac:dyDescent="0.3">
      <c r="A41" t="s">
        <v>57</v>
      </c>
      <c r="B41" s="5">
        <v>7.4310000000000001E-3</v>
      </c>
      <c r="C41" s="5">
        <v>1.5377999999999999E-2</v>
      </c>
      <c r="D41" s="5">
        <v>1.8338E-2</v>
      </c>
      <c r="E41" s="5">
        <v>1.9875E-2</v>
      </c>
      <c r="F41" s="5">
        <v>2.0795999999999999E-2</v>
      </c>
      <c r="G41" s="5">
        <v>2.1384E-2</v>
      </c>
      <c r="H41" s="5">
        <v>2.1770999999999999E-2</v>
      </c>
      <c r="I41" s="5">
        <v>2.2027000000000001E-2</v>
      </c>
      <c r="J41" s="5">
        <v>2.2190999999999999E-2</v>
      </c>
      <c r="K41" s="5">
        <v>2.2293E-2</v>
      </c>
      <c r="L41" s="5">
        <v>1.0150374197856196</v>
      </c>
      <c r="M41" s="7">
        <v>4</v>
      </c>
      <c r="N41" s="7">
        <v>0.17391304347826086</v>
      </c>
      <c r="O41" s="7">
        <v>1.7826086956521738</v>
      </c>
      <c r="P41" s="7">
        <v>0.34215074793351102</v>
      </c>
      <c r="Q41" s="7">
        <v>41</v>
      </c>
      <c r="R41" s="7">
        <v>0</v>
      </c>
      <c r="S41" s="7">
        <v>0</v>
      </c>
      <c r="T41" s="7">
        <v>4.3478260869565216E-2</v>
      </c>
      <c r="U41" s="7">
        <v>0</v>
      </c>
      <c r="V41">
        <f t="shared" si="1"/>
        <v>100</v>
      </c>
      <c r="W41">
        <f t="shared" si="2"/>
        <v>0</v>
      </c>
      <c r="X41">
        <f t="shared" si="3"/>
        <v>0</v>
      </c>
      <c r="Y41">
        <f t="shared" si="4"/>
        <v>0</v>
      </c>
      <c r="Z41">
        <f t="shared" si="5"/>
        <v>0</v>
      </c>
      <c r="AA41">
        <f t="shared" si="6"/>
        <v>0</v>
      </c>
      <c r="AB41">
        <f t="shared" si="17"/>
        <v>0</v>
      </c>
      <c r="AC41" t="s">
        <v>57</v>
      </c>
      <c r="AD41" t="e">
        <v>#DIV/0!</v>
      </c>
      <c r="AF41">
        <v>-645.99950000000001</v>
      </c>
      <c r="AH41">
        <v>250</v>
      </c>
      <c r="AN41">
        <f t="shared" si="18"/>
        <v>0</v>
      </c>
      <c r="AO41" t="e">
        <f t="shared" si="19"/>
        <v>#DIV/0!</v>
      </c>
      <c r="AP41">
        <f t="shared" si="20"/>
        <v>250</v>
      </c>
      <c r="AQ41" t="s">
        <v>57</v>
      </c>
    </row>
    <row r="43" spans="1:43" x14ac:dyDescent="0.3">
      <c r="C43">
        <v>0.5</v>
      </c>
      <c r="D43"/>
      <c r="E43"/>
      <c r="F43"/>
      <c r="G43"/>
      <c r="H43"/>
      <c r="I43"/>
      <c r="J43"/>
      <c r="K43"/>
      <c r="L43"/>
      <c r="M43"/>
    </row>
    <row r="44" spans="1:43" x14ac:dyDescent="0.3">
      <c r="C44"/>
      <c r="D44"/>
      <c r="E44"/>
      <c r="F44" t="s">
        <v>32</v>
      </c>
      <c r="G44" t="s">
        <v>33</v>
      </c>
      <c r="H44" t="s">
        <v>34</v>
      </c>
      <c r="I44" t="s">
        <v>35</v>
      </c>
      <c r="J44" t="s">
        <v>36</v>
      </c>
      <c r="K44" t="s">
        <v>37</v>
      </c>
      <c r="L44"/>
      <c r="M44" t="s">
        <v>39</v>
      </c>
    </row>
    <row r="45" spans="1:43" x14ac:dyDescent="0.3">
      <c r="C45">
        <v>1.5</v>
      </c>
      <c r="D45">
        <v>3</v>
      </c>
      <c r="E45">
        <f>CORREL($B$2:$B$26,AB$2:AB$26)</f>
        <v>0.93782787477168472</v>
      </c>
      <c r="F45">
        <f t="shared" ref="F45:K45" si="21">CORREL($B$2:$B$26,V$2:V$26)</f>
        <v>0.28316306418327464</v>
      </c>
      <c r="G45">
        <f t="shared" si="21"/>
        <v>-0.71681036347039206</v>
      </c>
      <c r="H45">
        <f t="shared" si="21"/>
        <v>-0.21048829528686258</v>
      </c>
      <c r="I45">
        <f t="shared" si="21"/>
        <v>0.91365225343309209</v>
      </c>
      <c r="J45">
        <f t="shared" si="21"/>
        <v>0.82993217426508636</v>
      </c>
      <c r="K45">
        <f t="shared" si="21"/>
        <v>0.61723084082806845</v>
      </c>
      <c r="L45">
        <v>1.5</v>
      </c>
      <c r="M45">
        <f>CORREL($B$2:$B$41,AB$2:AB$41)</f>
        <v>0.90067720670280849</v>
      </c>
    </row>
    <row r="46" spans="1:43" x14ac:dyDescent="0.3">
      <c r="C46">
        <v>3.5</v>
      </c>
      <c r="D46">
        <v>7</v>
      </c>
      <c r="E46">
        <f>CORREL($C$2:$C$26,AB$2:AB$26)</f>
        <v>0.9576212092880132</v>
      </c>
      <c r="F46">
        <f t="shared" ref="F46:K46" si="22">CORREL($C$2:$C$26,V$2:V$26)</f>
        <v>0.30335641471268637</v>
      </c>
      <c r="G46">
        <f t="shared" si="22"/>
        <v>-0.74162119975052898</v>
      </c>
      <c r="H46">
        <f t="shared" si="22"/>
        <v>-0.21335306254412909</v>
      </c>
      <c r="I46">
        <f t="shared" si="22"/>
        <v>0.92754387706884012</v>
      </c>
      <c r="J46">
        <f t="shared" si="22"/>
        <v>0.86112342428759703</v>
      </c>
      <c r="K46">
        <f t="shared" si="22"/>
        <v>0.55555203475445358</v>
      </c>
      <c r="L46">
        <v>3.5</v>
      </c>
      <c r="M46">
        <f>CORREL($C$2:$C$41,AB$2:AB$41)</f>
        <v>0.9341207930981108</v>
      </c>
    </row>
    <row r="47" spans="1:43" x14ac:dyDescent="0.3">
      <c r="C47">
        <v>5.5</v>
      </c>
      <c r="D47">
        <v>11</v>
      </c>
      <c r="E47">
        <f>CORREL($D$2:$D$26,AB$2:AB$26)</f>
        <v>0.96320771317163867</v>
      </c>
      <c r="F47">
        <f t="shared" ref="F47:K47" si="23">CORREL($D$2:$D$26,V$2:V$26)</f>
        <v>0.31426484737456367</v>
      </c>
      <c r="G47">
        <f t="shared" si="23"/>
        <v>-0.75218834813904634</v>
      </c>
      <c r="H47">
        <f t="shared" si="23"/>
        <v>-0.21378895364129094</v>
      </c>
      <c r="I47">
        <f t="shared" si="23"/>
        <v>0.92865018484844986</v>
      </c>
      <c r="J47">
        <f t="shared" si="23"/>
        <v>0.8770656542543287</v>
      </c>
      <c r="K47">
        <f t="shared" si="23"/>
        <v>0.52060923394601766</v>
      </c>
      <c r="L47">
        <v>5.5</v>
      </c>
      <c r="M47">
        <f>CORREL($D$2:$D$41,AB$2:AB$41)</f>
        <v>0.94678163947456739</v>
      </c>
    </row>
    <row r="48" spans="1:43" x14ac:dyDescent="0.3">
      <c r="C48">
        <v>7.5</v>
      </c>
      <c r="D48">
        <v>15</v>
      </c>
      <c r="E48">
        <f>CORREL($E$2:$E$26,AB$2:AB$26)</f>
        <v>0.96491578897976615</v>
      </c>
      <c r="F48">
        <f t="shared" ref="F48:K48" si="24">CORREL($E$2:$E$26,V$2:V$26)</f>
        <v>0.32074781769213939</v>
      </c>
      <c r="G48">
        <f t="shared" si="24"/>
        <v>-0.75757593176868354</v>
      </c>
      <c r="H48">
        <f t="shared" si="24"/>
        <v>-0.21326241012578415</v>
      </c>
      <c r="I48">
        <f t="shared" si="24"/>
        <v>0.92681872493937612</v>
      </c>
      <c r="J48">
        <f t="shared" si="24"/>
        <v>0.88744333213700244</v>
      </c>
      <c r="K48">
        <f t="shared" si="24"/>
        <v>0.49603668686865215</v>
      </c>
      <c r="L48">
        <v>7.5</v>
      </c>
      <c r="M48">
        <f>CORREL($E$2:$E$41,AB$2:AB$41)</f>
        <v>0.95269376701655728</v>
      </c>
    </row>
    <row r="49" spans="3:13" x14ac:dyDescent="0.3">
      <c r="C49">
        <v>9.5</v>
      </c>
      <c r="D49">
        <v>19</v>
      </c>
      <c r="E49">
        <f>CORREL($F$2:$F$26,AB$2:AB$26)</f>
        <v>0.96516685867095653</v>
      </c>
      <c r="F49">
        <f t="shared" ref="F49:K49" si="25">CORREL($F$2:$F$26,V$2:V$26)</f>
        <v>0.32488646112574854</v>
      </c>
      <c r="G49">
        <f t="shared" si="25"/>
        <v>-0.76054750600529242</v>
      </c>
      <c r="H49">
        <f t="shared" si="25"/>
        <v>-0.21258430747954837</v>
      </c>
      <c r="I49">
        <f t="shared" si="25"/>
        <v>0.92432757979125124</v>
      </c>
      <c r="J49">
        <f t="shared" si="25"/>
        <v>0.89460454539319567</v>
      </c>
      <c r="K49">
        <f t="shared" si="25"/>
        <v>0.47768347790181537</v>
      </c>
      <c r="L49">
        <v>9.5</v>
      </c>
      <c r="M49">
        <f>CORREL($F$2:$F$41,AB$2:AB$41)</f>
        <v>0.95587761753288802</v>
      </c>
    </row>
    <row r="50" spans="3:13" x14ac:dyDescent="0.3">
      <c r="C50">
        <v>11.5</v>
      </c>
      <c r="D50">
        <v>23</v>
      </c>
      <c r="E50">
        <f>CORREL($G$2:$G$26,AB$2:AB$26)</f>
        <v>0.96480004723022283</v>
      </c>
      <c r="F50">
        <f t="shared" ref="F50:K50" si="26">CORREL($G$2:$G$26,V$2:V$26)</f>
        <v>0.32759484397159405</v>
      </c>
      <c r="G50">
        <f t="shared" si="26"/>
        <v>-0.76219609708141212</v>
      </c>
      <c r="H50">
        <f t="shared" si="26"/>
        <v>-0.21189714916070673</v>
      </c>
      <c r="I50">
        <f t="shared" si="26"/>
        <v>0.9218794912366528</v>
      </c>
      <c r="J50">
        <f t="shared" si="26"/>
        <v>0.89958293952838053</v>
      </c>
      <c r="K50">
        <f t="shared" si="26"/>
        <v>0.46368557576219516</v>
      </c>
      <c r="L50">
        <v>11.5</v>
      </c>
      <c r="M50">
        <f>CORREL($G$2:$G$41,AB$2:AB$41)</f>
        <v>0.95770187024281273</v>
      </c>
    </row>
    <row r="51" spans="3:13" x14ac:dyDescent="0.3">
      <c r="C51">
        <v>13.5</v>
      </c>
      <c r="D51">
        <v>27</v>
      </c>
      <c r="E51">
        <f>CORREL($H$2:$H$26,AB$2:AB$26)</f>
        <v>0.96417621526437947</v>
      </c>
      <c r="F51">
        <f t="shared" ref="F51:K51" si="27">CORREL($H$2:$H$26,V$2:V$26)</f>
        <v>0.32936693949343498</v>
      </c>
      <c r="G51">
        <f t="shared" si="27"/>
        <v>-0.76306278083532197</v>
      </c>
      <c r="H51">
        <f t="shared" si="27"/>
        <v>-0.21117329057466919</v>
      </c>
      <c r="I51">
        <f t="shared" si="27"/>
        <v>0.91970456086077745</v>
      </c>
      <c r="J51">
        <f t="shared" si="27"/>
        <v>0.90300592534530055</v>
      </c>
      <c r="K51">
        <f t="shared" si="27"/>
        <v>0.45295296079135228</v>
      </c>
      <c r="L51">
        <v>13.5</v>
      </c>
      <c r="M51">
        <f>CORREL($H$2:$H$41,AB$2:AB$41)</f>
        <v>0.95877725621948318</v>
      </c>
    </row>
    <row r="52" spans="3:13" x14ac:dyDescent="0.3">
      <c r="C52">
        <v>15.5</v>
      </c>
      <c r="D52">
        <v>31</v>
      </c>
      <c r="E52">
        <f>CORREL($I$2:$I$26,AB$2:AB$26)</f>
        <v>0.96347587390083889</v>
      </c>
      <c r="F52">
        <f t="shared" ref="F52:K52" si="28">CORREL($I$2:$I$26,V$2:V$26)</f>
        <v>0.33050475030346677</v>
      </c>
      <c r="G52">
        <f t="shared" si="28"/>
        <v>-0.76345441297084193</v>
      </c>
      <c r="H52">
        <f t="shared" si="28"/>
        <v>-0.21044956418751912</v>
      </c>
      <c r="I52">
        <f t="shared" si="28"/>
        <v>0.91786776426891004</v>
      </c>
      <c r="J52">
        <f t="shared" si="28"/>
        <v>0.90531449186162927</v>
      </c>
      <c r="K52">
        <f t="shared" si="28"/>
        <v>0.44470150259896363</v>
      </c>
      <c r="L52">
        <v>15.5</v>
      </c>
      <c r="M52">
        <f>CORREL($I$2:$I$41,AB$2:AB$41)</f>
        <v>0.9594142071611047</v>
      </c>
    </row>
    <row r="53" spans="3:13" x14ac:dyDescent="0.3">
      <c r="C53">
        <v>17.5</v>
      </c>
      <c r="D53">
        <v>35</v>
      </c>
      <c r="E53">
        <f>CORREL($J$2:$J$26,AB$2:AB$26)</f>
        <v>0.96277503787502394</v>
      </c>
      <c r="F53">
        <f t="shared" ref="F53:K53" si="29">CORREL($J$2:$J$26,V$2:V$26)</f>
        <v>0.33121501033831707</v>
      </c>
      <c r="G53">
        <f t="shared" si="29"/>
        <v>-0.76355369618506086</v>
      </c>
      <c r="H53">
        <f t="shared" si="29"/>
        <v>-0.20977130166927424</v>
      </c>
      <c r="I53">
        <f t="shared" si="29"/>
        <v>0.91632049246621017</v>
      </c>
      <c r="J53">
        <f t="shared" si="29"/>
        <v>0.90688703798456805</v>
      </c>
      <c r="K53">
        <f t="shared" si="29"/>
        <v>0.43826929334818338</v>
      </c>
      <c r="L53">
        <v>17.5</v>
      </c>
      <c r="M53">
        <f>CORREL($J$2:$J$41,AB$2:AB$41)</f>
        <v>0.95977727773047083</v>
      </c>
    </row>
    <row r="54" spans="3:13" x14ac:dyDescent="0.3">
      <c r="C54">
        <v>19.5</v>
      </c>
      <c r="D54">
        <v>39</v>
      </c>
      <c r="E54">
        <f>CORREL($K$2:$K$26,AB$2:AB$26)</f>
        <v>0.96209454808995531</v>
      </c>
      <c r="F54">
        <f t="shared" ref="F54:K54" si="30">CORREL($K$2:$K$26,V$2:V$26)</f>
        <v>0.33167564721807263</v>
      </c>
      <c r="G54">
        <f t="shared" si="30"/>
        <v>-0.76349376858453211</v>
      </c>
      <c r="H54">
        <f t="shared" si="30"/>
        <v>-0.20913106526100836</v>
      </c>
      <c r="I54">
        <f t="shared" si="30"/>
        <v>0.91497177951076536</v>
      </c>
      <c r="J54">
        <f t="shared" si="30"/>
        <v>0.9080242348213784</v>
      </c>
      <c r="K54">
        <f t="shared" si="30"/>
        <v>0.43298549687356525</v>
      </c>
      <c r="L54">
        <v>19.5</v>
      </c>
      <c r="M54">
        <f>CORREL($K$2:$K$41,AB$2:AB$41)</f>
        <v>0.95996150122939083</v>
      </c>
    </row>
  </sheetData>
  <conditionalFormatting sqref="E45:K54 M45:M5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dmp1g16</dc:creator>
  <cp:lastModifiedBy>David Price</cp:lastModifiedBy>
  <dcterms:created xsi:type="dcterms:W3CDTF">2018-02-02T12:55:27Z</dcterms:created>
  <dcterms:modified xsi:type="dcterms:W3CDTF">2021-10-11T22:20:57Z</dcterms:modified>
</cp:coreProperties>
</file>