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d.docs.live.net/99bd94eae897b9ca/Documents/PhD/Working file/Research data/3_Multi_separation_method/"/>
    </mc:Choice>
  </mc:AlternateContent>
  <xr:revisionPtr revIDLastSave="6" documentId="11_A8A9CDE2B0F6B22C61125528D1D2E9851E43D018" xr6:coauthVersionLast="47" xr6:coauthVersionMax="47" xr10:uidLastSave="{8AF0B2A5-CC32-4784-BC40-07BE89D6F917}"/>
  <bookViews>
    <workbookView xWindow="2868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" i="1" l="1"/>
  <c r="J2" i="1"/>
  <c r="F4" i="1" l="1"/>
  <c r="G4" i="1"/>
  <c r="F3" i="1" l="1"/>
  <c r="G3" i="1" s="1"/>
  <c r="E2" i="1"/>
  <c r="F2" i="1" s="1"/>
  <c r="G2" i="1" s="1"/>
  <c r="F12" i="1" l="1"/>
  <c r="N2" i="1" l="1"/>
  <c r="P4" i="1" l="1"/>
  <c r="P3" i="1"/>
  <c r="P2" i="1"/>
  <c r="R4" i="1" l="1"/>
  <c r="S4" i="1" s="1"/>
</calcChain>
</file>

<file path=xl/sharedStrings.xml><?xml version="1.0" encoding="utf-8"?>
<sst xmlns="http://schemas.openxmlformats.org/spreadsheetml/2006/main" count="15" uniqueCount="15">
  <si>
    <t>Bi 210</t>
  </si>
  <si>
    <t>Pb 210</t>
  </si>
  <si>
    <t>lambda</t>
  </si>
  <si>
    <t>t 1/2 yrs</t>
  </si>
  <si>
    <t>t 1/2 secs</t>
  </si>
  <si>
    <t>t 1/2 days</t>
  </si>
  <si>
    <t>time from now (years)</t>
  </si>
  <si>
    <t>time from now (secs)</t>
  </si>
  <si>
    <t>Activity</t>
  </si>
  <si>
    <t>Original activity (2003)</t>
  </si>
  <si>
    <t>C value</t>
  </si>
  <si>
    <t>Number of atoms</t>
  </si>
  <si>
    <t>number of atoms</t>
  </si>
  <si>
    <t>activity</t>
  </si>
  <si>
    <t>Po 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</si>
</sst>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S15"/>
  <sheetViews>
    <sheetView tabSelected="1" workbookViewId="0">
      <selection activeCell="J2" sqref="J2"/>
    </sheetView>
  </sheetViews>
  <sheetFormatPr defaultRowHeight="15" x14ac:dyDescent="0.25"/>
  <cols>
    <col min="3" max="3" width="13.85546875" bestFit="1" customWidth="1"/>
    <col min="5" max="5" width="9.42578125" bestFit="1" customWidth="1"/>
    <col min="6" max="6" width="10" bestFit="1" customWidth="1"/>
    <col min="7" max="7" width="12" bestFit="1" customWidth="1"/>
    <col min="9" max="9" width="21" bestFit="1" customWidth="1"/>
    <col min="10" max="10" width="20" bestFit="1" customWidth="1"/>
    <col min="13" max="13" width="21" bestFit="1" customWidth="1"/>
    <col min="14" max="14" width="16.5703125" bestFit="1" customWidth="1"/>
    <col min="16" max="16" width="12" bestFit="1" customWidth="1"/>
    <col min="18" max="18" width="16.28515625" bestFit="1" customWidth="1"/>
  </cols>
  <sheetData>
    <row r="1" spans="3:19" x14ac:dyDescent="0.25">
      <c r="D1" t="s">
        <v>3</v>
      </c>
      <c r="E1" t="s">
        <v>5</v>
      </c>
      <c r="F1" t="s">
        <v>4</v>
      </c>
      <c r="G1" t="s">
        <v>2</v>
      </c>
      <c r="I1" t="s">
        <v>6</v>
      </c>
      <c r="J1" t="s">
        <v>7</v>
      </c>
      <c r="L1" t="s">
        <v>8</v>
      </c>
      <c r="M1" t="s">
        <v>9</v>
      </c>
      <c r="N1" t="s">
        <v>11</v>
      </c>
      <c r="P1" t="s">
        <v>10</v>
      </c>
      <c r="R1" t="s">
        <v>12</v>
      </c>
      <c r="S1" t="s">
        <v>13</v>
      </c>
    </row>
    <row r="2" spans="3:19" x14ac:dyDescent="0.25">
      <c r="C2" t="s">
        <v>1</v>
      </c>
      <c r="D2">
        <v>22.3</v>
      </c>
      <c r="E2">
        <f>D2*365.25</f>
        <v>8145.0749999999998</v>
      </c>
      <c r="F2">
        <f>E2*24*60*60</f>
        <v>703734480</v>
      </c>
      <c r="G2">
        <f>(LN(2))/F2</f>
        <v>9.8495554823453488E-10</v>
      </c>
      <c r="I2">
        <v>19</v>
      </c>
      <c r="J2">
        <f>I2*365.25*24*60*60</f>
        <v>599594400</v>
      </c>
      <c r="L2">
        <v>12.75</v>
      </c>
      <c r="M2">
        <f>L2/(EXP(-G2*J2))</f>
        <v>23.014054685322481</v>
      </c>
      <c r="N2">
        <f>M2/G2</f>
        <v>23365576981.188229</v>
      </c>
      <c r="P2">
        <f>(G2*G3*N2)/((G3-G2)*(G4-G2))</f>
        <v>404064877.17538583</v>
      </c>
    </row>
    <row r="3" spans="3:19" x14ac:dyDescent="0.25">
      <c r="C3" t="s">
        <v>0</v>
      </c>
      <c r="E3">
        <v>5.0119999999999996</v>
      </c>
      <c r="F3">
        <f t="shared" ref="F3:F4" si="0">E3*24*60*60</f>
        <v>433036.79999999993</v>
      </c>
      <c r="G3">
        <f t="shared" ref="G3:G4" si="1">(LN(2))/F3</f>
        <v>1.6006657645723074E-6</v>
      </c>
      <c r="P3">
        <f>(G2*G3*N2)/((G2-G3)*(G4-G3))</f>
        <v>14927324.213292474</v>
      </c>
    </row>
    <row r="4" spans="3:19" x14ac:dyDescent="0.25">
      <c r="C4" t="s">
        <v>14</v>
      </c>
      <c r="E4">
        <v>138.376</v>
      </c>
      <c r="F4">
        <f t="shared" si="0"/>
        <v>11955686.400000002</v>
      </c>
      <c r="G4">
        <f t="shared" si="1"/>
        <v>5.7976360149421884E-8</v>
      </c>
      <c r="P4">
        <f>(G2*G3*N2)/((G2-G4)*(G3-G4))</f>
        <v>-418992201.38867825</v>
      </c>
      <c r="R4">
        <f>(P2*(EXP(-G2*J2)))+(P3*(EXP(-G3*J2)))+(P4*(EXP(-G4*J2)))</f>
        <v>223855694.0282152</v>
      </c>
      <c r="S4">
        <f>R4*G4</f>
        <v>12.978338338478594</v>
      </c>
    </row>
    <row r="12" spans="3:19" x14ac:dyDescent="0.25">
      <c r="F12">
        <f>E2/E4</f>
        <v>58.861905243683871</v>
      </c>
    </row>
    <row r="15" spans="3:19" x14ac:dyDescent="0.25">
      <c r="M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2021-09-27T11:42:02Z</dcterms:created>
  <dcterms:modified xsi:type="dcterms:W3CDTF">2022-04-12T15:17:41Z</dcterms:modified>
</cp:coreProperties>
</file>