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eg2u19_soton_ac_uk/Documents/Documents/PhD/3rd Year/Stats/Cell counts (Fluor)/"/>
    </mc:Choice>
  </mc:AlternateContent>
  <xr:revisionPtr revIDLastSave="9305" documentId="13_ncr:1_{06BEF91C-3ED3-4F72-A025-3D0EF577A294}" xr6:coauthVersionLast="47" xr6:coauthVersionMax="47" xr10:uidLastSave="{DB4E8611-D146-4E4B-8173-BAB45E802D50}"/>
  <bookViews>
    <workbookView xWindow="22932" yWindow="-108" windowWidth="23256" windowHeight="12576" firstSheet="6" activeTab="11" xr2:uid="{E71A32B1-39FB-464F-923F-6824B8AE2CE2}"/>
  </bookViews>
  <sheets>
    <sheet name="Iba1_PBR (Ignore)" sheetId="1" r:id="rId1"/>
    <sheet name="HLA_PBR (ignore)" sheetId="2" r:id="rId2"/>
    <sheet name="Iba1_TSPO (raw)" sheetId="7" r:id="rId3"/>
    <sheet name="Iba1_TSPO" sheetId="10" r:id="rId4"/>
    <sheet name="HLA_TSPO (raw)" sheetId="5" r:id="rId5"/>
    <sheet name="HLA_TSPO" sheetId="8" r:id="rId6"/>
    <sheet name="CD68_TSPO (raw)" sheetId="6" r:id="rId7"/>
    <sheet name="CD68_TSPO " sheetId="9" r:id="rId8"/>
    <sheet name="MSRA_TSPO (raw)" sheetId="11" r:id="rId9"/>
    <sheet name="MSRA_TSPO" sheetId="12" r:id="rId10"/>
    <sheet name="CD64_TSPO (raw)" sheetId="13" r:id="rId11"/>
    <sheet name="CD64_TSPO" sheetId="14" r:id="rId12"/>
    <sheet name="Thresholds" sheetId="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4" l="1"/>
  <c r="H35" i="14"/>
  <c r="AG358" i="13"/>
  <c r="AF358" i="13"/>
  <c r="AE358" i="13"/>
  <c r="AE355" i="13"/>
  <c r="AE353" i="13"/>
  <c r="AG346" i="13"/>
  <c r="AF346" i="13"/>
  <c r="AE346" i="13"/>
  <c r="AE343" i="13"/>
  <c r="AE341" i="13"/>
  <c r="AG334" i="13"/>
  <c r="AF334" i="13"/>
  <c r="AE334" i="13"/>
  <c r="AE331" i="13"/>
  <c r="AE329" i="13"/>
  <c r="AG322" i="13"/>
  <c r="AF322" i="13"/>
  <c r="AE322" i="13"/>
  <c r="AE319" i="13"/>
  <c r="AE317" i="13"/>
  <c r="AG310" i="13"/>
  <c r="AF310" i="13"/>
  <c r="AE310" i="13"/>
  <c r="AE307" i="13"/>
  <c r="AE305" i="13"/>
  <c r="AG298" i="13"/>
  <c r="AF298" i="13"/>
  <c r="AE298" i="13"/>
  <c r="AE295" i="13"/>
  <c r="AE293" i="13"/>
  <c r="AG286" i="13"/>
  <c r="AF286" i="13"/>
  <c r="AE286" i="13"/>
  <c r="AE283" i="13"/>
  <c r="AE281" i="13"/>
  <c r="AG274" i="13"/>
  <c r="AF274" i="13"/>
  <c r="AE274" i="13"/>
  <c r="AE271" i="13"/>
  <c r="AE269" i="13"/>
  <c r="AG262" i="13"/>
  <c r="AF262" i="13"/>
  <c r="AE262" i="13"/>
  <c r="AE259" i="13"/>
  <c r="AE257" i="13"/>
  <c r="AG250" i="13"/>
  <c r="AF250" i="13"/>
  <c r="AE250" i="13"/>
  <c r="AE247" i="13"/>
  <c r="AE245" i="13"/>
  <c r="Z246" i="13"/>
  <c r="AG238" i="13"/>
  <c r="AF238" i="13"/>
  <c r="AE238" i="13"/>
  <c r="AE235" i="13"/>
  <c r="AE233" i="13"/>
  <c r="AG226" i="13"/>
  <c r="AF226" i="13"/>
  <c r="AE226" i="13"/>
  <c r="AE223" i="13"/>
  <c r="AE221" i="13"/>
  <c r="AG214" i="13"/>
  <c r="AF214" i="13"/>
  <c r="AE214" i="13"/>
  <c r="AE211" i="13"/>
  <c r="AE209" i="13"/>
  <c r="AG202" i="13"/>
  <c r="AF202" i="13"/>
  <c r="AE202" i="13"/>
  <c r="AE199" i="13"/>
  <c r="AE197" i="13"/>
  <c r="AG190" i="13"/>
  <c r="AF190" i="13"/>
  <c r="AE190" i="13"/>
  <c r="AE187" i="13"/>
  <c r="AE185" i="13"/>
  <c r="AG178" i="13"/>
  <c r="AF178" i="13"/>
  <c r="AE178" i="13"/>
  <c r="AE175" i="13"/>
  <c r="Z177" i="13"/>
  <c r="AE173" i="13"/>
  <c r="AG166" i="13"/>
  <c r="AF166" i="13"/>
  <c r="AE166" i="13"/>
  <c r="AE163" i="13"/>
  <c r="Z165" i="13"/>
  <c r="AE161" i="13"/>
  <c r="AG154" i="13"/>
  <c r="AF154" i="13"/>
  <c r="AE154" i="13"/>
  <c r="AE151" i="13"/>
  <c r="Z153" i="13"/>
  <c r="AE149" i="13"/>
  <c r="AG142" i="13"/>
  <c r="AF142" i="13"/>
  <c r="AE142" i="13"/>
  <c r="AE139" i="13"/>
  <c r="AE137" i="13"/>
  <c r="AG130" i="13"/>
  <c r="AF130" i="13"/>
  <c r="AE130" i="13"/>
  <c r="AE127" i="13"/>
  <c r="AE125" i="13"/>
  <c r="AG118" i="13"/>
  <c r="AF118" i="13"/>
  <c r="AE118" i="13"/>
  <c r="AE115" i="13"/>
  <c r="AE113" i="13"/>
  <c r="AG106" i="13"/>
  <c r="AF106" i="13"/>
  <c r="AE106" i="13"/>
  <c r="AE103" i="13"/>
  <c r="AE101" i="13"/>
  <c r="AG94" i="13"/>
  <c r="AF94" i="13"/>
  <c r="AE94" i="13"/>
  <c r="AE91" i="13"/>
  <c r="AE89" i="13"/>
  <c r="AG82" i="13"/>
  <c r="AF82" i="13"/>
  <c r="AE82" i="13"/>
  <c r="AE79" i="13"/>
  <c r="AE77" i="13"/>
  <c r="AG70" i="13"/>
  <c r="AF70" i="13"/>
  <c r="AE70" i="13"/>
  <c r="AE67" i="13"/>
  <c r="AE65" i="13"/>
  <c r="AG58" i="13"/>
  <c r="AF58" i="13"/>
  <c r="AE58" i="13"/>
  <c r="AE55" i="13"/>
  <c r="AE53" i="13"/>
  <c r="AG46" i="13"/>
  <c r="AF46" i="13"/>
  <c r="AE46" i="13"/>
  <c r="AE43" i="13"/>
  <c r="AE41" i="13"/>
  <c r="AG34" i="13"/>
  <c r="AF34" i="13"/>
  <c r="AE34" i="13"/>
  <c r="AE31" i="13"/>
  <c r="AE29" i="13"/>
  <c r="AG22" i="13"/>
  <c r="AF22" i="13"/>
  <c r="AE22" i="13"/>
  <c r="AE19" i="13"/>
  <c r="AE17" i="13"/>
  <c r="AG10" i="13"/>
  <c r="AF10" i="13"/>
  <c r="AE10" i="13"/>
  <c r="AE7" i="13"/>
  <c r="AE5" i="13"/>
  <c r="Z348" i="13"/>
  <c r="Z345" i="13"/>
  <c r="Z342" i="13"/>
  <c r="Z360" i="13"/>
  <c r="Z357" i="13"/>
  <c r="Z354" i="13"/>
  <c r="Z336" i="13"/>
  <c r="Z333" i="13"/>
  <c r="Z330" i="13"/>
  <c r="Z324" i="13"/>
  <c r="Z321" i="13"/>
  <c r="Z318" i="13"/>
  <c r="Z312" i="13"/>
  <c r="Z309" i="13"/>
  <c r="Z306" i="13"/>
  <c r="Z300" i="13"/>
  <c r="Z297" i="13"/>
  <c r="Z294" i="13"/>
  <c r="Z285" i="13"/>
  <c r="Z288" i="13"/>
  <c r="Z282" i="13"/>
  <c r="Z276" i="13"/>
  <c r="Z273" i="13"/>
  <c r="Z270" i="13"/>
  <c r="Z264" i="13"/>
  <c r="Z261" i="13"/>
  <c r="Z258" i="13"/>
  <c r="Z252" i="13"/>
  <c r="Z249" i="13"/>
  <c r="Z240" i="13"/>
  <c r="Z237" i="13"/>
  <c r="Z234" i="13"/>
  <c r="Z228" i="13"/>
  <c r="Z225" i="13"/>
  <c r="Z222" i="13"/>
  <c r="Z216" i="13"/>
  <c r="Z213" i="13"/>
  <c r="Z210" i="13"/>
  <c r="Z204" i="13"/>
  <c r="Z201" i="13"/>
  <c r="Z198" i="13"/>
  <c r="Z192" i="13"/>
  <c r="Z189" i="13"/>
  <c r="Z186" i="13"/>
  <c r="Z180" i="13"/>
  <c r="Z174" i="13"/>
  <c r="Z168" i="13"/>
  <c r="Z162" i="13"/>
  <c r="Z156" i="13"/>
  <c r="Z150" i="13"/>
  <c r="Z144" i="13"/>
  <c r="Z141" i="13"/>
  <c r="Z138" i="13"/>
  <c r="Z132" i="13"/>
  <c r="Z129" i="13"/>
  <c r="Z126" i="13"/>
  <c r="Z120" i="13"/>
  <c r="Z117" i="13"/>
  <c r="Z114" i="13"/>
  <c r="Z108" i="13"/>
  <c r="Z105" i="13"/>
  <c r="Z102" i="13"/>
  <c r="Z96" i="13"/>
  <c r="Z93" i="13"/>
  <c r="Z90" i="13"/>
  <c r="Z84" i="13"/>
  <c r="Z81" i="13"/>
  <c r="Z78" i="13"/>
  <c r="Z72" i="13"/>
  <c r="Z69" i="13"/>
  <c r="Z66" i="13"/>
  <c r="Z60" i="13"/>
  <c r="Z57" i="13"/>
  <c r="Z54" i="13"/>
  <c r="Z48" i="13"/>
  <c r="Z45" i="13"/>
  <c r="Z42" i="13"/>
  <c r="Z36" i="13"/>
  <c r="Z33" i="13"/>
  <c r="Z30" i="13"/>
  <c r="Z24" i="13"/>
  <c r="Z21" i="13"/>
  <c r="Z18" i="13"/>
  <c r="Z12" i="13"/>
  <c r="Z9" i="13"/>
  <c r="Z6" i="13"/>
  <c r="D35" i="14"/>
  <c r="E35" i="14"/>
  <c r="F35" i="14"/>
  <c r="G35" i="14"/>
  <c r="C35" i="14"/>
  <c r="L36" i="9"/>
  <c r="L35" i="9"/>
  <c r="G36" i="9"/>
  <c r="G35" i="9"/>
  <c r="K247" i="13"/>
  <c r="L238" i="13"/>
  <c r="D36" i="14"/>
  <c r="E36" i="14"/>
  <c r="F36" i="14"/>
  <c r="G36" i="14"/>
  <c r="I36" i="14"/>
  <c r="J36" i="14"/>
  <c r="K36" i="14"/>
  <c r="L36" i="14"/>
  <c r="J35" i="14"/>
  <c r="K35" i="14"/>
  <c r="L35" i="14"/>
  <c r="C36" i="14"/>
  <c r="M358" i="13"/>
  <c r="L358" i="13"/>
  <c r="K358" i="13"/>
  <c r="K355" i="13"/>
  <c r="K353" i="13"/>
  <c r="F360" i="13"/>
  <c r="F357" i="13"/>
  <c r="F354" i="13"/>
  <c r="M346" i="13"/>
  <c r="L346" i="13"/>
  <c r="K346" i="13"/>
  <c r="K343" i="13"/>
  <c r="K341" i="13"/>
  <c r="M334" i="13"/>
  <c r="L334" i="13"/>
  <c r="K334" i="13"/>
  <c r="K331" i="13"/>
  <c r="K329" i="13"/>
  <c r="M322" i="13"/>
  <c r="L322" i="13"/>
  <c r="K322" i="13"/>
  <c r="K319" i="13"/>
  <c r="K317" i="13"/>
  <c r="M310" i="13"/>
  <c r="L310" i="13"/>
  <c r="K310" i="13"/>
  <c r="K307" i="13"/>
  <c r="K305" i="13"/>
  <c r="M298" i="13"/>
  <c r="L298" i="13"/>
  <c r="K298" i="13"/>
  <c r="K295" i="13"/>
  <c r="K293" i="13"/>
  <c r="M286" i="13"/>
  <c r="L286" i="13"/>
  <c r="K286" i="13"/>
  <c r="K283" i="13"/>
  <c r="K281" i="13"/>
  <c r="M274" i="13"/>
  <c r="L274" i="13"/>
  <c r="K274" i="13"/>
  <c r="K271" i="13"/>
  <c r="K269" i="13"/>
  <c r="M262" i="13"/>
  <c r="L262" i="13"/>
  <c r="K262" i="13"/>
  <c r="K259" i="13"/>
  <c r="K257" i="13"/>
  <c r="M250" i="13"/>
  <c r="L250" i="13"/>
  <c r="K250" i="13"/>
  <c r="K245" i="13"/>
  <c r="M238" i="13"/>
  <c r="K238" i="13"/>
  <c r="K235" i="13"/>
  <c r="K233" i="13"/>
  <c r="M226" i="13"/>
  <c r="L226" i="13"/>
  <c r="K226" i="13"/>
  <c r="K223" i="13"/>
  <c r="K221" i="13"/>
  <c r="M214" i="13"/>
  <c r="L214" i="13"/>
  <c r="K214" i="13"/>
  <c r="K211" i="13"/>
  <c r="K209" i="13"/>
  <c r="M202" i="13"/>
  <c r="L202" i="13"/>
  <c r="K202" i="13"/>
  <c r="K199" i="13"/>
  <c r="K197" i="13"/>
  <c r="M190" i="13"/>
  <c r="L190" i="13"/>
  <c r="K190" i="13"/>
  <c r="K187" i="13"/>
  <c r="K185" i="13"/>
  <c r="M178" i="13"/>
  <c r="L178" i="13"/>
  <c r="K178" i="13"/>
  <c r="K175" i="13"/>
  <c r="K173" i="13"/>
  <c r="M166" i="13"/>
  <c r="L166" i="13"/>
  <c r="K166" i="13"/>
  <c r="K163" i="13"/>
  <c r="K161" i="13"/>
  <c r="M154" i="13"/>
  <c r="L154" i="13"/>
  <c r="K154" i="13"/>
  <c r="K151" i="13"/>
  <c r="K149" i="13"/>
  <c r="M142" i="13"/>
  <c r="L142" i="13"/>
  <c r="K142" i="13"/>
  <c r="K139" i="13"/>
  <c r="K137" i="13"/>
  <c r="M130" i="13"/>
  <c r="L130" i="13"/>
  <c r="K130" i="13"/>
  <c r="K127" i="13"/>
  <c r="K125" i="13"/>
  <c r="M118" i="13"/>
  <c r="L118" i="13"/>
  <c r="K118" i="13"/>
  <c r="K115" i="13"/>
  <c r="K113" i="13"/>
  <c r="M106" i="13"/>
  <c r="L106" i="13"/>
  <c r="K106" i="13"/>
  <c r="K103" i="13"/>
  <c r="K101" i="13"/>
  <c r="M94" i="13"/>
  <c r="L94" i="13"/>
  <c r="K94" i="13"/>
  <c r="K91" i="13"/>
  <c r="K89" i="13"/>
  <c r="M82" i="13"/>
  <c r="L82" i="13"/>
  <c r="K82" i="13"/>
  <c r="K79" i="13"/>
  <c r="K77" i="13"/>
  <c r="M70" i="13"/>
  <c r="L70" i="13"/>
  <c r="K70" i="13"/>
  <c r="K67" i="13"/>
  <c r="K65" i="13"/>
  <c r="M58" i="13"/>
  <c r="L58" i="13"/>
  <c r="K58" i="13"/>
  <c r="K55" i="13"/>
  <c r="K53" i="13"/>
  <c r="M46" i="13"/>
  <c r="L46" i="13"/>
  <c r="K46" i="13"/>
  <c r="K43" i="13"/>
  <c r="K41" i="13"/>
  <c r="M34" i="13"/>
  <c r="L34" i="13"/>
  <c r="K34" i="13"/>
  <c r="K31" i="13"/>
  <c r="K29" i="13"/>
  <c r="M22" i="13"/>
  <c r="L22" i="13"/>
  <c r="K22" i="13"/>
  <c r="K19" i="13"/>
  <c r="K17" i="13"/>
  <c r="K10" i="13"/>
  <c r="K7" i="13"/>
  <c r="K5" i="13"/>
  <c r="F12" i="13"/>
  <c r="M10" i="13" s="1"/>
  <c r="F9" i="13"/>
  <c r="F6" i="13"/>
  <c r="F60" i="13"/>
  <c r="F57" i="13"/>
  <c r="F300" i="13"/>
  <c r="F297" i="13"/>
  <c r="F294" i="13"/>
  <c r="F348" i="13"/>
  <c r="F345" i="13"/>
  <c r="F342" i="13"/>
  <c r="F336" i="13"/>
  <c r="F333" i="13"/>
  <c r="F330" i="13"/>
  <c r="F324" i="13"/>
  <c r="F321" i="13"/>
  <c r="F318" i="13"/>
  <c r="F312" i="13"/>
  <c r="F309" i="13"/>
  <c r="F306" i="13"/>
  <c r="F288" i="13"/>
  <c r="F285" i="13"/>
  <c r="F270" i="13"/>
  <c r="F282" i="13"/>
  <c r="F276" i="13"/>
  <c r="F273" i="13"/>
  <c r="F264" i="13"/>
  <c r="F261" i="13"/>
  <c r="F258" i="13"/>
  <c r="F252" i="13"/>
  <c r="F249" i="13"/>
  <c r="F246" i="13"/>
  <c r="F240" i="13"/>
  <c r="F237" i="13"/>
  <c r="F234" i="13"/>
  <c r="F228" i="13"/>
  <c r="F225" i="13"/>
  <c r="F222" i="13"/>
  <c r="F216" i="13"/>
  <c r="F213" i="13"/>
  <c r="E210" i="13"/>
  <c r="F210" i="13" s="1"/>
  <c r="F204" i="13"/>
  <c r="F201" i="13"/>
  <c r="F198" i="13"/>
  <c r="F192" i="13"/>
  <c r="F189" i="13"/>
  <c r="F186" i="13"/>
  <c r="F180" i="13"/>
  <c r="F177" i="13"/>
  <c r="F174" i="13"/>
  <c r="F168" i="13"/>
  <c r="F165" i="13"/>
  <c r="F162" i="13"/>
  <c r="F156" i="13"/>
  <c r="F153" i="13"/>
  <c r="F150" i="13"/>
  <c r="F144" i="13"/>
  <c r="F141" i="13"/>
  <c r="F138" i="13"/>
  <c r="F132" i="13"/>
  <c r="F129" i="13"/>
  <c r="F126" i="13"/>
  <c r="F120" i="13"/>
  <c r="F117" i="13"/>
  <c r="F114" i="13"/>
  <c r="F108" i="13"/>
  <c r="F105" i="13"/>
  <c r="F102" i="13"/>
  <c r="F96" i="13"/>
  <c r="F93" i="13"/>
  <c r="F90" i="13"/>
  <c r="F84" i="13"/>
  <c r="F81" i="13"/>
  <c r="F78" i="13"/>
  <c r="F72" i="13"/>
  <c r="F69" i="13"/>
  <c r="F66" i="13"/>
  <c r="F54" i="13"/>
  <c r="F48" i="13"/>
  <c r="F45" i="13"/>
  <c r="F42" i="13"/>
  <c r="F36" i="13"/>
  <c r="F33" i="13"/>
  <c r="F30" i="13"/>
  <c r="F24" i="13"/>
  <c r="F21" i="13"/>
  <c r="F18" i="13"/>
  <c r="L35" i="12"/>
  <c r="L36" i="12"/>
  <c r="K36" i="12"/>
  <c r="G35" i="12"/>
  <c r="G36" i="12"/>
  <c r="AE302" i="11"/>
  <c r="AE292" i="11"/>
  <c r="AE282" i="11"/>
  <c r="AE272" i="11"/>
  <c r="AE262" i="11"/>
  <c r="AE252" i="11"/>
  <c r="AE242" i="11"/>
  <c r="AE231" i="11"/>
  <c r="AE220" i="11"/>
  <c r="AE209" i="11"/>
  <c r="AE199" i="11"/>
  <c r="AE189" i="11"/>
  <c r="AE179" i="11"/>
  <c r="AE169" i="11"/>
  <c r="AE159" i="11"/>
  <c r="AE149" i="11"/>
  <c r="AE139" i="11"/>
  <c r="AE129" i="11"/>
  <c r="AE119" i="11"/>
  <c r="AE109" i="11"/>
  <c r="AE99" i="11"/>
  <c r="AE89" i="11"/>
  <c r="AE79" i="11"/>
  <c r="AE69" i="11"/>
  <c r="AE59" i="11"/>
  <c r="AE49" i="11"/>
  <c r="AE39" i="11"/>
  <c r="AE29" i="11"/>
  <c r="AE9" i="11"/>
  <c r="N231" i="11"/>
  <c r="J36" i="12"/>
  <c r="I36" i="12"/>
  <c r="H36" i="12"/>
  <c r="F36" i="12"/>
  <c r="E36" i="12"/>
  <c r="D36" i="12"/>
  <c r="C36" i="12"/>
  <c r="K35" i="12"/>
  <c r="J35" i="12"/>
  <c r="I35" i="12"/>
  <c r="H35" i="12"/>
  <c r="F35" i="12"/>
  <c r="E35" i="12"/>
  <c r="D35" i="12"/>
  <c r="C35" i="12"/>
  <c r="AC302" i="11"/>
  <c r="AD302" i="11" s="1"/>
  <c r="L302" i="11"/>
  <c r="M302" i="11" s="1"/>
  <c r="AC300" i="11"/>
  <c r="AD300" i="11" s="1"/>
  <c r="L300" i="11"/>
  <c r="M300" i="11" s="1"/>
  <c r="AC298" i="11"/>
  <c r="AD298" i="11" s="1"/>
  <c r="L298" i="11"/>
  <c r="M298" i="11" s="1"/>
  <c r="AC292" i="11"/>
  <c r="AD292" i="11" s="1"/>
  <c r="L292" i="11"/>
  <c r="M292" i="11" s="1"/>
  <c r="AC290" i="11"/>
  <c r="AD290" i="11" s="1"/>
  <c r="L290" i="11"/>
  <c r="M290" i="11" s="1"/>
  <c r="AC288" i="11"/>
  <c r="AD288" i="11" s="1"/>
  <c r="L288" i="11"/>
  <c r="M288" i="11" s="1"/>
  <c r="AC282" i="11"/>
  <c r="AD282" i="11" s="1"/>
  <c r="L282" i="11"/>
  <c r="M282" i="11" s="1"/>
  <c r="O282" i="11" s="1"/>
  <c r="AC280" i="11"/>
  <c r="AD280" i="11" s="1"/>
  <c r="L280" i="11"/>
  <c r="M280" i="11" s="1"/>
  <c r="AC278" i="11"/>
  <c r="AD278" i="11" s="1"/>
  <c r="L278" i="11"/>
  <c r="M278" i="11" s="1"/>
  <c r="AC272" i="11"/>
  <c r="AD272" i="11" s="1"/>
  <c r="L272" i="11"/>
  <c r="M272" i="11" s="1"/>
  <c r="AC270" i="11"/>
  <c r="AD270" i="11" s="1"/>
  <c r="L270" i="11"/>
  <c r="M270" i="11" s="1"/>
  <c r="AC268" i="11"/>
  <c r="AD268" i="11" s="1"/>
  <c r="L268" i="11"/>
  <c r="M268" i="11" s="1"/>
  <c r="AC262" i="11"/>
  <c r="AD262" i="11" s="1"/>
  <c r="L262" i="11"/>
  <c r="M262" i="11" s="1"/>
  <c r="AC260" i="11"/>
  <c r="AD260" i="11" s="1"/>
  <c r="L260" i="11"/>
  <c r="M260" i="11" s="1"/>
  <c r="AC258" i="11"/>
  <c r="AD258" i="11" s="1"/>
  <c r="L258" i="11"/>
  <c r="M258" i="11" s="1"/>
  <c r="AC252" i="11"/>
  <c r="AD252" i="11" s="1"/>
  <c r="L252" i="11"/>
  <c r="M252" i="11" s="1"/>
  <c r="AC250" i="11"/>
  <c r="AD250" i="11" s="1"/>
  <c r="L250" i="11"/>
  <c r="M250" i="11" s="1"/>
  <c r="AC248" i="11"/>
  <c r="AD248" i="11" s="1"/>
  <c r="L248" i="11"/>
  <c r="M248" i="11" s="1"/>
  <c r="AC242" i="11"/>
  <c r="AD242" i="11" s="1"/>
  <c r="L242" i="11"/>
  <c r="M242" i="11" s="1"/>
  <c r="AC240" i="11"/>
  <c r="AD240" i="11" s="1"/>
  <c r="L240" i="11"/>
  <c r="M240" i="11" s="1"/>
  <c r="AC238" i="11"/>
  <c r="AD238" i="11" s="1"/>
  <c r="L238" i="11"/>
  <c r="M238" i="11" s="1"/>
  <c r="AC231" i="11"/>
  <c r="AD231" i="11" s="1"/>
  <c r="L231" i="11"/>
  <c r="M231" i="11" s="1"/>
  <c r="AC229" i="11"/>
  <c r="AD229" i="11" s="1"/>
  <c r="L229" i="11"/>
  <c r="M229" i="11" s="1"/>
  <c r="AC227" i="11"/>
  <c r="AD227" i="11" s="1"/>
  <c r="L227" i="11"/>
  <c r="M227" i="11" s="1"/>
  <c r="AC220" i="11"/>
  <c r="AD220" i="11" s="1"/>
  <c r="L220" i="11"/>
  <c r="M220" i="11" s="1"/>
  <c r="AC218" i="11"/>
  <c r="AD218" i="11" s="1"/>
  <c r="L218" i="11"/>
  <c r="M218" i="11" s="1"/>
  <c r="AC216" i="11"/>
  <c r="AD216" i="11" s="1"/>
  <c r="L216" i="11"/>
  <c r="M216" i="11" s="1"/>
  <c r="AC209" i="11"/>
  <c r="AD209" i="11" s="1"/>
  <c r="L209" i="11"/>
  <c r="M209" i="11" s="1"/>
  <c r="AC207" i="11"/>
  <c r="AD207" i="11" s="1"/>
  <c r="L207" i="11"/>
  <c r="M207" i="11" s="1"/>
  <c r="AC205" i="11"/>
  <c r="AD205" i="11" s="1"/>
  <c r="L205" i="11"/>
  <c r="M205" i="11" s="1"/>
  <c r="AC199" i="11"/>
  <c r="AD199" i="11" s="1"/>
  <c r="L199" i="11"/>
  <c r="M199" i="11" s="1"/>
  <c r="AC197" i="11"/>
  <c r="AD197" i="11" s="1"/>
  <c r="L197" i="11"/>
  <c r="M197" i="11" s="1"/>
  <c r="AC195" i="11"/>
  <c r="AD195" i="11" s="1"/>
  <c r="L195" i="11"/>
  <c r="M195" i="11" s="1"/>
  <c r="AC189" i="11"/>
  <c r="AD189" i="11" s="1"/>
  <c r="L189" i="11"/>
  <c r="M189" i="11" s="1"/>
  <c r="AC187" i="11"/>
  <c r="AD187" i="11" s="1"/>
  <c r="L187" i="11"/>
  <c r="M187" i="11" s="1"/>
  <c r="AC185" i="11"/>
  <c r="AD185" i="11" s="1"/>
  <c r="L185" i="11"/>
  <c r="M185" i="11" s="1"/>
  <c r="AC179" i="11"/>
  <c r="AD179" i="11" s="1"/>
  <c r="L179" i="11"/>
  <c r="M179" i="11" s="1"/>
  <c r="AC177" i="11"/>
  <c r="AD177" i="11" s="1"/>
  <c r="L177" i="11"/>
  <c r="M177" i="11" s="1"/>
  <c r="AC175" i="11"/>
  <c r="AD175" i="11" s="1"/>
  <c r="L175" i="11"/>
  <c r="M175" i="11" s="1"/>
  <c r="AC169" i="11"/>
  <c r="AD169" i="11" s="1"/>
  <c r="L169" i="11"/>
  <c r="M169" i="11" s="1"/>
  <c r="AC167" i="11"/>
  <c r="AD167" i="11" s="1"/>
  <c r="L167" i="11"/>
  <c r="M167" i="11" s="1"/>
  <c r="AC165" i="11"/>
  <c r="AD165" i="11" s="1"/>
  <c r="L165" i="11"/>
  <c r="M165" i="11" s="1"/>
  <c r="AC159" i="11"/>
  <c r="AD159" i="11" s="1"/>
  <c r="L159" i="11"/>
  <c r="M159" i="11" s="1"/>
  <c r="AC157" i="11"/>
  <c r="AD157" i="11" s="1"/>
  <c r="L157" i="11"/>
  <c r="M157" i="11" s="1"/>
  <c r="AC155" i="11"/>
  <c r="AD155" i="11" s="1"/>
  <c r="L155" i="11"/>
  <c r="M155" i="11" s="1"/>
  <c r="AC149" i="11"/>
  <c r="AD149" i="11" s="1"/>
  <c r="L149" i="11"/>
  <c r="M149" i="11" s="1"/>
  <c r="AC147" i="11"/>
  <c r="AD147" i="11" s="1"/>
  <c r="L147" i="11"/>
  <c r="M147" i="11" s="1"/>
  <c r="AC145" i="11"/>
  <c r="AD145" i="11" s="1"/>
  <c r="L145" i="11"/>
  <c r="M145" i="11" s="1"/>
  <c r="AC139" i="11"/>
  <c r="AD139" i="11" s="1"/>
  <c r="L139" i="11"/>
  <c r="M139" i="11" s="1"/>
  <c r="AC137" i="11"/>
  <c r="AD137" i="11" s="1"/>
  <c r="L137" i="11"/>
  <c r="M137" i="11" s="1"/>
  <c r="AC135" i="11"/>
  <c r="AD135" i="11" s="1"/>
  <c r="L135" i="11"/>
  <c r="M135" i="11" s="1"/>
  <c r="AC129" i="11"/>
  <c r="AD129" i="11" s="1"/>
  <c r="L129" i="11"/>
  <c r="M129" i="11" s="1"/>
  <c r="AC127" i="11"/>
  <c r="AD127" i="11" s="1"/>
  <c r="L127" i="11"/>
  <c r="M127" i="11" s="1"/>
  <c r="AC125" i="11"/>
  <c r="AD125" i="11" s="1"/>
  <c r="L125" i="11"/>
  <c r="M125" i="11" s="1"/>
  <c r="AC119" i="11"/>
  <c r="AD119" i="11" s="1"/>
  <c r="AF119" i="11" s="1"/>
  <c r="L119" i="11"/>
  <c r="M119" i="11" s="1"/>
  <c r="AC117" i="11"/>
  <c r="AD117" i="11" s="1"/>
  <c r="L117" i="11"/>
  <c r="M117" i="11" s="1"/>
  <c r="AC115" i="11"/>
  <c r="AD115" i="11" s="1"/>
  <c r="L115" i="11"/>
  <c r="M115" i="11" s="1"/>
  <c r="AC109" i="11"/>
  <c r="AD109" i="11" s="1"/>
  <c r="L109" i="11"/>
  <c r="M109" i="11" s="1"/>
  <c r="AC107" i="11"/>
  <c r="AD107" i="11" s="1"/>
  <c r="L107" i="11"/>
  <c r="M107" i="11" s="1"/>
  <c r="AC105" i="11"/>
  <c r="AD105" i="11" s="1"/>
  <c r="L105" i="11"/>
  <c r="M105" i="11" s="1"/>
  <c r="AC99" i="11"/>
  <c r="AD99" i="11" s="1"/>
  <c r="L99" i="11"/>
  <c r="M99" i="11" s="1"/>
  <c r="AC97" i="11"/>
  <c r="AD97" i="11" s="1"/>
  <c r="L97" i="11"/>
  <c r="M97" i="11" s="1"/>
  <c r="AC95" i="11"/>
  <c r="AD95" i="11" s="1"/>
  <c r="L95" i="11"/>
  <c r="M95" i="11" s="1"/>
  <c r="AC89" i="11"/>
  <c r="AD89" i="11" s="1"/>
  <c r="L89" i="11"/>
  <c r="M89" i="11" s="1"/>
  <c r="AC87" i="11"/>
  <c r="AD87" i="11" s="1"/>
  <c r="L87" i="11"/>
  <c r="M87" i="11" s="1"/>
  <c r="AC85" i="11"/>
  <c r="AD85" i="11" s="1"/>
  <c r="L85" i="11"/>
  <c r="M85" i="11" s="1"/>
  <c r="AC79" i="11"/>
  <c r="AD79" i="11" s="1"/>
  <c r="L79" i="11"/>
  <c r="M79" i="11" s="1"/>
  <c r="AC77" i="11"/>
  <c r="AD77" i="11" s="1"/>
  <c r="L77" i="11"/>
  <c r="M77" i="11" s="1"/>
  <c r="AC75" i="11"/>
  <c r="AD75" i="11" s="1"/>
  <c r="L75" i="11"/>
  <c r="M75" i="11" s="1"/>
  <c r="AC69" i="11"/>
  <c r="AD69" i="11" s="1"/>
  <c r="L69" i="11"/>
  <c r="M69" i="11" s="1"/>
  <c r="AC67" i="11"/>
  <c r="AD67" i="11" s="1"/>
  <c r="L67" i="11"/>
  <c r="M67" i="11" s="1"/>
  <c r="AC65" i="11"/>
  <c r="AD65" i="11" s="1"/>
  <c r="L65" i="11"/>
  <c r="M65" i="11" s="1"/>
  <c r="AC59" i="11"/>
  <c r="AD59" i="11" s="1"/>
  <c r="L59" i="11"/>
  <c r="AC57" i="11"/>
  <c r="AD57" i="11" s="1"/>
  <c r="L57" i="11"/>
  <c r="M57" i="11" s="1"/>
  <c r="AC55" i="11"/>
  <c r="AD55" i="11" s="1"/>
  <c r="L55" i="11"/>
  <c r="M55" i="11" s="1"/>
  <c r="AC49" i="11"/>
  <c r="AD49" i="11" s="1"/>
  <c r="L49" i="11"/>
  <c r="M49" i="11" s="1"/>
  <c r="AC47" i="11"/>
  <c r="AD47" i="11" s="1"/>
  <c r="L47" i="11"/>
  <c r="M47" i="11" s="1"/>
  <c r="AC45" i="11"/>
  <c r="AD45" i="11" s="1"/>
  <c r="L45" i="11"/>
  <c r="M45" i="11" s="1"/>
  <c r="AC39" i="11"/>
  <c r="AD39" i="11" s="1"/>
  <c r="L39" i="11"/>
  <c r="M39" i="11" s="1"/>
  <c r="AC37" i="11"/>
  <c r="AD37" i="11" s="1"/>
  <c r="L37" i="11"/>
  <c r="M37" i="11" s="1"/>
  <c r="AC35" i="11"/>
  <c r="AD35" i="11" s="1"/>
  <c r="L35" i="11"/>
  <c r="M35" i="11" s="1"/>
  <c r="AC29" i="11"/>
  <c r="AD29" i="11" s="1"/>
  <c r="L29" i="11"/>
  <c r="M29" i="11" s="1"/>
  <c r="AC27" i="11"/>
  <c r="AD27" i="11" s="1"/>
  <c r="L27" i="11"/>
  <c r="M27" i="11" s="1"/>
  <c r="AC25" i="11"/>
  <c r="AD25" i="11" s="1"/>
  <c r="L25" i="11"/>
  <c r="M25" i="11" s="1"/>
  <c r="L19" i="11"/>
  <c r="M19" i="11" s="1"/>
  <c r="L17" i="11"/>
  <c r="M17" i="11" s="1"/>
  <c r="L15" i="11"/>
  <c r="M15" i="11" s="1"/>
  <c r="AC9" i="11"/>
  <c r="AD9" i="11" s="1"/>
  <c r="L9" i="11"/>
  <c r="M9" i="11" s="1"/>
  <c r="AC7" i="11"/>
  <c r="AD7" i="11" s="1"/>
  <c r="L7" i="11"/>
  <c r="M7" i="11" s="1"/>
  <c r="AC5" i="11"/>
  <c r="AD5" i="11" s="1"/>
  <c r="L5" i="11"/>
  <c r="M5" i="11" s="1"/>
  <c r="H36" i="14" l="1"/>
  <c r="L10" i="13"/>
  <c r="O231" i="11"/>
  <c r="N59" i="11"/>
  <c r="O99" i="11"/>
  <c r="O179" i="11"/>
  <c r="O49" i="11"/>
  <c r="N69" i="11"/>
  <c r="N149" i="11"/>
  <c r="AF29" i="11"/>
  <c r="AF79" i="11"/>
  <c r="N79" i="11"/>
  <c r="N159" i="11"/>
  <c r="N242" i="11"/>
  <c r="N9" i="11"/>
  <c r="N89" i="11"/>
  <c r="N169" i="11"/>
  <c r="N252" i="11"/>
  <c r="M59" i="11"/>
  <c r="O59" i="11" s="1"/>
  <c r="N19" i="11"/>
  <c r="N99" i="11"/>
  <c r="N179" i="11"/>
  <c r="N262" i="11"/>
  <c r="N29" i="11"/>
  <c r="N109" i="11"/>
  <c r="N189" i="11"/>
  <c r="N272" i="11"/>
  <c r="N39" i="11"/>
  <c r="N119" i="11"/>
  <c r="N199" i="11"/>
  <c r="N282" i="11"/>
  <c r="O139" i="11"/>
  <c r="N49" i="11"/>
  <c r="N129" i="11"/>
  <c r="N209" i="11"/>
  <c r="N292" i="11"/>
  <c r="AF39" i="11"/>
  <c r="AF139" i="11"/>
  <c r="AF179" i="11"/>
  <c r="N139" i="11"/>
  <c r="N220" i="11"/>
  <c r="N302" i="11"/>
  <c r="AF292" i="11"/>
  <c r="AF272" i="11"/>
  <c r="O9" i="11"/>
  <c r="AF209" i="11"/>
  <c r="O242" i="11"/>
  <c r="O149" i="11"/>
  <c r="O159" i="11"/>
  <c r="O199" i="11"/>
  <c r="AF302" i="11"/>
  <c r="O19" i="11"/>
  <c r="O29" i="11"/>
  <c r="O79" i="11"/>
  <c r="O119" i="11"/>
  <c r="AF159" i="11"/>
  <c r="AF199" i="11"/>
  <c r="O39" i="11"/>
  <c r="O129" i="11"/>
  <c r="AF49" i="11"/>
  <c r="AF59" i="11"/>
  <c r="AF89" i="11"/>
  <c r="AF99" i="11"/>
  <c r="O209" i="11"/>
  <c r="O252" i="11"/>
  <c r="O262" i="11"/>
  <c r="O220" i="11"/>
  <c r="AF242" i="11"/>
  <c r="AF252" i="11"/>
  <c r="AF262" i="11"/>
  <c r="O272" i="11"/>
  <c r="O169" i="11"/>
  <c r="O89" i="11"/>
  <c r="AF169" i="11"/>
  <c r="AF220" i="11"/>
  <c r="AF129" i="11"/>
  <c r="AF9" i="11"/>
  <c r="AF149" i="11"/>
  <c r="AF189" i="11"/>
  <c r="AF69" i="11"/>
  <c r="AF109" i="11"/>
  <c r="O189" i="11"/>
  <c r="AF282" i="11"/>
  <c r="O292" i="11"/>
  <c r="O302" i="11"/>
  <c r="AF231" i="11"/>
  <c r="O69" i="11"/>
  <c r="O109" i="11"/>
  <c r="L36" i="8" l="1"/>
  <c r="L35" i="8"/>
  <c r="G36" i="8"/>
  <c r="G35" i="8"/>
  <c r="AB170" i="5"/>
  <c r="AB349" i="5"/>
  <c r="AB339" i="5"/>
  <c r="AB329" i="5"/>
  <c r="AB310" i="5"/>
  <c r="AB300" i="5"/>
  <c r="AA290" i="5"/>
  <c r="AB290" i="5"/>
  <c r="AB280" i="5"/>
  <c r="AB250" i="5"/>
  <c r="AB240" i="5"/>
  <c r="AB220" i="5"/>
  <c r="AB210" i="5"/>
  <c r="AB200" i="5"/>
  <c r="AB190" i="5"/>
  <c r="AB180" i="5"/>
  <c r="AB149" i="5"/>
  <c r="AB139" i="5"/>
  <c r="AB129" i="5"/>
  <c r="AB119" i="5"/>
  <c r="AB109" i="5"/>
  <c r="AB99" i="5"/>
  <c r="AB89" i="5"/>
  <c r="AB79" i="5"/>
  <c r="AB69" i="5"/>
  <c r="AB59" i="5"/>
  <c r="AB49" i="5"/>
  <c r="AB39" i="5"/>
  <c r="AB29" i="5"/>
  <c r="AB19" i="5"/>
  <c r="AB9" i="5"/>
  <c r="M292" i="5"/>
  <c r="M271" i="5"/>
  <c r="M251" i="5"/>
  <c r="M232" i="5"/>
  <c r="M211" i="5"/>
  <c r="M189" i="5"/>
  <c r="M179" i="5"/>
  <c r="M169" i="5"/>
  <c r="M148" i="5"/>
  <c r="M137" i="5"/>
  <c r="M127" i="5"/>
  <c r="M116" i="5"/>
  <c r="M106" i="5"/>
  <c r="M87" i="5"/>
  <c r="L87" i="5"/>
  <c r="K87" i="5"/>
  <c r="K85" i="5"/>
  <c r="K83" i="5"/>
  <c r="K84" i="5" s="1"/>
  <c r="K82" i="5"/>
  <c r="K80" i="5"/>
  <c r="K81" i="5" s="1"/>
  <c r="M77" i="5"/>
  <c r="K63" i="5"/>
  <c r="K60" i="5"/>
  <c r="L67" i="5"/>
  <c r="M67" i="5"/>
  <c r="M57" i="5"/>
  <c r="M48" i="5"/>
  <c r="M38" i="5"/>
  <c r="M28" i="5"/>
  <c r="M18" i="5"/>
  <c r="M9" i="5"/>
  <c r="G36" i="10"/>
  <c r="G35" i="10"/>
  <c r="AB290" i="7"/>
  <c r="AB280" i="7"/>
  <c r="AB270" i="7"/>
  <c r="AB260" i="7"/>
  <c r="AB250" i="7"/>
  <c r="AB240" i="7"/>
  <c r="AB230" i="7"/>
  <c r="AB220" i="7"/>
  <c r="AB210" i="7"/>
  <c r="AB200" i="7"/>
  <c r="AB190" i="7"/>
  <c r="AB180" i="7"/>
  <c r="AB170" i="7"/>
  <c r="AB160" i="7"/>
  <c r="AB150" i="7"/>
  <c r="AB140" i="7"/>
  <c r="AB130" i="7"/>
  <c r="AB120" i="7"/>
  <c r="AB110" i="7"/>
  <c r="AB100" i="7"/>
  <c r="AB90" i="7"/>
  <c r="AB80" i="7"/>
  <c r="AB70" i="7"/>
  <c r="AB60" i="7"/>
  <c r="AB50" i="7"/>
  <c r="AB40" i="7"/>
  <c r="AB30" i="7"/>
  <c r="AB20" i="7"/>
  <c r="AB10" i="7"/>
  <c r="D36" i="9"/>
  <c r="E36" i="9"/>
  <c r="F36" i="9"/>
  <c r="H36" i="9"/>
  <c r="I36" i="9"/>
  <c r="J36" i="9"/>
  <c r="K36" i="9"/>
  <c r="D35" i="9"/>
  <c r="E35" i="9"/>
  <c r="F35" i="9"/>
  <c r="H35" i="9"/>
  <c r="I35" i="9"/>
  <c r="J35" i="9"/>
  <c r="K35" i="9"/>
  <c r="C36" i="9"/>
  <c r="C35" i="9"/>
  <c r="D36" i="8"/>
  <c r="E36" i="8"/>
  <c r="F36" i="8"/>
  <c r="H36" i="8"/>
  <c r="I36" i="8"/>
  <c r="J36" i="8"/>
  <c r="K36" i="8"/>
  <c r="D35" i="8"/>
  <c r="E35" i="8"/>
  <c r="F35" i="8"/>
  <c r="H35" i="8"/>
  <c r="I35" i="8"/>
  <c r="J35" i="8"/>
  <c r="K35" i="8"/>
  <c r="C36" i="8"/>
  <c r="C35" i="8"/>
  <c r="D36" i="10"/>
  <c r="E36" i="10"/>
  <c r="F36" i="10"/>
  <c r="H36" i="10"/>
  <c r="I36" i="10"/>
  <c r="J36" i="10"/>
  <c r="K36" i="10"/>
  <c r="D35" i="10"/>
  <c r="E35" i="10"/>
  <c r="F35" i="10"/>
  <c r="H35" i="10"/>
  <c r="I35" i="10"/>
  <c r="J35" i="10"/>
  <c r="K35" i="10"/>
  <c r="C36" i="10"/>
  <c r="C35" i="10"/>
  <c r="AA349" i="5"/>
  <c r="Z345" i="5"/>
  <c r="Z342" i="5"/>
  <c r="P343" i="5"/>
  <c r="Z347" i="5" s="1"/>
  <c r="AA339" i="5"/>
  <c r="Z335" i="5"/>
  <c r="Z332" i="5"/>
  <c r="P333" i="5"/>
  <c r="Z334" i="5" s="1"/>
  <c r="AA329" i="5"/>
  <c r="Z325" i="5"/>
  <c r="Z322" i="5"/>
  <c r="P323" i="5"/>
  <c r="Z324" i="5" s="1"/>
  <c r="T230" i="5"/>
  <c r="T227" i="5"/>
  <c r="AB230" i="5" l="1"/>
  <c r="Z326" i="5"/>
  <c r="Z327" i="5"/>
  <c r="Z343" i="5"/>
  <c r="Z349" i="5"/>
  <c r="Z333" i="5"/>
  <c r="Z346" i="5"/>
  <c r="Z336" i="5"/>
  <c r="Z323" i="5"/>
  <c r="Z339" i="5"/>
  <c r="Z329" i="5"/>
  <c r="Z344" i="5"/>
  <c r="Z337" i="5"/>
  <c r="T182" i="6"/>
  <c r="Z283" i="7" l="1"/>
  <c r="Z284" i="7" s="1"/>
  <c r="T291" i="7"/>
  <c r="AA290" i="7" s="1"/>
  <c r="T288" i="7"/>
  <c r="Z288" i="7" s="1"/>
  <c r="T285" i="7"/>
  <c r="Z285" i="7" s="1"/>
  <c r="T281" i="7"/>
  <c r="Z280" i="7" s="1"/>
  <c r="T278" i="7"/>
  <c r="Z278" i="7" s="1"/>
  <c r="T275" i="7"/>
  <c r="Z275" i="7" s="1"/>
  <c r="T271" i="7"/>
  <c r="T268" i="7"/>
  <c r="Z266" i="7" s="1"/>
  <c r="Z267" i="7" s="1"/>
  <c r="T265" i="7"/>
  <c r="Z265" i="7" s="1"/>
  <c r="Z253" i="7"/>
  <c r="Z254" i="7" s="1"/>
  <c r="T261" i="7"/>
  <c r="AA260" i="7" s="1"/>
  <c r="T258" i="7"/>
  <c r="Z258" i="7" s="1"/>
  <c r="T255" i="7"/>
  <c r="Z255" i="7" s="1"/>
  <c r="T251" i="7"/>
  <c r="T248" i="7"/>
  <c r="Z248" i="7" s="1"/>
  <c r="T245" i="7"/>
  <c r="Z245" i="7" s="1"/>
  <c r="Z235" i="7"/>
  <c r="T241" i="7"/>
  <c r="AA240" i="7" s="1"/>
  <c r="T238" i="7"/>
  <c r="Z238" i="7" s="1"/>
  <c r="T235" i="7"/>
  <c r="Z233" i="7" s="1"/>
  <c r="Z234" i="7" s="1"/>
  <c r="T231" i="7"/>
  <c r="AA230" i="7" s="1"/>
  <c r="T228" i="7"/>
  <c r="Z226" i="7" s="1"/>
  <c r="Z227" i="7" s="1"/>
  <c r="T225" i="7"/>
  <c r="Z223" i="7" s="1"/>
  <c r="Z224" i="7" s="1"/>
  <c r="Z213" i="7"/>
  <c r="Z214" i="7" s="1"/>
  <c r="T221" i="7"/>
  <c r="T218" i="7"/>
  <c r="Z216" i="7" s="1"/>
  <c r="Z217" i="7" s="1"/>
  <c r="T215" i="7"/>
  <c r="Z215" i="7" s="1"/>
  <c r="T211" i="7"/>
  <c r="T208" i="7"/>
  <c r="Z208" i="7" s="1"/>
  <c r="T205" i="7"/>
  <c r="Z205" i="7" s="1"/>
  <c r="Z200" i="7"/>
  <c r="T201" i="7"/>
  <c r="AA200" i="7" s="1"/>
  <c r="T198" i="7"/>
  <c r="Z198" i="7" s="1"/>
  <c r="T195" i="7"/>
  <c r="Z193" i="7" s="1"/>
  <c r="Z194" i="7" s="1"/>
  <c r="T191" i="7"/>
  <c r="T188" i="7"/>
  <c r="Z186" i="7" s="1"/>
  <c r="Z187" i="7" s="1"/>
  <c r="T185" i="7"/>
  <c r="Z185" i="7" s="1"/>
  <c r="T181" i="7"/>
  <c r="T178" i="7"/>
  <c r="Z178" i="7" s="1"/>
  <c r="T175" i="7"/>
  <c r="Z175" i="7" s="1"/>
  <c r="T171" i="7"/>
  <c r="T168" i="7"/>
  <c r="Z168" i="7" s="1"/>
  <c r="T165" i="7"/>
  <c r="Z165" i="7" s="1"/>
  <c r="Z155" i="7"/>
  <c r="T161" i="7"/>
  <c r="Z160" i="7" s="1"/>
  <c r="T158" i="7"/>
  <c r="Z158" i="7" s="1"/>
  <c r="T155" i="7"/>
  <c r="T151" i="7"/>
  <c r="T148" i="7"/>
  <c r="Z146" i="7" s="1"/>
  <c r="Z147" i="7" s="1"/>
  <c r="T145" i="7"/>
  <c r="Z143" i="7" s="1"/>
  <c r="Z144" i="7" s="1"/>
  <c r="Z133" i="7"/>
  <c r="Z134" i="7" s="1"/>
  <c r="T141" i="7"/>
  <c r="AA140" i="7" s="1"/>
  <c r="T138" i="7"/>
  <c r="Z136" i="7" s="1"/>
  <c r="Z137" i="7" s="1"/>
  <c r="T135" i="7"/>
  <c r="Z135" i="7" s="1"/>
  <c r="T131" i="7"/>
  <c r="T128" i="7"/>
  <c r="Z128" i="7" s="1"/>
  <c r="T125" i="7"/>
  <c r="Z125" i="7" s="1"/>
  <c r="T121" i="7"/>
  <c r="T118" i="7"/>
  <c r="Z118" i="7" s="1"/>
  <c r="T115" i="7"/>
  <c r="Z115" i="7" s="1"/>
  <c r="T111" i="7"/>
  <c r="AA110" i="7" s="1"/>
  <c r="T108" i="7"/>
  <c r="Z108" i="7" s="1"/>
  <c r="T105" i="7"/>
  <c r="Z105" i="7" s="1"/>
  <c r="T101" i="7"/>
  <c r="T98" i="7"/>
  <c r="Z98" i="7" s="1"/>
  <c r="T95" i="7"/>
  <c r="Z93" i="7" s="1"/>
  <c r="Z94" i="7" s="1"/>
  <c r="T91" i="7"/>
  <c r="AA90" i="7" s="1"/>
  <c r="T88" i="7"/>
  <c r="T85" i="7"/>
  <c r="Z85" i="7" s="1"/>
  <c r="T81" i="7"/>
  <c r="Z80" i="7" s="1"/>
  <c r="T78" i="7"/>
  <c r="Z78" i="7" s="1"/>
  <c r="T75" i="7"/>
  <c r="Z75" i="7" s="1"/>
  <c r="T71" i="7"/>
  <c r="Z70" i="7" s="1"/>
  <c r="T68" i="7"/>
  <c r="Z68" i="7" s="1"/>
  <c r="T65" i="7"/>
  <c r="Z65" i="7" s="1"/>
  <c r="T61" i="7"/>
  <c r="T58" i="7"/>
  <c r="Z56" i="7" s="1"/>
  <c r="Z57" i="7" s="1"/>
  <c r="T55" i="7"/>
  <c r="Z55" i="7" s="1"/>
  <c r="T51" i="7"/>
  <c r="T48" i="7"/>
  <c r="Z48" i="7" s="1"/>
  <c r="T45" i="7"/>
  <c r="Z45" i="7" s="1"/>
  <c r="T41" i="7"/>
  <c r="T38" i="7"/>
  <c r="Z38" i="7" s="1"/>
  <c r="T35" i="7"/>
  <c r="Z35" i="7" s="1"/>
  <c r="T31" i="7"/>
  <c r="AA30" i="7" s="1"/>
  <c r="T28" i="7"/>
  <c r="Z28" i="7" s="1"/>
  <c r="T25" i="7"/>
  <c r="Z25" i="7" s="1"/>
  <c r="T21" i="7"/>
  <c r="T18" i="7"/>
  <c r="Z18" i="7" s="1"/>
  <c r="T15" i="7"/>
  <c r="Z13" i="7" s="1"/>
  <c r="Z14" i="7" s="1"/>
  <c r="T11" i="7"/>
  <c r="AA10" i="7" s="1"/>
  <c r="T8" i="7"/>
  <c r="Z8" i="7" s="1"/>
  <c r="T5" i="7"/>
  <c r="E293" i="7"/>
  <c r="E290" i="7"/>
  <c r="K290" i="7" s="1"/>
  <c r="E287" i="7"/>
  <c r="K287" i="7" s="1"/>
  <c r="E283" i="7"/>
  <c r="E280" i="7"/>
  <c r="K280" i="7" s="1"/>
  <c r="E277" i="7"/>
  <c r="K277" i="7" s="1"/>
  <c r="E273" i="7"/>
  <c r="M272" i="7" s="1"/>
  <c r="E270" i="7"/>
  <c r="K270" i="7" s="1"/>
  <c r="E267" i="7"/>
  <c r="K267" i="7" s="1"/>
  <c r="E263" i="7"/>
  <c r="M262" i="7" s="1"/>
  <c r="E260" i="7"/>
  <c r="K260" i="7" s="1"/>
  <c r="E257" i="7"/>
  <c r="K257" i="7" s="1"/>
  <c r="E253" i="7"/>
  <c r="E250" i="7"/>
  <c r="K250" i="7" s="1"/>
  <c r="E247" i="7"/>
  <c r="K247" i="7" s="1"/>
  <c r="E243" i="7"/>
  <c r="M242" i="7" s="1"/>
  <c r="E240" i="7"/>
  <c r="K240" i="7" s="1"/>
  <c r="E237" i="7"/>
  <c r="K237" i="7" s="1"/>
  <c r="E233" i="7"/>
  <c r="E230" i="7"/>
  <c r="K230" i="7" s="1"/>
  <c r="E227" i="7"/>
  <c r="K227" i="7" s="1"/>
  <c r="E223" i="7"/>
  <c r="M222" i="7" s="1"/>
  <c r="E220" i="7"/>
  <c r="K220" i="7" s="1"/>
  <c r="E217" i="7"/>
  <c r="E213" i="7"/>
  <c r="E210" i="7"/>
  <c r="K210" i="7" s="1"/>
  <c r="E207" i="7"/>
  <c r="K207" i="7" s="1"/>
  <c r="E203" i="7"/>
  <c r="E200" i="7"/>
  <c r="K200" i="7" s="1"/>
  <c r="E197" i="7"/>
  <c r="K197" i="7" s="1"/>
  <c r="E193" i="7"/>
  <c r="M192" i="7" s="1"/>
  <c r="E190" i="7"/>
  <c r="K190" i="7" s="1"/>
  <c r="E187" i="7"/>
  <c r="K187" i="7" s="1"/>
  <c r="E183" i="7"/>
  <c r="M182" i="7" s="1"/>
  <c r="E180" i="7"/>
  <c r="K180" i="7" s="1"/>
  <c r="E177" i="7"/>
  <c r="K177" i="7" s="1"/>
  <c r="E173" i="7"/>
  <c r="E170" i="7"/>
  <c r="E167" i="7"/>
  <c r="K167" i="7" s="1"/>
  <c r="E163" i="7"/>
  <c r="E160" i="7"/>
  <c r="K160" i="7" s="1"/>
  <c r="E157" i="7"/>
  <c r="K157" i="7" s="1"/>
  <c r="E153" i="7"/>
  <c r="E150" i="7"/>
  <c r="K150" i="7" s="1"/>
  <c r="E147" i="7"/>
  <c r="K147" i="7" s="1"/>
  <c r="E143" i="7"/>
  <c r="E140" i="7"/>
  <c r="K140" i="7" s="1"/>
  <c r="E137" i="7"/>
  <c r="K137" i="7" s="1"/>
  <c r="E133" i="7"/>
  <c r="E130" i="7"/>
  <c r="K130" i="7" s="1"/>
  <c r="E127" i="7"/>
  <c r="K127" i="7" s="1"/>
  <c r="E123" i="7"/>
  <c r="M122" i="7" s="1"/>
  <c r="E120" i="7"/>
  <c r="K120" i="7" s="1"/>
  <c r="E117" i="7"/>
  <c r="K117" i="7" s="1"/>
  <c r="E113" i="7"/>
  <c r="M112" i="7" s="1"/>
  <c r="E110" i="7"/>
  <c r="K110" i="7" s="1"/>
  <c r="E107" i="7"/>
  <c r="K107" i="7" s="1"/>
  <c r="E103" i="7"/>
  <c r="M102" i="7" s="1"/>
  <c r="E100" i="7"/>
  <c r="K100" i="7" s="1"/>
  <c r="E97" i="7"/>
  <c r="K97" i="7" s="1"/>
  <c r="E93" i="7"/>
  <c r="E90" i="7"/>
  <c r="E87" i="7"/>
  <c r="K87" i="7" s="1"/>
  <c r="E83" i="7"/>
  <c r="E80" i="7"/>
  <c r="K80" i="7" s="1"/>
  <c r="E77" i="7"/>
  <c r="K77" i="7" s="1"/>
  <c r="E73" i="7"/>
  <c r="M72" i="7" s="1"/>
  <c r="E70" i="7"/>
  <c r="K70" i="7" s="1"/>
  <c r="E67" i="7"/>
  <c r="K67" i="7" s="1"/>
  <c r="E63" i="7"/>
  <c r="M62" i="7" s="1"/>
  <c r="E60" i="7"/>
  <c r="K60" i="7" s="1"/>
  <c r="E57" i="7"/>
  <c r="K57" i="7" s="1"/>
  <c r="E53" i="7"/>
  <c r="E50" i="7"/>
  <c r="K50" i="7" s="1"/>
  <c r="E47" i="7"/>
  <c r="K47" i="7" s="1"/>
  <c r="E43" i="7"/>
  <c r="M42" i="7" s="1"/>
  <c r="E40" i="7"/>
  <c r="K40" i="7" s="1"/>
  <c r="E37" i="7"/>
  <c r="K37" i="7" s="1"/>
  <c r="E33" i="7"/>
  <c r="M32" i="7" s="1"/>
  <c r="E30" i="7"/>
  <c r="K28" i="7" s="1"/>
  <c r="K29" i="7" s="1"/>
  <c r="E27" i="7"/>
  <c r="K25" i="7" s="1"/>
  <c r="K26" i="7" s="1"/>
  <c r="E21" i="7"/>
  <c r="M20" i="7" s="1"/>
  <c r="E18" i="7"/>
  <c r="K18" i="7" s="1"/>
  <c r="E15" i="7"/>
  <c r="K15" i="7" s="1"/>
  <c r="E11" i="7"/>
  <c r="E8" i="7"/>
  <c r="E5" i="7"/>
  <c r="K5" i="7" s="1"/>
  <c r="L301" i="5"/>
  <c r="L106" i="5"/>
  <c r="K106" i="5"/>
  <c r="K104" i="5"/>
  <c r="K102" i="5"/>
  <c r="K103" i="5" s="1"/>
  <c r="K101" i="5"/>
  <c r="K99" i="5"/>
  <c r="K100" i="5" s="1"/>
  <c r="L18" i="5"/>
  <c r="K18" i="5"/>
  <c r="K17" i="5"/>
  <c r="K15" i="5"/>
  <c r="K16" i="5" s="1"/>
  <c r="K14" i="5"/>
  <c r="K12" i="5"/>
  <c r="K13" i="5" s="1"/>
  <c r="K10" i="7" l="1"/>
  <c r="M10" i="7"/>
  <c r="L92" i="7"/>
  <c r="M92" i="7"/>
  <c r="L172" i="7"/>
  <c r="M172" i="7"/>
  <c r="L252" i="7"/>
  <c r="M252" i="7"/>
  <c r="AA40" i="7"/>
  <c r="AA120" i="7"/>
  <c r="Z240" i="7"/>
  <c r="Z256" i="7"/>
  <c r="Z257" i="7" s="1"/>
  <c r="M202" i="7"/>
  <c r="M282" i="7"/>
  <c r="AA190" i="7"/>
  <c r="K152" i="7"/>
  <c r="M152" i="7"/>
  <c r="K232" i="7"/>
  <c r="M232" i="7"/>
  <c r="AA20" i="7"/>
  <c r="AA100" i="7"/>
  <c r="AA150" i="7"/>
  <c r="Z166" i="7"/>
  <c r="Z167" i="7" s="1"/>
  <c r="Z188" i="7"/>
  <c r="AA210" i="7"/>
  <c r="AA280" i="7"/>
  <c r="K142" i="7"/>
  <c r="M142" i="7"/>
  <c r="AA50" i="7"/>
  <c r="AA130" i="7"/>
  <c r="Z148" i="7"/>
  <c r="Z206" i="7"/>
  <c r="Z207" i="7" s="1"/>
  <c r="Z228" i="7"/>
  <c r="Z246" i="7"/>
  <c r="Z247" i="7" s="1"/>
  <c r="M52" i="7"/>
  <c r="M132" i="7"/>
  <c r="L212" i="7"/>
  <c r="M212" i="7"/>
  <c r="L292" i="7"/>
  <c r="M292" i="7"/>
  <c r="Z153" i="7"/>
  <c r="Z154" i="7" s="1"/>
  <c r="AA270" i="7"/>
  <c r="M82" i="7"/>
  <c r="K162" i="7"/>
  <c r="M162" i="7"/>
  <c r="Z3" i="7"/>
  <c r="Z4" i="7" s="1"/>
  <c r="AA180" i="7"/>
  <c r="Z268" i="7"/>
  <c r="AA60" i="7"/>
  <c r="Z86" i="7"/>
  <c r="Z87" i="7" s="1"/>
  <c r="Z173" i="7"/>
  <c r="Z174" i="7" s="1"/>
  <c r="Z195" i="7"/>
  <c r="AA220" i="7"/>
  <c r="Z273" i="7"/>
  <c r="Z274" i="7" s="1"/>
  <c r="Z30" i="7"/>
  <c r="Z36" i="7"/>
  <c r="Z37" i="7" s="1"/>
  <c r="Z43" i="7"/>
  <c r="Z44" i="7" s="1"/>
  <c r="Z58" i="7"/>
  <c r="AA70" i="7"/>
  <c r="AA80" i="7"/>
  <c r="Z110" i="7"/>
  <c r="Z116" i="7"/>
  <c r="Z117" i="7" s="1"/>
  <c r="Z123" i="7"/>
  <c r="Z124" i="7" s="1"/>
  <c r="Z138" i="7"/>
  <c r="Z145" i="7"/>
  <c r="AA160" i="7"/>
  <c r="Z190" i="7"/>
  <c r="Z196" i="7"/>
  <c r="Z197" i="7" s="1"/>
  <c r="Z203" i="7"/>
  <c r="Z204" i="7" s="1"/>
  <c r="Z218" i="7"/>
  <c r="Z225" i="7"/>
  <c r="Z270" i="7"/>
  <c r="Z276" i="7"/>
  <c r="Z277" i="7" s="1"/>
  <c r="Z5" i="7"/>
  <c r="Z15" i="7"/>
  <c r="Z60" i="7"/>
  <c r="Z63" i="7"/>
  <c r="Z64" i="7" s="1"/>
  <c r="Z73" i="7"/>
  <c r="Z74" i="7" s="1"/>
  <c r="Z88" i="7"/>
  <c r="Z95" i="7"/>
  <c r="Z140" i="7"/>
  <c r="Z220" i="7"/>
  <c r="Z6" i="7"/>
  <c r="Z7" i="7" s="1"/>
  <c r="Z16" i="7"/>
  <c r="Z17" i="7" s="1"/>
  <c r="Z23" i="7"/>
  <c r="Z24" i="7" s="1"/>
  <c r="Z90" i="7"/>
  <c r="Z96" i="7"/>
  <c r="Z97" i="7" s="1"/>
  <c r="Z103" i="7"/>
  <c r="Z104" i="7" s="1"/>
  <c r="Z170" i="7"/>
  <c r="Z176" i="7"/>
  <c r="Z177" i="7" s="1"/>
  <c r="Z183" i="7"/>
  <c r="Z184" i="7" s="1"/>
  <c r="Z250" i="7"/>
  <c r="Z263" i="7"/>
  <c r="Z264" i="7" s="1"/>
  <c r="Z286" i="7"/>
  <c r="Z287" i="7" s="1"/>
  <c r="L62" i="7"/>
  <c r="K88" i="7"/>
  <c r="K89" i="7" s="1"/>
  <c r="K168" i="7"/>
  <c r="K169" i="7" s="1"/>
  <c r="Z40" i="7"/>
  <c r="Z46" i="7"/>
  <c r="Z47" i="7" s="1"/>
  <c r="Z53" i="7"/>
  <c r="Z54" i="7" s="1"/>
  <c r="Z120" i="7"/>
  <c r="Z126" i="7"/>
  <c r="Z127" i="7" s="1"/>
  <c r="AA170" i="7"/>
  <c r="AA250" i="7"/>
  <c r="Z66" i="7"/>
  <c r="Z67" i="7" s="1"/>
  <c r="Z76" i="7"/>
  <c r="Z77" i="7" s="1"/>
  <c r="Z83" i="7"/>
  <c r="Z84" i="7" s="1"/>
  <c r="Z150" i="7"/>
  <c r="Z156" i="7"/>
  <c r="Z157" i="7" s="1"/>
  <c r="Z163" i="7"/>
  <c r="Z164" i="7" s="1"/>
  <c r="Z230" i="7"/>
  <c r="Z236" i="7"/>
  <c r="Z237" i="7" s="1"/>
  <c r="Z243" i="7"/>
  <c r="Z244" i="7" s="1"/>
  <c r="Z10" i="7"/>
  <c r="Z20" i="7"/>
  <c r="Z26" i="7"/>
  <c r="Z27" i="7" s="1"/>
  <c r="Z33" i="7"/>
  <c r="Z34" i="7" s="1"/>
  <c r="Z100" i="7"/>
  <c r="Z106" i="7"/>
  <c r="Z107" i="7" s="1"/>
  <c r="Z113" i="7"/>
  <c r="Z114" i="7" s="1"/>
  <c r="Z180" i="7"/>
  <c r="Z260" i="7"/>
  <c r="Z290" i="7"/>
  <c r="Z50" i="7"/>
  <c r="Z130" i="7"/>
  <c r="Z210" i="7"/>
  <c r="K170" i="7"/>
  <c r="L42" i="7"/>
  <c r="L122" i="7"/>
  <c r="L202" i="7"/>
  <c r="L282" i="7"/>
  <c r="L72" i="7"/>
  <c r="K215" i="7"/>
  <c r="K216" i="7" s="1"/>
  <c r="K98" i="7"/>
  <c r="K99" i="7" s="1"/>
  <c r="K30" i="7"/>
  <c r="K90" i="7"/>
  <c r="K217" i="7"/>
  <c r="K218" i="7"/>
  <c r="K219" i="7" s="1"/>
  <c r="K48" i="7"/>
  <c r="K49" i="7" s="1"/>
  <c r="K108" i="7"/>
  <c r="K109" i="7" s="1"/>
  <c r="K178" i="7"/>
  <c r="K179" i="7" s="1"/>
  <c r="K238" i="7"/>
  <c r="K239" i="7" s="1"/>
  <c r="L20" i="7"/>
  <c r="L102" i="7"/>
  <c r="L182" i="7"/>
  <c r="L262" i="7"/>
  <c r="K55" i="7"/>
  <c r="K56" i="7" s="1"/>
  <c r="K248" i="7"/>
  <c r="K249" i="7" s="1"/>
  <c r="L52" i="7"/>
  <c r="L132" i="7"/>
  <c r="K188" i="7"/>
  <c r="K189" i="7" s="1"/>
  <c r="K258" i="7"/>
  <c r="K259" i="7" s="1"/>
  <c r="L82" i="7"/>
  <c r="L242" i="7"/>
  <c r="K16" i="7"/>
  <c r="K17" i="7" s="1"/>
  <c r="K58" i="7"/>
  <c r="K59" i="7" s="1"/>
  <c r="K135" i="7"/>
  <c r="K136" i="7" s="1"/>
  <c r="L32" i="7"/>
  <c r="L112" i="7"/>
  <c r="L192" i="7"/>
  <c r="L272" i="7"/>
  <c r="K27" i="7"/>
  <c r="K78" i="7"/>
  <c r="K79" i="7" s="1"/>
  <c r="K208" i="7"/>
  <c r="K209" i="7" s="1"/>
  <c r="K268" i="7"/>
  <c r="K269" i="7" s="1"/>
  <c r="L222" i="7"/>
  <c r="K138" i="7"/>
  <c r="K139" i="7" s="1"/>
  <c r="K148" i="7"/>
  <c r="K149" i="7" s="1"/>
  <c r="K13" i="7"/>
  <c r="K14" i="7" s="1"/>
  <c r="K35" i="7"/>
  <c r="K36" i="7" s="1"/>
  <c r="K45" i="7"/>
  <c r="K46" i="7" s="1"/>
  <c r="K65" i="7"/>
  <c r="K66" i="7" s="1"/>
  <c r="K75" i="7"/>
  <c r="K76" i="7" s="1"/>
  <c r="K85" i="7"/>
  <c r="K86" i="7" s="1"/>
  <c r="K95" i="7"/>
  <c r="K96" i="7" s="1"/>
  <c r="K105" i="7"/>
  <c r="K106" i="7" s="1"/>
  <c r="K115" i="7"/>
  <c r="K116" i="7" s="1"/>
  <c r="K125" i="7"/>
  <c r="K126" i="7" s="1"/>
  <c r="K145" i="7"/>
  <c r="K146" i="7" s="1"/>
  <c r="K155" i="7"/>
  <c r="K156" i="7" s="1"/>
  <c r="K165" i="7"/>
  <c r="K166" i="7" s="1"/>
  <c r="K175" i="7"/>
  <c r="K176" i="7" s="1"/>
  <c r="K185" i="7"/>
  <c r="K186" i="7" s="1"/>
  <c r="K195" i="7"/>
  <c r="K196" i="7" s="1"/>
  <c r="K205" i="7"/>
  <c r="K206" i="7" s="1"/>
  <c r="K225" i="7"/>
  <c r="K226" i="7" s="1"/>
  <c r="K235" i="7"/>
  <c r="K236" i="7" s="1"/>
  <c r="K245" i="7"/>
  <c r="K246" i="7" s="1"/>
  <c r="K255" i="7"/>
  <c r="K256" i="7" s="1"/>
  <c r="K265" i="7"/>
  <c r="K266" i="7" s="1"/>
  <c r="K275" i="7"/>
  <c r="K276" i="7" s="1"/>
  <c r="K285" i="7"/>
  <c r="K286" i="7" s="1"/>
  <c r="K68" i="7"/>
  <c r="K69" i="7" s="1"/>
  <c r="K158" i="7"/>
  <c r="K159" i="7" s="1"/>
  <c r="K228" i="7"/>
  <c r="K229" i="7" s="1"/>
  <c r="K278" i="7"/>
  <c r="K279" i="7" s="1"/>
  <c r="K6" i="7"/>
  <c r="K7" i="7" s="1"/>
  <c r="K118" i="7"/>
  <c r="K119" i="7" s="1"/>
  <c r="K128" i="7"/>
  <c r="K129" i="7" s="1"/>
  <c r="K288" i="7"/>
  <c r="K289" i="7" s="1"/>
  <c r="K198" i="7"/>
  <c r="K199" i="7" s="1"/>
  <c r="K132" i="7"/>
  <c r="K272" i="7"/>
  <c r="K292" i="7"/>
  <c r="K20" i="7"/>
  <c r="K32" i="7"/>
  <c r="K42" i="7"/>
  <c r="K52" i="7"/>
  <c r="K62" i="7"/>
  <c r="K72" i="7"/>
  <c r="K82" i="7"/>
  <c r="K92" i="7"/>
  <c r="K102" i="7"/>
  <c r="K112" i="7"/>
  <c r="K122" i="7"/>
  <c r="L142" i="7"/>
  <c r="L152" i="7"/>
  <c r="L162" i="7"/>
  <c r="K172" i="7"/>
  <c r="K182" i="7"/>
  <c r="K192" i="7"/>
  <c r="K202" i="7"/>
  <c r="K212" i="7"/>
  <c r="K222" i="7"/>
  <c r="L232" i="7"/>
  <c r="K242" i="7"/>
  <c r="K252" i="7"/>
  <c r="K262" i="7"/>
  <c r="K282" i="7"/>
  <c r="K38" i="7"/>
  <c r="K39" i="7" s="1"/>
  <c r="L10" i="7"/>
  <c r="K8" i="7"/>
  <c r="K3" i="7"/>
  <c r="K4" i="7" s="1"/>
  <c r="T302" i="6" l="1"/>
  <c r="T299" i="6"/>
  <c r="Z299" i="6" s="1"/>
  <c r="T296" i="6"/>
  <c r="T292" i="6"/>
  <c r="T289" i="6"/>
  <c r="Z289" i="6" s="1"/>
  <c r="T286" i="6"/>
  <c r="Z286" i="6" s="1"/>
  <c r="T282" i="6"/>
  <c r="T279" i="6"/>
  <c r="Z279" i="6" s="1"/>
  <c r="T276" i="6"/>
  <c r="Z276" i="6" s="1"/>
  <c r="T272" i="6"/>
  <c r="AB271" i="6" s="1"/>
  <c r="T269" i="6"/>
  <c r="Z269" i="6" s="1"/>
  <c r="T266" i="6"/>
  <c r="Z266" i="6" s="1"/>
  <c r="T262" i="6"/>
  <c r="AB261" i="6" s="1"/>
  <c r="T259" i="6"/>
  <c r="Z259" i="6" s="1"/>
  <c r="T256" i="6"/>
  <c r="Z256" i="6" s="1"/>
  <c r="T252" i="6"/>
  <c r="T249" i="6"/>
  <c r="Z249" i="6" s="1"/>
  <c r="T246" i="6"/>
  <c r="Z246" i="6" s="1"/>
  <c r="T242" i="6"/>
  <c r="T239" i="6"/>
  <c r="Z239" i="6" s="1"/>
  <c r="T236" i="6"/>
  <c r="Z236" i="6" s="1"/>
  <c r="T232" i="6"/>
  <c r="AB231" i="6" s="1"/>
  <c r="T229" i="6"/>
  <c r="Z229" i="6" s="1"/>
  <c r="T226" i="6"/>
  <c r="Z226" i="6" s="1"/>
  <c r="T222" i="6"/>
  <c r="T219" i="6"/>
  <c r="Z219" i="6" s="1"/>
  <c r="T216" i="6"/>
  <c r="Z216" i="6" s="1"/>
  <c r="T212" i="6"/>
  <c r="T209" i="6"/>
  <c r="Z209" i="6" s="1"/>
  <c r="T206" i="6"/>
  <c r="Z206" i="6" s="1"/>
  <c r="T202" i="6"/>
  <c r="T199" i="6"/>
  <c r="Z199" i="6" s="1"/>
  <c r="T196" i="6"/>
  <c r="Z196" i="6" s="1"/>
  <c r="T192" i="6"/>
  <c r="AB191" i="6" s="1"/>
  <c r="T189" i="6"/>
  <c r="Z189" i="6" s="1"/>
  <c r="T186" i="6"/>
  <c r="Z186" i="6" s="1"/>
  <c r="T179" i="6"/>
  <c r="U178" i="6"/>
  <c r="T176" i="6"/>
  <c r="Z176" i="6" s="1"/>
  <c r="T172" i="6"/>
  <c r="T169" i="6"/>
  <c r="Z169" i="6" s="1"/>
  <c r="T166" i="6"/>
  <c r="U165" i="6"/>
  <c r="T162" i="6"/>
  <c r="U161" i="6"/>
  <c r="T159" i="6"/>
  <c r="Z159" i="6" s="1"/>
  <c r="U158" i="6"/>
  <c r="T156" i="6"/>
  <c r="Z156" i="6" s="1"/>
  <c r="T152" i="6"/>
  <c r="T149" i="6"/>
  <c r="Z149" i="6" s="1"/>
  <c r="T146" i="6"/>
  <c r="Z146" i="6" s="1"/>
  <c r="T142" i="6"/>
  <c r="T139" i="6"/>
  <c r="Z139" i="6" s="1"/>
  <c r="T136" i="6"/>
  <c r="Z136" i="6" s="1"/>
  <c r="U135" i="6"/>
  <c r="T132" i="6"/>
  <c r="T129" i="6"/>
  <c r="Z129" i="6" s="1"/>
  <c r="U128" i="6"/>
  <c r="T126" i="6"/>
  <c r="Z126" i="6" s="1"/>
  <c r="T122" i="6"/>
  <c r="T119" i="6"/>
  <c r="Z119" i="6" s="1"/>
  <c r="U118" i="6"/>
  <c r="T116" i="6"/>
  <c r="Z116" i="6" s="1"/>
  <c r="T112" i="6"/>
  <c r="T109" i="6"/>
  <c r="Z109" i="6" s="1"/>
  <c r="T106" i="6"/>
  <c r="T102" i="6"/>
  <c r="T99" i="6"/>
  <c r="Z99" i="6" s="1"/>
  <c r="T96" i="6"/>
  <c r="Z96" i="6" s="1"/>
  <c r="U95" i="6"/>
  <c r="T92" i="6"/>
  <c r="T89" i="6"/>
  <c r="Z89" i="6" s="1"/>
  <c r="T86" i="6"/>
  <c r="T82" i="6"/>
  <c r="T79" i="6"/>
  <c r="Z79" i="6" s="1"/>
  <c r="U78" i="6"/>
  <c r="T76" i="6"/>
  <c r="Z76" i="6" s="1"/>
  <c r="T72" i="6"/>
  <c r="T69" i="6"/>
  <c r="Z69" i="6" s="1"/>
  <c r="T66" i="6"/>
  <c r="Z66" i="6" s="1"/>
  <c r="T62" i="6"/>
  <c r="T59" i="6"/>
  <c r="Z59" i="6" s="1"/>
  <c r="T56" i="6"/>
  <c r="Z56" i="6" s="1"/>
  <c r="T52" i="6"/>
  <c r="T49" i="6"/>
  <c r="Z49" i="6" s="1"/>
  <c r="T46" i="6"/>
  <c r="Z46" i="6" s="1"/>
  <c r="T42" i="6"/>
  <c r="T39" i="6"/>
  <c r="Z39" i="6" s="1"/>
  <c r="U38" i="6"/>
  <c r="T36" i="6"/>
  <c r="T32" i="6"/>
  <c r="T29" i="6"/>
  <c r="T26" i="6"/>
  <c r="Z26" i="6" s="1"/>
  <c r="T22" i="6"/>
  <c r="AB21" i="6" s="1"/>
  <c r="T19" i="6"/>
  <c r="Z19" i="6" s="1"/>
  <c r="T16" i="6"/>
  <c r="Z16" i="6" s="1"/>
  <c r="T12" i="6"/>
  <c r="T9" i="6"/>
  <c r="T6" i="6"/>
  <c r="Z6" i="6" s="1"/>
  <c r="E292" i="6"/>
  <c r="E289" i="6"/>
  <c r="K289" i="6" s="1"/>
  <c r="E286" i="6"/>
  <c r="K286" i="6" s="1"/>
  <c r="E282" i="6"/>
  <c r="E279" i="6"/>
  <c r="E276" i="6"/>
  <c r="K276" i="6" s="1"/>
  <c r="E272" i="6"/>
  <c r="M271" i="6" s="1"/>
  <c r="E269" i="6"/>
  <c r="E266" i="6"/>
  <c r="K266" i="6" s="1"/>
  <c r="E262" i="6"/>
  <c r="M261" i="6" s="1"/>
  <c r="E259" i="6"/>
  <c r="K259" i="6" s="1"/>
  <c r="E256" i="6"/>
  <c r="K256" i="6" s="1"/>
  <c r="E252" i="6"/>
  <c r="E249" i="6"/>
  <c r="K249" i="6" s="1"/>
  <c r="E246" i="6"/>
  <c r="K246" i="6" s="1"/>
  <c r="E242" i="6"/>
  <c r="E239" i="6"/>
  <c r="K239" i="6" s="1"/>
  <c r="E236" i="6"/>
  <c r="K236" i="6" s="1"/>
  <c r="E232" i="6"/>
  <c r="M231" i="6" s="1"/>
  <c r="E229" i="6"/>
  <c r="K229" i="6" s="1"/>
  <c r="E226" i="6"/>
  <c r="K226" i="6" s="1"/>
  <c r="E222" i="6"/>
  <c r="E219" i="6"/>
  <c r="K219" i="6" s="1"/>
  <c r="E216" i="6"/>
  <c r="K216" i="6" s="1"/>
  <c r="E212" i="6"/>
  <c r="E209" i="6"/>
  <c r="K209" i="6" s="1"/>
  <c r="E206" i="6"/>
  <c r="K206" i="6" s="1"/>
  <c r="E202" i="6"/>
  <c r="E199" i="6"/>
  <c r="K199" i="6" s="1"/>
  <c r="E196" i="6"/>
  <c r="E192" i="6"/>
  <c r="M191" i="6" s="1"/>
  <c r="E189" i="6"/>
  <c r="K189" i="6" s="1"/>
  <c r="E186" i="6"/>
  <c r="E182" i="6"/>
  <c r="M181" i="6" s="1"/>
  <c r="E179" i="6"/>
  <c r="K179" i="6" s="1"/>
  <c r="E176" i="6"/>
  <c r="E172" i="6"/>
  <c r="E169" i="6"/>
  <c r="E166" i="6"/>
  <c r="E162" i="6"/>
  <c r="E159" i="6"/>
  <c r="K159" i="6" s="1"/>
  <c r="E156" i="6"/>
  <c r="K156" i="6" s="1"/>
  <c r="E152" i="6"/>
  <c r="M151" i="6" s="1"/>
  <c r="E149" i="6"/>
  <c r="K149" i="6" s="1"/>
  <c r="E146" i="6"/>
  <c r="K146" i="6" s="1"/>
  <c r="E142" i="6"/>
  <c r="E139" i="6"/>
  <c r="K139" i="6" s="1"/>
  <c r="E136" i="6"/>
  <c r="K136" i="6" s="1"/>
  <c r="E132" i="6"/>
  <c r="E129" i="6"/>
  <c r="K129" i="6" s="1"/>
  <c r="E126" i="6"/>
  <c r="K126" i="6" s="1"/>
  <c r="E122" i="6"/>
  <c r="E119" i="6"/>
  <c r="E116" i="6"/>
  <c r="K116" i="6" s="1"/>
  <c r="E112" i="6"/>
  <c r="E109" i="6"/>
  <c r="K109" i="6" s="1"/>
  <c r="E106" i="6"/>
  <c r="E102" i="6"/>
  <c r="E99" i="6"/>
  <c r="K99" i="6" s="1"/>
  <c r="E96" i="6"/>
  <c r="K96" i="6" s="1"/>
  <c r="E92" i="6"/>
  <c r="E89" i="6"/>
  <c r="K89" i="6" s="1"/>
  <c r="E86" i="6"/>
  <c r="K86" i="6" s="1"/>
  <c r="E82" i="6"/>
  <c r="E79" i="6"/>
  <c r="K79" i="6" s="1"/>
  <c r="E76" i="6"/>
  <c r="K76" i="6" s="1"/>
  <c r="E72" i="6"/>
  <c r="E69" i="6"/>
  <c r="E66" i="6"/>
  <c r="K66" i="6" s="1"/>
  <c r="E62" i="6"/>
  <c r="E59" i="6"/>
  <c r="E56" i="6"/>
  <c r="K56" i="6" s="1"/>
  <c r="E52" i="6"/>
  <c r="E49" i="6"/>
  <c r="E46" i="6"/>
  <c r="E42" i="6"/>
  <c r="E39" i="6"/>
  <c r="E36" i="6"/>
  <c r="E32" i="6"/>
  <c r="E29" i="6"/>
  <c r="E26" i="6"/>
  <c r="E22" i="6"/>
  <c r="M21" i="6" s="1"/>
  <c r="E19" i="6"/>
  <c r="K19" i="6" s="1"/>
  <c r="E16" i="6"/>
  <c r="E12" i="6"/>
  <c r="E9" i="6"/>
  <c r="K9" i="6" s="1"/>
  <c r="E6" i="6"/>
  <c r="K6" i="6" s="1"/>
  <c r="E221" i="5"/>
  <c r="G241" i="5"/>
  <c r="E261" i="5"/>
  <c r="E281" i="5"/>
  <c r="K295" i="5"/>
  <c r="A297" i="5"/>
  <c r="K297" i="5" s="1"/>
  <c r="A215" i="5"/>
  <c r="K216" i="5" s="1"/>
  <c r="A152" i="5"/>
  <c r="K153" i="5" s="1"/>
  <c r="L137" i="5"/>
  <c r="A131" i="5"/>
  <c r="K132" i="5" s="1"/>
  <c r="K130" i="5"/>
  <c r="AA310" i="5"/>
  <c r="AA300" i="5"/>
  <c r="AA280" i="5"/>
  <c r="AA250" i="5"/>
  <c r="AA240" i="5"/>
  <c r="AA230" i="5"/>
  <c r="AA220" i="5"/>
  <c r="AA210" i="5"/>
  <c r="AA200" i="5"/>
  <c r="AA190" i="5"/>
  <c r="AA180" i="5"/>
  <c r="AA170" i="5"/>
  <c r="AA149" i="5"/>
  <c r="AA139" i="5"/>
  <c r="AA129" i="5"/>
  <c r="AA119" i="5"/>
  <c r="AA109" i="5"/>
  <c r="AA99" i="5"/>
  <c r="AA89" i="5"/>
  <c r="AA79" i="5"/>
  <c r="AA69" i="5"/>
  <c r="AA59" i="5"/>
  <c r="AA49" i="5"/>
  <c r="AA39" i="5"/>
  <c r="AA29" i="5"/>
  <c r="AA19" i="5"/>
  <c r="AA9" i="5"/>
  <c r="L292" i="5"/>
  <c r="K276" i="5"/>
  <c r="L271" i="5"/>
  <c r="K256" i="5"/>
  <c r="L251" i="5"/>
  <c r="L241" i="5"/>
  <c r="K237" i="5"/>
  <c r="L232" i="5"/>
  <c r="L211" i="5"/>
  <c r="L198" i="5"/>
  <c r="K194" i="5"/>
  <c r="L189" i="5"/>
  <c r="L179" i="5"/>
  <c r="K177" i="5"/>
  <c r="K174" i="5"/>
  <c r="L169" i="5"/>
  <c r="K167" i="5"/>
  <c r="K156" i="5"/>
  <c r="L148" i="5"/>
  <c r="K135" i="5"/>
  <c r="L127" i="5"/>
  <c r="K124" i="5"/>
  <c r="K121" i="5"/>
  <c r="L116" i="5"/>
  <c r="K114" i="5"/>
  <c r="K111" i="5"/>
  <c r="L77" i="5"/>
  <c r="K75" i="5"/>
  <c r="K72" i="5"/>
  <c r="L57" i="5"/>
  <c r="K56" i="5"/>
  <c r="K53" i="5"/>
  <c r="L48" i="5"/>
  <c r="K46" i="5"/>
  <c r="K43" i="5"/>
  <c r="L38" i="5"/>
  <c r="K36" i="5"/>
  <c r="K33" i="5"/>
  <c r="L28" i="5"/>
  <c r="L9" i="5"/>
  <c r="K301" i="5"/>
  <c r="V317" i="5"/>
  <c r="V310" i="5"/>
  <c r="V307" i="5"/>
  <c r="V300" i="5"/>
  <c r="V297" i="5"/>
  <c r="V290" i="5"/>
  <c r="V287" i="5"/>
  <c r="V280" i="5"/>
  <c r="V277" i="5"/>
  <c r="V267" i="5"/>
  <c r="V260" i="5"/>
  <c r="V257" i="5"/>
  <c r="V250" i="5"/>
  <c r="V247" i="5"/>
  <c r="V240" i="5"/>
  <c r="V237" i="5"/>
  <c r="V230" i="5"/>
  <c r="V227" i="5"/>
  <c r="V220" i="5"/>
  <c r="V217" i="5"/>
  <c r="V210" i="5"/>
  <c r="V207" i="5"/>
  <c r="V200" i="5"/>
  <c r="V197" i="5"/>
  <c r="V190" i="5"/>
  <c r="V187" i="5"/>
  <c r="V180" i="5"/>
  <c r="V177" i="5"/>
  <c r="V170" i="5"/>
  <c r="V167" i="5"/>
  <c r="V157" i="5"/>
  <c r="K61" i="6" l="1"/>
  <c r="M61" i="6"/>
  <c r="M141" i="6"/>
  <c r="M221" i="6"/>
  <c r="AB11" i="6"/>
  <c r="K11" i="6"/>
  <c r="M11" i="6"/>
  <c r="K91" i="6"/>
  <c r="M91" i="6"/>
  <c r="M251" i="6"/>
  <c r="Z111" i="6"/>
  <c r="AB111" i="6"/>
  <c r="Z131" i="6"/>
  <c r="AB131" i="6"/>
  <c r="Z171" i="6"/>
  <c r="AB171" i="6"/>
  <c r="M41" i="6"/>
  <c r="K121" i="6"/>
  <c r="M121" i="6"/>
  <c r="M201" i="6"/>
  <c r="M281" i="6"/>
  <c r="Z41" i="6"/>
  <c r="AB41" i="6"/>
  <c r="Z91" i="6"/>
  <c r="AB91" i="6"/>
  <c r="AB201" i="6"/>
  <c r="AB281" i="6"/>
  <c r="K31" i="6"/>
  <c r="M31" i="6"/>
  <c r="Z81" i="6"/>
  <c r="AB81" i="6"/>
  <c r="Z61" i="6"/>
  <c r="AB61" i="6"/>
  <c r="M171" i="6"/>
  <c r="AB251" i="6"/>
  <c r="K71" i="6"/>
  <c r="M71" i="6"/>
  <c r="Z71" i="6"/>
  <c r="AB71" i="6"/>
  <c r="K101" i="6"/>
  <c r="M101" i="6"/>
  <c r="Z179" i="6"/>
  <c r="AB181" i="6"/>
  <c r="K111" i="6"/>
  <c r="M111" i="6"/>
  <c r="K51" i="6"/>
  <c r="M51" i="6"/>
  <c r="M131" i="6"/>
  <c r="M211" i="6"/>
  <c r="M291" i="6"/>
  <c r="Z51" i="6"/>
  <c r="AB51" i="6"/>
  <c r="Z121" i="6"/>
  <c r="AB121" i="6"/>
  <c r="Z141" i="6"/>
  <c r="AB141" i="6"/>
  <c r="Z161" i="6"/>
  <c r="AB161" i="6"/>
  <c r="AB211" i="6"/>
  <c r="AB291" i="6"/>
  <c r="M81" i="6"/>
  <c r="M161" i="6"/>
  <c r="M241" i="6"/>
  <c r="Z31" i="6"/>
  <c r="AB31" i="6"/>
  <c r="Z101" i="6"/>
  <c r="AB101" i="6"/>
  <c r="AB241" i="6"/>
  <c r="Z151" i="6"/>
  <c r="AB151" i="6"/>
  <c r="AB221" i="6"/>
  <c r="AB301" i="6"/>
  <c r="AA291" i="6"/>
  <c r="AA21" i="6"/>
  <c r="L181" i="6"/>
  <c r="L261" i="6"/>
  <c r="AA231" i="6"/>
  <c r="K197" i="6"/>
  <c r="K198" i="6" s="1"/>
  <c r="L151" i="6"/>
  <c r="AA201" i="6"/>
  <c r="L211" i="6"/>
  <c r="L291" i="6"/>
  <c r="Z27" i="6"/>
  <c r="Z28" i="6" s="1"/>
  <c r="AA181" i="6"/>
  <c r="AA261" i="6"/>
  <c r="Z294" i="6"/>
  <c r="Z295" i="6" s="1"/>
  <c r="K167" i="6"/>
  <c r="K168" i="6" s="1"/>
  <c r="G261" i="5"/>
  <c r="G281" i="5"/>
  <c r="G221" i="5"/>
  <c r="L231" i="6"/>
  <c r="L131" i="6"/>
  <c r="K277" i="6"/>
  <c r="K278" i="6" s="1"/>
  <c r="K194" i="6"/>
  <c r="K195" i="6" s="1"/>
  <c r="K184" i="6"/>
  <c r="K185" i="6" s="1"/>
  <c r="K164" i="6"/>
  <c r="K165" i="6" s="1"/>
  <c r="K117" i="6"/>
  <c r="K118" i="6" s="1"/>
  <c r="K34" i="6"/>
  <c r="K35" i="6" s="1"/>
  <c r="AA211" i="6"/>
  <c r="Z211" i="6"/>
  <c r="Z164" i="6"/>
  <c r="Z165" i="6" s="1"/>
  <c r="AA111" i="6"/>
  <c r="Z84" i="6"/>
  <c r="Z85" i="6" s="1"/>
  <c r="Z34" i="6"/>
  <c r="Z35" i="6" s="1"/>
  <c r="Z284" i="6"/>
  <c r="Z285" i="6" s="1"/>
  <c r="L141" i="6"/>
  <c r="L221" i="6"/>
  <c r="AA11" i="6"/>
  <c r="AA191" i="6"/>
  <c r="AA271" i="6"/>
  <c r="Z224" i="6"/>
  <c r="Z225" i="6" s="1"/>
  <c r="K14" i="6"/>
  <c r="K15" i="6" s="1"/>
  <c r="K174" i="6"/>
  <c r="K175" i="6" s="1"/>
  <c r="K119" i="6"/>
  <c r="AA31" i="6"/>
  <c r="AA281" i="6"/>
  <c r="K144" i="6"/>
  <c r="K145" i="6" s="1"/>
  <c r="Z124" i="6"/>
  <c r="Z125" i="6" s="1"/>
  <c r="Z204" i="6"/>
  <c r="Z205" i="6" s="1"/>
  <c r="K291" i="6"/>
  <c r="AA61" i="6"/>
  <c r="Z184" i="6"/>
  <c r="Z185" i="6" s="1"/>
  <c r="K74" i="6"/>
  <c r="K75" i="6" s="1"/>
  <c r="L161" i="6"/>
  <c r="L241" i="6"/>
  <c r="K267" i="6"/>
  <c r="K268" i="6" s="1"/>
  <c r="K131" i="6"/>
  <c r="K207" i="6"/>
  <c r="K208" i="6" s="1"/>
  <c r="Z64" i="6"/>
  <c r="Z65" i="6" s="1"/>
  <c r="AA131" i="6"/>
  <c r="Z194" i="6"/>
  <c r="Z195" i="6" s="1"/>
  <c r="Z29" i="6"/>
  <c r="K57" i="6"/>
  <c r="K58" i="6" s="1"/>
  <c r="L191" i="6"/>
  <c r="L271" i="6"/>
  <c r="Z7" i="6"/>
  <c r="Z8" i="6" s="1"/>
  <c r="AA241" i="6"/>
  <c r="K227" i="6"/>
  <c r="K228" i="6" s="1"/>
  <c r="AA71" i="6"/>
  <c r="Z134" i="6"/>
  <c r="Z135" i="6" s="1"/>
  <c r="AA141" i="6"/>
  <c r="L171" i="6"/>
  <c r="L251" i="6"/>
  <c r="AA221" i="6"/>
  <c r="AA301" i="6"/>
  <c r="K154" i="6"/>
  <c r="K155" i="6" s="1"/>
  <c r="K247" i="6"/>
  <c r="K248" i="6" s="1"/>
  <c r="Z21" i="6"/>
  <c r="Z94" i="6"/>
  <c r="Z95" i="6" s="1"/>
  <c r="AA151" i="6"/>
  <c r="Z244" i="6"/>
  <c r="Z245" i="6" s="1"/>
  <c r="AA91" i="6"/>
  <c r="L41" i="6"/>
  <c r="K67" i="6"/>
  <c r="K68" i="6" s="1"/>
  <c r="L201" i="6"/>
  <c r="L281" i="6"/>
  <c r="Z17" i="6"/>
  <c r="Z18" i="6" s="1"/>
  <c r="AA251" i="6"/>
  <c r="K94" i="6"/>
  <c r="K95" i="6" s="1"/>
  <c r="K176" i="6"/>
  <c r="K257" i="6"/>
  <c r="K258" i="6" s="1"/>
  <c r="AA101" i="6"/>
  <c r="Z154" i="6"/>
  <c r="Z155" i="6" s="1"/>
  <c r="Z254" i="6"/>
  <c r="Z255" i="6" s="1"/>
  <c r="K177" i="6"/>
  <c r="K178" i="6" s="1"/>
  <c r="Z44" i="6"/>
  <c r="Z45" i="6" s="1"/>
  <c r="Z114" i="6"/>
  <c r="Z115" i="6" s="1"/>
  <c r="AA161" i="6"/>
  <c r="Z264" i="6"/>
  <c r="Z265" i="6" s="1"/>
  <c r="K237" i="6"/>
  <c r="K238" i="6" s="1"/>
  <c r="L21" i="6"/>
  <c r="K47" i="6"/>
  <c r="K48" i="6" s="1"/>
  <c r="L101" i="6"/>
  <c r="K186" i="6"/>
  <c r="K269" i="6"/>
  <c r="AA51" i="6"/>
  <c r="AA121" i="6"/>
  <c r="Z174" i="6"/>
  <c r="Z175" i="6" s="1"/>
  <c r="Z274" i="6"/>
  <c r="Z275" i="6" s="1"/>
  <c r="K217" i="6"/>
  <c r="K218" i="6" s="1"/>
  <c r="AA81" i="6"/>
  <c r="AA171" i="6"/>
  <c r="Z214" i="6"/>
  <c r="Z215" i="6" s="1"/>
  <c r="K36" i="6"/>
  <c r="L121" i="6"/>
  <c r="Z11" i="6"/>
  <c r="Z74" i="6"/>
  <c r="Z75" i="6" s="1"/>
  <c r="Z104" i="6"/>
  <c r="Z105" i="6" s="1"/>
  <c r="K37" i="6"/>
  <c r="K38" i="6" s="1"/>
  <c r="K16" i="6"/>
  <c r="K39" i="6"/>
  <c r="L111" i="6"/>
  <c r="K124" i="6"/>
  <c r="K125" i="6" s="1"/>
  <c r="K134" i="6"/>
  <c r="K135" i="6" s="1"/>
  <c r="K196" i="6"/>
  <c r="K261" i="6"/>
  <c r="K271" i="6"/>
  <c r="K284" i="6"/>
  <c r="K285" i="6" s="1"/>
  <c r="K281" i="6"/>
  <c r="K41" i="6"/>
  <c r="Z296" i="6"/>
  <c r="Z181" i="6"/>
  <c r="K17" i="6"/>
  <c r="K18" i="6" s="1"/>
  <c r="K114" i="6"/>
  <c r="K115" i="6" s="1"/>
  <c r="K147" i="6"/>
  <c r="K148" i="6" s="1"/>
  <c r="K157" i="6"/>
  <c r="K158" i="6" s="1"/>
  <c r="K201" i="6"/>
  <c r="K211" i="6"/>
  <c r="K221" i="6"/>
  <c r="K231" i="6"/>
  <c r="K241" i="6"/>
  <c r="K251" i="6"/>
  <c r="Z4" i="6"/>
  <c r="Z5" i="6" s="1"/>
  <c r="Z14" i="6"/>
  <c r="Z15" i="6" s="1"/>
  <c r="Z24" i="6"/>
  <c r="Z25" i="6" s="1"/>
  <c r="Z36" i="6"/>
  <c r="Z86" i="6"/>
  <c r="Z106" i="6"/>
  <c r="Z166" i="6"/>
  <c r="Z187" i="6"/>
  <c r="Z188" i="6" s="1"/>
  <c r="Z197" i="6"/>
  <c r="Z198" i="6" s="1"/>
  <c r="Z207" i="6"/>
  <c r="Z208" i="6" s="1"/>
  <c r="Z217" i="6"/>
  <c r="Z218" i="6" s="1"/>
  <c r="Z227" i="6"/>
  <c r="Z228" i="6" s="1"/>
  <c r="Z237" i="6"/>
  <c r="Z238" i="6" s="1"/>
  <c r="Z247" i="6"/>
  <c r="Z248" i="6" s="1"/>
  <c r="Z257" i="6"/>
  <c r="Z258" i="6" s="1"/>
  <c r="Z267" i="6"/>
  <c r="Z268" i="6" s="1"/>
  <c r="Z277" i="6"/>
  <c r="Z278" i="6" s="1"/>
  <c r="Z287" i="6"/>
  <c r="Z288" i="6" s="1"/>
  <c r="Z297" i="6"/>
  <c r="Z298" i="6" s="1"/>
  <c r="AA41" i="6"/>
  <c r="Z54" i="6"/>
  <c r="Z55" i="6" s="1"/>
  <c r="K44" i="6"/>
  <c r="K45" i="6" s="1"/>
  <c r="K21" i="6"/>
  <c r="L11" i="6"/>
  <c r="L51" i="6"/>
  <c r="K137" i="6"/>
  <c r="K138" i="6" s="1"/>
  <c r="K171" i="6"/>
  <c r="K181" i="6"/>
  <c r="K191" i="6"/>
  <c r="K264" i="6"/>
  <c r="K265" i="6" s="1"/>
  <c r="K274" i="6"/>
  <c r="K275" i="6" s="1"/>
  <c r="K279" i="6"/>
  <c r="Z37" i="6"/>
  <c r="Z38" i="6" s="1"/>
  <c r="Z47" i="6"/>
  <c r="Z48" i="6" s="1"/>
  <c r="Z57" i="6"/>
  <c r="Z58" i="6" s="1"/>
  <c r="Z67" i="6"/>
  <c r="Z68" i="6" s="1"/>
  <c r="Z77" i="6"/>
  <c r="Z78" i="6" s="1"/>
  <c r="Z87" i="6"/>
  <c r="Z88" i="6" s="1"/>
  <c r="Z97" i="6"/>
  <c r="Z98" i="6" s="1"/>
  <c r="Z107" i="6"/>
  <c r="Z108" i="6" s="1"/>
  <c r="Z117" i="6"/>
  <c r="Z118" i="6" s="1"/>
  <c r="Z127" i="6"/>
  <c r="Z128" i="6" s="1"/>
  <c r="Z137" i="6"/>
  <c r="Z138" i="6" s="1"/>
  <c r="Z147" i="6"/>
  <c r="Z148" i="6" s="1"/>
  <c r="Z157" i="6"/>
  <c r="Z158" i="6" s="1"/>
  <c r="Z167" i="6"/>
  <c r="Z168" i="6" s="1"/>
  <c r="Z177" i="6"/>
  <c r="Z178" i="6" s="1"/>
  <c r="L91" i="6"/>
  <c r="K187" i="6"/>
  <c r="K188" i="6" s="1"/>
  <c r="L61" i="6"/>
  <c r="K127" i="6"/>
  <c r="K128" i="6" s="1"/>
  <c r="K204" i="6"/>
  <c r="K205" i="6" s="1"/>
  <c r="K214" i="6"/>
  <c r="K215" i="6" s="1"/>
  <c r="K224" i="6"/>
  <c r="K225" i="6" s="1"/>
  <c r="K234" i="6"/>
  <c r="K235" i="6" s="1"/>
  <c r="K244" i="6"/>
  <c r="K245" i="6" s="1"/>
  <c r="K254" i="6"/>
  <c r="K255" i="6" s="1"/>
  <c r="K287" i="6"/>
  <c r="K288" i="6" s="1"/>
  <c r="Z9" i="6"/>
  <c r="Z234" i="6"/>
  <c r="Z235" i="6" s="1"/>
  <c r="Z144" i="6"/>
  <c r="Z145" i="6" s="1"/>
  <c r="K24" i="6"/>
  <c r="K25" i="6" s="1"/>
  <c r="K104" i="6"/>
  <c r="K105" i="6" s="1"/>
  <c r="K46" i="6"/>
  <c r="K26" i="6"/>
  <c r="L71" i="6"/>
  <c r="K141" i="6"/>
  <c r="K151" i="6"/>
  <c r="K161" i="6"/>
  <c r="Z191" i="6"/>
  <c r="Z201" i="6"/>
  <c r="Z221" i="6"/>
  <c r="Z231" i="6"/>
  <c r="Z241" i="6"/>
  <c r="Z251" i="6"/>
  <c r="Z261" i="6"/>
  <c r="Z271" i="6"/>
  <c r="Z281" i="6"/>
  <c r="Z291" i="6"/>
  <c r="Z301" i="6"/>
  <c r="L31" i="6"/>
  <c r="K27" i="6"/>
  <c r="K28" i="6" s="1"/>
  <c r="K69" i="6"/>
  <c r="K29" i="6"/>
  <c r="L81" i="6"/>
  <c r="K81" i="6"/>
  <c r="K4" i="6"/>
  <c r="K5" i="6" s="1"/>
  <c r="K59" i="6"/>
  <c r="K84" i="6"/>
  <c r="K85" i="6" s="1"/>
  <c r="K106" i="6"/>
  <c r="K107" i="6"/>
  <c r="K108" i="6" s="1"/>
  <c r="K49" i="6"/>
  <c r="K64" i="6"/>
  <c r="K65" i="6" s="1"/>
  <c r="K97" i="6"/>
  <c r="K98" i="6" s="1"/>
  <c r="K7" i="6"/>
  <c r="K8" i="6" s="1"/>
  <c r="K54" i="6"/>
  <c r="K55" i="6" s="1"/>
  <c r="K87" i="6"/>
  <c r="K88" i="6" s="1"/>
  <c r="K77" i="6"/>
  <c r="K78" i="6" s="1"/>
  <c r="V149" i="5"/>
  <c r="V146" i="5"/>
  <c r="V139" i="5"/>
  <c r="V136" i="5"/>
  <c r="V129" i="5"/>
  <c r="V126" i="5"/>
  <c r="V119" i="5"/>
  <c r="V116" i="5"/>
  <c r="V99" i="5"/>
  <c r="V109" i="5"/>
  <c r="V106" i="5"/>
  <c r="V96" i="5"/>
  <c r="V89" i="5"/>
  <c r="V86" i="5"/>
  <c r="V79" i="5"/>
  <c r="V76" i="5"/>
  <c r="V69" i="5"/>
  <c r="V66" i="5"/>
  <c r="V59" i="5"/>
  <c r="V56" i="5"/>
  <c r="V49" i="5"/>
  <c r="V46" i="5"/>
  <c r="V39" i="5"/>
  <c r="V36" i="5"/>
  <c r="V29" i="5"/>
  <c r="V26" i="5"/>
  <c r="V19" i="5"/>
  <c r="V16" i="5"/>
  <c r="V9" i="5"/>
  <c r="V6" i="5"/>
  <c r="P315" i="5"/>
  <c r="Z314" i="5" s="1"/>
  <c r="Z306" i="5"/>
  <c r="Z303" i="5"/>
  <c r="P305" i="5"/>
  <c r="Z296" i="5"/>
  <c r="Z293" i="5"/>
  <c r="P295" i="5"/>
  <c r="Z286" i="5"/>
  <c r="Z283" i="5"/>
  <c r="P285" i="5"/>
  <c r="Z290" i="5" s="1"/>
  <c r="Z276" i="5"/>
  <c r="Z273" i="5"/>
  <c r="P275" i="5"/>
  <c r="P265" i="5"/>
  <c r="Z264" i="5" s="1"/>
  <c r="P255" i="5"/>
  <c r="Z254" i="5" s="1"/>
  <c r="Z246" i="5"/>
  <c r="Z243" i="5"/>
  <c r="P245" i="5"/>
  <c r="Z236" i="5"/>
  <c r="Z233" i="5"/>
  <c r="P235" i="5"/>
  <c r="Z226" i="5"/>
  <c r="Z223" i="5"/>
  <c r="P225" i="5"/>
  <c r="Z216" i="5"/>
  <c r="Z213" i="5"/>
  <c r="P215" i="5"/>
  <c r="Z206" i="5"/>
  <c r="Z203" i="5"/>
  <c r="P205" i="5"/>
  <c r="Z196" i="5"/>
  <c r="Z193" i="5"/>
  <c r="P195" i="5"/>
  <c r="Z186" i="5"/>
  <c r="Z183" i="5"/>
  <c r="P185" i="5"/>
  <c r="Z176" i="5"/>
  <c r="Z173" i="5"/>
  <c r="P175" i="5"/>
  <c r="Z166" i="5"/>
  <c r="Z163" i="5"/>
  <c r="P165" i="5"/>
  <c r="P155" i="5"/>
  <c r="Z157" i="5" s="1"/>
  <c r="Z145" i="5"/>
  <c r="Z142" i="5"/>
  <c r="P144" i="5"/>
  <c r="Z135" i="5"/>
  <c r="Z132" i="5"/>
  <c r="P134" i="5"/>
  <c r="Z125" i="5"/>
  <c r="Z122" i="5"/>
  <c r="P124" i="5"/>
  <c r="Z115" i="5"/>
  <c r="Z112" i="5"/>
  <c r="P114" i="5"/>
  <c r="Z105" i="5"/>
  <c r="Z102" i="5"/>
  <c r="P104" i="5"/>
  <c r="Z95" i="5"/>
  <c r="Z92" i="5"/>
  <c r="P94" i="5"/>
  <c r="Z85" i="5"/>
  <c r="Z82" i="5"/>
  <c r="P84" i="5"/>
  <c r="Z75" i="5"/>
  <c r="Z72" i="5"/>
  <c r="P74" i="5"/>
  <c r="Z65" i="5"/>
  <c r="Z62" i="5"/>
  <c r="P64" i="5"/>
  <c r="Z55" i="5"/>
  <c r="Z52" i="5"/>
  <c r="P54" i="5"/>
  <c r="Z59" i="5" s="1"/>
  <c r="Z45" i="5"/>
  <c r="Z42" i="5"/>
  <c r="P44" i="5"/>
  <c r="Z35" i="5"/>
  <c r="Z32" i="5"/>
  <c r="P34" i="5"/>
  <c r="Z25" i="5"/>
  <c r="Z22" i="5"/>
  <c r="P24" i="5"/>
  <c r="Z15" i="5"/>
  <c r="Z12" i="5"/>
  <c r="P14" i="5"/>
  <c r="Z5" i="5"/>
  <c r="Z2" i="5"/>
  <c r="P4" i="5"/>
  <c r="Z277" i="5" l="1"/>
  <c r="Z215" i="5"/>
  <c r="Z218" i="5"/>
  <c r="Z126" i="5"/>
  <c r="Z57" i="5"/>
  <c r="Z54" i="5"/>
  <c r="Z9" i="5"/>
  <c r="Z7" i="5"/>
  <c r="Z4" i="5"/>
  <c r="Z89" i="5"/>
  <c r="Z87" i="5"/>
  <c r="Z84" i="5"/>
  <c r="Z230" i="5"/>
  <c r="Z228" i="5"/>
  <c r="Z225" i="5"/>
  <c r="Z247" i="5"/>
  <c r="Z39" i="5"/>
  <c r="Z37" i="5"/>
  <c r="Z34" i="5"/>
  <c r="Z119" i="5"/>
  <c r="Z117" i="5"/>
  <c r="Z114" i="5"/>
  <c r="Z180" i="5"/>
  <c r="Z178" i="5"/>
  <c r="Z175" i="5"/>
  <c r="Z224" i="5"/>
  <c r="Z300" i="5"/>
  <c r="Z298" i="5"/>
  <c r="Z295" i="5"/>
  <c r="Z250" i="5"/>
  <c r="Z248" i="5"/>
  <c r="Z245" i="5"/>
  <c r="Z23" i="5"/>
  <c r="Z137" i="5"/>
  <c r="Z134" i="5"/>
  <c r="Z200" i="5"/>
  <c r="Z198" i="5"/>
  <c r="Z195" i="5"/>
  <c r="Z69" i="5"/>
  <c r="Z67" i="5"/>
  <c r="Z64" i="5"/>
  <c r="Z86" i="5"/>
  <c r="Z149" i="5"/>
  <c r="Z147" i="5"/>
  <c r="Z144" i="5"/>
  <c r="Z210" i="5"/>
  <c r="Z208" i="5"/>
  <c r="Z205" i="5"/>
  <c r="Z109" i="5"/>
  <c r="Z107" i="5"/>
  <c r="Z104" i="5"/>
  <c r="Z285" i="5"/>
  <c r="Z288" i="5"/>
  <c r="Z14" i="5"/>
  <c r="Z17" i="5"/>
  <c r="Z96" i="5"/>
  <c r="Z94" i="5"/>
  <c r="Z97" i="5"/>
  <c r="Z240" i="5"/>
  <c r="Z238" i="5"/>
  <c r="Z235" i="5"/>
  <c r="Z280" i="5"/>
  <c r="Z278" i="5"/>
  <c r="Z275" i="5"/>
  <c r="Z29" i="5"/>
  <c r="Z24" i="5"/>
  <c r="Z27" i="5"/>
  <c r="Z49" i="5"/>
  <c r="Z44" i="5"/>
  <c r="Z47" i="5"/>
  <c r="Z129" i="5"/>
  <c r="Z124" i="5"/>
  <c r="Z127" i="5"/>
  <c r="Z190" i="5"/>
  <c r="Z185" i="5"/>
  <c r="Z188" i="5"/>
  <c r="Z310" i="5"/>
  <c r="Z308" i="5"/>
  <c r="Z305" i="5"/>
  <c r="Z170" i="5"/>
  <c r="Z168" i="5"/>
  <c r="Z165" i="5"/>
  <c r="Z79" i="5"/>
  <c r="Z77" i="5"/>
  <c r="Z74" i="5"/>
  <c r="Z220" i="5"/>
  <c r="Z227" i="5"/>
  <c r="Z274" i="5"/>
  <c r="Z73" i="5"/>
  <c r="Z317" i="5"/>
  <c r="Z174" i="5"/>
  <c r="Z177" i="5"/>
  <c r="Z204" i="5"/>
  <c r="Z123" i="5"/>
  <c r="Z146" i="5"/>
  <c r="Z207" i="5"/>
  <c r="Z56" i="5"/>
  <c r="Z103" i="5"/>
  <c r="Z136" i="5"/>
  <c r="Z214" i="5"/>
  <c r="Z53" i="5"/>
  <c r="Z106" i="5"/>
  <c r="Z217" i="5"/>
  <c r="Z307" i="5"/>
  <c r="Z43" i="5"/>
  <c r="Z197" i="5"/>
  <c r="Z297" i="5"/>
  <c r="Z187" i="5"/>
  <c r="Z3" i="5"/>
  <c r="Z83" i="5"/>
  <c r="Z184" i="5"/>
  <c r="Z257" i="5"/>
  <c r="Z287" i="5"/>
  <c r="Z133" i="5"/>
  <c r="Z194" i="5"/>
  <c r="Z26" i="5"/>
  <c r="Z46" i="5"/>
  <c r="Z113" i="5"/>
  <c r="Z154" i="5"/>
  <c r="Z234" i="5"/>
  <c r="Z6" i="5"/>
  <c r="Z33" i="5"/>
  <c r="Z76" i="5"/>
  <c r="Z93" i="5"/>
  <c r="Z164" i="5"/>
  <c r="Z66" i="5"/>
  <c r="Z116" i="5"/>
  <c r="Z16" i="5"/>
  <c r="Z36" i="5"/>
  <c r="Z167" i="5"/>
  <c r="Z244" i="5"/>
  <c r="Z63" i="5"/>
  <c r="Z13" i="5"/>
  <c r="Z143" i="5"/>
  <c r="Z284" i="5"/>
  <c r="Z19" i="5"/>
  <c r="Z99" i="5"/>
  <c r="Z139" i="5"/>
  <c r="Z237" i="5"/>
  <c r="Z304" i="5"/>
  <c r="Z294" i="5"/>
  <c r="Z267" i="5"/>
  <c r="K48" i="5"/>
  <c r="K296" i="5"/>
  <c r="K287" i="5"/>
  <c r="K284" i="5"/>
  <c r="A287" i="5"/>
  <c r="K267" i="5"/>
  <c r="K264" i="5"/>
  <c r="A266" i="5"/>
  <c r="K247" i="5"/>
  <c r="K244" i="5"/>
  <c r="A246" i="5"/>
  <c r="K241" i="5"/>
  <c r="K235" i="5"/>
  <c r="K236" i="5" s="1"/>
  <c r="K228" i="5"/>
  <c r="K225" i="5"/>
  <c r="A227" i="5"/>
  <c r="K207" i="5"/>
  <c r="A206" i="5"/>
  <c r="K204" i="5"/>
  <c r="K198" i="5"/>
  <c r="K192" i="5"/>
  <c r="K193" i="5" s="1"/>
  <c r="K185" i="5"/>
  <c r="A184" i="5"/>
  <c r="K182" i="5"/>
  <c r="K179" i="5"/>
  <c r="K175" i="5"/>
  <c r="K176" i="5" s="1"/>
  <c r="K172" i="5"/>
  <c r="K173" i="5" s="1"/>
  <c r="K165" i="5"/>
  <c r="A164" i="5"/>
  <c r="K162" i="5"/>
  <c r="E299" i="5"/>
  <c r="M301" i="5" s="1"/>
  <c r="G292" i="5"/>
  <c r="G289" i="5"/>
  <c r="G286" i="5"/>
  <c r="E278" i="5"/>
  <c r="M281" i="5" s="1"/>
  <c r="G271" i="5"/>
  <c r="G268" i="5"/>
  <c r="E258" i="5"/>
  <c r="M261" i="5" s="1"/>
  <c r="G251" i="5"/>
  <c r="G248" i="5"/>
  <c r="E239" i="5"/>
  <c r="M241" i="5" s="1"/>
  <c r="G232" i="5"/>
  <c r="G229" i="5"/>
  <c r="E218" i="5"/>
  <c r="M221" i="5" s="1"/>
  <c r="G211" i="5"/>
  <c r="G208" i="5"/>
  <c r="E196" i="5"/>
  <c r="M198" i="5" s="1"/>
  <c r="G189" i="5"/>
  <c r="G186" i="5"/>
  <c r="G179" i="5"/>
  <c r="G176" i="5"/>
  <c r="G169" i="5"/>
  <c r="G166" i="5"/>
  <c r="E158" i="5"/>
  <c r="M158" i="5" s="1"/>
  <c r="G155" i="5"/>
  <c r="K144" i="5"/>
  <c r="A143" i="5"/>
  <c r="K141" i="5"/>
  <c r="G148" i="5"/>
  <c r="G145" i="5"/>
  <c r="K137" i="5"/>
  <c r="K133" i="5"/>
  <c r="K134" i="5" s="1"/>
  <c r="K131" i="5"/>
  <c r="G137" i="5"/>
  <c r="G134" i="5"/>
  <c r="K122" i="5"/>
  <c r="A122" i="5"/>
  <c r="K127" i="5" s="1"/>
  <c r="K119" i="5"/>
  <c r="G127" i="5"/>
  <c r="G124" i="5"/>
  <c r="G121" i="5"/>
  <c r="K116" i="5"/>
  <c r="K112" i="5"/>
  <c r="K113" i="5" s="1"/>
  <c r="K109" i="5"/>
  <c r="K110" i="5" s="1"/>
  <c r="G116" i="5"/>
  <c r="G115" i="5"/>
  <c r="G113" i="5"/>
  <c r="G106" i="5"/>
  <c r="G103" i="5"/>
  <c r="G87" i="5"/>
  <c r="G84" i="5"/>
  <c r="K77" i="5"/>
  <c r="K73" i="5"/>
  <c r="K74" i="5" s="1"/>
  <c r="K70" i="5"/>
  <c r="K71" i="5" s="1"/>
  <c r="G77" i="5"/>
  <c r="G74" i="5"/>
  <c r="A62" i="5"/>
  <c r="G67" i="5"/>
  <c r="G64" i="5"/>
  <c r="K57" i="5"/>
  <c r="K54" i="5"/>
  <c r="K55" i="5" s="1"/>
  <c r="K51" i="5"/>
  <c r="K52" i="5" s="1"/>
  <c r="G55" i="5"/>
  <c r="K34" i="5"/>
  <c r="K35" i="5" s="1"/>
  <c r="K44" i="5"/>
  <c r="K45" i="5" s="1"/>
  <c r="K41" i="5"/>
  <c r="K42" i="5" s="1"/>
  <c r="G48" i="5"/>
  <c r="G45" i="5"/>
  <c r="K38" i="5"/>
  <c r="K31" i="5"/>
  <c r="K32" i="5" s="1"/>
  <c r="G38" i="5"/>
  <c r="G35" i="5"/>
  <c r="K24" i="5"/>
  <c r="A23" i="5"/>
  <c r="K21" i="5"/>
  <c r="G28" i="5"/>
  <c r="G25" i="5"/>
  <c r="G16" i="5"/>
  <c r="K5" i="5"/>
  <c r="A4" i="5"/>
  <c r="K2" i="5"/>
  <c r="G9" i="5"/>
  <c r="G6" i="5"/>
  <c r="AD13" i="2"/>
  <c r="AB13" i="2"/>
  <c r="AB12" i="2"/>
  <c r="Z13" i="2"/>
  <c r="Z12" i="2"/>
  <c r="W10" i="2"/>
  <c r="X274" i="2"/>
  <c r="X272" i="2"/>
  <c r="X220" i="2"/>
  <c r="X186" i="2"/>
  <c r="X318" i="2"/>
  <c r="X316" i="2"/>
  <c r="W318" i="2"/>
  <c r="W316" i="2"/>
  <c r="X321" i="2"/>
  <c r="W321" i="2"/>
  <c r="X308" i="2"/>
  <c r="X306" i="2"/>
  <c r="W308" i="2"/>
  <c r="W306" i="2"/>
  <c r="X311" i="2"/>
  <c r="W311" i="2"/>
  <c r="X299" i="2"/>
  <c r="W299" i="2"/>
  <c r="X296" i="2"/>
  <c r="X294" i="2"/>
  <c r="W296" i="2"/>
  <c r="W294" i="2"/>
  <c r="X289" i="2"/>
  <c r="W289" i="2"/>
  <c r="X286" i="2"/>
  <c r="W286" i="2"/>
  <c r="X284" i="2"/>
  <c r="W284" i="2"/>
  <c r="X277" i="2"/>
  <c r="W277" i="2"/>
  <c r="W274" i="2"/>
  <c r="W272" i="2"/>
  <c r="X267" i="2"/>
  <c r="W267" i="2"/>
  <c r="X264" i="2"/>
  <c r="X262" i="2"/>
  <c r="W264" i="2"/>
  <c r="W262" i="2"/>
  <c r="X252" i="2"/>
  <c r="X250" i="2"/>
  <c r="X242" i="2"/>
  <c r="X240" i="2"/>
  <c r="X255" i="2"/>
  <c r="W255" i="2"/>
  <c r="W252" i="2"/>
  <c r="W250" i="2"/>
  <c r="X245" i="2"/>
  <c r="W245" i="2"/>
  <c r="W242" i="2"/>
  <c r="W240" i="2"/>
  <c r="X233" i="2"/>
  <c r="W233" i="2"/>
  <c r="X230" i="2"/>
  <c r="X228" i="2"/>
  <c r="W230" i="2"/>
  <c r="W228" i="2"/>
  <c r="X218" i="2"/>
  <c r="W220" i="2"/>
  <c r="W218" i="2"/>
  <c r="X223" i="2"/>
  <c r="W223" i="2"/>
  <c r="X211" i="2"/>
  <c r="W211" i="2"/>
  <c r="X208" i="2"/>
  <c r="X206" i="2"/>
  <c r="W208" i="2"/>
  <c r="W206" i="2"/>
  <c r="X201" i="2"/>
  <c r="W201" i="2"/>
  <c r="X198" i="2"/>
  <c r="X196" i="2"/>
  <c r="W198" i="2"/>
  <c r="W196" i="2"/>
  <c r="X189" i="2"/>
  <c r="W189" i="2"/>
  <c r="X184" i="2"/>
  <c r="W186" i="2"/>
  <c r="W184" i="2"/>
  <c r="X179" i="2"/>
  <c r="W179" i="2"/>
  <c r="X176" i="2"/>
  <c r="X174" i="2"/>
  <c r="W176" i="2"/>
  <c r="W174" i="2"/>
  <c r="X167" i="2"/>
  <c r="W167" i="2"/>
  <c r="X164" i="2"/>
  <c r="X162" i="2"/>
  <c r="W164" i="2"/>
  <c r="W162" i="2"/>
  <c r="X157" i="2"/>
  <c r="W157" i="2"/>
  <c r="X154" i="2"/>
  <c r="X152" i="2"/>
  <c r="W154" i="2"/>
  <c r="W152" i="2"/>
  <c r="X145" i="2"/>
  <c r="W145" i="2"/>
  <c r="X142" i="2"/>
  <c r="X140" i="2"/>
  <c r="W142" i="2"/>
  <c r="W140" i="2"/>
  <c r="X135" i="2"/>
  <c r="W135" i="2"/>
  <c r="X132" i="2"/>
  <c r="X130" i="2"/>
  <c r="W132" i="2"/>
  <c r="W130" i="2"/>
  <c r="X123" i="2"/>
  <c r="W123" i="2"/>
  <c r="X120" i="2"/>
  <c r="X118" i="2"/>
  <c r="W120" i="2"/>
  <c r="W118" i="2"/>
  <c r="X113" i="2"/>
  <c r="W113" i="2"/>
  <c r="X110" i="2"/>
  <c r="X108" i="2"/>
  <c r="W110" i="2"/>
  <c r="W108" i="2"/>
  <c r="X91" i="2"/>
  <c r="W91" i="2"/>
  <c r="X88" i="2"/>
  <c r="X86" i="2"/>
  <c r="W88" i="2"/>
  <c r="W86" i="2"/>
  <c r="X78" i="2"/>
  <c r="W78" i="2"/>
  <c r="X75" i="2"/>
  <c r="X73" i="2"/>
  <c r="W75" i="2"/>
  <c r="W73" i="2"/>
  <c r="X69" i="2"/>
  <c r="W69" i="2"/>
  <c r="X66" i="2"/>
  <c r="X64" i="2"/>
  <c r="W66" i="2"/>
  <c r="W64" i="2"/>
  <c r="X56" i="2"/>
  <c r="X54" i="2"/>
  <c r="X46" i="2"/>
  <c r="X44" i="2"/>
  <c r="X36" i="2"/>
  <c r="X34" i="2"/>
  <c r="X26" i="2"/>
  <c r="X24" i="2"/>
  <c r="X16" i="2"/>
  <c r="X14" i="2"/>
  <c r="X7" i="2"/>
  <c r="X4" i="2"/>
  <c r="X59" i="2"/>
  <c r="W59" i="2"/>
  <c r="W56" i="2"/>
  <c r="W54" i="2"/>
  <c r="X49" i="2"/>
  <c r="W49" i="2"/>
  <c r="X39" i="2"/>
  <c r="W39" i="2"/>
  <c r="W29" i="2"/>
  <c r="X19" i="2"/>
  <c r="W19" i="2"/>
  <c r="X10" i="2"/>
  <c r="X29" i="2"/>
  <c r="W46" i="2"/>
  <c r="W44" i="2"/>
  <c r="W36" i="2"/>
  <c r="W34" i="2"/>
  <c r="W26" i="2"/>
  <c r="W24" i="2"/>
  <c r="W16" i="2"/>
  <c r="W14" i="2"/>
  <c r="W7" i="2"/>
  <c r="W4" i="2"/>
  <c r="S144" i="2"/>
  <c r="S317" i="2"/>
  <c r="S320" i="2"/>
  <c r="S300" i="2"/>
  <c r="S297" i="2"/>
  <c r="S275" i="2"/>
  <c r="S278" i="2"/>
  <c r="S253" i="2"/>
  <c r="S255" i="2"/>
  <c r="S235" i="2"/>
  <c r="S232" i="2"/>
  <c r="S229" i="2"/>
  <c r="S209" i="2"/>
  <c r="S190" i="2"/>
  <c r="S187" i="2"/>
  <c r="S169" i="2"/>
  <c r="Q169" i="2"/>
  <c r="S166" i="2"/>
  <c r="S163" i="2"/>
  <c r="S147" i="2"/>
  <c r="S141" i="2"/>
  <c r="S121" i="2"/>
  <c r="S124" i="2"/>
  <c r="S123" i="2"/>
  <c r="S76" i="2"/>
  <c r="S79" i="2"/>
  <c r="S57" i="2"/>
  <c r="S40" i="2"/>
  <c r="S37" i="2"/>
  <c r="S17" i="2"/>
  <c r="Q320" i="2"/>
  <c r="Q300" i="2"/>
  <c r="Q297" i="2"/>
  <c r="Q278" i="2"/>
  <c r="Q275" i="2"/>
  <c r="Q253" i="2"/>
  <c r="Q235" i="2"/>
  <c r="Q232" i="2"/>
  <c r="Q209" i="2"/>
  <c r="S313" i="2"/>
  <c r="S310" i="2"/>
  <c r="S307" i="2"/>
  <c r="S287" i="2"/>
  <c r="S290" i="2"/>
  <c r="S268" i="2"/>
  <c r="S265" i="2"/>
  <c r="S246" i="2"/>
  <c r="S243" i="2"/>
  <c r="S224" i="2"/>
  <c r="S221" i="2"/>
  <c r="S202" i="2"/>
  <c r="S199" i="2"/>
  <c r="S180" i="2"/>
  <c r="S177" i="2"/>
  <c r="S158" i="2"/>
  <c r="S155" i="2"/>
  <c r="S137" i="2"/>
  <c r="S134" i="2"/>
  <c r="S131" i="2"/>
  <c r="S111" i="2"/>
  <c r="S114" i="2"/>
  <c r="S92" i="2"/>
  <c r="S89" i="2"/>
  <c r="S70" i="2"/>
  <c r="S67" i="2"/>
  <c r="S50" i="2"/>
  <c r="S47" i="2"/>
  <c r="S27" i="2"/>
  <c r="S30" i="2"/>
  <c r="S10" i="2"/>
  <c r="S7" i="2"/>
  <c r="U65" i="1"/>
  <c r="U62" i="1"/>
  <c r="U56" i="1"/>
  <c r="U53" i="1"/>
  <c r="U47" i="1"/>
  <c r="U44" i="1"/>
  <c r="U38" i="1"/>
  <c r="U35" i="1"/>
  <c r="U29" i="1"/>
  <c r="U26" i="1"/>
  <c r="U20" i="1"/>
  <c r="U17" i="1"/>
  <c r="U10" i="1"/>
  <c r="U7" i="1"/>
  <c r="I27" i="2"/>
  <c r="I30" i="2"/>
  <c r="I7" i="2"/>
  <c r="I10" i="2"/>
  <c r="I236" i="2"/>
  <c r="I163" i="2"/>
  <c r="I324" i="2"/>
  <c r="I302" i="2"/>
  <c r="I280" i="2"/>
  <c r="I258" i="2"/>
  <c r="I214" i="2"/>
  <c r="I192" i="2"/>
  <c r="I170" i="2"/>
  <c r="I148" i="2"/>
  <c r="I126" i="2"/>
  <c r="I104" i="2"/>
  <c r="I82" i="2"/>
  <c r="I60" i="2"/>
  <c r="I40" i="2"/>
  <c r="I31" i="2"/>
  <c r="I20" i="2"/>
  <c r="I325" i="2"/>
  <c r="I320" i="2"/>
  <c r="I317" i="2"/>
  <c r="I313" i="2"/>
  <c r="I295" i="2"/>
  <c r="I303" i="2"/>
  <c r="I298" i="2"/>
  <c r="I291" i="2"/>
  <c r="I281" i="2"/>
  <c r="I273" i="2"/>
  <c r="I269" i="2"/>
  <c r="I259" i="2"/>
  <c r="I254" i="2"/>
  <c r="I247" i="2"/>
  <c r="I237" i="2"/>
  <c r="I232" i="2"/>
  <c r="I229" i="2"/>
  <c r="I215" i="2"/>
  <c r="I210" i="2"/>
  <c r="I207" i="2"/>
  <c r="I203" i="2"/>
  <c r="I193" i="2"/>
  <c r="I171" i="2"/>
  <c r="I159" i="2"/>
  <c r="I149" i="2"/>
  <c r="I144" i="2"/>
  <c r="I141" i="2"/>
  <c r="I137" i="2"/>
  <c r="I127" i="2"/>
  <c r="I122" i="2"/>
  <c r="I115" i="2"/>
  <c r="I105" i="2"/>
  <c r="I93" i="2"/>
  <c r="I75" i="2"/>
  <c r="I71" i="2"/>
  <c r="I61" i="2"/>
  <c r="I51" i="2"/>
  <c r="I276" i="2"/>
  <c r="I251" i="2"/>
  <c r="I188" i="2"/>
  <c r="I185" i="2"/>
  <c r="I166" i="2"/>
  <c r="I119" i="2"/>
  <c r="I100" i="2"/>
  <c r="I97" i="2"/>
  <c r="I78" i="2"/>
  <c r="I83" i="2"/>
  <c r="I41" i="2"/>
  <c r="I21" i="2"/>
  <c r="I225" i="2"/>
  <c r="I181" i="2"/>
  <c r="I11" i="2"/>
  <c r="I263" i="1"/>
  <c r="I74" i="1"/>
  <c r="I254" i="1"/>
  <c r="I245" i="1"/>
  <c r="I236" i="1"/>
  <c r="I227" i="1"/>
  <c r="I218" i="1"/>
  <c r="I209" i="1"/>
  <c r="I200" i="1"/>
  <c r="I191" i="1"/>
  <c r="I182" i="1"/>
  <c r="I173" i="1"/>
  <c r="I164" i="1"/>
  <c r="I155" i="1"/>
  <c r="I146" i="1"/>
  <c r="I137" i="1"/>
  <c r="I128" i="1"/>
  <c r="I119" i="1"/>
  <c r="I110" i="1"/>
  <c r="I101" i="1"/>
  <c r="I92" i="1"/>
  <c r="I83" i="1"/>
  <c r="I65" i="1"/>
  <c r="I56" i="1"/>
  <c r="I47" i="1"/>
  <c r="I38" i="1"/>
  <c r="I29" i="1"/>
  <c r="I20" i="1"/>
  <c r="I11" i="1"/>
  <c r="I262" i="1"/>
  <c r="I253" i="1"/>
  <c r="I244" i="1"/>
  <c r="I235" i="1"/>
  <c r="I226" i="1"/>
  <c r="I217" i="1"/>
  <c r="I208" i="1"/>
  <c r="I199" i="1"/>
  <c r="I190" i="1"/>
  <c r="I181" i="1"/>
  <c r="I172" i="1"/>
  <c r="I163" i="1"/>
  <c r="I154" i="1"/>
  <c r="I145" i="1"/>
  <c r="I136" i="1"/>
  <c r="I127" i="1"/>
  <c r="I118" i="1"/>
  <c r="I109" i="1"/>
  <c r="I100" i="1"/>
  <c r="I91" i="1"/>
  <c r="I82" i="1"/>
  <c r="I73" i="1"/>
  <c r="I64" i="1"/>
  <c r="I55" i="1"/>
  <c r="I46" i="1"/>
  <c r="I37" i="1"/>
  <c r="I28" i="1"/>
  <c r="I19" i="1"/>
  <c r="I10" i="1"/>
  <c r="K62" i="5" l="1"/>
  <c r="K65" i="5"/>
  <c r="K67" i="5"/>
  <c r="K64" i="5"/>
  <c r="K61" i="5"/>
  <c r="K183" i="5"/>
  <c r="K151" i="5"/>
  <c r="L158" i="5"/>
  <c r="G218" i="5"/>
  <c r="K219" i="5"/>
  <c r="L221" i="5"/>
  <c r="K214" i="5"/>
  <c r="K215" i="5" s="1"/>
  <c r="G258" i="5"/>
  <c r="K259" i="5"/>
  <c r="L261" i="5"/>
  <c r="K232" i="5"/>
  <c r="K230" i="5"/>
  <c r="K227" i="5"/>
  <c r="K148" i="5"/>
  <c r="K146" i="5"/>
  <c r="K143" i="5"/>
  <c r="G299" i="5"/>
  <c r="K300" i="5"/>
  <c r="K184" i="5"/>
  <c r="K187" i="5"/>
  <c r="K211" i="5"/>
  <c r="K209" i="5"/>
  <c r="K206" i="5"/>
  <c r="K26" i="5"/>
  <c r="K23" i="5"/>
  <c r="K271" i="5"/>
  <c r="K266" i="5"/>
  <c r="K269" i="5"/>
  <c r="G196" i="5"/>
  <c r="K197" i="5"/>
  <c r="G239" i="5"/>
  <c r="K240" i="5"/>
  <c r="G278" i="5"/>
  <c r="K279" i="5"/>
  <c r="K169" i="5"/>
  <c r="K164" i="5"/>
  <c r="K292" i="5"/>
  <c r="K289" i="5"/>
  <c r="K286" i="5"/>
  <c r="G158" i="5"/>
  <c r="L281" i="5"/>
  <c r="K205" i="5"/>
  <c r="K251" i="5"/>
  <c r="K246" i="5"/>
  <c r="K249" i="5"/>
  <c r="K4" i="5"/>
  <c r="K7" i="5"/>
  <c r="K3" i="5"/>
  <c r="K226" i="5"/>
  <c r="K186" i="5"/>
  <c r="K142" i="5"/>
  <c r="K265" i="5"/>
  <c r="K298" i="5"/>
  <c r="K299" i="5" s="1"/>
  <c r="K288" i="5"/>
  <c r="K154" i="5"/>
  <c r="K155" i="5" s="1"/>
  <c r="K268" i="5"/>
  <c r="K245" i="5"/>
  <c r="K248" i="5"/>
  <c r="K254" i="5"/>
  <c r="K255" i="5" s="1"/>
  <c r="K285" i="5"/>
  <c r="K257" i="5"/>
  <c r="K258" i="5" s="1"/>
  <c r="K28" i="5"/>
  <c r="K22" i="5"/>
  <c r="K274" i="5"/>
  <c r="K275" i="5" s="1"/>
  <c r="K261" i="5"/>
  <c r="K277" i="5"/>
  <c r="K278" i="5" s="1"/>
  <c r="K281" i="5"/>
  <c r="K120" i="5"/>
  <c r="K163" i="5"/>
  <c r="K123" i="5"/>
  <c r="K158" i="5"/>
  <c r="K229" i="5"/>
  <c r="K208" i="5"/>
  <c r="K25" i="5"/>
  <c r="K6" i="5"/>
  <c r="K166" i="5"/>
  <c r="K217" i="5"/>
  <c r="K218" i="5" s="1"/>
  <c r="K145" i="5"/>
  <c r="K189" i="5"/>
  <c r="K221" i="5"/>
  <c r="K238" i="5"/>
  <c r="K239" i="5" s="1"/>
  <c r="K9" i="5"/>
  <c r="K195" i="5"/>
  <c r="K196" i="5" s="1"/>
  <c r="K152" i="5"/>
</calcChain>
</file>

<file path=xl/sharedStrings.xml><?xml version="1.0" encoding="utf-8"?>
<sst xmlns="http://schemas.openxmlformats.org/spreadsheetml/2006/main" count="17329" uniqueCount="1525">
  <si>
    <t>Laura:</t>
  </si>
  <si>
    <t>Emma - Re-count:</t>
  </si>
  <si>
    <t>Image</t>
  </si>
  <si>
    <t>Centroid X µm</t>
  </si>
  <si>
    <t>Centroid Y µm</t>
  </si>
  <si>
    <t>Num Detections</t>
  </si>
  <si>
    <t>Num Negative</t>
  </si>
  <si>
    <t>Num Positive</t>
  </si>
  <si>
    <t>Positive %</t>
  </si>
  <si>
    <t>Num Positive per mm^2</t>
  </si>
  <si>
    <t>Area µm^2</t>
  </si>
  <si>
    <t>Iba1</t>
  </si>
  <si>
    <t>717C_PBR_Iba1_01.vsi - 20x</t>
  </si>
  <si>
    <t>PBR</t>
  </si>
  <si>
    <t>Without endo</t>
  </si>
  <si>
    <t>Double</t>
  </si>
  <si>
    <t>Manual count</t>
  </si>
  <si>
    <t>With endo</t>
  </si>
  <si>
    <t>749C_PBR_Iba1_01.vsi - 20x</t>
  </si>
  <si>
    <t>749T_PBR_Iba1_01.vsi - 20x</t>
  </si>
  <si>
    <t>751C_PBR_Iba1_01.vsi - 20x</t>
  </si>
  <si>
    <t xml:space="preserve">          </t>
  </si>
  <si>
    <t>751T_PBR_Iba1_01.vsi - 20x</t>
  </si>
  <si>
    <t>763C_PBR_Iba1_01.vsi - 20x</t>
  </si>
  <si>
    <t>763T_PBR_Iba1_01.vsi - 20x</t>
  </si>
  <si>
    <t>800C_PBR_Iba1_01.vsi - 20x</t>
  </si>
  <si>
    <t>800T_PBR_Iba1_01.vsi - 20x</t>
  </si>
  <si>
    <t>816C_PBR_Iba1_01.vsi - 20x</t>
  </si>
  <si>
    <t>816T_PBR_Iba1_01.vsi - 20x</t>
  </si>
  <si>
    <t>851C_PBR_Iba1_01.vsi - 20x</t>
  </si>
  <si>
    <t>851T_PBR_Iba1_01.vsi - 20x</t>
  </si>
  <si>
    <t>856C_PBR_Iba1_01.vsi - 20x</t>
  </si>
  <si>
    <t>856T_PBR_Iba1_01.vsi - 20x</t>
  </si>
  <si>
    <t>870C_PBR_Iba1_01.vsi - 20x</t>
  </si>
  <si>
    <t>870T_PBR_Iba1_01.vsi - 20x</t>
  </si>
  <si>
    <t>882C_PBR_Iba1_01.vsi - 20x</t>
  </si>
  <si>
    <t>882T_PBR_Iba1_01.vsi - 20x</t>
  </si>
  <si>
    <t>977C_PBR_Iba1_01.vsi - 20x</t>
  </si>
  <si>
    <t>977T_PBR_Iba1_01.vsi - 20x</t>
  </si>
  <si>
    <t>1003C_PBR_Iba1_01.vsi - 20x</t>
  </si>
  <si>
    <t>1003T_PBR_Iba1_01.vsi - 20x</t>
  </si>
  <si>
    <t>1067C_PBR_Iba1_01.vsi - 20x</t>
  </si>
  <si>
    <t>1067T_PBR_Iba1_01.vsi - 20x</t>
  </si>
  <si>
    <t>1092C_PBR_Iba1_01.vsi - 20x</t>
  </si>
  <si>
    <t>1092T_PBR_Iba1_01.vsi - 20x</t>
  </si>
  <si>
    <t>1096C_PBR_Iba1_01.vsi - 20x</t>
  </si>
  <si>
    <t>1096T_PBR_Iba1_01.vsi - 20x</t>
  </si>
  <si>
    <t>Emma - recount:</t>
  </si>
  <si>
    <t>Perimeter µm</t>
  </si>
  <si>
    <t>Just HLA (per mm^2)</t>
  </si>
  <si>
    <t>% Just HLA</t>
  </si>
  <si>
    <t>(What % of HLA doesn’t have double labelling)</t>
  </si>
  <si>
    <t>HLA-DR</t>
  </si>
  <si>
    <t>717T .vsi - 20x</t>
  </si>
  <si>
    <t>Just PBR (per mm^2)</t>
  </si>
  <si>
    <t>% Just PBR</t>
  </si>
  <si>
    <t>Manual count EG</t>
  </si>
  <si>
    <t>(What % of PBR doesn’t have double labelling)</t>
  </si>
  <si>
    <t>% HLA double</t>
  </si>
  <si>
    <t>% PBR double</t>
  </si>
  <si>
    <t>(Of the HLA or PBR what % were double labelled)</t>
  </si>
  <si>
    <t>Manual count LK</t>
  </si>
  <si>
    <t>HLADR-PBR (per mm^2)</t>
  </si>
  <si>
    <t>717C PBR_HLA.vsi - 20x</t>
  </si>
  <si>
    <t>PBR-HLADR (per mm^2)</t>
  </si>
  <si>
    <t>***?</t>
  </si>
  <si>
    <t>749T .vsi - 20x</t>
  </si>
  <si>
    <t>749C PBR_HLA.vsi - 20x</t>
  </si>
  <si>
    <t>751T .vsi - 20x</t>
  </si>
  <si>
    <t>751C PBR_HLA.vsi - 20x</t>
  </si>
  <si>
    <t>763T .vsi - 20x</t>
  </si>
  <si>
    <t>763C PBR_HLA.vsi - 20x</t>
  </si>
  <si>
    <t>800T .vsi - 20x</t>
  </si>
  <si>
    <t>Name</t>
  </si>
  <si>
    <t>Class</t>
  </si>
  <si>
    <t>Parent</t>
  </si>
  <si>
    <t>ROI</t>
  </si>
  <si>
    <t>800C PBR_HLA.vsi - 20x</t>
  </si>
  <si>
    <t>PathAnnotationObject</t>
  </si>
  <si>
    <t>Polygon</t>
  </si>
  <si>
    <t>816T .vsi - 20x</t>
  </si>
  <si>
    <t>816C PBR_HLA.vsi - 20x</t>
  </si>
  <si>
    <t>851T .vsi - 20x</t>
  </si>
  <si>
    <t>851C PBR_HLA.vsi - 20x</t>
  </si>
  <si>
    <t>Manual</t>
  </si>
  <si>
    <t>856T .vsi - 20x</t>
  </si>
  <si>
    <t>856C PBR_HLA.vsi - 20x</t>
  </si>
  <si>
    <t>870T .vsi - 20x</t>
  </si>
  <si>
    <t>870C PBR_HLA.vsi - 20x</t>
  </si>
  <si>
    <t>882T .vsi - 20x</t>
  </si>
  <si>
    <t>882C PBR_HLA.vsi - 20x</t>
  </si>
  <si>
    <t>977T .vsi - 20x</t>
  </si>
  <si>
    <t>977C PBR_HLA.vsi - 20x</t>
  </si>
  <si>
    <t xml:space="preserve"> </t>
  </si>
  <si>
    <t>1003T .vsi - 20x</t>
  </si>
  <si>
    <t>1003C PBR_HLA.vsi - 20x</t>
  </si>
  <si>
    <t>Num positive per mm^2</t>
  </si>
  <si>
    <t>1067T PBR_HLA.vsi - 20x</t>
  </si>
  <si>
    <t>1067C PBR_HLA.vsi - 20x</t>
  </si>
  <si>
    <t xml:space="preserve">    </t>
  </si>
  <si>
    <t>1092T PBR_HLA.vsi - 20x</t>
  </si>
  <si>
    <t>1092C PBR_HLA.vsi - 20x</t>
  </si>
  <si>
    <t>1096T PBR_HLA.vsi - 20x</t>
  </si>
  <si>
    <t>1096C PBR_HLA.vsi - 20x</t>
  </si>
  <si>
    <t>Henrike</t>
  </si>
  <si>
    <t>TL</t>
  </si>
  <si>
    <t>Emma</t>
  </si>
  <si>
    <t>Cb</t>
  </si>
  <si>
    <t>Against total cells</t>
  </si>
  <si>
    <t>Against Iba1</t>
  </si>
  <si>
    <t>FITC-DAPI</t>
  </si>
  <si>
    <t>Iba1 only</t>
  </si>
  <si>
    <t>717_Iba1_PBR_T02.vsi - 20x</t>
  </si>
  <si>
    <t>37.27</t>
  </si>
  <si>
    <t>295.91</t>
  </si>
  <si>
    <t>4721013.9</t>
  </si>
  <si>
    <t>% Iba1 only</t>
  </si>
  <si>
    <t>Image_717_c_Iba1-PBR.vsi - 20x</t>
  </si>
  <si>
    <t>no endo</t>
  </si>
  <si>
    <t>% Iba1</t>
  </si>
  <si>
    <t>DAPI-CY3</t>
  </si>
  <si>
    <t>PBR only</t>
  </si>
  <si>
    <t>Threshold 1100</t>
  </si>
  <si>
    <t>48.08</t>
  </si>
  <si>
    <t>% PBR only</t>
  </si>
  <si>
    <t>% PBR</t>
  </si>
  <si>
    <t>CY3-FITC</t>
  </si>
  <si>
    <t>40.25</t>
  </si>
  <si>
    <t xml:space="preserve">% double </t>
  </si>
  <si>
    <t>718_Iba1_PBR_T02.vsi - 20x</t>
  </si>
  <si>
    <t>24.73</t>
  </si>
  <si>
    <t>245.22</t>
  </si>
  <si>
    <t>3050289.4</t>
  </si>
  <si>
    <t>7109.4</t>
  </si>
  <si>
    <t>Image_718_c_Iba1-PBR.vsi - 20x</t>
  </si>
  <si>
    <t>63.27</t>
  </si>
  <si>
    <t>63.6</t>
  </si>
  <si>
    <t xml:space="preserve">723 needs to be redone </t>
  </si>
  <si>
    <t>Image_723_c_Iba1-PBR.vsi - 20x</t>
  </si>
  <si>
    <t>749_Iba1_PBR_T02.vsi - 20x</t>
  </si>
  <si>
    <t>35.15</t>
  </si>
  <si>
    <t>439.06</t>
  </si>
  <si>
    <t>14879622.3</t>
  </si>
  <si>
    <t>16471.1</t>
  </si>
  <si>
    <t>noe endo</t>
  </si>
  <si>
    <t>86.96</t>
  </si>
  <si>
    <t>42.07</t>
  </si>
  <si>
    <t>Image_749_c_Iba1-PBR.vsi - 20x</t>
  </si>
  <si>
    <t>751_Iba1_PBR_T02.vsi - 20x</t>
  </si>
  <si>
    <t>13.8</t>
  </si>
  <si>
    <t>146.01</t>
  </si>
  <si>
    <t>6019982.8</t>
  </si>
  <si>
    <t>9835.5</t>
  </si>
  <si>
    <t>Threshold 800</t>
  </si>
  <si>
    <t>58.31</t>
  </si>
  <si>
    <t>16.45</t>
  </si>
  <si>
    <t>Image_751_c_Iba1-PBR.vsi - 20x</t>
  </si>
  <si>
    <t>753_Iba1_PBR_T02.vsi - 20x</t>
  </si>
  <si>
    <t>13.51</t>
  </si>
  <si>
    <t>166.59</t>
  </si>
  <si>
    <t>5522508.6</t>
  </si>
  <si>
    <t>NaN</t>
  </si>
  <si>
    <t>0.8226</t>
  </si>
  <si>
    <t>0.4194</t>
  </si>
  <si>
    <t>Image_753_c_Iba1-PBR.vsi - 20x</t>
  </si>
  <si>
    <t>763_Iba1_PBR_T02.vsi - 20x</t>
  </si>
  <si>
    <t>30.05</t>
  </si>
  <si>
    <t>465.43</t>
  </si>
  <si>
    <t>8224615.2</t>
  </si>
  <si>
    <t>14909.3</t>
  </si>
  <si>
    <t xml:space="preserve">no endo </t>
  </si>
  <si>
    <t>12.98</t>
  </si>
  <si>
    <t>201.1</t>
  </si>
  <si>
    <t>50.46</t>
  </si>
  <si>
    <t>Image_763_c_Iba1-PBR.vsi - 20x</t>
  </si>
  <si>
    <t>766_Iba1_PBR_T02.vsi - 20x</t>
  </si>
  <si>
    <t>17.1</t>
  </si>
  <si>
    <t>203.85</t>
  </si>
  <si>
    <t>11459210.8</t>
  </si>
  <si>
    <t>15916.1</t>
  </si>
  <si>
    <t>Threshold 900</t>
  </si>
  <si>
    <t>26604</t>
  </si>
  <si>
    <t>139.63</t>
  </si>
  <si>
    <t>44.59</t>
  </si>
  <si>
    <t>Image_766_c_Iba1-PBR.vsi - 20x</t>
  </si>
  <si>
    <t>800_Iba1_PBR_T02.vsi - 20x</t>
  </si>
  <si>
    <t>12.63</t>
  </si>
  <si>
    <t>160.44</t>
  </si>
  <si>
    <t>17927.6</t>
  </si>
  <si>
    <t>64.91</t>
  </si>
  <si>
    <t>18.45</t>
  </si>
  <si>
    <t>Image_800_c_Iba1-PBR.vsi - 20x</t>
  </si>
  <si>
    <t>816_Iba1_PBR_T02.vsi - 20x</t>
  </si>
  <si>
    <t>35.52</t>
  </si>
  <si>
    <t>781.65</t>
  </si>
  <si>
    <t>9487612.7</t>
  </si>
  <si>
    <t>16856.2</t>
  </si>
  <si>
    <t>49.21</t>
  </si>
  <si>
    <t>45.8</t>
  </si>
  <si>
    <t>Image_816_c_Iba1-PBR.vsi - 20x</t>
  </si>
  <si>
    <t>818_Iba1_PBR_T02.vsi - 20x</t>
  </si>
  <si>
    <t>36.67</t>
  </si>
  <si>
    <t>502.4</t>
  </si>
  <si>
    <t>15941619.5</t>
  </si>
  <si>
    <t>22.7</t>
  </si>
  <si>
    <t>311.07</t>
  </si>
  <si>
    <t>22.29</t>
  </si>
  <si>
    <t>175.58</t>
  </si>
  <si>
    <t>Image_818_c_Iba1-PBR.vsi - 20x</t>
  </si>
  <si>
    <t>839_Iba1_PBR_T02.vsi - 20x</t>
  </si>
  <si>
    <t>15.46</t>
  </si>
  <si>
    <t>205.94</t>
  </si>
  <si>
    <t>17160420.1</t>
  </si>
  <si>
    <t>16193.8</t>
  </si>
  <si>
    <t>103.73</t>
  </si>
  <si>
    <t>Image_839_c_Iba1-PBR.vsi - 20x</t>
  </si>
  <si>
    <t>851_Iba1_PBR_T02.vsi - 20x</t>
  </si>
  <si>
    <t>150.47</t>
  </si>
  <si>
    <t>2445637.3</t>
  </si>
  <si>
    <t>6691.1</t>
  </si>
  <si>
    <t>16.76</t>
  </si>
  <si>
    <t>0.8439</t>
  </si>
  <si>
    <t>Image_851_c_Iba1-PBR.vsi - 20x</t>
  </si>
  <si>
    <t>856_Iba1_PBR_T02.vsi - 20x</t>
  </si>
  <si>
    <t>19.37</t>
  </si>
  <si>
    <t>237.93</t>
  </si>
  <si>
    <t>7703995.6</t>
  </si>
  <si>
    <t>12663.5</t>
  </si>
  <si>
    <t>80.48</t>
  </si>
  <si>
    <t>1,79</t>
  </si>
  <si>
    <t>16.48</t>
  </si>
  <si>
    <t>Image_856_c_Iba1-PBR.vsi - 20x</t>
  </si>
  <si>
    <t>870_Iba1_PBR_T04.vsi - 20x_03</t>
  </si>
  <si>
    <t>24.99</t>
  </si>
  <si>
    <t>307.05</t>
  </si>
  <si>
    <t>10122038.5</t>
  </si>
  <si>
    <t>13516.6</t>
  </si>
  <si>
    <t>85.85</t>
  </si>
  <si>
    <t>15.81</t>
  </si>
  <si>
    <t>Image_870_c_Iba1-PBR.vsi - 20x</t>
  </si>
  <si>
    <t>881_Iba1_PBR_T03.vsi - 20x_02</t>
  </si>
  <si>
    <t>46.43</t>
  </si>
  <si>
    <t>574.3</t>
  </si>
  <si>
    <t>17078260.1</t>
  </si>
  <si>
    <t>15844.4</t>
  </si>
  <si>
    <t>44.85</t>
  </si>
  <si>
    <t>Image_881_c_Iba1-PBR.vsi - 20x</t>
  </si>
  <si>
    <t>882_Iba1_PBR_T02.vsi - 20x_01</t>
  </si>
  <si>
    <t>40.45</t>
  </si>
  <si>
    <t>562.53</t>
  </si>
  <si>
    <t>8296405.2</t>
  </si>
  <si>
    <t>11418.6</t>
  </si>
  <si>
    <t>63.28</t>
  </si>
  <si>
    <t>Image_882_c_Iba1-PBR.vsi - 20x</t>
  </si>
  <si>
    <t>885_Iba1_PBR_T02.vsi - 20x_01</t>
  </si>
  <si>
    <t>263.93</t>
  </si>
  <si>
    <t>11006524.7</t>
  </si>
  <si>
    <t>0.7415</t>
  </si>
  <si>
    <t>0.5471</t>
  </si>
  <si>
    <t>out of focus!</t>
  </si>
  <si>
    <t>Image_885_c_Iba1-PBR.vsi - 20x</t>
  </si>
  <si>
    <t>921_Iba1_PBR_T02.vsi - 20x_01</t>
  </si>
  <si>
    <t>278.7</t>
  </si>
  <si>
    <t>15493513.2</t>
  </si>
  <si>
    <t>16561.5</t>
  </si>
  <si>
    <t>24.85</t>
  </si>
  <si>
    <t>Image_921_c_Iba1-PBR.vsi - 20x</t>
  </si>
  <si>
    <t>929_Iba1_PBR_T02.vsi - 20x</t>
  </si>
  <si>
    <t>16.19</t>
  </si>
  <si>
    <t>172.96</t>
  </si>
  <si>
    <t>18883011.9</t>
  </si>
  <si>
    <t>18995.1</t>
  </si>
  <si>
    <t>24.84</t>
  </si>
  <si>
    <t>Image_929_c_Iba1-PBR.vsi - 20x</t>
  </si>
  <si>
    <t>941_Iba1_PBR_T02.vsi - 20x</t>
  </si>
  <si>
    <t>135.96</t>
  </si>
  <si>
    <t>12804845.4</t>
  </si>
  <si>
    <t>16010.9</t>
  </si>
  <si>
    <t>39.98</t>
  </si>
  <si>
    <t>Image_955_c_Iba1-PBR.vsi - 20x</t>
  </si>
  <si>
    <t>955_Iba1_PBR_T02.vsi - 20x</t>
  </si>
  <si>
    <t>32.52</t>
  </si>
  <si>
    <t>357.54</t>
  </si>
  <si>
    <t>8424172.3</t>
  </si>
  <si>
    <t>10952.2</t>
  </si>
  <si>
    <t>81.55</t>
  </si>
  <si>
    <t>36.09</t>
  </si>
  <si>
    <t>Image_977_c_Iba1-PBR.vsi - 20x</t>
  </si>
  <si>
    <t>977_Iba1_PBR_T02.vsi - 20x</t>
  </si>
  <si>
    <t>38.29</t>
  </si>
  <si>
    <t>441.9</t>
  </si>
  <si>
    <t>15677831.9</t>
  </si>
  <si>
    <t>16506.1</t>
  </si>
  <si>
    <t>62.57</t>
  </si>
  <si>
    <t>19.39</t>
  </si>
  <si>
    <t>Image_1003_c_Iba1-PBR.vsi - 20x</t>
  </si>
  <si>
    <t>1003_Iba1_PBR_T02.vsi - 20x_01</t>
  </si>
  <si>
    <t>20.21</t>
  </si>
  <si>
    <t>266.02</t>
  </si>
  <si>
    <t>8435523.8</t>
  </si>
  <si>
    <t>13566.7</t>
  </si>
  <si>
    <t>66.86</t>
  </si>
  <si>
    <t>Image_1067_c_Iba1-PBR.vsi - 20x</t>
  </si>
  <si>
    <t>1067_Iba1_PBR_T02.vsi - 20x_01</t>
  </si>
  <si>
    <t>90.81</t>
  </si>
  <si>
    <t>5153387.1</t>
  </si>
  <si>
    <t>11419.5</t>
  </si>
  <si>
    <t>threshold 1100</t>
  </si>
  <si>
    <t>49.68</t>
  </si>
  <si>
    <t>Image_1068_c_Iba1-PBR.vsi - 20x</t>
  </si>
  <si>
    <t>Threshold 300</t>
  </si>
  <si>
    <t>1068_Iba1_PBR_T02.vsi - 20x_01</t>
  </si>
  <si>
    <t>35.83</t>
  </si>
  <si>
    <t>444.23</t>
  </si>
  <si>
    <t>19577636.7</t>
  </si>
  <si>
    <t>19596.4</t>
  </si>
  <si>
    <t>216.73</t>
  </si>
  <si>
    <t>121.01</t>
  </si>
  <si>
    <t>Image_1075_c_Iba1-PBR.vsi - 20x</t>
  </si>
  <si>
    <t>1075_Iba1_PBR_T02.vsi - 20x_01</t>
  </si>
  <si>
    <t>13.75</t>
  </si>
  <si>
    <t>227.7</t>
  </si>
  <si>
    <t>12999499.6</t>
  </si>
  <si>
    <t>15456.6</t>
  </si>
  <si>
    <t>85.46</t>
  </si>
  <si>
    <t>18.77</t>
  </si>
  <si>
    <t>Image_1076_c_Iba1-PBR.vsi - 20x</t>
  </si>
  <si>
    <t>1076_Iba1_PBR_T02.vsi - 20x_01</t>
  </si>
  <si>
    <t>175.1</t>
  </si>
  <si>
    <t>9263153.1</t>
  </si>
  <si>
    <t>14631.6</t>
  </si>
  <si>
    <t>101.59</t>
  </si>
  <si>
    <t>20.94</t>
  </si>
  <si>
    <t>Image_1092_c_Iba1-PBR.vsi - 20x</t>
  </si>
  <si>
    <t>1092_Iba1_PBR_T03.vsi - 20x_02</t>
  </si>
  <si>
    <t>40.15</t>
  </si>
  <si>
    <t>444.53</t>
  </si>
  <si>
    <t>16230773.6</t>
  </si>
  <si>
    <t>18447.9</t>
  </si>
  <si>
    <t>142.08</t>
  </si>
  <si>
    <t>Image_1096_c_Iba1-PBR.vsi - 20x</t>
  </si>
  <si>
    <t>1096_Iba1_PBR_T02.vsi - 20x_02</t>
  </si>
  <si>
    <t>15.58</t>
  </si>
  <si>
    <t>175.24</t>
  </si>
  <si>
    <t>14505839.4</t>
  </si>
  <si>
    <t>15481.8</t>
  </si>
  <si>
    <t>14.74</t>
  </si>
  <si>
    <t>165.93</t>
  </si>
  <si>
    <t>35.09</t>
  </si>
  <si>
    <t>Iba1/TSPO</t>
  </si>
  <si>
    <t>Temporal lobe</t>
  </si>
  <si>
    <t>Cerebellum</t>
  </si>
  <si>
    <t>Braak 0-II</t>
  </si>
  <si>
    <t>Braak</t>
  </si>
  <si>
    <t>All Iba1 %</t>
  </si>
  <si>
    <t>All TSPO %</t>
  </si>
  <si>
    <t>Double %</t>
  </si>
  <si>
    <t>double_iba1 %</t>
  </si>
  <si>
    <t>Braak III-IV</t>
  </si>
  <si>
    <t>Braak V-VI</t>
  </si>
  <si>
    <t>Mean</t>
  </si>
  <si>
    <t>Median</t>
  </si>
  <si>
    <t>Emma Data</t>
  </si>
  <si>
    <t>Tom Data</t>
  </si>
  <si>
    <t>749 T HLA_PBR01.vsi - 20x</t>
  </si>
  <si>
    <t>Endo</t>
  </si>
  <si>
    <t>753 T HLA_PBR01.vsi - 20x</t>
  </si>
  <si>
    <t>763 T HLA_PBR01.vsi - 20x</t>
  </si>
  <si>
    <t>766 T HLA_PBR01.vsi - 20x</t>
  </si>
  <si>
    <t>800 T HLA_PBR01.vsi - 20x</t>
  </si>
  <si>
    <t>816 T HLA_PBR01.vsi - 20x</t>
  </si>
  <si>
    <t>818 T HLA_PBR01.vsi - 20x</t>
  </si>
  <si>
    <t>839 T HLA_PBR01.vsi - 20x</t>
  </si>
  <si>
    <t>921 T HLA_PBR01.vsi - 20x</t>
  </si>
  <si>
    <t>929 T HLA_PBR01.vsi - 20x</t>
  </si>
  <si>
    <t>941 T HLA_PBR01.vsi - 20x</t>
  </si>
  <si>
    <t>955 T HLA_PBR01.vsi - 20x</t>
  </si>
  <si>
    <t>(Detected too much)</t>
  </si>
  <si>
    <t>1068 T HLA_PBR01.vsi - 20x</t>
  </si>
  <si>
    <t>1075 T HLA_PBR01.vsi - 20x</t>
  </si>
  <si>
    <t>1076 T HLA_PBR01.vsi - 20x</t>
  </si>
  <si>
    <t>723 C HLA_PBR01.vsi - 20x</t>
  </si>
  <si>
    <t>753 C HLA_PBR01.vsi - 20x</t>
  </si>
  <si>
    <t>766 C HLA_PBR01.vsi - 20x</t>
  </si>
  <si>
    <t>800 C HLA_PBR01.vsi - 20x</t>
  </si>
  <si>
    <t>818 C HLA_PBR01.vsi - 20x</t>
  </si>
  <si>
    <t>839 C HLA_PBR01.vsi - 20x</t>
  </si>
  <si>
    <t>881 C HLA_PBR01.vsi - 20x</t>
  </si>
  <si>
    <t>881 T HLA_PBR01.vsi - 20x</t>
  </si>
  <si>
    <t>885 C HLA_PBR01.vsi - 20x</t>
  </si>
  <si>
    <t>885 T HLA_PBR01.vsi - 20x</t>
  </si>
  <si>
    <t>921 C HLA_PBR01.vsi - 20x</t>
  </si>
  <si>
    <t>929 C HLA_PBR01.vsi - 20x</t>
  </si>
  <si>
    <t>Num points</t>
  </si>
  <si>
    <t>941 C HLA_PBR01.vsi - 20x</t>
  </si>
  <si>
    <t>955 C HLA_PBR01.vsi - 20x</t>
  </si>
  <si>
    <t>1068 C HLA_PBR01.vsi - 20x</t>
  </si>
  <si>
    <t>1075 C HLA_PBR01.vsi - 20x</t>
  </si>
  <si>
    <t>1076 C HLA_PBR01.vsi - 20x</t>
  </si>
  <si>
    <t>723 T_HLA_PBR01.vsi - 20x</t>
  </si>
  <si>
    <t>717 C_HLA_PBR01.vsi - 20x</t>
  </si>
  <si>
    <t>718 C_HLA_PBR01.vsi - 20x</t>
  </si>
  <si>
    <t>HLA-DR/TSPO</t>
  </si>
  <si>
    <t>All HLA-DR %</t>
  </si>
  <si>
    <t>double_hla %</t>
  </si>
  <si>
    <t>double_hla-dr %</t>
  </si>
  <si>
    <t>Henrike data</t>
  </si>
  <si>
    <t>Against CD68</t>
  </si>
  <si>
    <t>Temporal Lobe</t>
  </si>
  <si>
    <t>DAPI-FITC</t>
  </si>
  <si>
    <t>CD68 only</t>
  </si>
  <si>
    <t>717_c_22-292_CD68_PBR01.vsi - 20x</t>
  </si>
  <si>
    <t>0.0851</t>
  </si>
  <si>
    <t>2293012.8</t>
  </si>
  <si>
    <t>9628.5</t>
  </si>
  <si>
    <t>% CD68 only</t>
  </si>
  <si>
    <t>1068 T CD68_PBR01.vsi - 20x</t>
  </si>
  <si>
    <t>60.31</t>
  </si>
  <si>
    <t>18353818.6</t>
  </si>
  <si>
    <t>20515.4</t>
  </si>
  <si>
    <t>% CD68</t>
  </si>
  <si>
    <t>25.73</t>
  </si>
  <si>
    <t>16.25</t>
  </si>
  <si>
    <t>188.03</t>
  </si>
  <si>
    <t>FITC-CY3</t>
  </si>
  <si>
    <t>58.93</t>
  </si>
  <si>
    <t>14.39</t>
  </si>
  <si>
    <t>87.83</t>
  </si>
  <si>
    <t>% double</t>
  </si>
  <si>
    <t>718_c_22-292_CD68_PBR01.vsi - 20x</t>
  </si>
  <si>
    <t>0.1023</t>
  </si>
  <si>
    <t>1655124.6</t>
  </si>
  <si>
    <t>6151.8</t>
  </si>
  <si>
    <t>1075 T CD68_PBR02.vsi - 20x_02</t>
  </si>
  <si>
    <t>95.94</t>
  </si>
  <si>
    <t>12767987.9</t>
  </si>
  <si>
    <t>13864.5</t>
  </si>
  <si>
    <t>0.341</t>
  </si>
  <si>
    <t>18.13</t>
  </si>
  <si>
    <t>19.33</t>
  </si>
  <si>
    <t>328.32</t>
  </si>
  <si>
    <t>35.79</t>
  </si>
  <si>
    <t>96.49</t>
  </si>
  <si>
    <t>723_c_22-292_CD68_PBR01.vsi - 20x</t>
  </si>
  <si>
    <t>29.72</t>
  </si>
  <si>
    <t>597.12</t>
  </si>
  <si>
    <t>1822081.5</t>
  </si>
  <si>
    <t>9922.6</t>
  </si>
  <si>
    <t>1076 T CD68_PBR01.vsi - 20x_01</t>
  </si>
  <si>
    <t>27.49</t>
  </si>
  <si>
    <t>12076870.2</t>
  </si>
  <si>
    <t>13737.8</t>
  </si>
  <si>
    <t>1.7208</t>
  </si>
  <si>
    <t>34.58</t>
  </si>
  <si>
    <t>74.85</t>
  </si>
  <si>
    <t>22.25</t>
  </si>
  <si>
    <t>13.91</t>
  </si>
  <si>
    <t>749_c_22-292_CD68_PBR01.vsi - 20x</t>
  </si>
  <si>
    <t>0.1633</t>
  </si>
  <si>
    <t>4356870.9</t>
  </si>
  <si>
    <t>15515.3</t>
  </si>
  <si>
    <t>1092 T CD68_PBR01.vsi - 20x</t>
  </si>
  <si>
    <t>25.47</t>
  </si>
  <si>
    <t>10088384.8</t>
  </si>
  <si>
    <t>14082.9</t>
  </si>
  <si>
    <t>0.182</t>
  </si>
  <si>
    <t>73.15</t>
  </si>
  <si>
    <t>24.18</t>
  </si>
  <si>
    <t>32.79</t>
  </si>
  <si>
    <t>19.92</t>
  </si>
  <si>
    <t>751_c_22-292_CD68_PBR01.vsi - 20x</t>
  </si>
  <si>
    <t>0.2022</t>
  </si>
  <si>
    <t>4220946.4</t>
  </si>
  <si>
    <t>11956.5</t>
  </si>
  <si>
    <t>717_tp_22-292_CD68_PBR02.vsi - 20x</t>
  </si>
  <si>
    <t>4421060.4</t>
  </si>
  <si>
    <t>7792.1</t>
  </si>
  <si>
    <t>0.3157</t>
  </si>
  <si>
    <t>10.07</t>
  </si>
  <si>
    <t>33.93</t>
  </si>
  <si>
    <t>51.85</t>
  </si>
  <si>
    <t>753_c_22-292_CD68_PBR01.vsi - 20x</t>
  </si>
  <si>
    <t>0.4531</t>
  </si>
  <si>
    <t>20.24</t>
  </si>
  <si>
    <t>3161847.3</t>
  </si>
  <si>
    <t>9838.3</t>
  </si>
  <si>
    <t>718_tp_22-292_CD68_PBR02.vsi - 20x_01</t>
  </si>
  <si>
    <t>0.3898</t>
  </si>
  <si>
    <t>8721049.9</t>
  </si>
  <si>
    <t>13655.5</t>
  </si>
  <si>
    <t>49.02</t>
  </si>
  <si>
    <t>44.79</t>
  </si>
  <si>
    <t>53.45</t>
  </si>
  <si>
    <t>763_c_22-292_CD68_PBR01.vsi - 20x</t>
  </si>
  <si>
    <t>162.66</t>
  </si>
  <si>
    <t>3455116.7</t>
  </si>
  <si>
    <t>10633.1</t>
  </si>
  <si>
    <t>723_tp_22-292_CD68_PBR02.vsi - 20x</t>
  </si>
  <si>
    <t>0.7598</t>
  </si>
  <si>
    <t>4965732.1</t>
  </si>
  <si>
    <t>24.37</t>
  </si>
  <si>
    <t>76.92</t>
  </si>
  <si>
    <t>57.66</t>
  </si>
  <si>
    <t>15.91</t>
  </si>
  <si>
    <t>766_c_22-292_CD68_PBR01.vsi - 20x</t>
  </si>
  <si>
    <t>0.5837</t>
  </si>
  <si>
    <t>33.01</t>
  </si>
  <si>
    <t>6877189.8</t>
  </si>
  <si>
    <t>749 T CD68_PBR01.vsi - 20x</t>
  </si>
  <si>
    <t>51.61</t>
  </si>
  <si>
    <t>14727251.6</t>
  </si>
  <si>
    <t>17341.2</t>
  </si>
  <si>
    <t>0.8974</t>
  </si>
  <si>
    <t>50.75</t>
  </si>
  <si>
    <t>132.54</t>
  </si>
  <si>
    <t>38.35</t>
  </si>
  <si>
    <t>15.56</t>
  </si>
  <si>
    <t>43.56</t>
  </si>
  <si>
    <t>53.71</t>
  </si>
  <si>
    <t>800_c_22-292_CD68_PBR01.vsi - 20x</t>
  </si>
  <si>
    <t>3.5597</t>
  </si>
  <si>
    <t>165.61</t>
  </si>
  <si>
    <t>4456212.1</t>
  </si>
  <si>
    <t>751 T CD68_PBR01.vsi - 20x</t>
  </si>
  <si>
    <t>28.53</t>
  </si>
  <si>
    <t>5783737.1</t>
  </si>
  <si>
    <t>8.06</t>
  </si>
  <si>
    <t>374.98</t>
  </si>
  <si>
    <t>16.95</t>
  </si>
  <si>
    <t>187.59</t>
  </si>
  <si>
    <t>67.24</t>
  </si>
  <si>
    <t>43.76</t>
  </si>
  <si>
    <t>65.16</t>
  </si>
  <si>
    <t>32.33</t>
  </si>
  <si>
    <t>816_c_22-292_CD68_PBR01.vsi - 20x</t>
  </si>
  <si>
    <t>0.4342</t>
  </si>
  <si>
    <t>0.434</t>
  </si>
  <si>
    <t>3302953.9</t>
  </si>
  <si>
    <t>12495.1</t>
  </si>
  <si>
    <t>753 T CD68_PBR01.vsi - 20x</t>
  </si>
  <si>
    <t>70.55</t>
  </si>
  <si>
    <t>3415781.2</t>
  </si>
  <si>
    <t>7473.5</t>
  </si>
  <si>
    <t>144.72</t>
  </si>
  <si>
    <t>106.56</t>
  </si>
  <si>
    <t>62.07</t>
  </si>
  <si>
    <t>16.35</t>
  </si>
  <si>
    <t>39.52</t>
  </si>
  <si>
    <t>818_c_22-292_CD68_PBR01.vsi - 20x</t>
  </si>
  <si>
    <t>0.3104</t>
  </si>
  <si>
    <t>15.66</t>
  </si>
  <si>
    <t>3896111.3</t>
  </si>
  <si>
    <t>17425.6</t>
  </si>
  <si>
    <t>763 T CD68_PBR01.vsi - 20x</t>
  </si>
  <si>
    <t>85.12</t>
  </si>
  <si>
    <t>5615522.9</t>
  </si>
  <si>
    <t>82.39</t>
  </si>
  <si>
    <t>22.99</t>
  </si>
  <si>
    <t>378.95</t>
  </si>
  <si>
    <t>45.83</t>
  </si>
  <si>
    <t>35.93</t>
  </si>
  <si>
    <t>51.82</t>
  </si>
  <si>
    <t>839_c_22-292_CD68_PBR01.vsi - 20x</t>
  </si>
  <si>
    <t>177.15</t>
  </si>
  <si>
    <t>7033476.4</t>
  </si>
  <si>
    <t>18848.4</t>
  </si>
  <si>
    <t>766 T CD68_PBR01.vsi - 20x</t>
  </si>
  <si>
    <t>47.97</t>
  </si>
  <si>
    <t>7378890.9</t>
  </si>
  <si>
    <t>10890.5</t>
  </si>
  <si>
    <t>167.63</t>
  </si>
  <si>
    <t>130.51</t>
  </si>
  <si>
    <t>51.35</t>
  </si>
  <si>
    <t>32.42</t>
  </si>
  <si>
    <t>44.86</t>
  </si>
  <si>
    <t>59.09</t>
  </si>
  <si>
    <t>851_c_22-292_CD68_PBR01.vsi - 20x</t>
  </si>
  <si>
    <t>339.21</t>
  </si>
  <si>
    <t>2287636.5</t>
  </si>
  <si>
    <t>11382.7</t>
  </si>
  <si>
    <t>800 T CD68_PBR01.vsi - 20x</t>
  </si>
  <si>
    <t>73.76</t>
  </si>
  <si>
    <t>7226086.2</t>
  </si>
  <si>
    <t>10779.7</t>
  </si>
  <si>
    <t>355.83</t>
  </si>
  <si>
    <t>263.77</t>
  </si>
  <si>
    <t>60.22</t>
  </si>
  <si>
    <t>24.48</t>
  </si>
  <si>
    <t>64.27</t>
  </si>
  <si>
    <t>49.54</t>
  </si>
  <si>
    <t>856_c_22-292_CD68_PBR01.vsi - 20x</t>
  </si>
  <si>
    <t>0.1229</t>
  </si>
  <si>
    <t>5650720.8</t>
  </si>
  <si>
    <t>17112.1</t>
  </si>
  <si>
    <t>816 T CD68_PBR01.vsi - 20x</t>
  </si>
  <si>
    <t>158.83</t>
  </si>
  <si>
    <t>5112346.8</t>
  </si>
  <si>
    <t>10140.4</t>
  </si>
  <si>
    <t>0.293</t>
  </si>
  <si>
    <t>16.46</t>
  </si>
  <si>
    <t>27.82</t>
  </si>
  <si>
    <t>521.09</t>
  </si>
  <si>
    <t>72.41</t>
  </si>
  <si>
    <t>46.21</t>
  </si>
  <si>
    <t>145.33</t>
  </si>
  <si>
    <t>870_c_22-292_CD68_PBR01.vsi - 20x</t>
  </si>
  <si>
    <t>0.4589</t>
  </si>
  <si>
    <t>23.46</t>
  </si>
  <si>
    <t>2344639.3</t>
  </si>
  <si>
    <t>8979.5</t>
  </si>
  <si>
    <t>818 T CD68_PBR01.vsi - 20x</t>
  </si>
  <si>
    <t>28.15</t>
  </si>
  <si>
    <t>289.15</t>
  </si>
  <si>
    <t>11205293.8</t>
  </si>
  <si>
    <t>15300.1</t>
  </si>
  <si>
    <t>154.82</t>
  </si>
  <si>
    <t>39.08</t>
  </si>
  <si>
    <t>401.42</t>
  </si>
  <si>
    <t>66.2</t>
  </si>
  <si>
    <t>79.77</t>
  </si>
  <si>
    <t>118.6</t>
  </si>
  <si>
    <t>881_c_22-292_CD68_PBR01.vsi - 20x</t>
  </si>
  <si>
    <t>0.1888</t>
  </si>
  <si>
    <t>4612085.4</t>
  </si>
  <si>
    <t>13965.2</t>
  </si>
  <si>
    <t>839 T CD68_PBR01.vsi - 20x</t>
  </si>
  <si>
    <t>62.8</t>
  </si>
  <si>
    <t>9824798.6</t>
  </si>
  <si>
    <t>12026.8</t>
  </si>
  <si>
    <t>0.9479</t>
  </si>
  <si>
    <t>51.17</t>
  </si>
  <si>
    <t>145.04</t>
  </si>
  <si>
    <t>43.7</t>
  </si>
  <si>
    <t>21.37</t>
  </si>
  <si>
    <t>882_c_22-292_CD68_PBR01.vsi - 20x</t>
  </si>
  <si>
    <t>0.0679</t>
  </si>
  <si>
    <t>2871963.4</t>
  </si>
  <si>
    <t>10053.8</t>
  </si>
  <si>
    <t>851 T CD68_PBR01.vsi - 20x</t>
  </si>
  <si>
    <t>107.23</t>
  </si>
  <si>
    <t>3180110.3</t>
  </si>
  <si>
    <t>7674.8</t>
  </si>
  <si>
    <t>0.2566</t>
  </si>
  <si>
    <t>15.64</t>
  </si>
  <si>
    <t>129.24</t>
  </si>
  <si>
    <t>0.6964</t>
  </si>
  <si>
    <t>39.31</t>
  </si>
  <si>
    <t>32.39</t>
  </si>
  <si>
    <t>885_c_22-292_CD68_PBR01.vsi - 20x</t>
  </si>
  <si>
    <t>68.61</t>
  </si>
  <si>
    <t>2331869.3</t>
  </si>
  <si>
    <t>10212.6</t>
  </si>
  <si>
    <t>856 T CD68_PBR01.vsi - 20x</t>
  </si>
  <si>
    <t>4081501.9</t>
  </si>
  <si>
    <t>8408.6</t>
  </si>
  <si>
    <t>3.995</t>
  </si>
  <si>
    <t>219.14</t>
  </si>
  <si>
    <t>14.15</t>
  </si>
  <si>
    <t>12.79</t>
  </si>
  <si>
    <t>5.39</t>
  </si>
  <si>
    <t>921_c_22-292_CD68_PBR01.vsi - 20x</t>
  </si>
  <si>
    <t>0.4825</t>
  </si>
  <si>
    <t>39.01</t>
  </si>
  <si>
    <t>1307324.7</t>
  </si>
  <si>
    <t>5805.4</t>
  </si>
  <si>
    <t>870 T CD68_PBR01.vsi - 20x_01</t>
  </si>
  <si>
    <t>16.91</t>
  </si>
  <si>
    <t>5264630.6</t>
  </si>
  <si>
    <t>11191.6</t>
  </si>
  <si>
    <t>0.5203</t>
  </si>
  <si>
    <t>41.98</t>
  </si>
  <si>
    <t>0.9309</t>
  </si>
  <si>
    <t>33.06</t>
  </si>
  <si>
    <t>929_c_22-292_CD68_PBR01.vsi - 20x</t>
  </si>
  <si>
    <t>120.91</t>
  </si>
  <si>
    <t>13688.2</t>
  </si>
  <si>
    <t>881 T CD68_PBR01.vsi - 20x</t>
  </si>
  <si>
    <t>37.45</t>
  </si>
  <si>
    <t>17944.6</t>
  </si>
  <si>
    <t>340.04</t>
  </si>
  <si>
    <t>86.6</t>
  </si>
  <si>
    <t>71.23</t>
  </si>
  <si>
    <t>29.87</t>
  </si>
  <si>
    <t>35.26</t>
  </si>
  <si>
    <t>941_c_22-292_CD68_PBR01.vsi - 20x</t>
  </si>
  <si>
    <t>53.9</t>
  </si>
  <si>
    <t>6177644.4</t>
  </si>
  <si>
    <t>19945.1</t>
  </si>
  <si>
    <t>882 T CD68_PBR01.vsi - 20x</t>
  </si>
  <si>
    <t>63.97</t>
  </si>
  <si>
    <t>4814677.3</t>
  </si>
  <si>
    <t>8282.6</t>
  </si>
  <si>
    <t>154.1</t>
  </si>
  <si>
    <t>13.96</t>
  </si>
  <si>
    <t>173.84</t>
  </si>
  <si>
    <t>36.32</t>
  </si>
  <si>
    <t>13.47</t>
  </si>
  <si>
    <t>15.16</t>
  </si>
  <si>
    <t>955_c_22-292_CD68_PBR01.vsi - 20x</t>
  </si>
  <si>
    <t>0.2859</t>
  </si>
  <si>
    <t>13.62</t>
  </si>
  <si>
    <t>3156684.9</t>
  </si>
  <si>
    <t>12980.1</t>
  </si>
  <si>
    <t>885 T CD68_PBR01.vsi - 20x_01</t>
  </si>
  <si>
    <t>59.66</t>
  </si>
  <si>
    <t>4508835.1</t>
  </si>
  <si>
    <t>0.8977</t>
  </si>
  <si>
    <t>42.77</t>
  </si>
  <si>
    <t>62.1</t>
  </si>
  <si>
    <t>45.9</t>
  </si>
  <si>
    <t>17.74</t>
  </si>
  <si>
    <t>42.98</t>
  </si>
  <si>
    <t>10.87</t>
  </si>
  <si>
    <t>977_c_22-292_CD68_PBR01.vsi - 20x</t>
  </si>
  <si>
    <t>17.61</t>
  </si>
  <si>
    <t>698.06</t>
  </si>
  <si>
    <t>3016952.2</t>
  </si>
  <si>
    <t>8912.8</t>
  </si>
  <si>
    <t>921 T CD68_PBR01.vsi - 20x</t>
  </si>
  <si>
    <t>19.65</t>
  </si>
  <si>
    <t>15931349.2</t>
  </si>
  <si>
    <t>276.11</t>
  </si>
  <si>
    <t>54.67</t>
  </si>
  <si>
    <t>57.85</t>
  </si>
  <si>
    <t>46.4</t>
  </si>
  <si>
    <t>38.45</t>
  </si>
  <si>
    <t>1003_c_22-292_CD68_PBR01.vsi - 20x</t>
  </si>
  <si>
    <t>461.74</t>
  </si>
  <si>
    <t>1689263.5</t>
  </si>
  <si>
    <t>6530.5</t>
  </si>
  <si>
    <t>929 T CD68_PBR01.vsi - 20x</t>
  </si>
  <si>
    <t>81.35</t>
  </si>
  <si>
    <t>10062.3</t>
  </si>
  <si>
    <t>269.94</t>
  </si>
  <si>
    <t>11.5</t>
  </si>
  <si>
    <t>120.51</t>
  </si>
  <si>
    <t>79.17</t>
  </si>
  <si>
    <t>62.5</t>
  </si>
  <si>
    <t>21.92</t>
  </si>
  <si>
    <t>1067_c_22-292_CD68_PBR01.vsi - 20x</t>
  </si>
  <si>
    <t>0.8182</t>
  </si>
  <si>
    <t>34.23</t>
  </si>
  <si>
    <t>4090428.1</t>
  </si>
  <si>
    <t>11965.7</t>
  </si>
  <si>
    <t>941 T CD68_PBR01.vsi - 20x</t>
  </si>
  <si>
    <t>48.11</t>
  </si>
  <si>
    <t>7670560.4</t>
  </si>
  <si>
    <t>13462.8</t>
  </si>
  <si>
    <t>64.05</t>
  </si>
  <si>
    <t>17.56</t>
  </si>
  <si>
    <t>168.96</t>
  </si>
  <si>
    <t>37.11</t>
  </si>
  <si>
    <t>50.69</t>
  </si>
  <si>
    <t>52.8</t>
  </si>
  <si>
    <t>1068_c_22-292_CD68_PBR01.vsi - 20x</t>
  </si>
  <si>
    <t>0.9528</t>
  </si>
  <si>
    <t>35.71</t>
  </si>
  <si>
    <t>4620088.7</t>
  </si>
  <si>
    <t>15559.8</t>
  </si>
  <si>
    <t>955 T CD68_PBR01.vsi - 20x</t>
  </si>
  <si>
    <t>3.749</t>
  </si>
  <si>
    <t>39.91</t>
  </si>
  <si>
    <t>8920001.3</t>
  </si>
  <si>
    <t>12189.6</t>
  </si>
  <si>
    <t>73.38</t>
  </si>
  <si>
    <t>11.54</t>
  </si>
  <si>
    <t>122.87</t>
  </si>
  <si>
    <t>47.39</t>
  </si>
  <si>
    <t>23.59</t>
  </si>
  <si>
    <t>49.48</t>
  </si>
  <si>
    <t>47.76</t>
  </si>
  <si>
    <t>1075_c_22-292_CD68_PBR01.vsi - 20x</t>
  </si>
  <si>
    <t>0.5339</t>
  </si>
  <si>
    <t>31.84</t>
  </si>
  <si>
    <t>1318974.5</t>
  </si>
  <si>
    <t>6275.8</t>
  </si>
  <si>
    <t>977 T CD68_PBR01.vsi - 20x</t>
  </si>
  <si>
    <t>30.21</t>
  </si>
  <si>
    <t>265.23</t>
  </si>
  <si>
    <t>9508875.9</t>
  </si>
  <si>
    <t>12685.6</t>
  </si>
  <si>
    <t>122.82</t>
  </si>
  <si>
    <t>40.7</t>
  </si>
  <si>
    <t>357.35</t>
  </si>
  <si>
    <t>77.78</t>
  </si>
  <si>
    <t>64.99</t>
  </si>
  <si>
    <t>58.58</t>
  </si>
  <si>
    <t>1076_c_22-292_CD68_PBR01.vsi - 20x</t>
  </si>
  <si>
    <t>0.1722</t>
  </si>
  <si>
    <t>2434103.3</t>
  </si>
  <si>
    <t>9121.6</t>
  </si>
  <si>
    <t>1003 T CD68_PBR02.vsi - 20x_02</t>
  </si>
  <si>
    <t>6.758</t>
  </si>
  <si>
    <t>95.78</t>
  </si>
  <si>
    <t>9438450.8</t>
  </si>
  <si>
    <t>16516.5</t>
  </si>
  <si>
    <t>71.48</t>
  </si>
  <si>
    <t>233.09</t>
  </si>
  <si>
    <t>77.14</t>
  </si>
  <si>
    <t>20.97</t>
  </si>
  <si>
    <t>41.32</t>
  </si>
  <si>
    <t>1092_c_22-292_CD68_PBR01.vsi - 20x</t>
  </si>
  <si>
    <t>0.5338</t>
  </si>
  <si>
    <t>29.3</t>
  </si>
  <si>
    <t>5777.9</t>
  </si>
  <si>
    <t>1096_tp_22-292_CD68_PBR03.vsi - 20x_02</t>
  </si>
  <si>
    <t>34.02</t>
  </si>
  <si>
    <t>7789996.1</t>
  </si>
  <si>
    <t>12689.9</t>
  </si>
  <si>
    <t>0.2785</t>
  </si>
  <si>
    <t>15.29</t>
  </si>
  <si>
    <t>17.33</t>
  </si>
  <si>
    <t>12.32</t>
  </si>
  <si>
    <t>1067_tp_22-292_CD68_PBR02.vsi - 20x</t>
  </si>
  <si>
    <t>53.52</t>
  </si>
  <si>
    <t>10090317.8</t>
  </si>
  <si>
    <t>12758.2</t>
  </si>
  <si>
    <t>107.83</t>
  </si>
  <si>
    <t>46.76</t>
  </si>
  <si>
    <t>50.05</t>
  </si>
  <si>
    <t>CD68/TSPO</t>
  </si>
  <si>
    <t>All CD68 %</t>
  </si>
  <si>
    <t>double_cd68 %</t>
  </si>
  <si>
    <t>Iba1_PBR (Laura)</t>
  </si>
  <si>
    <t>Temporal</t>
  </si>
  <si>
    <t>DAPI+FITC</t>
  </si>
  <si>
    <t>DAPI+CY3</t>
  </si>
  <si>
    <t>FITC+CY3</t>
  </si>
  <si>
    <t>Background radius</t>
  </si>
  <si>
    <t>3um</t>
  </si>
  <si>
    <t>Median filter radius</t>
  </si>
  <si>
    <t>0um</t>
  </si>
  <si>
    <t>Sigma</t>
  </si>
  <si>
    <t>1.5um</t>
  </si>
  <si>
    <t>Min area</t>
  </si>
  <si>
    <t>10um^2</t>
  </si>
  <si>
    <t>Max area</t>
  </si>
  <si>
    <t>100um^2</t>
  </si>
  <si>
    <t>32um^2</t>
  </si>
  <si>
    <t>Threshold</t>
  </si>
  <si>
    <t>Cell expansion</t>
  </si>
  <si>
    <t>1um</t>
  </si>
  <si>
    <t>2um</t>
  </si>
  <si>
    <t>Threshold +1</t>
  </si>
  <si>
    <t>Against PBR</t>
  </si>
  <si>
    <t>double_PBR %</t>
  </si>
  <si>
    <t>double_Iba1 %</t>
  </si>
  <si>
    <t>Against HLA</t>
  </si>
  <si>
    <t>HLA only</t>
  </si>
  <si>
    <t>% HLA only</t>
  </si>
  <si>
    <t>% HLA</t>
  </si>
  <si>
    <t>Charlotte Data</t>
  </si>
  <si>
    <t>Object ID</t>
  </si>
  <si>
    <t>Discount Cells</t>
  </si>
  <si>
    <t>Positive cells - discount cells</t>
  </si>
  <si>
    <t>Staining %</t>
  </si>
  <si>
    <t>717T_MSRA_PBR.vsi - 20x</t>
  </si>
  <si>
    <t>1a2e5b82-8f1c-4fc7-8663-9cbff5aeb15c</t>
  </si>
  <si>
    <t>4.505</t>
  </si>
  <si>
    <t>83.4</t>
  </si>
  <si>
    <t>7757504.1</t>
  </si>
  <si>
    <t>11275.1</t>
  </si>
  <si>
    <t>717C_MSR-A_PBR01.vsi - 20x</t>
  </si>
  <si>
    <t>05f7ec99-da9d-4793-a0bb-7eff9b0fd17b</t>
  </si>
  <si>
    <t>1.915</t>
  </si>
  <si>
    <t>159.81</t>
  </si>
  <si>
    <t>2152539.9</t>
  </si>
  <si>
    <t>9432.6</t>
  </si>
  <si>
    <t>5.242</t>
  </si>
  <si>
    <t>97.07</t>
  </si>
  <si>
    <t>3.772</t>
  </si>
  <si>
    <t>314.51</t>
  </si>
  <si>
    <t>52.81</t>
  </si>
  <si>
    <t>15.73</t>
  </si>
  <si>
    <t>3.326</t>
  </si>
  <si>
    <t>139.83</t>
  </si>
  <si>
    <t>CY3_Threshold = 625</t>
  </si>
  <si>
    <t>718T_MSRA_PBR.vsi - 20x</t>
  </si>
  <si>
    <t>a4a43a78-4007-47f7-bfea-d9a6d10b3dd6</t>
  </si>
  <si>
    <t>1.352</t>
  </si>
  <si>
    <t>13.82</t>
  </si>
  <si>
    <t>10639309.6</t>
  </si>
  <si>
    <t>14432.8</t>
  </si>
  <si>
    <t>4.942</t>
  </si>
  <si>
    <t>50.57</t>
  </si>
  <si>
    <t>26.87</t>
  </si>
  <si>
    <t>1.692</t>
  </si>
  <si>
    <t>723T_MSRA_PBR.vsi - 20x</t>
  </si>
  <si>
    <t>1b27bf46-439e-45ea-8bef-af2b7bf74563</t>
  </si>
  <si>
    <t>1.737</t>
  </si>
  <si>
    <t>29.75</t>
  </si>
  <si>
    <t>6588017.6</t>
  </si>
  <si>
    <t>14736.8</t>
  </si>
  <si>
    <t>723C_MSR-A_PBR01.vsi - 20x</t>
  </si>
  <si>
    <t>2bf6a4f7-829d-4b50-aebc-57adc070c7f2</t>
  </si>
  <si>
    <t>1.578</t>
  </si>
  <si>
    <t>86.66</t>
  </si>
  <si>
    <t>2227025.8</t>
  </si>
  <si>
    <t>7572.3</t>
  </si>
  <si>
    <t>6.763</t>
  </si>
  <si>
    <t>115.51</t>
  </si>
  <si>
    <t>1.634</t>
  </si>
  <si>
    <t>89.81</t>
  </si>
  <si>
    <t>35.75</t>
  </si>
  <si>
    <t>11.23</t>
  </si>
  <si>
    <t>43.14</t>
  </si>
  <si>
    <t>9.879</t>
  </si>
  <si>
    <t>749T_MSRA_PBR.vsi - 20x</t>
  </si>
  <si>
    <t>00685579-e5b0-4e54-97c5-c7cc1b4a883a</t>
  </si>
  <si>
    <t>2.278</t>
  </si>
  <si>
    <t>31.19</t>
  </si>
  <si>
    <t>15355494.5</t>
  </si>
  <si>
    <t>17981.7</t>
  </si>
  <si>
    <t>749 C_01.vsi - 20x</t>
  </si>
  <si>
    <t>c8e09112-f1b4-40c4-978b-627fc077b098</t>
  </si>
  <si>
    <t>0.6407</t>
  </si>
  <si>
    <t>31.81</t>
  </si>
  <si>
    <t>3238118.2</t>
  </si>
  <si>
    <t>12427.4</t>
  </si>
  <si>
    <t>2.559</t>
  </si>
  <si>
    <t>35.04</t>
  </si>
  <si>
    <t>0.523</t>
  </si>
  <si>
    <t>25.94</t>
  </si>
  <si>
    <t>3.712</t>
  </si>
  <si>
    <t>27.59</t>
  </si>
  <si>
    <t>4.941</t>
  </si>
  <si>
    <t>751T_MSRA_PBR.vsi - 20x</t>
  </si>
  <si>
    <t>753cf409-a139-4ff8-84e9-60dbe8232b8b</t>
  </si>
  <si>
    <t>1.679</t>
  </si>
  <si>
    <t>18.74</t>
  </si>
  <si>
    <t>5976576.7</t>
  </si>
  <si>
    <t>11122.7</t>
  </si>
  <si>
    <t>751C_MSR-A_PBR01.vsi - 20x</t>
  </si>
  <si>
    <t>33185586-3153-4812-b059-977a0fb1ec6e</t>
  </si>
  <si>
    <t>0.6941</t>
  </si>
  <si>
    <t>43.09</t>
  </si>
  <si>
    <t>2924387.5</t>
  </si>
  <si>
    <t>8770.6</t>
  </si>
  <si>
    <t>2.2</t>
  </si>
  <si>
    <t>24.6</t>
  </si>
  <si>
    <t>0.2989</t>
  </si>
  <si>
    <t>13.68</t>
  </si>
  <si>
    <t>26.83</t>
  </si>
  <si>
    <t>7.362</t>
  </si>
  <si>
    <t>19.54</t>
  </si>
  <si>
    <t>5.813</t>
  </si>
  <si>
    <t>753T_MSRA_PBR.vsi - 20x</t>
  </si>
  <si>
    <t>a5494586-deaa-4ad5-9333-7d1e74b1df4e</t>
  </si>
  <si>
    <t>2.337</t>
  </si>
  <si>
    <t>25.78</t>
  </si>
  <si>
    <t>4849644.9</t>
  </si>
  <si>
    <t>9845.4</t>
  </si>
  <si>
    <t>753C_MSR-A_PBR01.vsi - 20x</t>
  </si>
  <si>
    <t>bd660630-6646-44fc-b545-1a0e90926e28</t>
  </si>
  <si>
    <t>0.8187</t>
  </si>
  <si>
    <t>29.84</t>
  </si>
  <si>
    <t>3385004.9</t>
  </si>
  <si>
    <t>10238.9</t>
  </si>
  <si>
    <t>3.577</t>
  </si>
  <si>
    <t>39.38</t>
  </si>
  <si>
    <t>2.162</t>
  </si>
  <si>
    <t>78.58</t>
  </si>
  <si>
    <t>17.53</t>
  </si>
  <si>
    <t>3.505</t>
  </si>
  <si>
    <t>41.38</t>
  </si>
  <si>
    <t>3.545</t>
  </si>
  <si>
    <t>CY3_Threshold = 1100</t>
  </si>
  <si>
    <t>763T_MSRA_PBR.vsi - 20x</t>
  </si>
  <si>
    <t>01a1e070-a15d-42d2-98c3-fec4bf3c4592</t>
  </si>
  <si>
    <t>2.129</t>
  </si>
  <si>
    <t>36.16</t>
  </si>
  <si>
    <t>7827049.3</t>
  </si>
  <si>
    <t>13344.2</t>
  </si>
  <si>
    <t>763C_MSR-A_PBR01.vsi - 20x</t>
  </si>
  <si>
    <t>d696c0af-c363-44e1-a35e-5e864d41a51c</t>
  </si>
  <si>
    <t>0.253</t>
  </si>
  <si>
    <t>11.1</t>
  </si>
  <si>
    <t>2342098.2</t>
  </si>
  <si>
    <t>7780.8</t>
  </si>
  <si>
    <t>4.279</t>
  </si>
  <si>
    <t>72.7</t>
  </si>
  <si>
    <t>0.1557</t>
  </si>
  <si>
    <t>6.831</t>
  </si>
  <si>
    <t>28.92</t>
  </si>
  <si>
    <t>9.199</t>
  </si>
  <si>
    <t>14.71</t>
  </si>
  <si>
    <t>2.135</t>
  </si>
  <si>
    <t>766T_MSRA_PBR.vsi - 20x</t>
  </si>
  <si>
    <t>9d063660-90b1-446c-bb24-4cc013a75e01</t>
  </si>
  <si>
    <t>1.818</t>
  </si>
  <si>
    <t>21.19</t>
  </si>
  <si>
    <t>11459.1</t>
  </si>
  <si>
    <t>766C_MSR-A_PBR01.vsi - 20x</t>
  </si>
  <si>
    <t>727f4f4f-ed75-4a20-8615-d67c1786e254</t>
  </si>
  <si>
    <t>0.6006</t>
  </si>
  <si>
    <t>31.77</t>
  </si>
  <si>
    <t>6609225.8</t>
  </si>
  <si>
    <t>19355.9</t>
  </si>
  <si>
    <t>2.627</t>
  </si>
  <si>
    <t>30.54</t>
  </si>
  <si>
    <t>0.2061</t>
  </si>
  <si>
    <t>10.89</t>
  </si>
  <si>
    <t>42.36</t>
  </si>
  <si>
    <t>8.914</t>
  </si>
  <si>
    <t>19.76</t>
  </si>
  <si>
    <t>4.993</t>
  </si>
  <si>
    <t>800T_MSRA_PBR.vsi - 20x</t>
  </si>
  <si>
    <t>59f9cb1c-8803-4504-887e-f25c0d7ed047</t>
  </si>
  <si>
    <t>3.47</t>
  </si>
  <si>
    <t>47.3</t>
  </si>
  <si>
    <t>12932.5</t>
  </si>
  <si>
    <t>800 C_01.vsi - 20x</t>
  </si>
  <si>
    <t>8650b646-c53a-47b7-923f-05a978e641ae</t>
  </si>
  <si>
    <t>0.7191</t>
  </si>
  <si>
    <t>30.45</t>
  </si>
  <si>
    <t>3612203.2</t>
  </si>
  <si>
    <t>14034.9</t>
  </si>
  <si>
    <t>13.86</t>
  </si>
  <si>
    <t>1.645</t>
  </si>
  <si>
    <t>69.76</t>
  </si>
  <si>
    <t>52.19</t>
  </si>
  <si>
    <t>21.38</t>
  </si>
  <si>
    <t>24.14</t>
  </si>
  <si>
    <t>9.689</t>
  </si>
  <si>
    <t>816T_MSRA_PBR.vsi - 20x</t>
  </si>
  <si>
    <t>b469bb4c-9a5a-4b81-85f0-fd6b07a59010</t>
  </si>
  <si>
    <t>2.358</t>
  </si>
  <si>
    <t>48.1</t>
  </si>
  <si>
    <t>7068430.4</t>
  </si>
  <si>
    <t>12304.8</t>
  </si>
  <si>
    <t>816C_MSR-A_PBR01.vsi - 20x</t>
  </si>
  <si>
    <t>ba140d55-2d39-4903-a352-4ff04f769fae</t>
  </si>
  <si>
    <t>0.8311</t>
  </si>
  <si>
    <t>42.68</t>
  </si>
  <si>
    <t>2600912.1</t>
  </si>
  <si>
    <t>11297.1</t>
  </si>
  <si>
    <t>7.612</t>
  </si>
  <si>
    <t>155.06</t>
  </si>
  <si>
    <t>3.997</t>
  </si>
  <si>
    <t>204.54</t>
  </si>
  <si>
    <t>29.66</t>
  </si>
  <si>
    <t>13.72</t>
  </si>
  <si>
    <t>60.53</t>
  </si>
  <si>
    <t>8.843</t>
  </si>
  <si>
    <t>CY3_Threshold = 1000</t>
  </si>
  <si>
    <t>818T_MSRA_PBR.vsi - 20x</t>
  </si>
  <si>
    <t>d4d11268-9dee-4353-9b02-3290e6baf19d</t>
  </si>
  <si>
    <t>3.186</t>
  </si>
  <si>
    <t>36.04</t>
  </si>
  <si>
    <t>11903088.8</t>
  </si>
  <si>
    <t>16369.7</t>
  </si>
  <si>
    <t>818 C_01.vsi - 20x</t>
  </si>
  <si>
    <t>0813bea7-5228-4040-a289-bef434611e75</t>
  </si>
  <si>
    <t>0.9832</t>
  </si>
  <si>
    <t>62.22</t>
  </si>
  <si>
    <t>4033986.7</t>
  </si>
  <si>
    <t>13141.9</t>
  </si>
  <si>
    <t>12.24</t>
  </si>
  <si>
    <t>138.54</t>
  </si>
  <si>
    <t>0.8818</t>
  </si>
  <si>
    <t>55.78</t>
  </si>
  <si>
    <t>59.29</t>
  </si>
  <si>
    <t>23.86</t>
  </si>
  <si>
    <t>33.85</t>
  </si>
  <si>
    <t>16.11</t>
  </si>
  <si>
    <t>839T_MSRA_PBR.vsi - 20x</t>
  </si>
  <si>
    <t>4d07d1c2-636c-4ba9-b3fd-a3d04754b9ed</t>
  </si>
  <si>
    <t>4.112</t>
  </si>
  <si>
    <t>70.22</t>
  </si>
  <si>
    <t>9441257.9</t>
  </si>
  <si>
    <t>839 C_01.vsi - 20x</t>
  </si>
  <si>
    <t>24e13bff-d09f-4d56-bc8c-7b0848d426ec</t>
  </si>
  <si>
    <t>0.4087</t>
  </si>
  <si>
    <t>19.27</t>
  </si>
  <si>
    <t>7161230.3</t>
  </si>
  <si>
    <t>26176.6</t>
  </si>
  <si>
    <t>5.303</t>
  </si>
  <si>
    <t>90.67</t>
  </si>
  <si>
    <t>1.844</t>
  </si>
  <si>
    <t>25.98</t>
  </si>
  <si>
    <t>6.991</t>
  </si>
  <si>
    <t>3.631</t>
  </si>
  <si>
    <t>CY3_Threshold = 950</t>
  </si>
  <si>
    <t>851T_MSRA_PBR.vsi - 20x</t>
  </si>
  <si>
    <t>b1161933-4e2f-44e1-923b-8aa615ff0687</t>
  </si>
  <si>
    <t>2.585</t>
  </si>
  <si>
    <t>32.48</t>
  </si>
  <si>
    <t>4156275.6</t>
  </si>
  <si>
    <t>8477.8</t>
  </si>
  <si>
    <t>851C_MSR-A_PBR01.vsi - 20x</t>
  </si>
  <si>
    <t>6f49703f-56a3-4b77-9b3d-6365e2f527a2</t>
  </si>
  <si>
    <t>0.2394</t>
  </si>
  <si>
    <t>10.2</t>
  </si>
  <si>
    <t>11550.1</t>
  </si>
  <si>
    <t>8.137</t>
  </si>
  <si>
    <t>102.26</t>
  </si>
  <si>
    <t>7.343</t>
  </si>
  <si>
    <t>63.89</t>
  </si>
  <si>
    <t>11.07</t>
  </si>
  <si>
    <t>31.25</t>
  </si>
  <si>
    <t>4.08</t>
  </si>
  <si>
    <t>856T_MSRA_PBR.vsi - 20x</t>
  </si>
  <si>
    <t>edca29df-b614-4369-a48e-af2ff91595a2</t>
  </si>
  <si>
    <t>0.7295</t>
  </si>
  <si>
    <t>9.658</t>
  </si>
  <si>
    <t>5177247.1</t>
  </si>
  <si>
    <t>9432.8</t>
  </si>
  <si>
    <t>856 C_01.vsi - 20x</t>
  </si>
  <si>
    <t>74e690a6-2e12-4ba2-9edb-f25a09e08eed</t>
  </si>
  <si>
    <t>0.1631</t>
  </si>
  <si>
    <t>8.506</t>
  </si>
  <si>
    <t>6701275.9</t>
  </si>
  <si>
    <t>21346.3</t>
  </si>
  <si>
    <t>1.803</t>
  </si>
  <si>
    <t>23.95</t>
  </si>
  <si>
    <t>0.2748</t>
  </si>
  <si>
    <t>14.33</t>
  </si>
  <si>
    <t>26.23</t>
  </si>
  <si>
    <t>3.09</t>
  </si>
  <si>
    <t>32.35</t>
  </si>
  <si>
    <t>1.641</t>
  </si>
  <si>
    <t>870T_MSRA_PBR.vsi - 20x</t>
  </si>
  <si>
    <t>748f963e-e788-4674-89e1-864976ec3a81</t>
  </si>
  <si>
    <t>1.203</t>
  </si>
  <si>
    <t>14.66</t>
  </si>
  <si>
    <t>9205607.8</t>
  </si>
  <si>
    <t>12727.2</t>
  </si>
  <si>
    <t>870C_MSRA_PBR01.vsi - 20x</t>
  </si>
  <si>
    <t>fbf0dee4-a873-4abb-87e3-f21e13fd3ff5</t>
  </si>
  <si>
    <t>0.1546</t>
  </si>
  <si>
    <t>7.73</t>
  </si>
  <si>
    <t>2716797.1</t>
  </si>
  <si>
    <t>10617.7</t>
  </si>
  <si>
    <t>4.884</t>
  </si>
  <si>
    <t>59.31</t>
  </si>
  <si>
    <t>3.877</t>
  </si>
  <si>
    <t>193.61</t>
  </si>
  <si>
    <t>33.87</t>
  </si>
  <si>
    <t>4.562</t>
  </si>
  <si>
    <t>55.56</t>
  </si>
  <si>
    <t>3.681</t>
  </si>
  <si>
    <t>881T_MSRA_PBR.vsi - 20x</t>
  </si>
  <si>
    <t>9695ef71-2974-434f-b026-d24d83f24801</t>
  </si>
  <si>
    <t>1.713</t>
  </si>
  <si>
    <t>23.92</t>
  </si>
  <si>
    <t>24619994.7</t>
  </si>
  <si>
    <t>18598.2</t>
  </si>
  <si>
    <t>881C_MSRA_PBR01.vsi - 20x</t>
  </si>
  <si>
    <t>86d85ead-0a0c-4fc1-94f6-239c6cd37244</t>
  </si>
  <si>
    <t>0.3754</t>
  </si>
  <si>
    <t>19.73</t>
  </si>
  <si>
    <t>4357942.4</t>
  </si>
  <si>
    <t>14331.2</t>
  </si>
  <si>
    <t>8.59</t>
  </si>
  <si>
    <t>119.98</t>
  </si>
  <si>
    <t>3.652</t>
  </si>
  <si>
    <t>191.37</t>
  </si>
  <si>
    <t>32.81</t>
  </si>
  <si>
    <t>4.224</t>
  </si>
  <si>
    <t>63.83</t>
  </si>
  <si>
    <t>6.884</t>
  </si>
  <si>
    <t>882T_MSRA_PBR.vsi - 20x</t>
  </si>
  <si>
    <t>94904a52-25b8-4023-b234-43ebf10f6bb8</t>
  </si>
  <si>
    <t>4.214</t>
  </si>
  <si>
    <t>49.89</t>
  </si>
  <si>
    <t>5331886.9</t>
  </si>
  <si>
    <t>9270.8</t>
  </si>
  <si>
    <t>882C_MSRA_PBR01.vsi - 20x</t>
  </si>
  <si>
    <t>9152d80f-089e-4cc4-b6fb-9a1301f61e0b</t>
  </si>
  <si>
    <t>1.075</t>
  </si>
  <si>
    <t>54.73</t>
  </si>
  <si>
    <t>2685927.4</t>
  </si>
  <si>
    <t>4.292</t>
  </si>
  <si>
    <t>50.83</t>
  </si>
  <si>
    <t>3.596</t>
  </si>
  <si>
    <t>183.18</t>
  </si>
  <si>
    <t>24.41</t>
  </si>
  <si>
    <t>5.814</t>
  </si>
  <si>
    <t>53.33</t>
  </si>
  <si>
    <t>2.978</t>
  </si>
  <si>
    <t>CY3_Threshold = 1200</t>
  </si>
  <si>
    <t>885T_MSRA_PBR.vsi - 20x</t>
  </si>
  <si>
    <t>61840c81-66c7-4044-9241-2747bb3acc8b</t>
  </si>
  <si>
    <t>1.86</t>
  </si>
  <si>
    <t>23.8</t>
  </si>
  <si>
    <t>10336425.8</t>
  </si>
  <si>
    <t>13147.8</t>
  </si>
  <si>
    <t>885C_MSR-A_PBR01.vsi - 20x</t>
  </si>
  <si>
    <t>ee2d3a56-9433-4fb3-a9df-c4e81bb14ff4</t>
  </si>
  <si>
    <t>0.2179</t>
  </si>
  <si>
    <t>10.69</t>
  </si>
  <si>
    <t>9642.4</t>
  </si>
  <si>
    <t>6.167</t>
  </si>
  <si>
    <t>78.85</t>
  </si>
  <si>
    <t>5.026</t>
  </si>
  <si>
    <t>245.96</t>
  </si>
  <si>
    <t>51.3</t>
  </si>
  <si>
    <t>11.42</t>
  </si>
  <si>
    <t>71.43</t>
  </si>
  <si>
    <t>6.974</t>
  </si>
  <si>
    <t>CY3_Threshold = 475</t>
  </si>
  <si>
    <t>921T_MSRA_PBR.vsi - 20x</t>
  </si>
  <si>
    <t>2ee97ecc-b47a-47fc-adc2-5327a7d5ca2c</t>
  </si>
  <si>
    <t>4.5</t>
  </si>
  <si>
    <t>47.4</t>
  </si>
  <si>
    <t>14684653.9</t>
  </si>
  <si>
    <t>15635.1</t>
  </si>
  <si>
    <t>921C_MSRA_PBR01.vsi - 20x</t>
  </si>
  <si>
    <t>bdbdce0e-a4ec-4270-aee0-2555b8f7d3a0</t>
  </si>
  <si>
    <t>0.4581</t>
  </si>
  <si>
    <t>14.03</t>
  </si>
  <si>
    <t>3135998.7</t>
  </si>
  <si>
    <t>10309.4</t>
  </si>
  <si>
    <t>5.397</t>
  </si>
  <si>
    <t>56.86</t>
  </si>
  <si>
    <t>1.29</t>
  </si>
  <si>
    <t>39.54</t>
  </si>
  <si>
    <t>41.24</t>
  </si>
  <si>
    <t>24.86</t>
  </si>
  <si>
    <t>48.84</t>
  </si>
  <si>
    <t>6.696</t>
  </si>
  <si>
    <t>929T_MSRA_PBR.vsi - 20x</t>
  </si>
  <si>
    <t>80986cf5-047d-40b2-8059-c49688331d3b</t>
  </si>
  <si>
    <t>1.038</t>
  </si>
  <si>
    <t>9.59</t>
  </si>
  <si>
    <t>12616869.6</t>
  </si>
  <si>
    <t>929C_MSR-A_PBR01.vsi - 20x</t>
  </si>
  <si>
    <t>67a05ebc-535f-495a-b834-0ae5935643bb</t>
  </si>
  <si>
    <t>0.3655</t>
  </si>
  <si>
    <t>18.84</t>
  </si>
  <si>
    <t>3396638.2</t>
  </si>
  <si>
    <t>14879.1</t>
  </si>
  <si>
    <t>7.797</t>
  </si>
  <si>
    <t>71.97</t>
  </si>
  <si>
    <t>0.7395</t>
  </si>
  <si>
    <t>37.98</t>
  </si>
  <si>
    <t>46.23</t>
  </si>
  <si>
    <t>3.884</t>
  </si>
  <si>
    <t>32.76</t>
  </si>
  <si>
    <t>5.594</t>
  </si>
  <si>
    <t>941T_MSRA_PBR.vsi - 20x</t>
  </si>
  <si>
    <t>a5456799-18de-4362-a055-d0a9a300bec0</t>
  </si>
  <si>
    <t>5.074</t>
  </si>
  <si>
    <t>58.91</t>
  </si>
  <si>
    <t>9981588.4</t>
  </si>
  <si>
    <t>14314.6</t>
  </si>
  <si>
    <t>941C_MSRA_PBR01.vsi - 20x</t>
  </si>
  <si>
    <t>784f2fd8-e455-40b0-9b03-949de8e795d6</t>
  </si>
  <si>
    <t>0.2737</t>
  </si>
  <si>
    <t>13.52</t>
  </si>
  <si>
    <t>3844914.4</t>
  </si>
  <si>
    <t>14612.1</t>
  </si>
  <si>
    <t>5.997</t>
  </si>
  <si>
    <t>69.63</t>
  </si>
  <si>
    <t>1.022</t>
  </si>
  <si>
    <t>36.28</t>
  </si>
  <si>
    <t>19.34</t>
  </si>
  <si>
    <t>32.2</t>
  </si>
  <si>
    <t>CY3_Threshold = 600</t>
  </si>
  <si>
    <t>955T_MSRA_PBR.vsi - 20x</t>
  </si>
  <si>
    <t>66f1bace-e2c8-49cf-8672-998de7ab39f0</t>
  </si>
  <si>
    <t>3.061</t>
  </si>
  <si>
    <t>31.87</t>
  </si>
  <si>
    <t>9601327.7</t>
  </si>
  <si>
    <t>12643.8</t>
  </si>
  <si>
    <t>955C_MSR-A_PBR01.vsi - 20x</t>
  </si>
  <si>
    <t>18e8a891-2815-4b2b-a3a7-abae6fc7b4cb</t>
  </si>
  <si>
    <t>0.5287</t>
  </si>
  <si>
    <t>31.74</t>
  </si>
  <si>
    <t>9.234</t>
  </si>
  <si>
    <t>96.13</t>
  </si>
  <si>
    <t>0.3105</t>
  </si>
  <si>
    <t>18.65</t>
  </si>
  <si>
    <t>48.69</t>
  </si>
  <si>
    <t>15.52</t>
  </si>
  <si>
    <t>7.853</t>
  </si>
  <si>
    <t>CY3_Threshold = 500</t>
  </si>
  <si>
    <t>977 T_02.vsi - 20x_02</t>
  </si>
  <si>
    <t>dfcba81f-f0ed-4f6b-a00e-d2ff9454af70</t>
  </si>
  <si>
    <t>2.919</t>
  </si>
  <si>
    <t>13.5</t>
  </si>
  <si>
    <t>14291453.7</t>
  </si>
  <si>
    <t>16005.1</t>
  </si>
  <si>
    <t>977C_MSRA_PBR01.vsi - 20x</t>
  </si>
  <si>
    <t>d1d2f469-969d-4add-ae0f-d7e1ac0e4f44</t>
  </si>
  <si>
    <t>2.987</t>
  </si>
  <si>
    <t>155.09</t>
  </si>
  <si>
    <t>3275572.8</t>
  </si>
  <si>
    <t>6.783</t>
  </si>
  <si>
    <t>31.28</t>
  </si>
  <si>
    <t>3.022</t>
  </si>
  <si>
    <t>156.61</t>
  </si>
  <si>
    <t>33.57</t>
  </si>
  <si>
    <t>3.359</t>
  </si>
  <si>
    <t>26.92</t>
  </si>
  <si>
    <t>8.548</t>
  </si>
  <si>
    <t>CY3_Threshold = 850</t>
  </si>
  <si>
    <t>FITC_Threshold = 750</t>
  </si>
  <si>
    <t>1003T_MSR-A_PBR01.vsi - 20x</t>
  </si>
  <si>
    <t>523387ca-6ec1-47d3-aa3d-0c58d8dcc265</t>
  </si>
  <si>
    <t>1.995</t>
  </si>
  <si>
    <t>25.15</t>
  </si>
  <si>
    <t>12367553.3</t>
  </si>
  <si>
    <t>18820.4</t>
  </si>
  <si>
    <t>1003C_MSRA_PBR01.vsi - 20x</t>
  </si>
  <si>
    <t>bb8495d7-d30e-47a1-a731-b9123d4219ed</t>
  </si>
  <si>
    <t>0.3967</t>
  </si>
  <si>
    <t>19.9</t>
  </si>
  <si>
    <t>7177.4</t>
  </si>
  <si>
    <t>0.9559</t>
  </si>
  <si>
    <t>12.05</t>
  </si>
  <si>
    <t>3.183</t>
  </si>
  <si>
    <t>159.23</t>
  </si>
  <si>
    <t>15.49</t>
  </si>
  <si>
    <t>4.447</t>
  </si>
  <si>
    <t>55.17</t>
  </si>
  <si>
    <t>8.38</t>
  </si>
  <si>
    <t>1067T_MSRA_PBR.vsi - 20x</t>
  </si>
  <si>
    <t>a7f196a2-bd18-4dad-9d48-f07b2444923b</t>
  </si>
  <si>
    <t>1.841</t>
  </si>
  <si>
    <t>20.37</t>
  </si>
  <si>
    <t>8788068.9</t>
  </si>
  <si>
    <t>11373.9</t>
  </si>
  <si>
    <t>1067C_MSRA_PBR01.vsi - 20x</t>
  </si>
  <si>
    <t>b66b263c-46e1-4432-b760-d6dc4ae0de63</t>
  </si>
  <si>
    <t>4.415</t>
  </si>
  <si>
    <t>221.68</t>
  </si>
  <si>
    <t>3008827.7</t>
  </si>
  <si>
    <t>11985.5</t>
  </si>
  <si>
    <t>4.75</t>
  </si>
  <si>
    <t>52.57</t>
  </si>
  <si>
    <t>4.595</t>
  </si>
  <si>
    <t>230.65</t>
  </si>
  <si>
    <t>45.87</t>
  </si>
  <si>
    <t>11.38</t>
  </si>
  <si>
    <t>36.59</t>
  </si>
  <si>
    <t>14.96</t>
  </si>
  <si>
    <t>CY3_Threshold = 1150</t>
  </si>
  <si>
    <t>1068T_MSRA_PBR.vsi - 20x</t>
  </si>
  <si>
    <t>6541fa5a-0389-4a01-b1c9-07f9359a286e</t>
  </si>
  <si>
    <t>0.7589</t>
  </si>
  <si>
    <t>8.612</t>
  </si>
  <si>
    <t>16603873.5</t>
  </si>
  <si>
    <t>18787.3</t>
  </si>
  <si>
    <t>1068C_MSRA_PBR.vsi - 20x</t>
  </si>
  <si>
    <t>d992c9df-e562-45e2-a78d-f82ee3a2e3a8</t>
  </si>
  <si>
    <t>2.169</t>
  </si>
  <si>
    <t>109.18</t>
  </si>
  <si>
    <t>3919986.2</t>
  </si>
  <si>
    <t>1.659</t>
  </si>
  <si>
    <t>18.85</t>
  </si>
  <si>
    <t>2.137</t>
  </si>
  <si>
    <t>107.14</t>
  </si>
  <si>
    <t>33.63</t>
  </si>
  <si>
    <t>2.289</t>
  </si>
  <si>
    <t>28.33</t>
  </si>
  <si>
    <t>13.01</t>
  </si>
  <si>
    <t>1075T_MSR-A_PBR01.vsi - 20x</t>
  </si>
  <si>
    <t>2e99e6bb-b8ea-41ac-a144-17adc1268f4f</t>
  </si>
  <si>
    <t>1.206</t>
  </si>
  <si>
    <t>19.38</t>
  </si>
  <si>
    <t>17496568.6</t>
  </si>
  <si>
    <t>16420.7</t>
  </si>
  <si>
    <t>1075C_MSRA_PBR.vsi - 20x</t>
  </si>
  <si>
    <t>b8e99c8f-eb4c-4a45-b0ad-0e05145ae7ab</t>
  </si>
  <si>
    <t>0.4088</t>
  </si>
  <si>
    <t>22.55</t>
  </si>
  <si>
    <t>2084278.3</t>
  </si>
  <si>
    <t>8630.1</t>
  </si>
  <si>
    <t>1.178</t>
  </si>
  <si>
    <t>18.92</t>
  </si>
  <si>
    <t>1.062</t>
  </si>
  <si>
    <t>58.53</t>
  </si>
  <si>
    <t>3.486</t>
  </si>
  <si>
    <t>17.19</t>
  </si>
  <si>
    <t>5.278</t>
  </si>
  <si>
    <t>1076 T_01.vsi - 20x</t>
  </si>
  <si>
    <t>e76c1c61-133d-432f-9195-2b6cc023f4b0</t>
  </si>
  <si>
    <t>1.028</t>
  </si>
  <si>
    <t>12.64</t>
  </si>
  <si>
    <t>14720362.3</t>
  </si>
  <si>
    <t>15394.5</t>
  </si>
  <si>
    <t>1076C_MSRA_PBR.vsi - 20x</t>
  </si>
  <si>
    <t>8e451eba-906e-4e17-9c1c-6a27dd6216cc</t>
  </si>
  <si>
    <t>0.2196</t>
  </si>
  <si>
    <t>11.45</t>
  </si>
  <si>
    <t>2882160.5</t>
  </si>
  <si>
    <t>11010.1</t>
  </si>
  <si>
    <t>2.643</t>
  </si>
  <si>
    <t>26.36</t>
  </si>
  <si>
    <t>0.6616</t>
  </si>
  <si>
    <t>34.35</t>
  </si>
  <si>
    <t>37.14</t>
  </si>
  <si>
    <t>1.766</t>
  </si>
  <si>
    <t>57.89</t>
  </si>
  <si>
    <t>3.817</t>
  </si>
  <si>
    <t>1092T_MSRA_PBR.vsi - 20x</t>
  </si>
  <si>
    <t>6a8034ad-bf2e-4863-baca-443cbc02bd95</t>
  </si>
  <si>
    <t>1.486</t>
  </si>
  <si>
    <t>17.15</t>
  </si>
  <si>
    <t>15455246.3</t>
  </si>
  <si>
    <t>16463.4</t>
  </si>
  <si>
    <t>1092C_MSRA_PBR01.vsi - 20x</t>
  </si>
  <si>
    <t>94242bee-d658-464d-ba9c-e816cbc207e4</t>
  </si>
  <si>
    <t>1.374</t>
  </si>
  <si>
    <t>73.1</t>
  </si>
  <si>
    <t>1614215.4</t>
  </si>
  <si>
    <t>6467.4</t>
  </si>
  <si>
    <t>0.8658</t>
  </si>
  <si>
    <t>9.964</t>
  </si>
  <si>
    <t>3.665</t>
  </si>
  <si>
    <t>194.52</t>
  </si>
  <si>
    <t>22.91</t>
  </si>
  <si>
    <t>4.076</t>
  </si>
  <si>
    <t>25.53</t>
  </si>
  <si>
    <t>14.87</t>
  </si>
  <si>
    <t>1096T_MSR-A_PBR01.vsi - 20x</t>
  </si>
  <si>
    <t>c4df0808-8b3c-4d6d-9d51-54ebdb5790c1</t>
  </si>
  <si>
    <t>1.656</t>
  </si>
  <si>
    <t>14.91</t>
  </si>
  <si>
    <t>13681971.3</t>
  </si>
  <si>
    <t>16705.6</t>
  </si>
  <si>
    <t>1096C_MSRA_PBR.vsi - 20x</t>
  </si>
  <si>
    <t>cb427b9d-6f25-4886-96a7-80e7f80d73d3</t>
  </si>
  <si>
    <t>0.5754</t>
  </si>
  <si>
    <t>31.01</t>
  </si>
  <si>
    <t>3289215.8</t>
  </si>
  <si>
    <t>12065.4</t>
  </si>
  <si>
    <t>2.095</t>
  </si>
  <si>
    <t>18.86</t>
  </si>
  <si>
    <t>1.886</t>
  </si>
  <si>
    <t>101.54</t>
  </si>
  <si>
    <t>49.66</t>
  </si>
  <si>
    <t>5.262</t>
  </si>
  <si>
    <t>29.47</t>
  </si>
  <si>
    <t>8.513</t>
  </si>
  <si>
    <t>MSR-A/TSPO</t>
  </si>
  <si>
    <t>All MSR-A %</t>
  </si>
  <si>
    <t>double_msr-a %</t>
  </si>
  <si>
    <t>Double against MSR-A %</t>
  </si>
  <si>
    <t>Double against TSPO %</t>
  </si>
  <si>
    <t>CD64_TSPO (Emma)</t>
  </si>
  <si>
    <t>MSR-A_TSPO (Charlotte)</t>
  </si>
  <si>
    <t>Iba1_TSPO (Henrike-TL/Emma-Cb)</t>
  </si>
  <si>
    <t>CD68_TSPO (Henrike)</t>
  </si>
  <si>
    <t>HLA_TSPO (Laura/Emma)</t>
  </si>
  <si>
    <t>HLA_TSPO (Tom)</t>
  </si>
  <si>
    <t>717T_CD64_TSPO01.vsi - 20x</t>
  </si>
  <si>
    <t>/ total cells</t>
  </si>
  <si>
    <t>No endo</t>
  </si>
  <si>
    <t>/ TSPO</t>
  </si>
  <si>
    <t>% TSPO</t>
  </si>
  <si>
    <t>718T_CD64_TSPO01.vsi - 20x</t>
  </si>
  <si>
    <t>723T_CD64_TSPO01.vsi - 20x</t>
  </si>
  <si>
    <t>749T_CD64_TSPO01.vsi - 20x</t>
  </si>
  <si>
    <t>751T_CD64_TSPO01.vsi - 20x</t>
  </si>
  <si>
    <t>753T_CD64_TSPO01.vsi - 20x</t>
  </si>
  <si>
    <t>763T_CD64_TSPO01.vsi - 20x</t>
  </si>
  <si>
    <t>/ CD64</t>
  </si>
  <si>
    <t>% CD64</t>
  </si>
  <si>
    <t>766T_CD64_TSPO01.vsi - 20x</t>
  </si>
  <si>
    <t>800T_CD64_TSPO01.vsi - 20x</t>
  </si>
  <si>
    <t>816T_CD64_TSPO01.vsi - 20x</t>
  </si>
  <si>
    <t>818T_CD64_TSPO01.vsi - 20x</t>
  </si>
  <si>
    <t>839T_CD64_TSPO01.vsi - 20x</t>
  </si>
  <si>
    <t>851T_CD64_TSPO01.vsi - 20x</t>
  </si>
  <si>
    <t>856T_CD64_TSPO01.vsi - 20x</t>
  </si>
  <si>
    <t>870T_CD64_TSPO01.vsi - 20x</t>
  </si>
  <si>
    <t>FITC threshold 400</t>
  </si>
  <si>
    <t>881T_CD64_TSPO01.vsi - 20x</t>
  </si>
  <si>
    <t>882T_CD64_TSPO01.vsi - 20x</t>
  </si>
  <si>
    <t>885T_CD64_TSPO01.vsi - 20x</t>
  </si>
  <si>
    <t>921T_CD64_TSPO01.vsi - 20x</t>
  </si>
  <si>
    <t>FITC threshold 500</t>
  </si>
  <si>
    <t>929T_CD64_TSPO01.vsi - 20x</t>
  </si>
  <si>
    <t>941T_CD64_TSPO01.vsi - 20x</t>
  </si>
  <si>
    <t>955T_CD64_TSPO01.vsi - 20x</t>
  </si>
  <si>
    <t>FITC threshold 550</t>
  </si>
  <si>
    <t>977T_CD64_TSPO01.vsi - 20x</t>
  </si>
  <si>
    <t>1003T_CD64_TSPO01.vsi - 20x</t>
  </si>
  <si>
    <t>1067T_CD64_TSPO01.vsi - 20x</t>
  </si>
  <si>
    <t>1068T_CD64_TSPO01.vsi - 20x</t>
  </si>
  <si>
    <t>1075T_CD64_TSPO01.vsi - 20x</t>
  </si>
  <si>
    <t>1076T_CD64_TSPO01.vsi - 20x</t>
  </si>
  <si>
    <t>1092T_CD64_TSPO01.vsi - 20x</t>
  </si>
  <si>
    <t>1096T_CD64_TSPO01.vsi - 20x</t>
  </si>
  <si>
    <t>CD64/TSPO</t>
  </si>
  <si>
    <t>All CD64 %</t>
  </si>
  <si>
    <t>double_cd64 %</t>
  </si>
  <si>
    <t>double_tspo %</t>
  </si>
  <si>
    <t>717C_CD64_TSPO_01.vsi - 20x</t>
  </si>
  <si>
    <t>718C_CD64_TSPO_01.vsi - 20x</t>
  </si>
  <si>
    <t>723C_CD64_TSPO_01.vsi - 20x</t>
  </si>
  <si>
    <t>749C_CD64_TSPO_01.vsi - 20x</t>
  </si>
  <si>
    <t>751C_CD64_TSPO_01.vsi - 20x</t>
  </si>
  <si>
    <t>CY3 threshoold 450</t>
  </si>
  <si>
    <t>753C_CD64_TSPO_01.vsi - 20x</t>
  </si>
  <si>
    <t>763C_CD64_TSPO_01.vsi - 20x</t>
  </si>
  <si>
    <t>766C_CD64_TSPO_01.vsi - 20x</t>
  </si>
  <si>
    <t>CY3 threshold 450</t>
  </si>
  <si>
    <t>800C_CD64_TSPO_01.vsi - 20x</t>
  </si>
  <si>
    <t>FITC threshold 600</t>
  </si>
  <si>
    <t>CY3 threshold 600</t>
  </si>
  <si>
    <t>816C_CD64_TSPO_01.vsi - 20x</t>
  </si>
  <si>
    <t>818C_CD64_TSPO_01.vsi - 20x</t>
  </si>
  <si>
    <t>839C_CD64_TSPO_01.vsi - 20x</t>
  </si>
  <si>
    <t>851C_CD64_TSPO_01.vsi - 20x</t>
  </si>
  <si>
    <t>856C_CD64_TSPO_01.vsi - 20x</t>
  </si>
  <si>
    <t>870C_CD64_TSPO_01.vsi - 20x</t>
  </si>
  <si>
    <t>881C_CD64_TSPO_01.vsi - 20x</t>
  </si>
  <si>
    <t>882C_CD64_TSPO_01.vsi - 20x</t>
  </si>
  <si>
    <t>885C_CD64_TSPO_01.vsi - 20x</t>
  </si>
  <si>
    <t>921C_CD64_TSPO_01.vsi - 20x</t>
  </si>
  <si>
    <t>929C_CD64_TSPO_01.vsi - 20x</t>
  </si>
  <si>
    <t>941C_CD64_TSPO_01.vsi - 20x</t>
  </si>
  <si>
    <t>955C_CD64_TSPO_01.vsi - 20x</t>
  </si>
  <si>
    <t>977C_CD64_TSPO_01.vsi - 20x</t>
  </si>
  <si>
    <t>1003C_CD64_TSPO_01.vsi - 20x</t>
  </si>
  <si>
    <t>1067C_CD64_TSPO_01.vsi - 20x</t>
  </si>
  <si>
    <t>1068C_CD64_TSPO_01.vsi - 20x</t>
  </si>
  <si>
    <t>1075C_CD64_TSPO_01.vsi - 20x</t>
  </si>
  <si>
    <t>1076C_CD64_TSPO_01.vsi - 20x</t>
  </si>
  <si>
    <t>1096C_CD64_TSPO_01.vsi - 20x</t>
  </si>
  <si>
    <t>1092C_CD64_TSPO_01.vsi - 20x</t>
  </si>
  <si>
    <t>CY3 threshold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</si>
</sst>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E97135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FFFF00"/>
      <name val="Calibri"/>
      <family val="2"/>
      <scheme val="minor"/>
    </font>
    <font>
      <sz val="10"/>
      <name val="Arial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/>
    <xf numFmtId="0" fontId="2" fillId="0" borderId="4" xfId="0" applyFont="1" applyBorder="1"/>
    <xf numFmtId="0" fontId="3" fillId="0" borderId="8" xfId="0" applyFont="1" applyBorder="1"/>
    <xf numFmtId="0" fontId="1" fillId="0" borderId="5" xfId="0" applyFont="1" applyBorder="1"/>
    <xf numFmtId="0" fontId="1" fillId="0" borderId="8" xfId="0" applyFont="1" applyBorder="1"/>
    <xf numFmtId="0" fontId="4" fillId="0" borderId="5" xfId="0" applyFont="1" applyBorder="1"/>
    <xf numFmtId="0" fontId="4" fillId="0" borderId="8" xfId="0" applyFont="1" applyBorder="1"/>
    <xf numFmtId="0" fontId="6" fillId="0" borderId="5" xfId="0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6" fillId="0" borderId="0" xfId="0" applyFont="1"/>
    <xf numFmtId="0" fontId="2" fillId="2" borderId="0" xfId="0" applyFont="1" applyFill="1"/>
    <xf numFmtId="0" fontId="0" fillId="2" borderId="0" xfId="0" applyFill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2" borderId="23" xfId="0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3" fontId="0" fillId="0" borderId="0" xfId="0" applyNumberFormat="1"/>
    <xf numFmtId="16" fontId="0" fillId="0" borderId="0" xfId="0" applyNumberFormat="1"/>
    <xf numFmtId="49" fontId="0" fillId="0" borderId="0" xfId="0" applyNumberFormat="1"/>
    <xf numFmtId="17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/>
    <xf numFmtId="0" fontId="0" fillId="0" borderId="29" xfId="0" applyBorder="1"/>
    <xf numFmtId="0" fontId="0" fillId="0" borderId="0" xfId="0" applyAlignment="1">
      <alignment horizontal="center"/>
    </xf>
    <xf numFmtId="0" fontId="0" fillId="0" borderId="30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/>
    <xf numFmtId="0" fontId="3" fillId="0" borderId="18" xfId="0" applyFont="1" applyBorder="1"/>
    <xf numFmtId="0" fontId="1" fillId="0" borderId="18" xfId="0" applyFont="1" applyBorder="1"/>
    <xf numFmtId="0" fontId="4" fillId="0" borderId="18" xfId="0" applyFont="1" applyBorder="1"/>
    <xf numFmtId="0" fontId="6" fillId="0" borderId="18" xfId="0" applyFont="1" applyBorder="1"/>
    <xf numFmtId="0" fontId="2" fillId="0" borderId="18" xfId="0" applyFont="1" applyBorder="1"/>
    <xf numFmtId="0" fontId="0" fillId="0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11" fillId="0" borderId="0" xfId="0" applyFont="1" applyAlignment="1">
      <alignment horizontal="center"/>
    </xf>
    <xf numFmtId="11" fontId="0" fillId="0" borderId="0" xfId="0" applyNumberFormat="1"/>
    <xf numFmtId="0" fontId="1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0" fillId="5" borderId="0" xfId="0" applyFill="1"/>
    <xf numFmtId="0" fontId="13" fillId="0" borderId="0" xfId="0" applyFont="1"/>
    <xf numFmtId="0" fontId="0" fillId="0" borderId="0" xfId="0" applyFont="1"/>
    <xf numFmtId="0" fontId="9" fillId="5" borderId="0" xfId="0" applyFont="1" applyFill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7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37AC2-B7BF-4D6F-8F9B-CD87D5E90070}">
  <dimension ref="A1:V263"/>
  <sheetViews>
    <sheetView topLeftCell="J1" zoomScaleNormal="100" workbookViewId="0">
      <selection activeCell="W22" sqref="W22:W65"/>
    </sheetView>
  </sheetViews>
  <sheetFormatPr defaultRowHeight="14.4" x14ac:dyDescent="0.3"/>
  <cols>
    <col min="3" max="4" width="13.5546875" customWidth="1"/>
    <col min="5" max="5" width="14.33203125" customWidth="1"/>
    <col min="6" max="6" width="12.5546875" customWidth="1"/>
    <col min="7" max="7" width="14.33203125" customWidth="1"/>
    <col min="8" max="8" width="10.33203125" customWidth="1"/>
    <col min="9" max="9" width="21.33203125" customWidth="1"/>
    <col min="10" max="10" width="11.6640625" customWidth="1"/>
    <col min="11" max="12" width="11.109375" customWidth="1"/>
    <col min="15" max="15" width="12.5546875" customWidth="1"/>
    <col min="16" max="16" width="12.6640625" customWidth="1"/>
    <col min="17" max="17" width="14.6640625" customWidth="1"/>
    <col min="18" max="18" width="13.5546875" customWidth="1"/>
    <col min="19" max="19" width="12.44140625" customWidth="1"/>
    <col min="21" max="21" width="21.5546875" customWidth="1"/>
    <col min="22" max="22" width="10.88671875" customWidth="1"/>
  </cols>
  <sheetData>
    <row r="1" spans="1:22" x14ac:dyDescent="0.3">
      <c r="A1" t="s">
        <v>0</v>
      </c>
      <c r="N1" t="s">
        <v>1</v>
      </c>
    </row>
    <row r="3" spans="1:22" x14ac:dyDescent="0.3">
      <c r="A3" s="2"/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N3" t="s">
        <v>2</v>
      </c>
      <c r="O3" t="s">
        <v>3</v>
      </c>
      <c r="P3" t="s">
        <v>4</v>
      </c>
      <c r="Q3" t="s">
        <v>5</v>
      </c>
      <c r="R3" t="s">
        <v>6</v>
      </c>
      <c r="S3" t="s">
        <v>7</v>
      </c>
      <c r="T3" t="s">
        <v>8</v>
      </c>
      <c r="U3" t="s">
        <v>9</v>
      </c>
      <c r="V3" t="s">
        <v>10</v>
      </c>
    </row>
    <row r="4" spans="1:22" x14ac:dyDescent="0.3">
      <c r="A4" s="2" t="s">
        <v>11</v>
      </c>
      <c r="B4" t="s">
        <v>12</v>
      </c>
      <c r="C4">
        <v>18371.400000000001</v>
      </c>
      <c r="D4">
        <v>11285.7</v>
      </c>
      <c r="E4">
        <v>8745</v>
      </c>
      <c r="F4">
        <v>8302</v>
      </c>
      <c r="G4">
        <v>443</v>
      </c>
      <c r="H4">
        <v>5.0659999999999998</v>
      </c>
      <c r="I4" s="3">
        <v>164.17</v>
      </c>
      <c r="J4">
        <v>2698468.1</v>
      </c>
      <c r="M4" s="2" t="s">
        <v>11</v>
      </c>
      <c r="N4" t="s">
        <v>12</v>
      </c>
      <c r="O4">
        <v>18297.7</v>
      </c>
      <c r="P4">
        <v>11239.6</v>
      </c>
      <c r="Q4">
        <v>11676</v>
      </c>
      <c r="R4">
        <v>10984</v>
      </c>
      <c r="S4">
        <v>692</v>
      </c>
      <c r="T4">
        <v>5.9269999999999996</v>
      </c>
      <c r="U4" s="3">
        <v>247.7</v>
      </c>
      <c r="V4">
        <v>2793645.7</v>
      </c>
    </row>
    <row r="5" spans="1:22" x14ac:dyDescent="0.3">
      <c r="A5" s="2"/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</row>
    <row r="6" spans="1:22" x14ac:dyDescent="0.3">
      <c r="A6" s="2" t="s">
        <v>13</v>
      </c>
      <c r="B6" t="s">
        <v>12</v>
      </c>
      <c r="C6">
        <v>18371.400000000001</v>
      </c>
      <c r="D6">
        <v>11285.7</v>
      </c>
      <c r="E6">
        <v>12317</v>
      </c>
      <c r="F6">
        <v>12270</v>
      </c>
      <c r="G6">
        <v>47</v>
      </c>
      <c r="H6">
        <v>0.38159999999999999</v>
      </c>
      <c r="I6" s="4">
        <v>17.420000000000002</v>
      </c>
      <c r="J6">
        <v>2698468.1</v>
      </c>
      <c r="M6" s="2" t="s">
        <v>13</v>
      </c>
      <c r="N6" t="s">
        <v>12</v>
      </c>
      <c r="O6">
        <v>18297.7</v>
      </c>
      <c r="P6">
        <v>11239.6</v>
      </c>
      <c r="Q6">
        <v>11682</v>
      </c>
      <c r="R6">
        <v>11627</v>
      </c>
      <c r="S6">
        <v>55</v>
      </c>
      <c r="T6">
        <v>0.4708</v>
      </c>
      <c r="U6">
        <v>19.690000000000001</v>
      </c>
      <c r="V6">
        <v>2793645.7</v>
      </c>
    </row>
    <row r="7" spans="1:22" x14ac:dyDescent="0.3">
      <c r="A7" s="2"/>
      <c r="F7" s="2" t="s">
        <v>14</v>
      </c>
      <c r="G7" s="2"/>
      <c r="I7" s="4"/>
      <c r="R7" s="2" t="s">
        <v>14</v>
      </c>
      <c r="S7">
        <v>102</v>
      </c>
      <c r="U7" s="4">
        <f>(S7/V6)*1000000</f>
        <v>36.511430207488374</v>
      </c>
    </row>
    <row r="8" spans="1:22" x14ac:dyDescent="0.3">
      <c r="A8" s="2"/>
      <c r="B8" t="s">
        <v>2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9</v>
      </c>
      <c r="J8" t="s">
        <v>10</v>
      </c>
      <c r="N8" t="s">
        <v>2</v>
      </c>
      <c r="O8" t="s">
        <v>3</v>
      </c>
      <c r="P8" t="s">
        <v>4</v>
      </c>
      <c r="Q8" t="s">
        <v>5</v>
      </c>
      <c r="R8" t="s">
        <v>6</v>
      </c>
      <c r="S8" t="s">
        <v>7</v>
      </c>
      <c r="T8" t="s">
        <v>8</v>
      </c>
      <c r="U8" t="s">
        <v>9</v>
      </c>
      <c r="V8" t="s">
        <v>10</v>
      </c>
    </row>
    <row r="9" spans="1:22" x14ac:dyDescent="0.3">
      <c r="A9" s="2" t="s">
        <v>15</v>
      </c>
      <c r="B9" t="s">
        <v>12</v>
      </c>
      <c r="C9">
        <v>18371.400000000001</v>
      </c>
      <c r="D9">
        <v>11285.7</v>
      </c>
      <c r="E9">
        <v>1465</v>
      </c>
      <c r="F9">
        <v>1363</v>
      </c>
      <c r="G9">
        <v>102</v>
      </c>
      <c r="H9">
        <v>6.9619999999999997</v>
      </c>
      <c r="I9">
        <v>37.799999999999997</v>
      </c>
      <c r="J9">
        <v>2698468.1</v>
      </c>
      <c r="M9" s="2" t="s">
        <v>15</v>
      </c>
      <c r="N9" t="s">
        <v>12</v>
      </c>
      <c r="O9">
        <v>18297.7</v>
      </c>
      <c r="P9">
        <v>11239.6</v>
      </c>
      <c r="Q9">
        <v>1554</v>
      </c>
      <c r="R9">
        <v>1417</v>
      </c>
      <c r="S9">
        <v>137</v>
      </c>
      <c r="T9">
        <v>8.8160000000000007</v>
      </c>
      <c r="U9">
        <v>49.04</v>
      </c>
      <c r="V9">
        <v>2793645.7</v>
      </c>
    </row>
    <row r="10" spans="1:22" x14ac:dyDescent="0.3">
      <c r="F10" s="2" t="s">
        <v>14</v>
      </c>
      <c r="G10">
        <v>42</v>
      </c>
      <c r="I10" s="5">
        <f>(G10/J9)*1000000</f>
        <v>15.564386327190601</v>
      </c>
      <c r="K10" s="6" t="s">
        <v>16</v>
      </c>
      <c r="L10" s="6"/>
      <c r="R10" s="2" t="s">
        <v>14</v>
      </c>
      <c r="S10">
        <v>57</v>
      </c>
      <c r="U10" s="5">
        <f>(S10/V9)*1000000</f>
        <v>20.403446292419972</v>
      </c>
    </row>
    <row r="11" spans="1:22" x14ac:dyDescent="0.3">
      <c r="F11" s="2" t="s">
        <v>17</v>
      </c>
      <c r="G11">
        <v>44</v>
      </c>
      <c r="I11" s="5">
        <f>(G11/J9)*1000000</f>
        <v>16.305547580866342</v>
      </c>
      <c r="K11" s="6" t="s">
        <v>16</v>
      </c>
      <c r="L11" s="6"/>
    </row>
    <row r="13" spans="1:22" x14ac:dyDescent="0.3">
      <c r="B13" t="s">
        <v>2</v>
      </c>
      <c r="C13" t="s">
        <v>3</v>
      </c>
      <c r="D13" t="s">
        <v>4</v>
      </c>
      <c r="E13" t="s">
        <v>5</v>
      </c>
      <c r="F13" t="s">
        <v>6</v>
      </c>
      <c r="G13" t="s">
        <v>7</v>
      </c>
      <c r="H13" t="s">
        <v>8</v>
      </c>
      <c r="I13" t="s">
        <v>9</v>
      </c>
      <c r="J13" t="s">
        <v>10</v>
      </c>
      <c r="N13" t="s">
        <v>2</v>
      </c>
      <c r="O13" t="s">
        <v>3</v>
      </c>
      <c r="P13" t="s">
        <v>4</v>
      </c>
      <c r="Q13" t="s">
        <v>5</v>
      </c>
      <c r="R13" t="s">
        <v>6</v>
      </c>
      <c r="S13" t="s">
        <v>7</v>
      </c>
      <c r="T13" t="s">
        <v>8</v>
      </c>
      <c r="U13" t="s">
        <v>9</v>
      </c>
      <c r="V13" t="s">
        <v>10</v>
      </c>
    </row>
    <row r="14" spans="1:22" x14ac:dyDescent="0.3">
      <c r="A14" s="2" t="s">
        <v>11</v>
      </c>
      <c r="B14" t="s">
        <v>18</v>
      </c>
      <c r="C14">
        <v>14728.4</v>
      </c>
      <c r="D14">
        <v>9951.7999999999993</v>
      </c>
      <c r="E14">
        <v>16523</v>
      </c>
      <c r="F14">
        <v>13653</v>
      </c>
      <c r="G14">
        <v>2870</v>
      </c>
      <c r="H14">
        <v>17.37</v>
      </c>
      <c r="I14" s="3">
        <v>1022.4</v>
      </c>
      <c r="J14">
        <v>2807247.1</v>
      </c>
      <c r="M14" s="2" t="s">
        <v>11</v>
      </c>
      <c r="N14" t="s">
        <v>18</v>
      </c>
      <c r="O14">
        <v>14826.5</v>
      </c>
      <c r="P14">
        <v>9739.6</v>
      </c>
      <c r="Q14">
        <v>43846</v>
      </c>
      <c r="R14">
        <v>38627</v>
      </c>
      <c r="S14">
        <v>5219</v>
      </c>
      <c r="T14">
        <v>11.9</v>
      </c>
      <c r="U14" s="3">
        <v>1299.5999999999999</v>
      </c>
      <c r="V14">
        <v>4015773.5</v>
      </c>
    </row>
    <row r="15" spans="1:22" x14ac:dyDescent="0.3">
      <c r="A15" s="2"/>
      <c r="B15" t="s">
        <v>2</v>
      </c>
      <c r="C15" t="s">
        <v>3</v>
      </c>
      <c r="D15" t="s">
        <v>4</v>
      </c>
      <c r="E15" t="s">
        <v>5</v>
      </c>
      <c r="F15" t="s">
        <v>6</v>
      </c>
      <c r="G15" t="s">
        <v>7</v>
      </c>
      <c r="H15" t="s">
        <v>8</v>
      </c>
      <c r="I15" t="s">
        <v>9</v>
      </c>
      <c r="J15" t="s">
        <v>10</v>
      </c>
      <c r="N15" t="s">
        <v>2</v>
      </c>
      <c r="O15" t="s">
        <v>3</v>
      </c>
      <c r="P15" t="s">
        <v>4</v>
      </c>
      <c r="Q15" t="s">
        <v>5</v>
      </c>
      <c r="R15" t="s">
        <v>6</v>
      </c>
      <c r="S15" t="s">
        <v>7</v>
      </c>
      <c r="T15" t="s">
        <v>8</v>
      </c>
      <c r="U15" t="s">
        <v>9</v>
      </c>
      <c r="V15" t="s">
        <v>10</v>
      </c>
    </row>
    <row r="16" spans="1:22" x14ac:dyDescent="0.3">
      <c r="A16" s="2" t="s">
        <v>13</v>
      </c>
      <c r="B16" t="s">
        <v>18</v>
      </c>
      <c r="C16">
        <v>14728.4</v>
      </c>
      <c r="D16">
        <v>9951.7999999999993</v>
      </c>
      <c r="E16">
        <v>17220</v>
      </c>
      <c r="F16">
        <v>17159</v>
      </c>
      <c r="G16">
        <v>61</v>
      </c>
      <c r="H16">
        <v>0.35420000000000001</v>
      </c>
      <c r="I16" s="4">
        <v>21.73</v>
      </c>
      <c r="J16">
        <v>2807247.1</v>
      </c>
      <c r="M16" s="2" t="s">
        <v>13</v>
      </c>
      <c r="N16" t="s">
        <v>18</v>
      </c>
      <c r="O16">
        <v>14826.5</v>
      </c>
      <c r="P16">
        <v>9739.6</v>
      </c>
      <c r="Q16">
        <v>43752</v>
      </c>
      <c r="R16">
        <v>42223</v>
      </c>
      <c r="S16">
        <v>1529</v>
      </c>
      <c r="T16">
        <v>3.4950000000000001</v>
      </c>
      <c r="U16">
        <v>380.75</v>
      </c>
      <c r="V16">
        <v>4015773.5</v>
      </c>
    </row>
    <row r="17" spans="1:22" x14ac:dyDescent="0.3">
      <c r="A17" s="2"/>
      <c r="B17" t="s">
        <v>2</v>
      </c>
      <c r="C17" t="s">
        <v>3</v>
      </c>
      <c r="D17" t="s">
        <v>4</v>
      </c>
      <c r="E17" t="s">
        <v>5</v>
      </c>
      <c r="F17" t="s">
        <v>6</v>
      </c>
      <c r="G17" t="s">
        <v>7</v>
      </c>
      <c r="H17" t="s">
        <v>8</v>
      </c>
      <c r="I17" t="s">
        <v>9</v>
      </c>
      <c r="J17" t="s">
        <v>10</v>
      </c>
      <c r="R17" s="2" t="s">
        <v>14</v>
      </c>
      <c r="S17">
        <v>184</v>
      </c>
      <c r="U17" s="4">
        <f>(S17/V16)*1000000</f>
        <v>45.819317249839912</v>
      </c>
    </row>
    <row r="18" spans="1:22" x14ac:dyDescent="0.3">
      <c r="A18" s="2" t="s">
        <v>15</v>
      </c>
      <c r="B18" t="s">
        <v>18</v>
      </c>
      <c r="C18">
        <v>14728.4</v>
      </c>
      <c r="D18">
        <v>9951.7999999999993</v>
      </c>
      <c r="E18">
        <v>846</v>
      </c>
      <c r="F18">
        <v>799</v>
      </c>
      <c r="G18">
        <v>47</v>
      </c>
      <c r="H18">
        <v>5.556</v>
      </c>
      <c r="I18">
        <v>16.739999999999998</v>
      </c>
      <c r="J18">
        <v>2807247.1</v>
      </c>
      <c r="N18" t="s">
        <v>2</v>
      </c>
      <c r="O18" t="s">
        <v>3</v>
      </c>
      <c r="P18" t="s">
        <v>4</v>
      </c>
      <c r="Q18" t="s">
        <v>5</v>
      </c>
      <c r="R18" t="s">
        <v>6</v>
      </c>
      <c r="S18" t="s">
        <v>7</v>
      </c>
      <c r="T18" t="s">
        <v>8</v>
      </c>
      <c r="U18" t="s">
        <v>9</v>
      </c>
      <c r="V18" t="s">
        <v>10</v>
      </c>
    </row>
    <row r="19" spans="1:22" x14ac:dyDescent="0.3">
      <c r="F19" s="2" t="s">
        <v>14</v>
      </c>
      <c r="G19">
        <v>22</v>
      </c>
      <c r="I19" s="5">
        <f>(G19/J18)*1000000</f>
        <v>7.8368591065603033</v>
      </c>
      <c r="K19" s="6" t="s">
        <v>16</v>
      </c>
      <c r="L19" s="6"/>
      <c r="M19" s="2" t="s">
        <v>15</v>
      </c>
      <c r="N19" t="s">
        <v>18</v>
      </c>
      <c r="O19">
        <v>14826.5</v>
      </c>
      <c r="P19">
        <v>9739.6</v>
      </c>
      <c r="Q19">
        <v>22976</v>
      </c>
      <c r="R19">
        <v>21466</v>
      </c>
      <c r="S19">
        <v>1510</v>
      </c>
      <c r="T19">
        <v>6.5720000000000001</v>
      </c>
      <c r="U19">
        <v>376.02</v>
      </c>
      <c r="V19">
        <v>4015773.5</v>
      </c>
    </row>
    <row r="20" spans="1:22" x14ac:dyDescent="0.3">
      <c r="F20" s="2" t="s">
        <v>17</v>
      </c>
      <c r="G20">
        <v>25</v>
      </c>
      <c r="I20" s="5">
        <f>(G20/J18)*1000000</f>
        <v>8.9055217120003434</v>
      </c>
      <c r="K20" s="6" t="s">
        <v>16</v>
      </c>
      <c r="L20" s="6"/>
      <c r="R20" s="2" t="s">
        <v>14</v>
      </c>
      <c r="S20">
        <v>95</v>
      </c>
      <c r="U20" s="5">
        <f>(S20/V19)*1000000</f>
        <v>23.656712710515173</v>
      </c>
    </row>
    <row r="22" spans="1:22" x14ac:dyDescent="0.3">
      <c r="B22" t="s">
        <v>2</v>
      </c>
      <c r="C22" t="s">
        <v>3</v>
      </c>
      <c r="D22" t="s">
        <v>4</v>
      </c>
      <c r="E22" t="s">
        <v>5</v>
      </c>
      <c r="F22" t="s">
        <v>6</v>
      </c>
      <c r="G22" t="s">
        <v>7</v>
      </c>
      <c r="H22" t="s">
        <v>8</v>
      </c>
      <c r="I22" t="s">
        <v>9</v>
      </c>
      <c r="J22" t="s">
        <v>10</v>
      </c>
      <c r="N22" t="s">
        <v>2</v>
      </c>
      <c r="O22" t="s">
        <v>3</v>
      </c>
      <c r="P22" t="s">
        <v>4</v>
      </c>
      <c r="Q22" t="s">
        <v>5</v>
      </c>
      <c r="R22" t="s">
        <v>6</v>
      </c>
      <c r="S22" t="s">
        <v>7</v>
      </c>
      <c r="T22" t="s">
        <v>8</v>
      </c>
      <c r="U22" t="s">
        <v>9</v>
      </c>
      <c r="V22" t="s">
        <v>10</v>
      </c>
    </row>
    <row r="23" spans="1:22" x14ac:dyDescent="0.3">
      <c r="A23" s="2" t="s">
        <v>11</v>
      </c>
      <c r="B23" t="s">
        <v>19</v>
      </c>
      <c r="C23">
        <v>16498.3</v>
      </c>
      <c r="D23">
        <v>10875.4</v>
      </c>
      <c r="E23">
        <v>5707</v>
      </c>
      <c r="F23">
        <v>5148</v>
      </c>
      <c r="G23">
        <v>559</v>
      </c>
      <c r="H23">
        <v>9.7949999999999999</v>
      </c>
      <c r="I23" s="3">
        <v>91.61</v>
      </c>
      <c r="J23">
        <v>6101733.0999999996</v>
      </c>
      <c r="M23" s="2" t="s">
        <v>11</v>
      </c>
      <c r="N23" t="s">
        <v>19</v>
      </c>
      <c r="O23">
        <v>15807.1</v>
      </c>
      <c r="P23">
        <v>10452.5</v>
      </c>
      <c r="Q23">
        <v>13028</v>
      </c>
      <c r="R23">
        <v>11705</v>
      </c>
      <c r="S23">
        <v>1323</v>
      </c>
      <c r="T23">
        <v>10.16</v>
      </c>
      <c r="U23" s="3">
        <v>91.37</v>
      </c>
      <c r="V23">
        <v>14479722.300000001</v>
      </c>
    </row>
    <row r="24" spans="1:22" x14ac:dyDescent="0.3">
      <c r="A24" s="2"/>
      <c r="B24" t="s">
        <v>2</v>
      </c>
      <c r="C24" t="s">
        <v>3</v>
      </c>
      <c r="D24" t="s">
        <v>4</v>
      </c>
      <c r="E24" t="s">
        <v>5</v>
      </c>
      <c r="F24" t="s">
        <v>6</v>
      </c>
      <c r="G24" t="s">
        <v>7</v>
      </c>
      <c r="H24" t="s">
        <v>8</v>
      </c>
      <c r="I24" t="s">
        <v>9</v>
      </c>
      <c r="J24" t="s">
        <v>10</v>
      </c>
      <c r="N24" t="s">
        <v>2</v>
      </c>
      <c r="O24" t="s">
        <v>3</v>
      </c>
      <c r="P24" t="s">
        <v>4</v>
      </c>
      <c r="Q24" t="s">
        <v>5</v>
      </c>
      <c r="R24" t="s">
        <v>6</v>
      </c>
      <c r="S24" t="s">
        <v>7</v>
      </c>
      <c r="T24" t="s">
        <v>8</v>
      </c>
      <c r="U24" t="s">
        <v>9</v>
      </c>
      <c r="V24" t="s">
        <v>10</v>
      </c>
    </row>
    <row r="25" spans="1:22" x14ac:dyDescent="0.3">
      <c r="A25" s="2" t="s">
        <v>13</v>
      </c>
      <c r="B25" t="s">
        <v>19</v>
      </c>
      <c r="C25">
        <v>16498.3</v>
      </c>
      <c r="D25">
        <v>10875.4</v>
      </c>
      <c r="E25">
        <v>5707</v>
      </c>
      <c r="F25">
        <v>5506</v>
      </c>
      <c r="G25">
        <v>201</v>
      </c>
      <c r="H25">
        <v>3.5219999999999998</v>
      </c>
      <c r="I25" s="4">
        <v>32.94</v>
      </c>
      <c r="J25">
        <v>6101733.0999999996</v>
      </c>
      <c r="M25" s="2" t="s">
        <v>13</v>
      </c>
      <c r="N25" t="s">
        <v>19</v>
      </c>
      <c r="O25">
        <v>15807.1</v>
      </c>
      <c r="P25">
        <v>10452.5</v>
      </c>
      <c r="Q25">
        <v>13028</v>
      </c>
      <c r="R25">
        <v>12487</v>
      </c>
      <c r="S25">
        <v>541</v>
      </c>
      <c r="T25">
        <v>4.1529999999999996</v>
      </c>
      <c r="U25">
        <v>37.36</v>
      </c>
      <c r="V25">
        <v>14479722.300000001</v>
      </c>
    </row>
    <row r="26" spans="1:22" x14ac:dyDescent="0.3">
      <c r="A26" s="2"/>
      <c r="B26" t="s">
        <v>2</v>
      </c>
      <c r="C26" t="s">
        <v>3</v>
      </c>
      <c r="D26" t="s">
        <v>4</v>
      </c>
      <c r="E26" t="s">
        <v>5</v>
      </c>
      <c r="F26" t="s">
        <v>6</v>
      </c>
      <c r="G26" t="s">
        <v>7</v>
      </c>
      <c r="H26" t="s">
        <v>8</v>
      </c>
      <c r="I26" t="s">
        <v>9</v>
      </c>
      <c r="J26" t="s">
        <v>10</v>
      </c>
      <c r="R26" s="2" t="s">
        <v>14</v>
      </c>
      <c r="S26">
        <v>236</v>
      </c>
      <c r="U26" s="4">
        <f>(S26/V25)*1000000</f>
        <v>16.298655119925883</v>
      </c>
    </row>
    <row r="27" spans="1:22" x14ac:dyDescent="0.3">
      <c r="A27" s="2" t="s">
        <v>15</v>
      </c>
      <c r="B27" t="s">
        <v>19</v>
      </c>
      <c r="C27">
        <v>16498.3</v>
      </c>
      <c r="D27">
        <v>10875.4</v>
      </c>
      <c r="E27">
        <v>1098</v>
      </c>
      <c r="F27">
        <v>916</v>
      </c>
      <c r="G27">
        <v>182</v>
      </c>
      <c r="H27">
        <v>16.579999999999998</v>
      </c>
      <c r="I27">
        <v>29.83</v>
      </c>
      <c r="J27">
        <v>6101733.0999999996</v>
      </c>
      <c r="N27" t="s">
        <v>2</v>
      </c>
      <c r="O27" t="s">
        <v>3</v>
      </c>
      <c r="P27" t="s">
        <v>4</v>
      </c>
      <c r="Q27" t="s">
        <v>5</v>
      </c>
      <c r="R27" t="s">
        <v>6</v>
      </c>
      <c r="S27" t="s">
        <v>7</v>
      </c>
      <c r="T27" t="s">
        <v>8</v>
      </c>
      <c r="U27" t="s">
        <v>9</v>
      </c>
      <c r="V27" t="s">
        <v>10</v>
      </c>
    </row>
    <row r="28" spans="1:22" x14ac:dyDescent="0.3">
      <c r="F28" s="2" t="s">
        <v>14</v>
      </c>
      <c r="G28">
        <v>104</v>
      </c>
      <c r="I28" s="5">
        <f>(G28/J27)*1000000</f>
        <v>17.044337780031711</v>
      </c>
      <c r="K28" s="6" t="s">
        <v>16</v>
      </c>
      <c r="L28" s="6"/>
      <c r="M28" s="2" t="s">
        <v>15</v>
      </c>
      <c r="N28" t="s">
        <v>19</v>
      </c>
      <c r="O28">
        <v>15807.1</v>
      </c>
      <c r="P28">
        <v>10452.5</v>
      </c>
      <c r="Q28">
        <v>2594</v>
      </c>
      <c r="R28">
        <v>2058</v>
      </c>
      <c r="S28">
        <v>536</v>
      </c>
      <c r="T28">
        <v>20.66</v>
      </c>
      <c r="U28">
        <v>37.020000000000003</v>
      </c>
      <c r="V28">
        <v>14479722.300000001</v>
      </c>
    </row>
    <row r="29" spans="1:22" x14ac:dyDescent="0.3">
      <c r="F29" s="2" t="s">
        <v>17</v>
      </c>
      <c r="G29">
        <v>136</v>
      </c>
      <c r="I29" s="5">
        <f>(G29/J27)*1000000</f>
        <v>22.288749404656851</v>
      </c>
      <c r="K29" s="6" t="s">
        <v>16</v>
      </c>
      <c r="L29" s="6"/>
      <c r="R29" s="2" t="s">
        <v>14</v>
      </c>
      <c r="S29">
        <v>66</v>
      </c>
      <c r="U29" s="5">
        <f>(S29/V28)*1000000</f>
        <v>4.5580984657419839</v>
      </c>
    </row>
    <row r="31" spans="1:22" x14ac:dyDescent="0.3">
      <c r="B31" t="s">
        <v>2</v>
      </c>
      <c r="C31" t="s">
        <v>3</v>
      </c>
      <c r="D31" t="s">
        <v>4</v>
      </c>
      <c r="E31" t="s">
        <v>5</v>
      </c>
      <c r="F31" t="s">
        <v>6</v>
      </c>
      <c r="G31" t="s">
        <v>7</v>
      </c>
      <c r="H31" t="s">
        <v>8</v>
      </c>
      <c r="I31" t="s">
        <v>9</v>
      </c>
      <c r="J31" t="s">
        <v>10</v>
      </c>
      <c r="N31" t="s">
        <v>2</v>
      </c>
      <c r="O31" t="s">
        <v>3</v>
      </c>
      <c r="P31" t="s">
        <v>4</v>
      </c>
      <c r="Q31" t="s">
        <v>5</v>
      </c>
      <c r="R31" t="s">
        <v>6</v>
      </c>
      <c r="S31" t="s">
        <v>7</v>
      </c>
      <c r="T31" t="s">
        <v>8</v>
      </c>
      <c r="U31" t="s">
        <v>9</v>
      </c>
      <c r="V31" t="s">
        <v>10</v>
      </c>
    </row>
    <row r="32" spans="1:22" x14ac:dyDescent="0.3">
      <c r="A32" s="2" t="s">
        <v>11</v>
      </c>
      <c r="B32" t="s">
        <v>20</v>
      </c>
      <c r="C32">
        <v>16273.1</v>
      </c>
      <c r="D32">
        <v>10926.4</v>
      </c>
      <c r="E32">
        <v>14176</v>
      </c>
      <c r="F32">
        <v>13900</v>
      </c>
      <c r="G32">
        <v>276</v>
      </c>
      <c r="H32">
        <v>1.9470000000000001</v>
      </c>
      <c r="I32" s="3">
        <v>117.12</v>
      </c>
      <c r="J32">
        <v>2356646.9</v>
      </c>
      <c r="M32" s="2" t="s">
        <v>11</v>
      </c>
      <c r="N32" t="s">
        <v>20</v>
      </c>
      <c r="O32">
        <v>16294.6</v>
      </c>
      <c r="P32">
        <v>10609.5</v>
      </c>
      <c r="Q32">
        <v>16599</v>
      </c>
      <c r="R32">
        <v>16131</v>
      </c>
      <c r="S32">
        <v>468</v>
      </c>
      <c r="T32">
        <v>2.819</v>
      </c>
      <c r="U32" s="3">
        <v>179.75</v>
      </c>
      <c r="V32">
        <v>2603675.4</v>
      </c>
    </row>
    <row r="33" spans="1:22" x14ac:dyDescent="0.3">
      <c r="A33" s="2"/>
      <c r="B33" t="s">
        <v>2</v>
      </c>
      <c r="C33" t="s">
        <v>3</v>
      </c>
      <c r="D33" t="s">
        <v>4</v>
      </c>
      <c r="E33" t="s">
        <v>5</v>
      </c>
      <c r="F33" t="s">
        <v>6</v>
      </c>
      <c r="G33" t="s">
        <v>7</v>
      </c>
      <c r="H33" t="s">
        <v>8</v>
      </c>
      <c r="I33" t="s">
        <v>9</v>
      </c>
      <c r="J33" t="s">
        <v>10</v>
      </c>
      <c r="N33" t="s">
        <v>2</v>
      </c>
      <c r="O33" t="s">
        <v>3</v>
      </c>
      <c r="P33" t="s">
        <v>4</v>
      </c>
      <c r="Q33" t="s">
        <v>5</v>
      </c>
      <c r="R33" t="s">
        <v>6</v>
      </c>
      <c r="S33" t="s">
        <v>7</v>
      </c>
      <c r="T33" t="s">
        <v>8</v>
      </c>
      <c r="U33" t="s">
        <v>9</v>
      </c>
      <c r="V33" t="s">
        <v>10</v>
      </c>
    </row>
    <row r="34" spans="1:22" x14ac:dyDescent="0.3">
      <c r="A34" s="2" t="s">
        <v>13</v>
      </c>
      <c r="B34" t="s">
        <v>20</v>
      </c>
      <c r="C34">
        <v>16273.1</v>
      </c>
      <c r="D34">
        <v>10926.4</v>
      </c>
      <c r="E34">
        <v>14189</v>
      </c>
      <c r="F34">
        <v>14162</v>
      </c>
      <c r="G34">
        <v>27</v>
      </c>
      <c r="H34">
        <v>0.1903</v>
      </c>
      <c r="I34" s="4">
        <v>11.46</v>
      </c>
      <c r="J34">
        <v>2356646.9</v>
      </c>
      <c r="M34" s="2" t="s">
        <v>13</v>
      </c>
      <c r="N34" t="s">
        <v>20</v>
      </c>
      <c r="O34">
        <v>16294.6</v>
      </c>
      <c r="P34">
        <v>10609.5</v>
      </c>
      <c r="Q34">
        <v>16538</v>
      </c>
      <c r="R34">
        <v>16511</v>
      </c>
      <c r="S34">
        <v>27</v>
      </c>
      <c r="T34">
        <v>0.1633</v>
      </c>
      <c r="U34">
        <v>10.37</v>
      </c>
      <c r="V34">
        <v>2603675.4</v>
      </c>
    </row>
    <row r="35" spans="1:22" x14ac:dyDescent="0.3">
      <c r="A35" s="2"/>
      <c r="B35" t="s">
        <v>2</v>
      </c>
      <c r="C35" t="s">
        <v>3</v>
      </c>
      <c r="D35" t="s">
        <v>4</v>
      </c>
      <c r="E35" t="s">
        <v>5</v>
      </c>
      <c r="F35" t="s">
        <v>6</v>
      </c>
      <c r="G35" t="s">
        <v>7</v>
      </c>
      <c r="H35" t="s">
        <v>8</v>
      </c>
      <c r="I35" t="s">
        <v>9</v>
      </c>
      <c r="J35" t="s">
        <v>10</v>
      </c>
      <c r="R35" s="2" t="s">
        <v>14</v>
      </c>
      <c r="S35">
        <v>19</v>
      </c>
      <c r="U35" s="4">
        <f>(S35/V34)*1000000</f>
        <v>7.2973766238295301</v>
      </c>
    </row>
    <row r="36" spans="1:22" x14ac:dyDescent="0.3">
      <c r="A36" s="2" t="s">
        <v>15</v>
      </c>
      <c r="B36" t="s">
        <v>20</v>
      </c>
      <c r="C36">
        <v>16273.1</v>
      </c>
      <c r="D36">
        <v>10926.4</v>
      </c>
      <c r="E36">
        <v>212</v>
      </c>
      <c r="F36">
        <v>195</v>
      </c>
      <c r="G36">
        <v>17</v>
      </c>
      <c r="H36">
        <v>8.0190000000000001</v>
      </c>
      <c r="I36">
        <v>7.2140000000000004</v>
      </c>
      <c r="J36">
        <v>2356646.9</v>
      </c>
      <c r="N36" t="s">
        <v>2</v>
      </c>
      <c r="O36" t="s">
        <v>3</v>
      </c>
      <c r="P36" t="s">
        <v>4</v>
      </c>
      <c r="Q36" t="s">
        <v>5</v>
      </c>
      <c r="R36" t="s">
        <v>6</v>
      </c>
      <c r="S36" t="s">
        <v>21</v>
      </c>
      <c r="T36" t="s">
        <v>8</v>
      </c>
      <c r="U36" t="s">
        <v>9</v>
      </c>
      <c r="V36" t="s">
        <v>10</v>
      </c>
    </row>
    <row r="37" spans="1:22" x14ac:dyDescent="0.3">
      <c r="F37" s="2" t="s">
        <v>14</v>
      </c>
      <c r="G37">
        <v>14</v>
      </c>
      <c r="I37" s="5">
        <f>(G37/J36)*1000000</f>
        <v>5.9406438868716398</v>
      </c>
      <c r="K37" s="6" t="s">
        <v>16</v>
      </c>
      <c r="L37" s="6"/>
      <c r="M37" s="2" t="s">
        <v>15</v>
      </c>
      <c r="N37" t="s">
        <v>20</v>
      </c>
      <c r="O37">
        <v>16294.6</v>
      </c>
      <c r="P37">
        <v>10609.5</v>
      </c>
      <c r="Q37">
        <v>236</v>
      </c>
      <c r="R37">
        <v>215</v>
      </c>
      <c r="S37">
        <v>21</v>
      </c>
      <c r="T37">
        <v>8.8979999999999997</v>
      </c>
      <c r="U37">
        <v>8.0660000000000007</v>
      </c>
      <c r="V37">
        <v>2603675.4</v>
      </c>
    </row>
    <row r="38" spans="1:22" x14ac:dyDescent="0.3">
      <c r="F38" s="2" t="s">
        <v>17</v>
      </c>
      <c r="G38">
        <v>22</v>
      </c>
      <c r="I38" s="5">
        <f>(G38/J36)*1000000</f>
        <v>9.3352975365125772</v>
      </c>
      <c r="K38" s="6" t="s">
        <v>16</v>
      </c>
      <c r="L38" s="6"/>
      <c r="R38" s="2" t="s">
        <v>14</v>
      </c>
      <c r="S38">
        <v>12</v>
      </c>
      <c r="U38" s="5">
        <f>(S38/V37)*1000000</f>
        <v>4.6088694466291766</v>
      </c>
    </row>
    <row r="40" spans="1:22" x14ac:dyDescent="0.3">
      <c r="B40" t="s">
        <v>2</v>
      </c>
      <c r="C40" t="s">
        <v>3</v>
      </c>
      <c r="D40" t="s">
        <v>4</v>
      </c>
      <c r="E40" t="s">
        <v>5</v>
      </c>
      <c r="F40" t="s">
        <v>6</v>
      </c>
      <c r="G40" t="s">
        <v>7</v>
      </c>
      <c r="H40" t="s">
        <v>8</v>
      </c>
      <c r="I40" t="s">
        <v>9</v>
      </c>
      <c r="J40" t="s">
        <v>10</v>
      </c>
      <c r="N40" t="s">
        <v>2</v>
      </c>
      <c r="O40" t="s">
        <v>3</v>
      </c>
      <c r="P40" t="s">
        <v>4</v>
      </c>
      <c r="Q40" t="s">
        <v>5</v>
      </c>
      <c r="R40" t="s">
        <v>6</v>
      </c>
      <c r="S40" t="s">
        <v>7</v>
      </c>
      <c r="T40" t="s">
        <v>8</v>
      </c>
      <c r="U40" t="s">
        <v>9</v>
      </c>
      <c r="V40" t="s">
        <v>10</v>
      </c>
    </row>
    <row r="41" spans="1:22" x14ac:dyDescent="0.3">
      <c r="A41" s="2" t="s">
        <v>11</v>
      </c>
      <c r="B41" t="s">
        <v>22</v>
      </c>
      <c r="C41">
        <v>20086.5</v>
      </c>
      <c r="D41">
        <v>7627.1</v>
      </c>
      <c r="E41">
        <v>9586</v>
      </c>
      <c r="F41">
        <v>8730</v>
      </c>
      <c r="G41">
        <v>856</v>
      </c>
      <c r="H41">
        <v>8.93</v>
      </c>
      <c r="I41" s="3">
        <v>96.89</v>
      </c>
      <c r="J41">
        <v>8834727.3000000007</v>
      </c>
      <c r="M41" s="2" t="s">
        <v>11</v>
      </c>
      <c r="N41" t="s">
        <v>22</v>
      </c>
      <c r="O41">
        <v>20063.7</v>
      </c>
      <c r="P41">
        <v>7008.8</v>
      </c>
      <c r="Q41">
        <v>7085</v>
      </c>
      <c r="R41">
        <v>6385</v>
      </c>
      <c r="S41">
        <v>700</v>
      </c>
      <c r="T41">
        <v>9.8800000000000008</v>
      </c>
      <c r="U41" s="3">
        <v>106.51</v>
      </c>
      <c r="V41">
        <v>6572321.5999999996</v>
      </c>
    </row>
    <row r="42" spans="1:22" x14ac:dyDescent="0.3">
      <c r="A42" s="2"/>
      <c r="B42" t="s">
        <v>2</v>
      </c>
      <c r="C42" t="s">
        <v>3</v>
      </c>
      <c r="D42" t="s">
        <v>4</v>
      </c>
      <c r="E42" t="s">
        <v>5</v>
      </c>
      <c r="F42" t="s">
        <v>6</v>
      </c>
      <c r="G42" t="s">
        <v>7</v>
      </c>
      <c r="H42" t="s">
        <v>8</v>
      </c>
      <c r="I42" t="s">
        <v>9</v>
      </c>
      <c r="J42" t="s">
        <v>10</v>
      </c>
      <c r="N42" t="s">
        <v>2</v>
      </c>
      <c r="O42" t="s">
        <v>3</v>
      </c>
      <c r="P42" t="s">
        <v>4</v>
      </c>
      <c r="Q42" t="s">
        <v>5</v>
      </c>
      <c r="R42" t="s">
        <v>6</v>
      </c>
      <c r="S42" t="s">
        <v>7</v>
      </c>
      <c r="T42" t="s">
        <v>8</v>
      </c>
      <c r="U42" t="s">
        <v>9</v>
      </c>
      <c r="V42" t="s">
        <v>10</v>
      </c>
    </row>
    <row r="43" spans="1:22" x14ac:dyDescent="0.3">
      <c r="A43" s="2" t="s">
        <v>13</v>
      </c>
      <c r="B43" t="s">
        <v>22</v>
      </c>
      <c r="C43">
        <v>20086.5</v>
      </c>
      <c r="D43">
        <v>7627.1</v>
      </c>
      <c r="E43">
        <v>9586</v>
      </c>
      <c r="F43">
        <v>8270</v>
      </c>
      <c r="G43">
        <v>1316</v>
      </c>
      <c r="H43">
        <v>13.73</v>
      </c>
      <c r="I43" s="4">
        <v>148.96</v>
      </c>
      <c r="J43">
        <v>8834727.3000000007</v>
      </c>
      <c r="M43" s="2" t="s">
        <v>13</v>
      </c>
      <c r="N43" t="s">
        <v>22</v>
      </c>
      <c r="O43">
        <v>20063.7</v>
      </c>
      <c r="P43">
        <v>7008.8</v>
      </c>
      <c r="Q43">
        <v>7085</v>
      </c>
      <c r="R43">
        <v>6087</v>
      </c>
      <c r="S43">
        <v>998</v>
      </c>
      <c r="T43">
        <v>14.09</v>
      </c>
      <c r="U43">
        <v>151.85</v>
      </c>
      <c r="V43">
        <v>6572321.5999999996</v>
      </c>
    </row>
    <row r="44" spans="1:22" x14ac:dyDescent="0.3">
      <c r="A44" s="2"/>
      <c r="B44" t="s">
        <v>2</v>
      </c>
      <c r="C44" t="s">
        <v>3</v>
      </c>
      <c r="D44" t="s">
        <v>4</v>
      </c>
      <c r="E44" t="s">
        <v>5</v>
      </c>
      <c r="F44" t="s">
        <v>6</v>
      </c>
      <c r="G44" t="s">
        <v>7</v>
      </c>
      <c r="H44" t="s">
        <v>8</v>
      </c>
      <c r="I44" t="s">
        <v>9</v>
      </c>
      <c r="J44" t="s">
        <v>10</v>
      </c>
      <c r="R44" s="2" t="s">
        <v>14</v>
      </c>
      <c r="S44">
        <v>402</v>
      </c>
      <c r="U44" s="4">
        <f>(S44/V43)*1000000</f>
        <v>61.165600904252777</v>
      </c>
    </row>
    <row r="45" spans="1:22" x14ac:dyDescent="0.3">
      <c r="A45" s="2" t="s">
        <v>15</v>
      </c>
      <c r="B45" t="s">
        <v>22</v>
      </c>
      <c r="C45">
        <v>20086.5</v>
      </c>
      <c r="D45">
        <v>7627.1</v>
      </c>
      <c r="E45">
        <v>533</v>
      </c>
      <c r="F45">
        <v>36</v>
      </c>
      <c r="G45">
        <v>497</v>
      </c>
      <c r="H45">
        <v>93.25</v>
      </c>
      <c r="I45">
        <v>56.26</v>
      </c>
      <c r="J45">
        <v>8834727.3000000007</v>
      </c>
      <c r="N45" t="s">
        <v>2</v>
      </c>
      <c r="O45" t="s">
        <v>3</v>
      </c>
      <c r="P45" t="s">
        <v>4</v>
      </c>
      <c r="Q45" t="s">
        <v>5</v>
      </c>
      <c r="R45" t="s">
        <v>6</v>
      </c>
      <c r="S45" t="s">
        <v>7</v>
      </c>
      <c r="T45" t="s">
        <v>8</v>
      </c>
      <c r="U45" t="s">
        <v>9</v>
      </c>
      <c r="V45" t="s">
        <v>10</v>
      </c>
    </row>
    <row r="46" spans="1:22" x14ac:dyDescent="0.3">
      <c r="F46" s="2" t="s">
        <v>14</v>
      </c>
      <c r="G46">
        <v>123</v>
      </c>
      <c r="I46" s="5">
        <f>(G46/J45)*1000000</f>
        <v>13.922331252940879</v>
      </c>
      <c r="K46" s="6" t="s">
        <v>16</v>
      </c>
      <c r="L46" s="6"/>
      <c r="M46" s="2" t="s">
        <v>15</v>
      </c>
      <c r="N46" t="s">
        <v>22</v>
      </c>
      <c r="O46">
        <v>20063.7</v>
      </c>
      <c r="P46">
        <v>7008.8</v>
      </c>
      <c r="Q46">
        <v>476</v>
      </c>
      <c r="R46">
        <v>48</v>
      </c>
      <c r="S46">
        <v>428</v>
      </c>
      <c r="T46">
        <v>89.92</v>
      </c>
      <c r="U46">
        <v>65.12</v>
      </c>
      <c r="V46">
        <v>6572321.5999999996</v>
      </c>
    </row>
    <row r="47" spans="1:22" x14ac:dyDescent="0.3">
      <c r="F47" s="2" t="s">
        <v>17</v>
      </c>
      <c r="G47">
        <v>168</v>
      </c>
      <c r="I47" s="5">
        <f>(G47/J45)*1000000</f>
        <v>19.015867077187544</v>
      </c>
      <c r="K47" s="6" t="s">
        <v>16</v>
      </c>
      <c r="L47" s="6"/>
      <c r="R47" s="2" t="s">
        <v>14</v>
      </c>
      <c r="S47">
        <v>117</v>
      </c>
      <c r="U47" s="5">
        <f>(S47/V46)*1000000</f>
        <v>17.801928621387002</v>
      </c>
    </row>
    <row r="49" spans="1:22" x14ac:dyDescent="0.3">
      <c r="B49" t="s">
        <v>2</v>
      </c>
      <c r="C49" t="s">
        <v>3</v>
      </c>
      <c r="D49" t="s">
        <v>4</v>
      </c>
      <c r="E49" t="s">
        <v>5</v>
      </c>
      <c r="F49" t="s">
        <v>6</v>
      </c>
      <c r="G49" t="s">
        <v>7</v>
      </c>
      <c r="H49" t="s">
        <v>8</v>
      </c>
      <c r="I49" t="s">
        <v>9</v>
      </c>
      <c r="J49" t="s">
        <v>10</v>
      </c>
      <c r="N49" t="s">
        <v>2</v>
      </c>
      <c r="O49" t="s">
        <v>3</v>
      </c>
      <c r="P49" t="s">
        <v>4</v>
      </c>
      <c r="Q49" t="s">
        <v>5</v>
      </c>
      <c r="R49" t="s">
        <v>6</v>
      </c>
      <c r="S49" t="s">
        <v>7</v>
      </c>
      <c r="T49" t="s">
        <v>8</v>
      </c>
      <c r="U49" t="s">
        <v>9</v>
      </c>
      <c r="V49" t="s">
        <v>10</v>
      </c>
    </row>
    <row r="50" spans="1:22" x14ac:dyDescent="0.3">
      <c r="A50" s="2" t="s">
        <v>11</v>
      </c>
      <c r="B50" t="s">
        <v>23</v>
      </c>
      <c r="C50">
        <v>19399.5</v>
      </c>
      <c r="D50">
        <v>16652.900000000001</v>
      </c>
      <c r="E50">
        <v>9782</v>
      </c>
      <c r="F50">
        <v>7105</v>
      </c>
      <c r="G50">
        <v>2677</v>
      </c>
      <c r="H50">
        <v>27.37</v>
      </c>
      <c r="I50" s="3">
        <v>1547.1</v>
      </c>
      <c r="J50">
        <v>1730328.4</v>
      </c>
      <c r="M50" s="2" t="s">
        <v>11</v>
      </c>
      <c r="N50" t="s">
        <v>23</v>
      </c>
      <c r="O50">
        <v>19379.900000000001</v>
      </c>
      <c r="P50">
        <v>16700.099999999999</v>
      </c>
      <c r="Q50">
        <v>12040</v>
      </c>
      <c r="R50">
        <v>8870</v>
      </c>
      <c r="S50">
        <v>3170</v>
      </c>
      <c r="T50">
        <v>26.33</v>
      </c>
      <c r="U50" s="3">
        <v>1443.6</v>
      </c>
      <c r="V50">
        <v>2195938.7999999998</v>
      </c>
    </row>
    <row r="51" spans="1:22" x14ac:dyDescent="0.3">
      <c r="A51" s="2"/>
      <c r="B51" t="s">
        <v>2</v>
      </c>
      <c r="C51" t="s">
        <v>3</v>
      </c>
      <c r="D51" t="s">
        <v>4</v>
      </c>
      <c r="E51" t="s">
        <v>5</v>
      </c>
      <c r="F51" t="s">
        <v>6</v>
      </c>
      <c r="G51" t="s">
        <v>7</v>
      </c>
      <c r="H51" t="s">
        <v>8</v>
      </c>
      <c r="I51" t="s">
        <v>9</v>
      </c>
      <c r="J51" t="s">
        <v>10</v>
      </c>
      <c r="N51" t="s">
        <v>2</v>
      </c>
      <c r="O51" t="s">
        <v>3</v>
      </c>
      <c r="P51" t="s">
        <v>4</v>
      </c>
      <c r="Q51" t="s">
        <v>5</v>
      </c>
      <c r="R51" t="s">
        <v>6</v>
      </c>
      <c r="S51" t="s">
        <v>7</v>
      </c>
      <c r="T51" t="s">
        <v>8</v>
      </c>
      <c r="U51" t="s">
        <v>9</v>
      </c>
      <c r="V51" t="s">
        <v>10</v>
      </c>
    </row>
    <row r="52" spans="1:22" x14ac:dyDescent="0.3">
      <c r="A52" s="2" t="s">
        <v>13</v>
      </c>
      <c r="B52" t="s">
        <v>23</v>
      </c>
      <c r="C52">
        <v>19399.5</v>
      </c>
      <c r="D52">
        <v>16652.900000000001</v>
      </c>
      <c r="E52">
        <v>9887</v>
      </c>
      <c r="F52">
        <v>9605</v>
      </c>
      <c r="G52">
        <v>282</v>
      </c>
      <c r="H52">
        <v>2.8519999999999999</v>
      </c>
      <c r="I52" s="4">
        <v>162.97</v>
      </c>
      <c r="J52">
        <v>1730328.4</v>
      </c>
      <c r="M52" s="2" t="s">
        <v>13</v>
      </c>
      <c r="N52" t="s">
        <v>23</v>
      </c>
      <c r="O52">
        <v>19379.900000000001</v>
      </c>
      <c r="P52">
        <v>16700.099999999999</v>
      </c>
      <c r="Q52">
        <v>12176</v>
      </c>
      <c r="R52">
        <v>11837</v>
      </c>
      <c r="S52">
        <v>339</v>
      </c>
      <c r="T52">
        <v>2.7839999999999998</v>
      </c>
      <c r="U52" s="4">
        <v>154.38</v>
      </c>
      <c r="V52">
        <v>2195938.7999999998</v>
      </c>
    </row>
    <row r="53" spans="1:22" x14ac:dyDescent="0.3">
      <c r="A53" s="2"/>
      <c r="B53" t="s">
        <v>2</v>
      </c>
      <c r="C53" t="s">
        <v>3</v>
      </c>
      <c r="D53" t="s">
        <v>4</v>
      </c>
      <c r="E53" t="s">
        <v>5</v>
      </c>
      <c r="F53" t="s">
        <v>6</v>
      </c>
      <c r="G53" t="s">
        <v>7</v>
      </c>
      <c r="H53" t="s">
        <v>8</v>
      </c>
      <c r="I53" t="s">
        <v>9</v>
      </c>
      <c r="J53" t="s">
        <v>10</v>
      </c>
      <c r="R53" s="2" t="s">
        <v>14</v>
      </c>
      <c r="S53">
        <v>161</v>
      </c>
      <c r="U53">
        <f>(S53/V52)*1000000</f>
        <v>73.31716166224669</v>
      </c>
    </row>
    <row r="54" spans="1:22" x14ac:dyDescent="0.3">
      <c r="A54" s="2" t="s">
        <v>15</v>
      </c>
      <c r="B54" t="s">
        <v>23</v>
      </c>
      <c r="C54">
        <v>19399.5</v>
      </c>
      <c r="D54">
        <v>16652.900000000001</v>
      </c>
      <c r="E54">
        <v>742</v>
      </c>
      <c r="F54">
        <v>552</v>
      </c>
      <c r="G54">
        <v>190</v>
      </c>
      <c r="H54">
        <v>25.61</v>
      </c>
      <c r="I54">
        <v>109.81</v>
      </c>
      <c r="J54">
        <v>1730328.4</v>
      </c>
      <c r="N54" t="s">
        <v>2</v>
      </c>
      <c r="O54" t="s">
        <v>3</v>
      </c>
      <c r="P54" t="s">
        <v>4</v>
      </c>
      <c r="Q54" t="s">
        <v>5</v>
      </c>
      <c r="R54" t="s">
        <v>6</v>
      </c>
      <c r="S54" t="s">
        <v>7</v>
      </c>
      <c r="T54" t="s">
        <v>8</v>
      </c>
      <c r="U54" t="s">
        <v>9</v>
      </c>
      <c r="V54" t="s">
        <v>10</v>
      </c>
    </row>
    <row r="55" spans="1:22" x14ac:dyDescent="0.3">
      <c r="F55" s="2" t="s">
        <v>14</v>
      </c>
      <c r="G55">
        <v>68</v>
      </c>
      <c r="I55" s="5">
        <f>(G55/J54)*1000000</f>
        <v>39.298898405643691</v>
      </c>
      <c r="K55" s="6" t="s">
        <v>16</v>
      </c>
      <c r="L55" s="6"/>
      <c r="M55" s="2" t="s">
        <v>15</v>
      </c>
      <c r="N55" t="s">
        <v>23</v>
      </c>
      <c r="O55">
        <v>19379.900000000001</v>
      </c>
      <c r="P55">
        <v>16700.099999999999</v>
      </c>
      <c r="Q55">
        <v>964</v>
      </c>
      <c r="R55">
        <v>733</v>
      </c>
      <c r="S55">
        <v>231</v>
      </c>
      <c r="T55">
        <v>23.96</v>
      </c>
      <c r="U55">
        <v>105.19</v>
      </c>
      <c r="V55">
        <v>2195938.7999999998</v>
      </c>
    </row>
    <row r="56" spans="1:22" x14ac:dyDescent="0.3">
      <c r="F56" s="2" t="s">
        <v>17</v>
      </c>
      <c r="G56">
        <v>84</v>
      </c>
      <c r="I56" s="5">
        <f>(G56/J54)*1000000</f>
        <v>48.545698030501036</v>
      </c>
      <c r="K56" s="6" t="s">
        <v>16</v>
      </c>
      <c r="L56" s="6"/>
      <c r="R56" s="2" t="s">
        <v>14</v>
      </c>
      <c r="S56">
        <v>70</v>
      </c>
      <c r="U56" s="5">
        <f>(S56/V55)*1000000</f>
        <v>31.877026809672476</v>
      </c>
    </row>
    <row r="58" spans="1:22" x14ac:dyDescent="0.3">
      <c r="B58" t="s">
        <v>2</v>
      </c>
      <c r="C58" t="s">
        <v>3</v>
      </c>
      <c r="D58" t="s">
        <v>4</v>
      </c>
      <c r="E58" t="s">
        <v>5</v>
      </c>
      <c r="F58" t="s">
        <v>6</v>
      </c>
      <c r="G58" t="s">
        <v>7</v>
      </c>
      <c r="H58" t="s">
        <v>8</v>
      </c>
      <c r="I58" t="s">
        <v>9</v>
      </c>
      <c r="J58" t="s">
        <v>10</v>
      </c>
      <c r="N58" t="s">
        <v>2</v>
      </c>
      <c r="O58" t="s">
        <v>3</v>
      </c>
      <c r="P58" t="s">
        <v>4</v>
      </c>
      <c r="Q58" t="s">
        <v>5</v>
      </c>
      <c r="R58" t="s">
        <v>6</v>
      </c>
      <c r="S58" t="s">
        <v>7</v>
      </c>
      <c r="T58" t="s">
        <v>8</v>
      </c>
      <c r="U58" t="s">
        <v>9</v>
      </c>
      <c r="V58" t="s">
        <v>10</v>
      </c>
    </row>
    <row r="59" spans="1:22" x14ac:dyDescent="0.3">
      <c r="A59" s="2" t="s">
        <v>11</v>
      </c>
      <c r="B59" t="s">
        <v>24</v>
      </c>
      <c r="C59">
        <v>18623.599999999999</v>
      </c>
      <c r="D59">
        <v>10026.799999999999</v>
      </c>
      <c r="E59">
        <v>9401</v>
      </c>
      <c r="F59">
        <v>8486</v>
      </c>
      <c r="G59">
        <v>915</v>
      </c>
      <c r="H59">
        <v>9.7330000000000005</v>
      </c>
      <c r="I59" s="3">
        <v>153.79</v>
      </c>
      <c r="J59">
        <v>5949754.4000000004</v>
      </c>
      <c r="M59" s="2" t="s">
        <v>11</v>
      </c>
      <c r="N59" t="s">
        <v>24</v>
      </c>
      <c r="O59">
        <v>18462</v>
      </c>
      <c r="P59">
        <v>10076.299999999999</v>
      </c>
      <c r="Q59">
        <v>14379</v>
      </c>
      <c r="R59">
        <v>11920</v>
      </c>
      <c r="S59">
        <v>2459</v>
      </c>
      <c r="T59">
        <v>17.100000000000001</v>
      </c>
      <c r="U59" s="3">
        <v>267.44</v>
      </c>
      <c r="V59">
        <v>9194514.9000000004</v>
      </c>
    </row>
    <row r="60" spans="1:22" x14ac:dyDescent="0.3">
      <c r="A60" s="2"/>
      <c r="B60" t="s">
        <v>2</v>
      </c>
      <c r="C60" t="s">
        <v>3</v>
      </c>
      <c r="D60" t="s">
        <v>4</v>
      </c>
      <c r="E60" t="s">
        <v>5</v>
      </c>
      <c r="F60" t="s">
        <v>6</v>
      </c>
      <c r="G60" t="s">
        <v>7</v>
      </c>
      <c r="H60" t="s">
        <v>8</v>
      </c>
      <c r="I60" t="s">
        <v>9</v>
      </c>
      <c r="J60" t="s">
        <v>10</v>
      </c>
      <c r="N60" t="s">
        <v>2</v>
      </c>
      <c r="O60" t="s">
        <v>3</v>
      </c>
      <c r="P60" t="s">
        <v>4</v>
      </c>
      <c r="Q60" t="s">
        <v>5</v>
      </c>
      <c r="R60" t="s">
        <v>6</v>
      </c>
      <c r="S60" t="s">
        <v>7</v>
      </c>
      <c r="T60" t="s">
        <v>8</v>
      </c>
      <c r="U60" t="s">
        <v>9</v>
      </c>
      <c r="V60" t="s">
        <v>10</v>
      </c>
    </row>
    <row r="61" spans="1:22" x14ac:dyDescent="0.3">
      <c r="A61" s="2" t="s">
        <v>13</v>
      </c>
      <c r="B61" t="s">
        <v>24</v>
      </c>
      <c r="C61">
        <v>18623.599999999999</v>
      </c>
      <c r="D61">
        <v>10026.799999999999</v>
      </c>
      <c r="E61">
        <v>9401</v>
      </c>
      <c r="F61">
        <v>8743</v>
      </c>
      <c r="G61">
        <v>658</v>
      </c>
      <c r="H61">
        <v>6.9989999999999997</v>
      </c>
      <c r="I61" s="4">
        <v>110.59</v>
      </c>
      <c r="J61">
        <v>5949754.4000000004</v>
      </c>
      <c r="M61" s="2" t="s">
        <v>13</v>
      </c>
      <c r="N61" t="s">
        <v>24</v>
      </c>
      <c r="O61">
        <v>18462</v>
      </c>
      <c r="P61">
        <v>10076.299999999999</v>
      </c>
      <c r="Q61">
        <v>14379</v>
      </c>
      <c r="R61">
        <v>13372</v>
      </c>
      <c r="S61">
        <v>1007</v>
      </c>
      <c r="T61">
        <v>7.0030000000000001</v>
      </c>
      <c r="U61">
        <v>109.52</v>
      </c>
      <c r="V61">
        <v>9194514.9000000004</v>
      </c>
    </row>
    <row r="62" spans="1:22" x14ac:dyDescent="0.3">
      <c r="A62" s="2"/>
      <c r="B62" t="s">
        <v>2</v>
      </c>
      <c r="C62" t="s">
        <v>3</v>
      </c>
      <c r="D62" t="s">
        <v>4</v>
      </c>
      <c r="E62" t="s">
        <v>5</v>
      </c>
      <c r="F62" t="s">
        <v>6</v>
      </c>
      <c r="G62" t="s">
        <v>7</v>
      </c>
      <c r="H62" t="s">
        <v>8</v>
      </c>
      <c r="I62" t="s">
        <v>9</v>
      </c>
      <c r="J62" t="s">
        <v>10</v>
      </c>
      <c r="R62" s="2" t="s">
        <v>14</v>
      </c>
      <c r="S62">
        <v>554</v>
      </c>
      <c r="U62" s="4">
        <f>(S62/V61)*1000000</f>
        <v>60.253314723542402</v>
      </c>
    </row>
    <row r="63" spans="1:22" x14ac:dyDescent="0.3">
      <c r="A63" s="2" t="s">
        <v>15</v>
      </c>
      <c r="B63" t="s">
        <v>24</v>
      </c>
      <c r="C63">
        <v>18623.599999999999</v>
      </c>
      <c r="D63">
        <v>10026.799999999999</v>
      </c>
      <c r="E63">
        <v>1134</v>
      </c>
      <c r="F63">
        <v>582</v>
      </c>
      <c r="G63">
        <v>552</v>
      </c>
      <c r="H63">
        <v>48.68</v>
      </c>
      <c r="I63">
        <v>92.78</v>
      </c>
      <c r="J63">
        <v>5949754.4000000004</v>
      </c>
      <c r="N63" t="s">
        <v>2</v>
      </c>
      <c r="O63" t="s">
        <v>3</v>
      </c>
      <c r="P63" t="s">
        <v>4</v>
      </c>
      <c r="Q63" t="s">
        <v>5</v>
      </c>
      <c r="R63" t="s">
        <v>6</v>
      </c>
      <c r="S63" t="s">
        <v>7</v>
      </c>
      <c r="T63" t="s">
        <v>8</v>
      </c>
      <c r="U63" t="s">
        <v>9</v>
      </c>
      <c r="V63" t="s">
        <v>10</v>
      </c>
    </row>
    <row r="64" spans="1:22" x14ac:dyDescent="0.3">
      <c r="F64" s="2" t="s">
        <v>14</v>
      </c>
      <c r="G64">
        <v>116</v>
      </c>
      <c r="I64" s="5">
        <f>(G64/J63)*1000000</f>
        <v>19.496603086675307</v>
      </c>
      <c r="K64" s="6" t="s">
        <v>16</v>
      </c>
      <c r="L64" s="6"/>
      <c r="M64" s="2" t="s">
        <v>15</v>
      </c>
      <c r="N64" t="s">
        <v>24</v>
      </c>
      <c r="O64">
        <v>18462</v>
      </c>
      <c r="P64">
        <v>10076.299999999999</v>
      </c>
      <c r="Q64">
        <v>1922</v>
      </c>
      <c r="R64">
        <v>985</v>
      </c>
      <c r="S64">
        <v>937</v>
      </c>
      <c r="T64">
        <v>48.75</v>
      </c>
      <c r="U64">
        <v>101.91</v>
      </c>
      <c r="V64">
        <v>9194514.9000000004</v>
      </c>
    </row>
    <row r="65" spans="1:21" x14ac:dyDescent="0.3">
      <c r="F65" s="2" t="s">
        <v>17</v>
      </c>
      <c r="G65">
        <v>135</v>
      </c>
      <c r="I65" s="5">
        <f>(G65/J63)*1000000</f>
        <v>22.690012212941092</v>
      </c>
      <c r="K65" s="6" t="s">
        <v>16</v>
      </c>
      <c r="L65" s="6"/>
      <c r="S65">
        <v>149</v>
      </c>
      <c r="U65" s="5">
        <f>(S65/V64)*1000000</f>
        <v>16.205313887739742</v>
      </c>
    </row>
    <row r="67" spans="1:21" x14ac:dyDescent="0.3">
      <c r="B67" t="s">
        <v>2</v>
      </c>
      <c r="C67" t="s">
        <v>3</v>
      </c>
      <c r="D67" t="s">
        <v>4</v>
      </c>
      <c r="E67" t="s">
        <v>5</v>
      </c>
      <c r="F67" t="s">
        <v>6</v>
      </c>
      <c r="G67" t="s">
        <v>7</v>
      </c>
      <c r="H67" t="s">
        <v>8</v>
      </c>
      <c r="I67" t="s">
        <v>9</v>
      </c>
      <c r="J67" t="s">
        <v>10</v>
      </c>
    </row>
    <row r="68" spans="1:21" x14ac:dyDescent="0.3">
      <c r="A68" s="2" t="s">
        <v>11</v>
      </c>
      <c r="B68" t="s">
        <v>25</v>
      </c>
      <c r="C68">
        <v>20682.2</v>
      </c>
      <c r="D68">
        <v>12675.5</v>
      </c>
      <c r="E68">
        <v>14038</v>
      </c>
      <c r="F68">
        <v>4309</v>
      </c>
      <c r="G68">
        <v>9729</v>
      </c>
      <c r="H68">
        <v>69.3</v>
      </c>
      <c r="I68" s="3">
        <v>3879</v>
      </c>
      <c r="J68">
        <v>2508133.5</v>
      </c>
    </row>
    <row r="69" spans="1:21" x14ac:dyDescent="0.3">
      <c r="A69" s="2"/>
      <c r="B69" t="s">
        <v>2</v>
      </c>
      <c r="C69" t="s">
        <v>3</v>
      </c>
      <c r="D69" t="s">
        <v>4</v>
      </c>
      <c r="E69" t="s">
        <v>5</v>
      </c>
      <c r="F69" t="s">
        <v>6</v>
      </c>
      <c r="G69" t="s">
        <v>7</v>
      </c>
      <c r="H69" t="s">
        <v>8</v>
      </c>
      <c r="I69" t="s">
        <v>9</v>
      </c>
      <c r="J69" t="s">
        <v>10</v>
      </c>
    </row>
    <row r="70" spans="1:21" x14ac:dyDescent="0.3">
      <c r="A70" s="2" t="s">
        <v>13</v>
      </c>
      <c r="B70" t="s">
        <v>25</v>
      </c>
      <c r="C70">
        <v>20682.2</v>
      </c>
      <c r="D70">
        <v>12675.5</v>
      </c>
      <c r="E70">
        <v>14420</v>
      </c>
      <c r="F70">
        <v>14390</v>
      </c>
      <c r="G70">
        <v>30</v>
      </c>
      <c r="H70">
        <v>0.20799999999999999</v>
      </c>
      <c r="I70" s="4">
        <v>11.96</v>
      </c>
      <c r="J70">
        <v>2508133.5</v>
      </c>
    </row>
    <row r="71" spans="1:21" x14ac:dyDescent="0.3">
      <c r="A71" s="2"/>
      <c r="B71" t="s">
        <v>2</v>
      </c>
      <c r="C71" t="s">
        <v>3</v>
      </c>
      <c r="D71" t="s">
        <v>4</v>
      </c>
      <c r="E71" t="s">
        <v>5</v>
      </c>
      <c r="F71" t="s">
        <v>6</v>
      </c>
      <c r="G71" t="s">
        <v>7</v>
      </c>
      <c r="H71" t="s">
        <v>8</v>
      </c>
      <c r="I71" t="s">
        <v>9</v>
      </c>
      <c r="J71" t="s">
        <v>10</v>
      </c>
    </row>
    <row r="72" spans="1:21" x14ac:dyDescent="0.3">
      <c r="A72" s="2" t="s">
        <v>15</v>
      </c>
      <c r="B72" t="s">
        <v>25</v>
      </c>
      <c r="C72">
        <v>20682.2</v>
      </c>
      <c r="D72">
        <v>12675.5</v>
      </c>
      <c r="E72">
        <v>42</v>
      </c>
      <c r="F72">
        <v>35</v>
      </c>
      <c r="G72">
        <v>7</v>
      </c>
      <c r="H72">
        <v>16.670000000000002</v>
      </c>
      <c r="I72">
        <v>2.7909999999999999</v>
      </c>
      <c r="J72">
        <v>2508133.5</v>
      </c>
    </row>
    <row r="73" spans="1:21" x14ac:dyDescent="0.3">
      <c r="F73" s="2" t="s">
        <v>14</v>
      </c>
      <c r="G73">
        <v>9</v>
      </c>
      <c r="I73" s="5">
        <f>(G73/J72)*1000000</f>
        <v>3.5883257410341196</v>
      </c>
      <c r="K73" s="6" t="s">
        <v>16</v>
      </c>
      <c r="L73" s="6"/>
    </row>
    <row r="74" spans="1:21" x14ac:dyDescent="0.3">
      <c r="F74" s="2" t="s">
        <v>17</v>
      </c>
      <c r="G74">
        <v>10</v>
      </c>
      <c r="I74" s="5">
        <f>(G74/J72)*1000000</f>
        <v>3.9870286011490217</v>
      </c>
      <c r="K74" s="6" t="s">
        <v>16</v>
      </c>
      <c r="L74" s="6"/>
    </row>
    <row r="76" spans="1:21" x14ac:dyDescent="0.3">
      <c r="B76" t="s">
        <v>2</v>
      </c>
      <c r="C76" t="s">
        <v>3</v>
      </c>
      <c r="D76" t="s">
        <v>4</v>
      </c>
      <c r="E76" t="s">
        <v>5</v>
      </c>
      <c r="F76" t="s">
        <v>6</v>
      </c>
      <c r="G76" t="s">
        <v>7</v>
      </c>
      <c r="H76" t="s">
        <v>8</v>
      </c>
      <c r="I76" t="s">
        <v>9</v>
      </c>
      <c r="J76" t="s">
        <v>10</v>
      </c>
    </row>
    <row r="77" spans="1:21" x14ac:dyDescent="0.3">
      <c r="A77" s="2" t="s">
        <v>11</v>
      </c>
      <c r="B77" t="s">
        <v>26</v>
      </c>
      <c r="C77">
        <v>12351.9</v>
      </c>
      <c r="D77">
        <v>12145.9</v>
      </c>
      <c r="E77">
        <v>12880</v>
      </c>
      <c r="F77">
        <v>11696</v>
      </c>
      <c r="G77">
        <v>1184</v>
      </c>
      <c r="H77">
        <v>9.1929999999999996</v>
      </c>
      <c r="I77" s="3">
        <v>85.19</v>
      </c>
      <c r="J77">
        <v>13898671.4</v>
      </c>
    </row>
    <row r="78" spans="1:21" x14ac:dyDescent="0.3">
      <c r="A78" s="2"/>
      <c r="B78" t="s">
        <v>2</v>
      </c>
      <c r="C78" t="s">
        <v>3</v>
      </c>
      <c r="D78" t="s">
        <v>4</v>
      </c>
      <c r="E78" t="s">
        <v>5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</row>
    <row r="79" spans="1:21" x14ac:dyDescent="0.3">
      <c r="A79" s="2" t="s">
        <v>13</v>
      </c>
      <c r="B79" t="s">
        <v>26</v>
      </c>
      <c r="C79">
        <v>12351.9</v>
      </c>
      <c r="D79">
        <v>12145.9</v>
      </c>
      <c r="E79">
        <v>12880</v>
      </c>
      <c r="F79">
        <v>11184</v>
      </c>
      <c r="G79">
        <v>1696</v>
      </c>
      <c r="H79">
        <v>13.17</v>
      </c>
      <c r="I79" s="4">
        <v>122.03</v>
      </c>
      <c r="J79">
        <v>13898671.4</v>
      </c>
    </row>
    <row r="80" spans="1:21" x14ac:dyDescent="0.3">
      <c r="A80" s="2"/>
      <c r="B80" t="s">
        <v>2</v>
      </c>
      <c r="C80" t="s">
        <v>3</v>
      </c>
      <c r="D80" t="s">
        <v>4</v>
      </c>
      <c r="E80" t="s">
        <v>5</v>
      </c>
      <c r="F80" t="s">
        <v>6</v>
      </c>
      <c r="G80" t="s">
        <v>7</v>
      </c>
      <c r="H80" t="s">
        <v>8</v>
      </c>
      <c r="I80" t="s">
        <v>9</v>
      </c>
      <c r="J80" t="s">
        <v>10</v>
      </c>
    </row>
    <row r="81" spans="1:12" x14ac:dyDescent="0.3">
      <c r="A81" s="2" t="s">
        <v>15</v>
      </c>
      <c r="B81" t="s">
        <v>26</v>
      </c>
      <c r="C81">
        <v>12351.9</v>
      </c>
      <c r="D81">
        <v>12145.9</v>
      </c>
      <c r="E81">
        <v>602</v>
      </c>
      <c r="F81">
        <v>36</v>
      </c>
      <c r="G81">
        <v>566</v>
      </c>
      <c r="H81">
        <v>94.02</v>
      </c>
      <c r="I81">
        <v>40.72</v>
      </c>
      <c r="J81">
        <v>13898671.4</v>
      </c>
    </row>
    <row r="82" spans="1:12" x14ac:dyDescent="0.3">
      <c r="F82" s="2" t="s">
        <v>14</v>
      </c>
      <c r="G82">
        <v>134</v>
      </c>
      <c r="I82" s="5">
        <f>(G82/J81)*1000000</f>
        <v>9.6412093029266082</v>
      </c>
      <c r="K82" s="6" t="s">
        <v>16</v>
      </c>
      <c r="L82" s="6"/>
    </row>
    <row r="83" spans="1:12" x14ac:dyDescent="0.3">
      <c r="F83" s="2" t="s">
        <v>17</v>
      </c>
      <c r="G83">
        <v>170</v>
      </c>
      <c r="I83" s="5">
        <f>(G83/J81)*1000000</f>
        <v>12.231384936548682</v>
      </c>
      <c r="K83" s="6" t="s">
        <v>16</v>
      </c>
      <c r="L83" s="6"/>
    </row>
    <row r="85" spans="1:12" x14ac:dyDescent="0.3">
      <c r="B85" t="s">
        <v>2</v>
      </c>
      <c r="C85" t="s">
        <v>3</v>
      </c>
      <c r="D85" t="s">
        <v>4</v>
      </c>
      <c r="E85" t="s">
        <v>5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</row>
    <row r="86" spans="1:12" x14ac:dyDescent="0.3">
      <c r="A86" s="2" t="s">
        <v>11</v>
      </c>
      <c r="B86" t="s">
        <v>27</v>
      </c>
      <c r="C86">
        <v>9433.1</v>
      </c>
      <c r="D86">
        <v>12695.4</v>
      </c>
      <c r="E86">
        <v>9369</v>
      </c>
      <c r="F86">
        <v>5658</v>
      </c>
      <c r="G86">
        <v>3711</v>
      </c>
      <c r="H86">
        <v>39.61</v>
      </c>
      <c r="I86" s="3">
        <v>2091.8000000000002</v>
      </c>
      <c r="J86">
        <v>1774088.9</v>
      </c>
    </row>
    <row r="87" spans="1:12" x14ac:dyDescent="0.3">
      <c r="A87" s="2"/>
      <c r="B87" t="s">
        <v>2</v>
      </c>
      <c r="C87" t="s">
        <v>3</v>
      </c>
      <c r="D87" t="s">
        <v>4</v>
      </c>
      <c r="E87" t="s">
        <v>5</v>
      </c>
      <c r="F87" t="s">
        <v>6</v>
      </c>
      <c r="G87" t="s">
        <v>7</v>
      </c>
      <c r="H87" t="s">
        <v>8</v>
      </c>
      <c r="I87" t="s">
        <v>9</v>
      </c>
      <c r="J87" t="s">
        <v>10</v>
      </c>
    </row>
    <row r="88" spans="1:12" x14ac:dyDescent="0.3">
      <c r="A88" s="2" t="s">
        <v>13</v>
      </c>
      <c r="B88" t="s">
        <v>27</v>
      </c>
      <c r="C88">
        <v>9433.1</v>
      </c>
      <c r="D88">
        <v>12695.4</v>
      </c>
      <c r="E88">
        <v>9491</v>
      </c>
      <c r="F88">
        <v>8630</v>
      </c>
      <c r="G88">
        <v>861</v>
      </c>
      <c r="H88">
        <v>9.0719999999999992</v>
      </c>
      <c r="I88" s="4">
        <v>485.32</v>
      </c>
      <c r="J88">
        <v>1774088.9</v>
      </c>
    </row>
    <row r="89" spans="1:12" x14ac:dyDescent="0.3">
      <c r="A89" s="2"/>
      <c r="B89" t="s">
        <v>2</v>
      </c>
      <c r="C89" t="s">
        <v>3</v>
      </c>
      <c r="D89" t="s">
        <v>4</v>
      </c>
      <c r="E89" t="s">
        <v>5</v>
      </c>
      <c r="F89" t="s">
        <v>6</v>
      </c>
      <c r="G89" t="s">
        <v>7</v>
      </c>
      <c r="H89" t="s">
        <v>8</v>
      </c>
      <c r="I89" t="s">
        <v>9</v>
      </c>
      <c r="J89" t="s">
        <v>10</v>
      </c>
    </row>
    <row r="90" spans="1:12" x14ac:dyDescent="0.3">
      <c r="A90" s="2" t="s">
        <v>15</v>
      </c>
      <c r="B90" t="s">
        <v>27</v>
      </c>
      <c r="C90">
        <v>9433.1</v>
      </c>
      <c r="D90">
        <v>12695.4</v>
      </c>
      <c r="E90">
        <v>809</v>
      </c>
      <c r="F90">
        <v>620</v>
      </c>
      <c r="G90">
        <v>189</v>
      </c>
      <c r="H90">
        <v>23.36</v>
      </c>
      <c r="I90">
        <v>106.53</v>
      </c>
      <c r="J90">
        <v>1774088.9</v>
      </c>
    </row>
    <row r="91" spans="1:12" x14ac:dyDescent="0.3">
      <c r="F91" s="2" t="s">
        <v>14</v>
      </c>
      <c r="G91">
        <v>45</v>
      </c>
      <c r="I91" s="5">
        <f>(G91/J90)*1000000</f>
        <v>25.365132491387552</v>
      </c>
      <c r="K91" s="6" t="s">
        <v>16</v>
      </c>
      <c r="L91" s="6"/>
    </row>
    <row r="92" spans="1:12" x14ac:dyDescent="0.3">
      <c r="F92" s="2" t="s">
        <v>17</v>
      </c>
      <c r="G92">
        <v>51</v>
      </c>
      <c r="I92" s="5">
        <f>(G92/J90)*1000000</f>
        <v>28.747150156905892</v>
      </c>
      <c r="K92" s="6" t="s">
        <v>16</v>
      </c>
      <c r="L92" s="6"/>
    </row>
    <row r="94" spans="1:12" x14ac:dyDescent="0.3">
      <c r="B94" t="s">
        <v>2</v>
      </c>
      <c r="C94" t="s">
        <v>3</v>
      </c>
      <c r="D94" t="s">
        <v>4</v>
      </c>
      <c r="E94" t="s">
        <v>5</v>
      </c>
      <c r="F94" t="s">
        <v>6</v>
      </c>
      <c r="G94" t="s">
        <v>7</v>
      </c>
      <c r="H94" t="s">
        <v>8</v>
      </c>
      <c r="I94" t="s">
        <v>9</v>
      </c>
      <c r="J94" t="s">
        <v>10</v>
      </c>
    </row>
    <row r="95" spans="1:12" x14ac:dyDescent="0.3">
      <c r="A95" s="2" t="s">
        <v>11</v>
      </c>
      <c r="B95" t="s">
        <v>28</v>
      </c>
      <c r="C95">
        <v>18225.8</v>
      </c>
      <c r="D95">
        <v>9328.4</v>
      </c>
      <c r="E95">
        <v>8830</v>
      </c>
      <c r="F95">
        <v>6819</v>
      </c>
      <c r="G95">
        <v>2011</v>
      </c>
      <c r="H95">
        <v>22.77</v>
      </c>
      <c r="I95" s="3">
        <v>445.06</v>
      </c>
      <c r="J95">
        <v>4518472.5999999996</v>
      </c>
    </row>
    <row r="96" spans="1:12" x14ac:dyDescent="0.3">
      <c r="A96" s="2"/>
      <c r="B96" t="s">
        <v>2</v>
      </c>
      <c r="C96" t="s">
        <v>3</v>
      </c>
      <c r="D96" t="s">
        <v>4</v>
      </c>
      <c r="E96" t="s">
        <v>5</v>
      </c>
      <c r="F96" t="s">
        <v>6</v>
      </c>
      <c r="G96" t="s">
        <v>7</v>
      </c>
      <c r="H96" t="s">
        <v>8</v>
      </c>
      <c r="I96" t="s">
        <v>9</v>
      </c>
      <c r="J96" t="s">
        <v>10</v>
      </c>
    </row>
    <row r="97" spans="1:12" x14ac:dyDescent="0.3">
      <c r="A97" s="2" t="s">
        <v>13</v>
      </c>
      <c r="B97" t="s">
        <v>28</v>
      </c>
      <c r="C97">
        <v>18225.8</v>
      </c>
      <c r="D97">
        <v>9328.4</v>
      </c>
      <c r="E97">
        <v>8830</v>
      </c>
      <c r="F97">
        <v>6389</v>
      </c>
      <c r="G97">
        <v>2441</v>
      </c>
      <c r="H97">
        <v>27.64</v>
      </c>
      <c r="I97" s="4">
        <v>540.23</v>
      </c>
      <c r="J97">
        <v>4518472.5999999996</v>
      </c>
    </row>
    <row r="98" spans="1:12" x14ac:dyDescent="0.3">
      <c r="A98" s="2"/>
      <c r="B98" t="s">
        <v>2</v>
      </c>
      <c r="C98" t="s">
        <v>3</v>
      </c>
      <c r="D98" t="s">
        <v>4</v>
      </c>
      <c r="E98" t="s">
        <v>5</v>
      </c>
      <c r="F98" t="s">
        <v>6</v>
      </c>
      <c r="G98" t="s">
        <v>7</v>
      </c>
      <c r="H98" t="s">
        <v>8</v>
      </c>
      <c r="I98" t="s">
        <v>9</v>
      </c>
      <c r="J98" t="s">
        <v>10</v>
      </c>
    </row>
    <row r="99" spans="1:12" x14ac:dyDescent="0.3">
      <c r="A99" s="2" t="s">
        <v>15</v>
      </c>
      <c r="B99" t="s">
        <v>28</v>
      </c>
      <c r="C99">
        <v>18225.8</v>
      </c>
      <c r="D99">
        <v>9328.4</v>
      </c>
      <c r="E99">
        <v>2194</v>
      </c>
      <c r="F99">
        <v>327</v>
      </c>
      <c r="G99">
        <v>1867</v>
      </c>
      <c r="H99">
        <v>85.1</v>
      </c>
      <c r="I99">
        <v>413.19</v>
      </c>
      <c r="J99">
        <v>4518472.5999999996</v>
      </c>
    </row>
    <row r="100" spans="1:12" x14ac:dyDescent="0.3">
      <c r="F100" s="2" t="s">
        <v>14</v>
      </c>
      <c r="G100">
        <v>104</v>
      </c>
      <c r="I100" s="5">
        <f>(G100/J99)*1000000</f>
        <v>23.016627344381817</v>
      </c>
      <c r="K100" s="6" t="s">
        <v>16</v>
      </c>
      <c r="L100" s="6"/>
    </row>
    <row r="101" spans="1:12" x14ac:dyDescent="0.3">
      <c r="F101" s="2" t="s">
        <v>17</v>
      </c>
      <c r="G101">
        <v>231</v>
      </c>
      <c r="I101" s="5">
        <f>(G101/J99)*1000000</f>
        <v>51.123470351463467</v>
      </c>
      <c r="K101" s="6" t="s">
        <v>16</v>
      </c>
      <c r="L101" s="6"/>
    </row>
    <row r="103" spans="1:12" x14ac:dyDescent="0.3">
      <c r="B103" t="s">
        <v>2</v>
      </c>
      <c r="C103" t="s">
        <v>3</v>
      </c>
      <c r="D103" t="s">
        <v>4</v>
      </c>
      <c r="E103" t="s">
        <v>5</v>
      </c>
      <c r="F103" t="s">
        <v>6</v>
      </c>
      <c r="G103" t="s">
        <v>7</v>
      </c>
      <c r="H103" t="s">
        <v>8</v>
      </c>
      <c r="I103" t="s">
        <v>9</v>
      </c>
      <c r="J103" t="s">
        <v>10</v>
      </c>
    </row>
    <row r="104" spans="1:12" x14ac:dyDescent="0.3">
      <c r="A104" s="2" t="s">
        <v>11</v>
      </c>
      <c r="B104" t="s">
        <v>29</v>
      </c>
      <c r="C104">
        <v>10326.9</v>
      </c>
      <c r="D104">
        <v>9731.2999999999993</v>
      </c>
      <c r="E104">
        <v>12631</v>
      </c>
      <c r="F104">
        <v>12515</v>
      </c>
      <c r="G104">
        <v>116</v>
      </c>
      <c r="H104">
        <v>0.91839999999999999</v>
      </c>
      <c r="I104" s="3">
        <v>34.24</v>
      </c>
      <c r="J104">
        <v>3387556.7</v>
      </c>
    </row>
    <row r="105" spans="1:12" x14ac:dyDescent="0.3">
      <c r="A105" s="2"/>
      <c r="B105" t="s">
        <v>2</v>
      </c>
      <c r="C105" t="s">
        <v>3</v>
      </c>
      <c r="D105" t="s">
        <v>4</v>
      </c>
      <c r="E105" t="s">
        <v>5</v>
      </c>
      <c r="F105" t="s">
        <v>6</v>
      </c>
      <c r="G105" t="s">
        <v>7</v>
      </c>
      <c r="H105" t="s">
        <v>8</v>
      </c>
      <c r="I105" t="s">
        <v>9</v>
      </c>
      <c r="J105" t="s">
        <v>10</v>
      </c>
    </row>
    <row r="106" spans="1:12" x14ac:dyDescent="0.3">
      <c r="A106" s="2" t="s">
        <v>13</v>
      </c>
      <c r="B106" t="s">
        <v>29</v>
      </c>
      <c r="C106">
        <v>10326.9</v>
      </c>
      <c r="D106">
        <v>9731.2999999999993</v>
      </c>
      <c r="E106">
        <v>13159</v>
      </c>
      <c r="F106">
        <v>13141</v>
      </c>
      <c r="G106">
        <v>18</v>
      </c>
      <c r="H106">
        <v>0.1368</v>
      </c>
      <c r="I106" s="4">
        <v>5.3140000000000001</v>
      </c>
      <c r="J106">
        <v>3387556.7</v>
      </c>
    </row>
    <row r="107" spans="1:12" x14ac:dyDescent="0.3">
      <c r="A107" s="2"/>
      <c r="B107" t="s">
        <v>2</v>
      </c>
      <c r="C107" t="s">
        <v>3</v>
      </c>
      <c r="D107" t="s">
        <v>4</v>
      </c>
      <c r="E107" t="s">
        <v>5</v>
      </c>
      <c r="F107" t="s">
        <v>6</v>
      </c>
      <c r="G107" t="s">
        <v>7</v>
      </c>
      <c r="H107" t="s">
        <v>8</v>
      </c>
      <c r="I107" t="s">
        <v>9</v>
      </c>
      <c r="J107" t="s">
        <v>10</v>
      </c>
    </row>
    <row r="108" spans="1:12" x14ac:dyDescent="0.3">
      <c r="A108" s="2" t="s">
        <v>15</v>
      </c>
      <c r="B108" t="s">
        <v>29</v>
      </c>
      <c r="C108">
        <v>10326.9</v>
      </c>
      <c r="D108">
        <v>9731.2999999999993</v>
      </c>
      <c r="E108">
        <v>178</v>
      </c>
      <c r="F108">
        <v>162</v>
      </c>
      <c r="G108">
        <v>16</v>
      </c>
      <c r="H108">
        <v>8.9890000000000008</v>
      </c>
      <c r="I108">
        <v>4.7229999999999999</v>
      </c>
      <c r="J108">
        <v>3387556.7</v>
      </c>
    </row>
    <row r="109" spans="1:12" x14ac:dyDescent="0.3">
      <c r="F109" s="2" t="s">
        <v>14</v>
      </c>
      <c r="G109">
        <v>18</v>
      </c>
      <c r="I109" s="5">
        <f>(G109/J108)*1000000</f>
        <v>5.3135641980546033</v>
      </c>
      <c r="K109" s="6" t="s">
        <v>16</v>
      </c>
      <c r="L109" s="6"/>
    </row>
    <row r="110" spans="1:12" x14ac:dyDescent="0.3">
      <c r="F110" s="2" t="s">
        <v>17</v>
      </c>
      <c r="G110">
        <v>18</v>
      </c>
      <c r="I110" s="5">
        <f>(G110/J108)*1000000</f>
        <v>5.3135641980546033</v>
      </c>
      <c r="K110" s="6" t="s">
        <v>16</v>
      </c>
      <c r="L110" s="6"/>
    </row>
    <row r="112" spans="1:12" x14ac:dyDescent="0.3">
      <c r="B112" t="s">
        <v>2</v>
      </c>
      <c r="C112" t="s">
        <v>3</v>
      </c>
      <c r="D112" t="s">
        <v>4</v>
      </c>
      <c r="E112" t="s">
        <v>5</v>
      </c>
      <c r="F112" t="s">
        <v>6</v>
      </c>
      <c r="G112" t="s">
        <v>7</v>
      </c>
      <c r="H112" t="s">
        <v>8</v>
      </c>
      <c r="I112" t="s">
        <v>9</v>
      </c>
      <c r="J112" t="s">
        <v>10</v>
      </c>
    </row>
    <row r="113" spans="1:12" x14ac:dyDescent="0.3">
      <c r="A113" s="2" t="s">
        <v>11</v>
      </c>
      <c r="B113" t="s">
        <v>30</v>
      </c>
      <c r="C113">
        <v>11023.6</v>
      </c>
      <c r="D113">
        <v>15203</v>
      </c>
      <c r="E113">
        <v>2003</v>
      </c>
      <c r="F113">
        <v>1901</v>
      </c>
      <c r="G113">
        <v>102</v>
      </c>
      <c r="H113">
        <v>5.0919999999999996</v>
      </c>
      <c r="I113" s="3">
        <v>24.34</v>
      </c>
      <c r="J113">
        <v>4191305</v>
      </c>
    </row>
    <row r="114" spans="1:12" x14ac:dyDescent="0.3">
      <c r="A114" s="2"/>
      <c r="B114" t="s">
        <v>2</v>
      </c>
      <c r="C114" t="s">
        <v>3</v>
      </c>
      <c r="D114" t="s">
        <v>4</v>
      </c>
      <c r="E114" t="s">
        <v>5</v>
      </c>
      <c r="F114" t="s">
        <v>6</v>
      </c>
      <c r="G114" t="s">
        <v>7</v>
      </c>
      <c r="H114" t="s">
        <v>8</v>
      </c>
      <c r="I114" t="s">
        <v>9</v>
      </c>
      <c r="J114" t="s">
        <v>10</v>
      </c>
    </row>
    <row r="115" spans="1:12" x14ac:dyDescent="0.3">
      <c r="A115" s="2" t="s">
        <v>13</v>
      </c>
      <c r="B115" t="s">
        <v>30</v>
      </c>
      <c r="C115">
        <v>11023.6</v>
      </c>
      <c r="D115">
        <v>15203</v>
      </c>
      <c r="E115">
        <v>2003</v>
      </c>
      <c r="F115">
        <v>1894</v>
      </c>
      <c r="G115">
        <v>109</v>
      </c>
      <c r="H115">
        <v>5.4420000000000002</v>
      </c>
      <c r="I115" s="4">
        <v>26.01</v>
      </c>
      <c r="J115">
        <v>4191305</v>
      </c>
    </row>
    <row r="116" spans="1:12" x14ac:dyDescent="0.3">
      <c r="A116" s="2"/>
      <c r="B116" t="s">
        <v>2</v>
      </c>
      <c r="C116" t="s">
        <v>3</v>
      </c>
      <c r="D116" t="s">
        <v>4</v>
      </c>
      <c r="E116" t="s">
        <v>5</v>
      </c>
      <c r="F116" t="s">
        <v>6</v>
      </c>
      <c r="G116" t="s">
        <v>7</v>
      </c>
      <c r="H116" t="s">
        <v>8</v>
      </c>
      <c r="I116" t="s">
        <v>9</v>
      </c>
      <c r="J116" t="s">
        <v>10</v>
      </c>
    </row>
    <row r="117" spans="1:12" x14ac:dyDescent="0.3">
      <c r="A117" s="2" t="s">
        <v>15</v>
      </c>
      <c r="B117" t="s">
        <v>30</v>
      </c>
      <c r="C117">
        <v>11023.6</v>
      </c>
      <c r="D117">
        <v>15203</v>
      </c>
      <c r="E117">
        <v>57</v>
      </c>
      <c r="F117">
        <v>27</v>
      </c>
      <c r="G117">
        <v>30</v>
      </c>
      <c r="H117">
        <v>52.63</v>
      </c>
      <c r="I117">
        <v>7.1580000000000004</v>
      </c>
      <c r="J117">
        <v>4191305</v>
      </c>
    </row>
    <row r="118" spans="1:12" x14ac:dyDescent="0.3">
      <c r="F118" s="2" t="s">
        <v>14</v>
      </c>
      <c r="G118">
        <v>24</v>
      </c>
      <c r="I118" s="5">
        <f>(G118/J117)*1000000</f>
        <v>5.7261401878412572</v>
      </c>
      <c r="K118" s="6" t="s">
        <v>16</v>
      </c>
      <c r="L118" s="6"/>
    </row>
    <row r="119" spans="1:12" x14ac:dyDescent="0.3">
      <c r="F119" s="2" t="s">
        <v>17</v>
      </c>
      <c r="G119">
        <v>29</v>
      </c>
      <c r="I119" s="5">
        <f>(G119/J117)*1000000</f>
        <v>6.9190860603081852</v>
      </c>
      <c r="K119" s="6" t="s">
        <v>16</v>
      </c>
      <c r="L119" s="6"/>
    </row>
    <row r="121" spans="1:12" x14ac:dyDescent="0.3">
      <c r="B121" t="s">
        <v>2</v>
      </c>
      <c r="C121" t="s">
        <v>3</v>
      </c>
      <c r="D121" t="s">
        <v>4</v>
      </c>
      <c r="E121" t="s">
        <v>5</v>
      </c>
      <c r="F121" t="s">
        <v>6</v>
      </c>
      <c r="G121" t="s">
        <v>7</v>
      </c>
      <c r="H121" t="s">
        <v>8</v>
      </c>
      <c r="I121" t="s">
        <v>9</v>
      </c>
      <c r="J121" t="s">
        <v>10</v>
      </c>
    </row>
    <row r="122" spans="1:12" x14ac:dyDescent="0.3">
      <c r="A122" s="2" t="s">
        <v>11</v>
      </c>
      <c r="B122" t="s">
        <v>31</v>
      </c>
      <c r="C122">
        <v>30139.3</v>
      </c>
      <c r="D122">
        <v>10918.8</v>
      </c>
      <c r="E122">
        <v>11900</v>
      </c>
      <c r="F122">
        <v>7747</v>
      </c>
      <c r="G122">
        <v>4153</v>
      </c>
      <c r="H122">
        <v>34.9</v>
      </c>
      <c r="I122" s="3">
        <v>2340.6</v>
      </c>
      <c r="J122">
        <v>1774361.1</v>
      </c>
    </row>
    <row r="123" spans="1:12" x14ac:dyDescent="0.3">
      <c r="A123" s="2"/>
      <c r="B123" t="s">
        <v>2</v>
      </c>
      <c r="C123" t="s">
        <v>3</v>
      </c>
      <c r="D123" t="s">
        <v>4</v>
      </c>
      <c r="E123" t="s">
        <v>5</v>
      </c>
      <c r="F123" t="s">
        <v>6</v>
      </c>
      <c r="G123" t="s">
        <v>7</v>
      </c>
      <c r="H123" t="s">
        <v>8</v>
      </c>
      <c r="I123" t="s">
        <v>9</v>
      </c>
      <c r="J123" t="s">
        <v>10</v>
      </c>
    </row>
    <row r="124" spans="1:12" x14ac:dyDescent="0.3">
      <c r="A124" s="2" t="s">
        <v>13</v>
      </c>
      <c r="B124" t="s">
        <v>31</v>
      </c>
      <c r="C124">
        <v>30139.3</v>
      </c>
      <c r="D124">
        <v>10918.8</v>
      </c>
      <c r="E124">
        <v>11933</v>
      </c>
      <c r="F124">
        <v>11848</v>
      </c>
      <c r="G124">
        <v>85</v>
      </c>
      <c r="H124">
        <v>0.71230000000000004</v>
      </c>
      <c r="I124" s="4">
        <v>47.9</v>
      </c>
      <c r="J124">
        <v>1774361.1</v>
      </c>
    </row>
    <row r="125" spans="1:12" x14ac:dyDescent="0.3">
      <c r="A125" s="2"/>
      <c r="B125" t="s">
        <v>2</v>
      </c>
      <c r="C125" t="s">
        <v>3</v>
      </c>
      <c r="D125" t="s">
        <v>4</v>
      </c>
      <c r="E125" t="s">
        <v>5</v>
      </c>
      <c r="F125" t="s">
        <v>6</v>
      </c>
      <c r="G125" t="s">
        <v>7</v>
      </c>
      <c r="H125" t="s">
        <v>8</v>
      </c>
      <c r="I125" t="s">
        <v>9</v>
      </c>
      <c r="J125" t="s">
        <v>10</v>
      </c>
    </row>
    <row r="126" spans="1:12" x14ac:dyDescent="0.3">
      <c r="A126" s="2" t="s">
        <v>15</v>
      </c>
      <c r="B126" t="s">
        <v>31</v>
      </c>
      <c r="C126">
        <v>30139.3</v>
      </c>
      <c r="D126">
        <v>10918.8</v>
      </c>
      <c r="E126">
        <v>1688</v>
      </c>
      <c r="F126">
        <v>1582</v>
      </c>
      <c r="G126">
        <v>106</v>
      </c>
      <c r="H126">
        <v>6.28</v>
      </c>
      <c r="I126">
        <v>59.74</v>
      </c>
      <c r="J126">
        <v>1774361.1</v>
      </c>
    </row>
    <row r="127" spans="1:12" x14ac:dyDescent="0.3">
      <c r="F127" s="2" t="s">
        <v>14</v>
      </c>
      <c r="G127">
        <v>22</v>
      </c>
      <c r="I127" s="5">
        <f>(G127/J126)*1000000</f>
        <v>12.398829077125281</v>
      </c>
      <c r="K127" s="6" t="s">
        <v>16</v>
      </c>
      <c r="L127" s="6"/>
    </row>
    <row r="128" spans="1:12" x14ac:dyDescent="0.3">
      <c r="F128" s="2" t="s">
        <v>17</v>
      </c>
      <c r="G128">
        <v>33</v>
      </c>
      <c r="I128" s="5">
        <f>(G128/J126)*1000000</f>
        <v>18.598243615687924</v>
      </c>
      <c r="K128" s="6" t="s">
        <v>16</v>
      </c>
      <c r="L128" s="6"/>
    </row>
    <row r="130" spans="1:12" x14ac:dyDescent="0.3">
      <c r="B130" t="s">
        <v>2</v>
      </c>
      <c r="C130" t="s">
        <v>3</v>
      </c>
      <c r="D130" t="s">
        <v>4</v>
      </c>
      <c r="E130" t="s">
        <v>5</v>
      </c>
      <c r="F130" t="s">
        <v>6</v>
      </c>
      <c r="G130" t="s">
        <v>7</v>
      </c>
      <c r="H130" t="s">
        <v>8</v>
      </c>
      <c r="I130" t="s">
        <v>9</v>
      </c>
      <c r="J130" t="s">
        <v>10</v>
      </c>
    </row>
    <row r="131" spans="1:12" x14ac:dyDescent="0.3">
      <c r="A131" s="2" t="s">
        <v>11</v>
      </c>
      <c r="B131" t="s">
        <v>32</v>
      </c>
      <c r="C131">
        <v>27776</v>
      </c>
      <c r="D131">
        <v>14013.4</v>
      </c>
      <c r="E131">
        <v>6712</v>
      </c>
      <c r="F131">
        <v>4524</v>
      </c>
      <c r="G131">
        <v>2188</v>
      </c>
      <c r="H131">
        <v>32.6</v>
      </c>
      <c r="I131" s="3">
        <v>197.9</v>
      </c>
      <c r="J131">
        <v>11056296.699999999</v>
      </c>
    </row>
    <row r="132" spans="1:12" x14ac:dyDescent="0.3">
      <c r="A132" s="2"/>
      <c r="B132" t="s">
        <v>2</v>
      </c>
      <c r="C132" t="s">
        <v>3</v>
      </c>
      <c r="D132" t="s">
        <v>4</v>
      </c>
      <c r="E132" t="s">
        <v>5</v>
      </c>
      <c r="F132" t="s">
        <v>6</v>
      </c>
      <c r="G132" t="s">
        <v>7</v>
      </c>
      <c r="H132" t="s">
        <v>8</v>
      </c>
      <c r="I132" t="s">
        <v>9</v>
      </c>
      <c r="J132" t="s">
        <v>10</v>
      </c>
    </row>
    <row r="133" spans="1:12" x14ac:dyDescent="0.3">
      <c r="A133" s="2" t="s">
        <v>13</v>
      </c>
      <c r="B133" t="s">
        <v>32</v>
      </c>
      <c r="C133">
        <v>27776</v>
      </c>
      <c r="D133">
        <v>14013.4</v>
      </c>
      <c r="E133">
        <v>5346</v>
      </c>
      <c r="F133">
        <v>4945</v>
      </c>
      <c r="G133">
        <v>401</v>
      </c>
      <c r="H133">
        <v>7.5010000000000003</v>
      </c>
      <c r="I133" s="4">
        <v>36.270000000000003</v>
      </c>
      <c r="J133">
        <v>11056296.699999999</v>
      </c>
    </row>
    <row r="134" spans="1:12" x14ac:dyDescent="0.3">
      <c r="A134" s="2"/>
      <c r="B134" t="s">
        <v>2</v>
      </c>
      <c r="C134" t="s">
        <v>3</v>
      </c>
      <c r="D134" t="s">
        <v>4</v>
      </c>
      <c r="E134" t="s">
        <v>5</v>
      </c>
      <c r="F134" t="s">
        <v>6</v>
      </c>
      <c r="G134" t="s">
        <v>7</v>
      </c>
      <c r="H134" t="s">
        <v>8</v>
      </c>
      <c r="I134" t="s">
        <v>9</v>
      </c>
      <c r="J134" t="s">
        <v>10</v>
      </c>
    </row>
    <row r="135" spans="1:12" x14ac:dyDescent="0.3">
      <c r="A135" s="2" t="s">
        <v>15</v>
      </c>
      <c r="B135" t="s">
        <v>32</v>
      </c>
      <c r="C135">
        <v>27776</v>
      </c>
      <c r="D135">
        <v>14013.4</v>
      </c>
      <c r="E135">
        <v>2385</v>
      </c>
      <c r="F135">
        <v>1994</v>
      </c>
      <c r="G135">
        <v>391</v>
      </c>
      <c r="H135">
        <v>16.39</v>
      </c>
      <c r="I135">
        <v>35.36</v>
      </c>
      <c r="J135">
        <v>11056296.699999999</v>
      </c>
    </row>
    <row r="136" spans="1:12" x14ac:dyDescent="0.3">
      <c r="F136" s="2" t="s">
        <v>14</v>
      </c>
      <c r="G136">
        <v>89</v>
      </c>
      <c r="I136" s="5">
        <f>(G136/J135)*1000000</f>
        <v>8.0497116181768167</v>
      </c>
      <c r="K136" s="6" t="s">
        <v>16</v>
      </c>
      <c r="L136" s="6"/>
    </row>
    <row r="137" spans="1:12" x14ac:dyDescent="0.3">
      <c r="F137" s="2" t="s">
        <v>17</v>
      </c>
      <c r="G137">
        <v>107</v>
      </c>
      <c r="I137" s="5">
        <f>(G137/J135)*1000000</f>
        <v>9.6777431814035904</v>
      </c>
      <c r="K137" s="6" t="s">
        <v>16</v>
      </c>
      <c r="L137" s="6"/>
    </row>
    <row r="139" spans="1:12" x14ac:dyDescent="0.3">
      <c r="B139" t="s">
        <v>2</v>
      </c>
      <c r="C139" t="s">
        <v>3</v>
      </c>
      <c r="D139" t="s">
        <v>4</v>
      </c>
      <c r="E139" t="s">
        <v>5</v>
      </c>
      <c r="F139" t="s">
        <v>6</v>
      </c>
      <c r="G139" t="s">
        <v>7</v>
      </c>
      <c r="H139" t="s">
        <v>8</v>
      </c>
      <c r="I139" t="s">
        <v>9</v>
      </c>
      <c r="J139" t="s">
        <v>10</v>
      </c>
    </row>
    <row r="140" spans="1:12" x14ac:dyDescent="0.3">
      <c r="A140" s="2" t="s">
        <v>11</v>
      </c>
      <c r="B140" t="s">
        <v>33</v>
      </c>
      <c r="C140">
        <v>18098.599999999999</v>
      </c>
      <c r="D140">
        <v>14168.9</v>
      </c>
      <c r="E140">
        <v>6145</v>
      </c>
      <c r="F140">
        <v>3898</v>
      </c>
      <c r="G140">
        <v>2247</v>
      </c>
      <c r="H140">
        <v>36.57</v>
      </c>
      <c r="I140" s="3">
        <v>2143.3000000000002</v>
      </c>
      <c r="J140">
        <v>1048364.3</v>
      </c>
    </row>
    <row r="141" spans="1:12" x14ac:dyDescent="0.3">
      <c r="A141" s="2"/>
      <c r="B141" t="s">
        <v>2</v>
      </c>
      <c r="C141" t="s">
        <v>3</v>
      </c>
      <c r="D141" t="s">
        <v>4</v>
      </c>
      <c r="E141" t="s">
        <v>5</v>
      </c>
      <c r="F141" t="s">
        <v>6</v>
      </c>
      <c r="G141" t="s">
        <v>7</v>
      </c>
      <c r="H141" t="s">
        <v>8</v>
      </c>
      <c r="I141" t="s">
        <v>9</v>
      </c>
      <c r="J141" t="s">
        <v>10</v>
      </c>
    </row>
    <row r="142" spans="1:12" x14ac:dyDescent="0.3">
      <c r="A142" s="2" t="s">
        <v>13</v>
      </c>
      <c r="B142" t="s">
        <v>33</v>
      </c>
      <c r="C142">
        <v>18098.599999999999</v>
      </c>
      <c r="D142">
        <v>14168.9</v>
      </c>
      <c r="E142">
        <v>6208</v>
      </c>
      <c r="F142">
        <v>6151</v>
      </c>
      <c r="G142">
        <v>57</v>
      </c>
      <c r="H142">
        <v>0.91820000000000002</v>
      </c>
      <c r="I142" s="4">
        <v>54.37</v>
      </c>
      <c r="J142">
        <v>1048364.3</v>
      </c>
    </row>
    <row r="143" spans="1:12" x14ac:dyDescent="0.3">
      <c r="A143" s="2"/>
      <c r="B143" t="s">
        <v>2</v>
      </c>
      <c r="C143" t="s">
        <v>3</v>
      </c>
      <c r="D143" t="s">
        <v>4</v>
      </c>
      <c r="E143" t="s">
        <v>5</v>
      </c>
      <c r="F143" t="s">
        <v>6</v>
      </c>
      <c r="G143" t="s">
        <v>7</v>
      </c>
      <c r="H143" t="s">
        <v>8</v>
      </c>
      <c r="I143" t="s">
        <v>9</v>
      </c>
      <c r="J143" t="s">
        <v>10</v>
      </c>
    </row>
    <row r="144" spans="1:12" x14ac:dyDescent="0.3">
      <c r="A144" s="2" t="s">
        <v>15</v>
      </c>
      <c r="B144" t="s">
        <v>33</v>
      </c>
      <c r="C144">
        <v>18098.599999999999</v>
      </c>
      <c r="D144">
        <v>14168.9</v>
      </c>
      <c r="E144">
        <v>400</v>
      </c>
      <c r="F144">
        <v>304</v>
      </c>
      <c r="G144">
        <v>96</v>
      </c>
      <c r="H144">
        <v>24</v>
      </c>
      <c r="I144">
        <v>91.57</v>
      </c>
      <c r="J144">
        <v>1048364.3</v>
      </c>
    </row>
    <row r="145" spans="1:12" x14ac:dyDescent="0.3">
      <c r="F145" s="2" t="s">
        <v>14</v>
      </c>
      <c r="G145">
        <v>16</v>
      </c>
      <c r="I145" s="5">
        <f>(G145/J144)*1000000</f>
        <v>15.261870325038727</v>
      </c>
      <c r="K145" s="6" t="s">
        <v>16</v>
      </c>
      <c r="L145" s="6"/>
    </row>
    <row r="146" spans="1:12" x14ac:dyDescent="0.3">
      <c r="F146" s="2" t="s">
        <v>17</v>
      </c>
      <c r="G146">
        <v>23</v>
      </c>
      <c r="I146" s="5">
        <f>(G146/J144)*1000000</f>
        <v>21.938938592243172</v>
      </c>
      <c r="K146" s="6" t="s">
        <v>16</v>
      </c>
      <c r="L146" s="6"/>
    </row>
    <row r="148" spans="1:12" x14ac:dyDescent="0.3">
      <c r="B148" t="s">
        <v>2</v>
      </c>
      <c r="C148" t="s">
        <v>3</v>
      </c>
      <c r="D148" t="s">
        <v>4</v>
      </c>
      <c r="E148" t="s">
        <v>5</v>
      </c>
      <c r="F148" t="s">
        <v>6</v>
      </c>
      <c r="G148" t="s">
        <v>7</v>
      </c>
      <c r="H148" t="s">
        <v>8</v>
      </c>
      <c r="I148" t="s">
        <v>9</v>
      </c>
      <c r="J148" t="s">
        <v>10</v>
      </c>
    </row>
    <row r="149" spans="1:12" x14ac:dyDescent="0.3">
      <c r="A149" s="2" t="s">
        <v>11</v>
      </c>
      <c r="B149" t="s">
        <v>34</v>
      </c>
      <c r="C149">
        <v>18496.8</v>
      </c>
      <c r="D149">
        <v>4451.3999999999996</v>
      </c>
      <c r="E149">
        <v>6191</v>
      </c>
      <c r="F149">
        <v>5520</v>
      </c>
      <c r="G149">
        <v>671</v>
      </c>
      <c r="H149">
        <v>10.84</v>
      </c>
      <c r="I149" s="3">
        <v>118.85</v>
      </c>
      <c r="J149">
        <v>5646000.2999999998</v>
      </c>
    </row>
    <row r="150" spans="1:12" x14ac:dyDescent="0.3">
      <c r="A150" s="2"/>
      <c r="B150" t="s">
        <v>2</v>
      </c>
      <c r="C150" t="s">
        <v>3</v>
      </c>
      <c r="D150" t="s">
        <v>4</v>
      </c>
      <c r="E150" t="s">
        <v>5</v>
      </c>
      <c r="F150" t="s">
        <v>6</v>
      </c>
      <c r="G150" t="s">
        <v>7</v>
      </c>
      <c r="H150" t="s">
        <v>8</v>
      </c>
      <c r="I150" t="s">
        <v>9</v>
      </c>
      <c r="J150" t="s">
        <v>10</v>
      </c>
    </row>
    <row r="151" spans="1:12" x14ac:dyDescent="0.3">
      <c r="A151" s="2" t="s">
        <v>13</v>
      </c>
      <c r="B151" t="s">
        <v>34</v>
      </c>
      <c r="C151">
        <v>18496.8</v>
      </c>
      <c r="D151">
        <v>4451.3999999999996</v>
      </c>
      <c r="E151">
        <v>6191</v>
      </c>
      <c r="F151">
        <v>5723</v>
      </c>
      <c r="G151">
        <v>468</v>
      </c>
      <c r="H151">
        <v>7.5590000000000002</v>
      </c>
      <c r="I151" s="4">
        <v>82.89</v>
      </c>
      <c r="J151">
        <v>5646000.2999999998</v>
      </c>
    </row>
    <row r="152" spans="1:12" x14ac:dyDescent="0.3">
      <c r="A152" s="2"/>
      <c r="B152" t="s">
        <v>2</v>
      </c>
      <c r="C152" t="s">
        <v>3</v>
      </c>
      <c r="D152" t="s">
        <v>4</v>
      </c>
      <c r="E152" t="s">
        <v>5</v>
      </c>
      <c r="F152" t="s">
        <v>6</v>
      </c>
      <c r="G152" t="s">
        <v>7</v>
      </c>
      <c r="H152" t="s">
        <v>8</v>
      </c>
      <c r="I152" t="s">
        <v>9</v>
      </c>
      <c r="J152" t="s">
        <v>10</v>
      </c>
    </row>
    <row r="153" spans="1:12" x14ac:dyDescent="0.3">
      <c r="A153" s="2" t="s">
        <v>15</v>
      </c>
      <c r="B153" t="s">
        <v>34</v>
      </c>
      <c r="C153">
        <v>18496.8</v>
      </c>
      <c r="D153">
        <v>4451.3999999999996</v>
      </c>
      <c r="E153">
        <v>361</v>
      </c>
      <c r="F153">
        <v>148</v>
      </c>
      <c r="G153">
        <v>213</v>
      </c>
      <c r="H153">
        <v>59</v>
      </c>
      <c r="I153">
        <v>37.729999999999997</v>
      </c>
      <c r="J153">
        <v>5646000.2999999998</v>
      </c>
    </row>
    <row r="154" spans="1:12" x14ac:dyDescent="0.3">
      <c r="F154" s="2" t="s">
        <v>14</v>
      </c>
      <c r="G154">
        <v>20</v>
      </c>
      <c r="I154" s="5">
        <f>(G154/J153)*1000000</f>
        <v>3.5423306654801276</v>
      </c>
      <c r="K154" s="6" t="s">
        <v>16</v>
      </c>
      <c r="L154" s="6"/>
    </row>
    <row r="155" spans="1:12" x14ac:dyDescent="0.3">
      <c r="F155" s="2" t="s">
        <v>17</v>
      </c>
      <c r="G155">
        <v>78</v>
      </c>
      <c r="I155" s="5">
        <f>(G155/J153)*1000000</f>
        <v>13.815089595372498</v>
      </c>
      <c r="K155" s="6" t="s">
        <v>16</v>
      </c>
      <c r="L155" s="6"/>
    </row>
    <row r="157" spans="1:12" x14ac:dyDescent="0.3">
      <c r="B157" t="s">
        <v>2</v>
      </c>
      <c r="C157" t="s">
        <v>3</v>
      </c>
      <c r="D157" t="s">
        <v>4</v>
      </c>
      <c r="E157" t="s">
        <v>5</v>
      </c>
      <c r="F157" t="s">
        <v>6</v>
      </c>
      <c r="G157" t="s">
        <v>7</v>
      </c>
      <c r="H157" t="s">
        <v>8</v>
      </c>
      <c r="I157" t="s">
        <v>9</v>
      </c>
      <c r="J157" t="s">
        <v>10</v>
      </c>
    </row>
    <row r="158" spans="1:12" x14ac:dyDescent="0.3">
      <c r="A158" s="2" t="s">
        <v>11</v>
      </c>
      <c r="B158" t="s">
        <v>35</v>
      </c>
      <c r="C158">
        <v>30219.4</v>
      </c>
      <c r="D158">
        <v>10446.1</v>
      </c>
      <c r="E158">
        <v>9558</v>
      </c>
      <c r="F158">
        <v>5102</v>
      </c>
      <c r="G158">
        <v>4456</v>
      </c>
      <c r="H158">
        <v>46.62</v>
      </c>
      <c r="I158" s="3">
        <v>2170.3000000000002</v>
      </c>
      <c r="J158">
        <v>2053163.2</v>
      </c>
    </row>
    <row r="159" spans="1:12" x14ac:dyDescent="0.3">
      <c r="A159" s="2"/>
      <c r="B159" t="s">
        <v>2</v>
      </c>
      <c r="C159" t="s">
        <v>3</v>
      </c>
      <c r="D159" t="s">
        <v>4</v>
      </c>
      <c r="E159" t="s">
        <v>5</v>
      </c>
      <c r="F159" t="s">
        <v>6</v>
      </c>
      <c r="G159" t="s">
        <v>7</v>
      </c>
      <c r="H159" t="s">
        <v>8</v>
      </c>
      <c r="I159" t="s">
        <v>9</v>
      </c>
      <c r="J159" t="s">
        <v>10</v>
      </c>
    </row>
    <row r="160" spans="1:12" x14ac:dyDescent="0.3">
      <c r="A160" s="2" t="s">
        <v>13</v>
      </c>
      <c r="B160" t="s">
        <v>35</v>
      </c>
      <c r="C160">
        <v>30219.4</v>
      </c>
      <c r="D160">
        <v>10446.1</v>
      </c>
      <c r="E160">
        <v>9732</v>
      </c>
      <c r="F160">
        <v>9688</v>
      </c>
      <c r="G160">
        <v>44</v>
      </c>
      <c r="H160">
        <v>0.4521</v>
      </c>
      <c r="I160" s="4">
        <v>21.43</v>
      </c>
      <c r="J160">
        <v>2053163.2</v>
      </c>
    </row>
    <row r="161" spans="1:12" x14ac:dyDescent="0.3">
      <c r="A161" s="2"/>
      <c r="B161" t="s">
        <v>2</v>
      </c>
      <c r="C161" t="s">
        <v>3</v>
      </c>
      <c r="D161" t="s">
        <v>4</v>
      </c>
      <c r="E161" t="s">
        <v>5</v>
      </c>
      <c r="F161" t="s">
        <v>6</v>
      </c>
      <c r="G161" t="s">
        <v>7</v>
      </c>
      <c r="H161" t="s">
        <v>8</v>
      </c>
      <c r="I161" t="s">
        <v>9</v>
      </c>
      <c r="J161" t="s">
        <v>10</v>
      </c>
    </row>
    <row r="162" spans="1:12" x14ac:dyDescent="0.3">
      <c r="A162" s="2" t="s">
        <v>15</v>
      </c>
      <c r="B162" t="s">
        <v>35</v>
      </c>
      <c r="C162">
        <v>30219.4</v>
      </c>
      <c r="D162">
        <v>10446.1</v>
      </c>
      <c r="E162">
        <v>726</v>
      </c>
      <c r="F162">
        <v>655</v>
      </c>
      <c r="G162">
        <v>71</v>
      </c>
      <c r="H162">
        <v>9.7799999999999994</v>
      </c>
      <c r="I162">
        <v>34.58</v>
      </c>
      <c r="J162">
        <v>2053163.2</v>
      </c>
    </row>
    <row r="163" spans="1:12" x14ac:dyDescent="0.3">
      <c r="F163" s="2" t="s">
        <v>14</v>
      </c>
      <c r="G163">
        <v>31</v>
      </c>
      <c r="I163" s="5">
        <f>(G163/J162)*1000000</f>
        <v>15.098653628703262</v>
      </c>
      <c r="K163" s="6" t="s">
        <v>16</v>
      </c>
      <c r="L163" s="6"/>
    </row>
    <row r="164" spans="1:12" x14ac:dyDescent="0.3">
      <c r="F164" s="2" t="s">
        <v>17</v>
      </c>
      <c r="G164">
        <v>31</v>
      </c>
      <c r="I164" s="5">
        <f>(G164/J162)*1000000</f>
        <v>15.098653628703262</v>
      </c>
      <c r="K164" s="6" t="s">
        <v>16</v>
      </c>
      <c r="L164" s="6"/>
    </row>
    <row r="166" spans="1:12" x14ac:dyDescent="0.3">
      <c r="B166" t="s">
        <v>2</v>
      </c>
      <c r="C166" t="s">
        <v>3</v>
      </c>
      <c r="D166" t="s">
        <v>4</v>
      </c>
      <c r="E166" t="s">
        <v>5</v>
      </c>
      <c r="F166" t="s">
        <v>6</v>
      </c>
      <c r="G166" t="s">
        <v>7</v>
      </c>
      <c r="H166" t="s">
        <v>8</v>
      </c>
      <c r="I166" t="s">
        <v>9</v>
      </c>
      <c r="J166" t="s">
        <v>10</v>
      </c>
    </row>
    <row r="167" spans="1:12" x14ac:dyDescent="0.3">
      <c r="A167" s="2" t="s">
        <v>11</v>
      </c>
      <c r="B167" t="s">
        <v>36</v>
      </c>
      <c r="C167">
        <v>30063</v>
      </c>
      <c r="D167">
        <v>13402.5</v>
      </c>
      <c r="E167">
        <v>4104</v>
      </c>
      <c r="F167">
        <v>3981</v>
      </c>
      <c r="G167">
        <v>123</v>
      </c>
      <c r="H167">
        <v>2.9969999999999999</v>
      </c>
      <c r="I167" s="3">
        <v>31.09</v>
      </c>
      <c r="J167">
        <v>3956289.9</v>
      </c>
    </row>
    <row r="168" spans="1:12" x14ac:dyDescent="0.3">
      <c r="A168" s="2"/>
      <c r="B168" t="s">
        <v>2</v>
      </c>
      <c r="C168" t="s">
        <v>3</v>
      </c>
      <c r="D168" t="s">
        <v>4</v>
      </c>
      <c r="E168" t="s">
        <v>5</v>
      </c>
      <c r="F168" t="s">
        <v>6</v>
      </c>
      <c r="G168" t="s">
        <v>7</v>
      </c>
      <c r="H168" t="s">
        <v>8</v>
      </c>
      <c r="I168" t="s">
        <v>9</v>
      </c>
      <c r="J168" t="s">
        <v>10</v>
      </c>
    </row>
    <row r="169" spans="1:12" x14ac:dyDescent="0.3">
      <c r="A169" s="2" t="s">
        <v>13</v>
      </c>
      <c r="B169" t="s">
        <v>36</v>
      </c>
      <c r="C169">
        <v>30063</v>
      </c>
      <c r="D169">
        <v>13402.5</v>
      </c>
      <c r="E169">
        <v>4104</v>
      </c>
      <c r="F169">
        <v>4047</v>
      </c>
      <c r="G169">
        <v>57</v>
      </c>
      <c r="H169">
        <v>1.389</v>
      </c>
      <c r="I169" s="4">
        <v>14.41</v>
      </c>
      <c r="J169">
        <v>3956289.9</v>
      </c>
    </row>
    <row r="170" spans="1:12" x14ac:dyDescent="0.3">
      <c r="A170" s="2"/>
      <c r="B170" t="s">
        <v>2</v>
      </c>
      <c r="C170" t="s">
        <v>3</v>
      </c>
      <c r="D170" t="s">
        <v>4</v>
      </c>
      <c r="E170" t="s">
        <v>5</v>
      </c>
      <c r="F170" t="s">
        <v>6</v>
      </c>
      <c r="G170" t="s">
        <v>7</v>
      </c>
      <c r="H170" t="s">
        <v>8</v>
      </c>
      <c r="I170" t="s">
        <v>9</v>
      </c>
      <c r="J170" t="s">
        <v>10</v>
      </c>
    </row>
    <row r="171" spans="1:12" x14ac:dyDescent="0.3">
      <c r="A171" s="2" t="s">
        <v>15</v>
      </c>
      <c r="B171" t="s">
        <v>36</v>
      </c>
      <c r="C171">
        <v>30063</v>
      </c>
      <c r="D171">
        <v>13402.5</v>
      </c>
      <c r="E171">
        <v>70</v>
      </c>
      <c r="F171">
        <v>30</v>
      </c>
      <c r="G171">
        <v>40</v>
      </c>
      <c r="H171">
        <v>57.14</v>
      </c>
      <c r="I171">
        <v>10.11</v>
      </c>
      <c r="J171">
        <v>3956289.9</v>
      </c>
    </row>
    <row r="172" spans="1:12" x14ac:dyDescent="0.3">
      <c r="F172" s="2" t="s">
        <v>14</v>
      </c>
      <c r="G172">
        <v>21</v>
      </c>
      <c r="I172" s="5">
        <f>(G172/J171)*1000000</f>
        <v>5.3080033391890726</v>
      </c>
      <c r="K172" s="6" t="s">
        <v>16</v>
      </c>
      <c r="L172" s="6"/>
    </row>
    <row r="173" spans="1:12" x14ac:dyDescent="0.3">
      <c r="F173" s="2" t="s">
        <v>17</v>
      </c>
      <c r="G173">
        <v>34</v>
      </c>
      <c r="I173" s="5">
        <f>(G173/J171)*1000000</f>
        <v>8.5939101682108792</v>
      </c>
      <c r="K173" s="6" t="s">
        <v>16</v>
      </c>
      <c r="L173" s="6"/>
    </row>
    <row r="175" spans="1:12" x14ac:dyDescent="0.3">
      <c r="B175" t="s">
        <v>2</v>
      </c>
      <c r="C175" t="s">
        <v>3</v>
      </c>
      <c r="D175" t="s">
        <v>4</v>
      </c>
      <c r="E175" t="s">
        <v>5</v>
      </c>
      <c r="F175" t="s">
        <v>6</v>
      </c>
      <c r="G175" t="s">
        <v>7</v>
      </c>
      <c r="H175" t="s">
        <v>8</v>
      </c>
      <c r="I175" t="s">
        <v>9</v>
      </c>
      <c r="J175" t="s">
        <v>10</v>
      </c>
    </row>
    <row r="176" spans="1:12" x14ac:dyDescent="0.3">
      <c r="A176" s="2" t="s">
        <v>11</v>
      </c>
      <c r="B176" t="s">
        <v>37</v>
      </c>
      <c r="C176">
        <v>23702.1</v>
      </c>
      <c r="D176">
        <v>13381.9</v>
      </c>
      <c r="E176">
        <v>3367</v>
      </c>
      <c r="F176">
        <v>3332</v>
      </c>
      <c r="G176">
        <v>35</v>
      </c>
      <c r="H176">
        <v>1.04</v>
      </c>
      <c r="I176" s="3">
        <v>24.33</v>
      </c>
      <c r="J176">
        <v>1438382.3</v>
      </c>
    </row>
    <row r="177" spans="1:12" x14ac:dyDescent="0.3">
      <c r="A177" s="2"/>
      <c r="B177" t="s">
        <v>2</v>
      </c>
      <c r="C177" t="s">
        <v>3</v>
      </c>
      <c r="D177" t="s">
        <v>4</v>
      </c>
      <c r="E177" t="s">
        <v>5</v>
      </c>
      <c r="F177" t="s">
        <v>6</v>
      </c>
      <c r="G177" t="s">
        <v>7</v>
      </c>
      <c r="H177" t="s">
        <v>8</v>
      </c>
      <c r="I177" t="s">
        <v>9</v>
      </c>
      <c r="J177" t="s">
        <v>10</v>
      </c>
    </row>
    <row r="178" spans="1:12" x14ac:dyDescent="0.3">
      <c r="A178" s="2" t="s">
        <v>13</v>
      </c>
      <c r="B178" t="s">
        <v>37</v>
      </c>
      <c r="C178">
        <v>23702.1</v>
      </c>
      <c r="D178">
        <v>13381.9</v>
      </c>
      <c r="E178">
        <v>4834</v>
      </c>
      <c r="F178">
        <v>4828</v>
      </c>
      <c r="G178">
        <v>6</v>
      </c>
      <c r="H178">
        <v>0.1241</v>
      </c>
      <c r="I178" s="4">
        <v>4.1710000000000003</v>
      </c>
      <c r="J178">
        <v>1438382.3</v>
      </c>
    </row>
    <row r="179" spans="1:12" x14ac:dyDescent="0.3">
      <c r="A179" s="2"/>
      <c r="B179" t="s">
        <v>2</v>
      </c>
      <c r="C179" t="s">
        <v>3</v>
      </c>
      <c r="D179" t="s">
        <v>4</v>
      </c>
      <c r="E179" t="s">
        <v>5</v>
      </c>
      <c r="F179" t="s">
        <v>6</v>
      </c>
      <c r="G179" t="s">
        <v>7</v>
      </c>
      <c r="H179" t="s">
        <v>8</v>
      </c>
      <c r="I179" t="s">
        <v>9</v>
      </c>
      <c r="J179" t="s">
        <v>10</v>
      </c>
    </row>
    <row r="180" spans="1:12" x14ac:dyDescent="0.3">
      <c r="A180" s="2" t="s">
        <v>15</v>
      </c>
      <c r="B180" t="s">
        <v>37</v>
      </c>
      <c r="C180">
        <v>23702.1</v>
      </c>
      <c r="D180">
        <v>13381.9</v>
      </c>
      <c r="E180">
        <v>15</v>
      </c>
      <c r="F180">
        <v>9</v>
      </c>
      <c r="G180">
        <v>6</v>
      </c>
      <c r="H180">
        <v>40</v>
      </c>
      <c r="I180">
        <v>4.1710000000000003</v>
      </c>
      <c r="J180">
        <v>1438382.3</v>
      </c>
    </row>
    <row r="181" spans="1:12" x14ac:dyDescent="0.3">
      <c r="F181" s="2" t="s">
        <v>14</v>
      </c>
      <c r="G181">
        <v>6</v>
      </c>
      <c r="I181" s="5">
        <f>(G181/J180)*1000000</f>
        <v>4.1713527759622737</v>
      </c>
      <c r="K181" s="6" t="s">
        <v>16</v>
      </c>
      <c r="L181" s="6"/>
    </row>
    <row r="182" spans="1:12" x14ac:dyDescent="0.3">
      <c r="F182" s="2" t="s">
        <v>17</v>
      </c>
      <c r="G182">
        <v>6</v>
      </c>
      <c r="I182" s="5">
        <f>(G182/J180)*1000000</f>
        <v>4.1713527759622737</v>
      </c>
      <c r="K182" s="6" t="s">
        <v>16</v>
      </c>
      <c r="L182" s="6"/>
    </row>
    <row r="184" spans="1:12" x14ac:dyDescent="0.3">
      <c r="B184" t="s">
        <v>2</v>
      </c>
      <c r="C184" t="s">
        <v>3</v>
      </c>
      <c r="D184" t="s">
        <v>4</v>
      </c>
      <c r="E184" t="s">
        <v>5</v>
      </c>
      <c r="F184" t="s">
        <v>6</v>
      </c>
      <c r="G184" t="s">
        <v>7</v>
      </c>
      <c r="H184" t="s">
        <v>8</v>
      </c>
      <c r="I184" t="s">
        <v>9</v>
      </c>
      <c r="J184" t="s">
        <v>10</v>
      </c>
    </row>
    <row r="185" spans="1:12" x14ac:dyDescent="0.3">
      <c r="A185" s="2" t="s">
        <v>11</v>
      </c>
      <c r="B185" t="s">
        <v>38</v>
      </c>
      <c r="C185">
        <v>32207.4</v>
      </c>
      <c r="D185">
        <v>9159.2000000000007</v>
      </c>
      <c r="E185">
        <v>8670</v>
      </c>
      <c r="F185">
        <v>7660</v>
      </c>
      <c r="G185">
        <v>1010</v>
      </c>
      <c r="H185">
        <v>11.65</v>
      </c>
      <c r="I185" s="3">
        <v>77.86</v>
      </c>
      <c r="J185">
        <v>12972431.800000001</v>
      </c>
    </row>
    <row r="186" spans="1:12" x14ac:dyDescent="0.3">
      <c r="A186" s="2"/>
      <c r="B186" t="s">
        <v>2</v>
      </c>
      <c r="C186" t="s">
        <v>3</v>
      </c>
      <c r="D186" t="s">
        <v>4</v>
      </c>
      <c r="E186" t="s">
        <v>5</v>
      </c>
      <c r="F186" t="s">
        <v>6</v>
      </c>
      <c r="G186" t="s">
        <v>7</v>
      </c>
      <c r="H186" t="s">
        <v>8</v>
      </c>
      <c r="I186" t="s">
        <v>9</v>
      </c>
      <c r="J186" t="s">
        <v>10</v>
      </c>
    </row>
    <row r="187" spans="1:12" x14ac:dyDescent="0.3">
      <c r="A187" s="2" t="s">
        <v>13</v>
      </c>
      <c r="B187" t="s">
        <v>38</v>
      </c>
      <c r="C187">
        <v>32207.4</v>
      </c>
      <c r="D187">
        <v>9159.2000000000007</v>
      </c>
      <c r="E187">
        <v>8670</v>
      </c>
      <c r="F187">
        <v>8218</v>
      </c>
      <c r="G187">
        <v>452</v>
      </c>
      <c r="H187">
        <v>5.2130000000000001</v>
      </c>
      <c r="I187" s="4">
        <v>34.840000000000003</v>
      </c>
      <c r="J187">
        <v>12972431.800000001</v>
      </c>
    </row>
    <row r="188" spans="1:12" x14ac:dyDescent="0.3">
      <c r="A188" s="2"/>
      <c r="B188" t="s">
        <v>2</v>
      </c>
      <c r="C188" t="s">
        <v>3</v>
      </c>
      <c r="D188" t="s">
        <v>4</v>
      </c>
      <c r="E188" t="s">
        <v>5</v>
      </c>
      <c r="F188" t="s">
        <v>6</v>
      </c>
      <c r="G188" t="s">
        <v>7</v>
      </c>
      <c r="H188" t="s">
        <v>8</v>
      </c>
      <c r="I188" t="s">
        <v>9</v>
      </c>
      <c r="J188" t="s">
        <v>10</v>
      </c>
    </row>
    <row r="189" spans="1:12" x14ac:dyDescent="0.3">
      <c r="A189" s="2" t="s">
        <v>15</v>
      </c>
      <c r="B189" t="s">
        <v>38</v>
      </c>
      <c r="C189">
        <v>32207.4</v>
      </c>
      <c r="D189">
        <v>9159.2000000000007</v>
      </c>
      <c r="E189">
        <v>1668</v>
      </c>
      <c r="F189">
        <v>1357</v>
      </c>
      <c r="G189">
        <v>311</v>
      </c>
      <c r="H189">
        <v>18.649999999999999</v>
      </c>
      <c r="I189">
        <v>23.97</v>
      </c>
      <c r="J189">
        <v>12972431.800000001</v>
      </c>
    </row>
    <row r="190" spans="1:12" x14ac:dyDescent="0.3">
      <c r="F190" s="2" t="s">
        <v>14</v>
      </c>
      <c r="G190">
        <v>74</v>
      </c>
      <c r="I190" s="5">
        <f>(G190/J189)*1000000</f>
        <v>5.7044046282825702</v>
      </c>
      <c r="K190" s="6" t="s">
        <v>16</v>
      </c>
      <c r="L190" s="6"/>
    </row>
    <row r="191" spans="1:12" x14ac:dyDescent="0.3">
      <c r="F191" s="2" t="s">
        <v>17</v>
      </c>
      <c r="G191">
        <v>152</v>
      </c>
      <c r="I191" s="5">
        <f>(G191/J189)*1000000</f>
        <v>11.717155452688523</v>
      </c>
      <c r="K191" s="6" t="s">
        <v>16</v>
      </c>
      <c r="L191" s="6"/>
    </row>
    <row r="193" spans="1:12" x14ac:dyDescent="0.3">
      <c r="B193" t="s">
        <v>2</v>
      </c>
      <c r="C193" t="s">
        <v>3</v>
      </c>
      <c r="D193" t="s">
        <v>4</v>
      </c>
      <c r="E193" t="s">
        <v>5</v>
      </c>
      <c r="F193" t="s">
        <v>6</v>
      </c>
      <c r="G193" t="s">
        <v>7</v>
      </c>
      <c r="H193" t="s">
        <v>8</v>
      </c>
      <c r="I193" t="s">
        <v>9</v>
      </c>
      <c r="J193" t="s">
        <v>10</v>
      </c>
    </row>
    <row r="194" spans="1:12" x14ac:dyDescent="0.3">
      <c r="A194" s="2" t="s">
        <v>11</v>
      </c>
      <c r="B194" t="s">
        <v>39</v>
      </c>
      <c r="C194">
        <v>14015.6</v>
      </c>
      <c r="D194">
        <v>5108.5</v>
      </c>
      <c r="E194">
        <v>6023</v>
      </c>
      <c r="F194">
        <v>5675</v>
      </c>
      <c r="G194">
        <v>348</v>
      </c>
      <c r="H194">
        <v>5.7779999999999996</v>
      </c>
      <c r="I194" s="3">
        <v>269.01</v>
      </c>
      <c r="J194">
        <v>1293651.8</v>
      </c>
    </row>
    <row r="195" spans="1:12" x14ac:dyDescent="0.3">
      <c r="A195" s="2"/>
      <c r="B195" t="s">
        <v>2</v>
      </c>
      <c r="C195" t="s">
        <v>3</v>
      </c>
      <c r="D195" t="s">
        <v>4</v>
      </c>
      <c r="E195" t="s">
        <v>5</v>
      </c>
      <c r="F195" t="s">
        <v>6</v>
      </c>
      <c r="G195" t="s">
        <v>7</v>
      </c>
      <c r="H195" t="s">
        <v>8</v>
      </c>
      <c r="I195" t="s">
        <v>9</v>
      </c>
      <c r="J195" t="s">
        <v>10</v>
      </c>
    </row>
    <row r="196" spans="1:12" x14ac:dyDescent="0.3">
      <c r="A196" s="2" t="s">
        <v>13</v>
      </c>
      <c r="B196" t="s">
        <v>39</v>
      </c>
      <c r="C196">
        <v>14015.6</v>
      </c>
      <c r="D196">
        <v>5108.5</v>
      </c>
      <c r="E196">
        <v>6217</v>
      </c>
      <c r="F196">
        <v>6205</v>
      </c>
      <c r="G196">
        <v>12</v>
      </c>
      <c r="H196">
        <v>0.193</v>
      </c>
      <c r="I196" s="4">
        <v>9.2759999999999998</v>
      </c>
      <c r="J196">
        <v>1293651.8</v>
      </c>
    </row>
    <row r="197" spans="1:12" x14ac:dyDescent="0.3">
      <c r="A197" s="2"/>
      <c r="B197" t="s">
        <v>2</v>
      </c>
      <c r="C197" t="s">
        <v>3</v>
      </c>
      <c r="D197" t="s">
        <v>4</v>
      </c>
      <c r="E197" t="s">
        <v>5</v>
      </c>
      <c r="F197" t="s">
        <v>6</v>
      </c>
      <c r="G197" t="s">
        <v>7</v>
      </c>
      <c r="H197" t="s">
        <v>8</v>
      </c>
      <c r="I197" t="s">
        <v>9</v>
      </c>
      <c r="J197" t="s">
        <v>10</v>
      </c>
    </row>
    <row r="198" spans="1:12" x14ac:dyDescent="0.3">
      <c r="A198" s="2" t="s">
        <v>15</v>
      </c>
      <c r="B198" t="s">
        <v>39</v>
      </c>
      <c r="C198">
        <v>14015.6</v>
      </c>
      <c r="D198">
        <v>5108.5</v>
      </c>
      <c r="E198">
        <v>706</v>
      </c>
      <c r="F198">
        <v>684</v>
      </c>
      <c r="G198">
        <v>22</v>
      </c>
      <c r="H198">
        <v>3.1160000000000001</v>
      </c>
      <c r="I198">
        <v>17.010000000000002</v>
      </c>
      <c r="J198">
        <v>1293651.8</v>
      </c>
    </row>
    <row r="199" spans="1:12" x14ac:dyDescent="0.3">
      <c r="F199" s="2" t="s">
        <v>14</v>
      </c>
      <c r="G199">
        <v>6</v>
      </c>
      <c r="I199" s="5">
        <f>(G199/J198)*1000000</f>
        <v>4.6380332018244781</v>
      </c>
      <c r="K199" s="6" t="s">
        <v>16</v>
      </c>
      <c r="L199" s="6"/>
    </row>
    <row r="200" spans="1:12" x14ac:dyDescent="0.3">
      <c r="F200" s="2" t="s">
        <v>17</v>
      </c>
      <c r="G200">
        <v>9</v>
      </c>
      <c r="I200" s="5">
        <f>(G200/J198)*1000000</f>
        <v>6.9570498027367176</v>
      </c>
      <c r="K200" s="6" t="s">
        <v>16</v>
      </c>
      <c r="L200" s="6"/>
    </row>
    <row r="202" spans="1:12" x14ac:dyDescent="0.3">
      <c r="B202" t="s">
        <v>2</v>
      </c>
      <c r="C202" t="s">
        <v>3</v>
      </c>
      <c r="D202" t="s">
        <v>4</v>
      </c>
      <c r="E202" t="s">
        <v>5</v>
      </c>
      <c r="F202" t="s">
        <v>6</v>
      </c>
      <c r="G202" t="s">
        <v>7</v>
      </c>
      <c r="H202" t="s">
        <v>8</v>
      </c>
      <c r="I202" t="s">
        <v>9</v>
      </c>
      <c r="J202" t="s">
        <v>10</v>
      </c>
    </row>
    <row r="203" spans="1:12" x14ac:dyDescent="0.3">
      <c r="A203" s="2" t="s">
        <v>11</v>
      </c>
      <c r="B203" t="s">
        <v>40</v>
      </c>
      <c r="C203">
        <v>24864.3</v>
      </c>
      <c r="D203">
        <v>6669.7</v>
      </c>
      <c r="E203">
        <v>7522</v>
      </c>
      <c r="F203">
        <v>6756</v>
      </c>
      <c r="G203">
        <v>766</v>
      </c>
      <c r="H203">
        <v>10.18</v>
      </c>
      <c r="I203" s="3">
        <v>129.56</v>
      </c>
      <c r="J203">
        <v>5912397.2999999998</v>
      </c>
    </row>
    <row r="204" spans="1:12" x14ac:dyDescent="0.3">
      <c r="A204" s="2"/>
      <c r="B204" t="s">
        <v>2</v>
      </c>
      <c r="C204" t="s">
        <v>3</v>
      </c>
      <c r="D204" t="s">
        <v>4</v>
      </c>
      <c r="E204" t="s">
        <v>5</v>
      </c>
      <c r="F204" t="s">
        <v>6</v>
      </c>
      <c r="G204" t="s">
        <v>7</v>
      </c>
      <c r="H204" t="s">
        <v>8</v>
      </c>
      <c r="I204" t="s">
        <v>9</v>
      </c>
      <c r="J204" t="s">
        <v>10</v>
      </c>
    </row>
    <row r="205" spans="1:12" x14ac:dyDescent="0.3">
      <c r="A205" s="2" t="s">
        <v>13</v>
      </c>
      <c r="B205" t="s">
        <v>40</v>
      </c>
      <c r="C205">
        <v>24864.3</v>
      </c>
      <c r="D205">
        <v>6669.7</v>
      </c>
      <c r="E205">
        <v>7522</v>
      </c>
      <c r="F205">
        <v>7355</v>
      </c>
      <c r="G205">
        <v>167</v>
      </c>
      <c r="H205">
        <v>2.2200000000000002</v>
      </c>
      <c r="I205" s="4">
        <v>28.25</v>
      </c>
      <c r="J205">
        <v>5912397.2999999998</v>
      </c>
    </row>
    <row r="206" spans="1:12" x14ac:dyDescent="0.3">
      <c r="A206" s="2"/>
      <c r="B206" t="s">
        <v>2</v>
      </c>
      <c r="C206" t="s">
        <v>3</v>
      </c>
      <c r="D206" t="s">
        <v>4</v>
      </c>
      <c r="E206" t="s">
        <v>5</v>
      </c>
      <c r="F206" t="s">
        <v>6</v>
      </c>
      <c r="G206" t="s">
        <v>7</v>
      </c>
      <c r="H206" t="s">
        <v>8</v>
      </c>
      <c r="I206" t="s">
        <v>9</v>
      </c>
      <c r="J206" t="s">
        <v>10</v>
      </c>
    </row>
    <row r="207" spans="1:12" x14ac:dyDescent="0.3">
      <c r="A207" s="2" t="s">
        <v>15</v>
      </c>
      <c r="B207" t="s">
        <v>40</v>
      </c>
      <c r="C207">
        <v>24864.3</v>
      </c>
      <c r="D207">
        <v>6669.7</v>
      </c>
      <c r="E207">
        <v>839</v>
      </c>
      <c r="F207">
        <v>728</v>
      </c>
      <c r="G207">
        <v>111</v>
      </c>
      <c r="H207">
        <v>13.23</v>
      </c>
      <c r="I207">
        <v>18.77</v>
      </c>
      <c r="J207">
        <v>5912397.2999999998</v>
      </c>
    </row>
    <row r="208" spans="1:12" x14ac:dyDescent="0.3">
      <c r="F208" s="2" t="s">
        <v>14</v>
      </c>
      <c r="G208">
        <v>49</v>
      </c>
      <c r="I208" s="5">
        <f>(G208/J207)*1000000</f>
        <v>8.2876703837206609</v>
      </c>
      <c r="K208" s="6" t="s">
        <v>16</v>
      </c>
      <c r="L208" s="6"/>
    </row>
    <row r="209" spans="1:12" x14ac:dyDescent="0.3">
      <c r="F209" s="2" t="s">
        <v>17</v>
      </c>
      <c r="G209">
        <v>76</v>
      </c>
      <c r="I209" s="5">
        <f>(G209/J207)*1000000</f>
        <v>12.854345901281027</v>
      </c>
      <c r="K209" s="6" t="s">
        <v>16</v>
      </c>
      <c r="L209" s="6"/>
    </row>
    <row r="211" spans="1:12" x14ac:dyDescent="0.3">
      <c r="B211" t="s">
        <v>2</v>
      </c>
      <c r="C211" t="s">
        <v>3</v>
      </c>
      <c r="D211" t="s">
        <v>4</v>
      </c>
      <c r="E211" t="s">
        <v>5</v>
      </c>
      <c r="F211" t="s">
        <v>6</v>
      </c>
      <c r="G211" t="s">
        <v>7</v>
      </c>
      <c r="H211" t="s">
        <v>8</v>
      </c>
      <c r="I211" t="s">
        <v>9</v>
      </c>
      <c r="J211" t="s">
        <v>10</v>
      </c>
    </row>
    <row r="212" spans="1:12" x14ac:dyDescent="0.3">
      <c r="A212" s="2" t="s">
        <v>11</v>
      </c>
      <c r="B212" t="s">
        <v>41</v>
      </c>
      <c r="C212">
        <v>19325.5</v>
      </c>
      <c r="D212">
        <v>7710.3</v>
      </c>
      <c r="E212">
        <v>15433</v>
      </c>
      <c r="F212">
        <v>14840</v>
      </c>
      <c r="G212">
        <v>593</v>
      </c>
      <c r="H212">
        <v>3.8420000000000001</v>
      </c>
      <c r="I212" s="3">
        <v>227.85</v>
      </c>
      <c r="J212">
        <v>2602563.5</v>
      </c>
    </row>
    <row r="213" spans="1:12" x14ac:dyDescent="0.3">
      <c r="A213" s="2"/>
      <c r="B213" t="s">
        <v>2</v>
      </c>
      <c r="C213" t="s">
        <v>3</v>
      </c>
      <c r="D213" t="s">
        <v>4</v>
      </c>
      <c r="E213" t="s">
        <v>5</v>
      </c>
      <c r="F213" t="s">
        <v>6</v>
      </c>
      <c r="G213" t="s">
        <v>7</v>
      </c>
      <c r="H213" t="s">
        <v>8</v>
      </c>
      <c r="I213" t="s">
        <v>9</v>
      </c>
      <c r="J213" t="s">
        <v>10</v>
      </c>
    </row>
    <row r="214" spans="1:12" x14ac:dyDescent="0.3">
      <c r="A214" s="2" t="s">
        <v>13</v>
      </c>
      <c r="B214" t="s">
        <v>41</v>
      </c>
      <c r="C214">
        <v>19325.5</v>
      </c>
      <c r="D214">
        <v>7710.3</v>
      </c>
      <c r="E214">
        <v>15583</v>
      </c>
      <c r="F214">
        <v>15532</v>
      </c>
      <c r="G214">
        <v>51</v>
      </c>
      <c r="H214">
        <v>0.32729999999999998</v>
      </c>
      <c r="I214" s="4">
        <v>19.600000000000001</v>
      </c>
      <c r="J214">
        <v>2602563.5</v>
      </c>
    </row>
    <row r="215" spans="1:12" x14ac:dyDescent="0.3">
      <c r="A215" s="2"/>
      <c r="B215" t="s">
        <v>2</v>
      </c>
      <c r="C215" t="s">
        <v>3</v>
      </c>
      <c r="D215" t="s">
        <v>4</v>
      </c>
      <c r="E215" t="s">
        <v>5</v>
      </c>
      <c r="F215" t="s">
        <v>6</v>
      </c>
      <c r="G215" t="s">
        <v>7</v>
      </c>
      <c r="H215" t="s">
        <v>8</v>
      </c>
      <c r="I215" t="s">
        <v>9</v>
      </c>
      <c r="J215" t="s">
        <v>10</v>
      </c>
    </row>
    <row r="216" spans="1:12" x14ac:dyDescent="0.3">
      <c r="A216" s="2" t="s">
        <v>15</v>
      </c>
      <c r="B216" t="s">
        <v>41</v>
      </c>
      <c r="C216">
        <v>19325.5</v>
      </c>
      <c r="D216">
        <v>7710.3</v>
      </c>
      <c r="E216">
        <v>482</v>
      </c>
      <c r="F216">
        <v>423</v>
      </c>
      <c r="G216">
        <v>59</v>
      </c>
      <c r="H216">
        <v>12.24</v>
      </c>
      <c r="I216">
        <v>22.67</v>
      </c>
      <c r="J216">
        <v>2602563.5</v>
      </c>
    </row>
    <row r="217" spans="1:12" x14ac:dyDescent="0.3">
      <c r="F217" s="2" t="s">
        <v>14</v>
      </c>
      <c r="G217">
        <v>19</v>
      </c>
      <c r="I217" s="5">
        <f>(G217/J216)*1000000</f>
        <v>7.3004943010996657</v>
      </c>
      <c r="K217" s="6" t="s">
        <v>16</v>
      </c>
      <c r="L217" s="6"/>
    </row>
    <row r="218" spans="1:12" x14ac:dyDescent="0.3">
      <c r="F218" s="2" t="s">
        <v>17</v>
      </c>
      <c r="G218">
        <v>20</v>
      </c>
      <c r="I218" s="5">
        <f>(G218/J216)*1000000</f>
        <v>7.6847308432628072</v>
      </c>
      <c r="K218" s="6" t="s">
        <v>16</v>
      </c>
      <c r="L218" s="6"/>
    </row>
    <row r="220" spans="1:12" x14ac:dyDescent="0.3">
      <c r="B220" t="s">
        <v>2</v>
      </c>
      <c r="C220" t="s">
        <v>3</v>
      </c>
      <c r="D220" t="s">
        <v>4</v>
      </c>
      <c r="E220" t="s">
        <v>5</v>
      </c>
      <c r="F220" t="s">
        <v>6</v>
      </c>
      <c r="G220" t="s">
        <v>7</v>
      </c>
      <c r="H220" t="s">
        <v>8</v>
      </c>
      <c r="I220" t="s">
        <v>9</v>
      </c>
      <c r="J220" t="s">
        <v>10</v>
      </c>
    </row>
    <row r="221" spans="1:12" x14ac:dyDescent="0.3">
      <c r="A221" s="2" t="s">
        <v>11</v>
      </c>
      <c r="B221" t="s">
        <v>42</v>
      </c>
      <c r="C221">
        <v>30076</v>
      </c>
      <c r="D221">
        <v>13274.4</v>
      </c>
      <c r="E221">
        <v>7431</v>
      </c>
      <c r="F221">
        <v>6802</v>
      </c>
      <c r="G221">
        <v>629</v>
      </c>
      <c r="H221">
        <v>8.4649999999999999</v>
      </c>
      <c r="I221" s="3">
        <v>78.75</v>
      </c>
      <c r="J221">
        <v>7987112.9000000004</v>
      </c>
    </row>
    <row r="222" spans="1:12" x14ac:dyDescent="0.3">
      <c r="A222" s="2"/>
      <c r="B222" t="s">
        <v>2</v>
      </c>
      <c r="C222" t="s">
        <v>3</v>
      </c>
      <c r="D222" t="s">
        <v>4</v>
      </c>
      <c r="E222" t="s">
        <v>5</v>
      </c>
      <c r="F222" t="s">
        <v>6</v>
      </c>
      <c r="G222" t="s">
        <v>7</v>
      </c>
      <c r="H222" t="s">
        <v>8</v>
      </c>
      <c r="I222" t="s">
        <v>9</v>
      </c>
      <c r="J222" t="s">
        <v>10</v>
      </c>
    </row>
    <row r="223" spans="1:12" x14ac:dyDescent="0.3">
      <c r="A223" s="2" t="s">
        <v>13</v>
      </c>
      <c r="B223" t="s">
        <v>42</v>
      </c>
      <c r="C223">
        <v>30076</v>
      </c>
      <c r="D223">
        <v>13274.4</v>
      </c>
      <c r="E223">
        <v>7431</v>
      </c>
      <c r="F223">
        <v>7140</v>
      </c>
      <c r="G223">
        <v>291</v>
      </c>
      <c r="H223">
        <v>3.9159999999999999</v>
      </c>
      <c r="I223" s="4">
        <v>36.43</v>
      </c>
      <c r="J223">
        <v>7987112.9000000004</v>
      </c>
    </row>
    <row r="224" spans="1:12" x14ac:dyDescent="0.3">
      <c r="A224" s="2"/>
      <c r="B224" t="s">
        <v>2</v>
      </c>
      <c r="C224" t="s">
        <v>3</v>
      </c>
      <c r="D224" t="s">
        <v>4</v>
      </c>
      <c r="E224" t="s">
        <v>5</v>
      </c>
      <c r="F224" t="s">
        <v>6</v>
      </c>
      <c r="G224" t="s">
        <v>7</v>
      </c>
      <c r="H224" t="s">
        <v>8</v>
      </c>
      <c r="I224" t="s">
        <v>9</v>
      </c>
      <c r="J224" t="s">
        <v>10</v>
      </c>
    </row>
    <row r="225" spans="1:12" x14ac:dyDescent="0.3">
      <c r="A225" s="2" t="s">
        <v>15</v>
      </c>
      <c r="B225" t="s">
        <v>42</v>
      </c>
      <c r="C225">
        <v>30076</v>
      </c>
      <c r="D225">
        <v>13274.4</v>
      </c>
      <c r="E225">
        <v>876</v>
      </c>
      <c r="F225">
        <v>633</v>
      </c>
      <c r="G225">
        <v>243</v>
      </c>
      <c r="H225">
        <v>27.74</v>
      </c>
      <c r="I225">
        <v>30.42</v>
      </c>
      <c r="J225">
        <v>7987112.9000000004</v>
      </c>
    </row>
    <row r="226" spans="1:12" x14ac:dyDescent="0.3">
      <c r="F226" s="2" t="s">
        <v>14</v>
      </c>
      <c r="G226">
        <v>45</v>
      </c>
      <c r="I226" s="5">
        <f>(G226/J225)*1000000</f>
        <v>5.6340758623807607</v>
      </c>
      <c r="K226" s="6" t="s">
        <v>16</v>
      </c>
      <c r="L226" s="6"/>
    </row>
    <row r="227" spans="1:12" x14ac:dyDescent="0.3">
      <c r="F227" s="2" t="s">
        <v>17</v>
      </c>
      <c r="G227">
        <v>104</v>
      </c>
      <c r="I227" s="5">
        <f>(G227/J225)*1000000</f>
        <v>13.020975326391092</v>
      </c>
      <c r="K227" s="6" t="s">
        <v>16</v>
      </c>
      <c r="L227" s="6"/>
    </row>
    <row r="229" spans="1:12" x14ac:dyDescent="0.3">
      <c r="B229" t="s">
        <v>2</v>
      </c>
      <c r="C229" t="s">
        <v>3</v>
      </c>
      <c r="D229" t="s">
        <v>4</v>
      </c>
      <c r="E229" t="s">
        <v>5</v>
      </c>
      <c r="F229" t="s">
        <v>6</v>
      </c>
      <c r="G229" t="s">
        <v>7</v>
      </c>
      <c r="H229" t="s">
        <v>8</v>
      </c>
      <c r="I229" t="s">
        <v>9</v>
      </c>
      <c r="J229" t="s">
        <v>10</v>
      </c>
    </row>
    <row r="230" spans="1:12" x14ac:dyDescent="0.3">
      <c r="A230" s="2" t="s">
        <v>11</v>
      </c>
      <c r="B230" t="s">
        <v>43</v>
      </c>
      <c r="C230">
        <v>25121.8</v>
      </c>
      <c r="D230">
        <v>4972.8</v>
      </c>
      <c r="E230">
        <v>17694</v>
      </c>
      <c r="F230">
        <v>12739</v>
      </c>
      <c r="G230">
        <v>4955</v>
      </c>
      <c r="H230">
        <v>28</v>
      </c>
      <c r="I230" s="3">
        <v>1276.7</v>
      </c>
      <c r="J230">
        <v>3881206.9</v>
      </c>
    </row>
    <row r="231" spans="1:12" x14ac:dyDescent="0.3">
      <c r="A231" s="2"/>
      <c r="B231" t="s">
        <v>2</v>
      </c>
      <c r="C231" t="s">
        <v>3</v>
      </c>
      <c r="D231" t="s">
        <v>4</v>
      </c>
      <c r="E231" t="s">
        <v>5</v>
      </c>
      <c r="F231" t="s">
        <v>6</v>
      </c>
      <c r="G231" t="s">
        <v>7</v>
      </c>
      <c r="H231" t="s">
        <v>8</v>
      </c>
      <c r="I231" t="s">
        <v>9</v>
      </c>
      <c r="J231" t="s">
        <v>10</v>
      </c>
    </row>
    <row r="232" spans="1:12" x14ac:dyDescent="0.3">
      <c r="A232" s="2" t="s">
        <v>13</v>
      </c>
      <c r="B232" t="s">
        <v>43</v>
      </c>
      <c r="C232">
        <v>25121.8</v>
      </c>
      <c r="D232">
        <v>4972.8</v>
      </c>
      <c r="E232">
        <v>18058</v>
      </c>
      <c r="F232">
        <v>17877</v>
      </c>
      <c r="G232">
        <v>181</v>
      </c>
      <c r="H232">
        <v>1.002</v>
      </c>
      <c r="I232" s="4">
        <v>46.63</v>
      </c>
      <c r="J232">
        <v>3881206.9</v>
      </c>
    </row>
    <row r="233" spans="1:12" x14ac:dyDescent="0.3">
      <c r="A233" s="2"/>
      <c r="B233" t="s">
        <v>2</v>
      </c>
      <c r="C233" t="s">
        <v>3</v>
      </c>
      <c r="D233" t="s">
        <v>4</v>
      </c>
      <c r="E233" t="s">
        <v>5</v>
      </c>
      <c r="F233" t="s">
        <v>6</v>
      </c>
      <c r="G233" t="s">
        <v>7</v>
      </c>
      <c r="H233" t="s">
        <v>8</v>
      </c>
      <c r="I233" t="s">
        <v>9</v>
      </c>
      <c r="J233" t="s">
        <v>10</v>
      </c>
    </row>
    <row r="234" spans="1:12" x14ac:dyDescent="0.3">
      <c r="A234" s="2" t="s">
        <v>15</v>
      </c>
      <c r="B234" t="s">
        <v>43</v>
      </c>
      <c r="C234">
        <v>25121.8</v>
      </c>
      <c r="D234">
        <v>4972.8</v>
      </c>
      <c r="E234">
        <v>189</v>
      </c>
      <c r="F234">
        <v>93</v>
      </c>
      <c r="G234">
        <v>96</v>
      </c>
      <c r="H234">
        <v>50.79</v>
      </c>
      <c r="I234">
        <v>24.73</v>
      </c>
      <c r="J234">
        <v>3881206.9</v>
      </c>
    </row>
    <row r="235" spans="1:12" x14ac:dyDescent="0.3">
      <c r="F235" s="2" t="s">
        <v>14</v>
      </c>
      <c r="G235">
        <v>48</v>
      </c>
      <c r="I235" s="5">
        <f>(G235/J234)*1000000</f>
        <v>12.367287093094676</v>
      </c>
      <c r="K235" s="6" t="s">
        <v>16</v>
      </c>
      <c r="L235" s="6"/>
    </row>
    <row r="236" spans="1:12" x14ac:dyDescent="0.3">
      <c r="F236" s="2" t="s">
        <v>17</v>
      </c>
      <c r="G236">
        <v>50</v>
      </c>
      <c r="I236" s="5">
        <f>(G236/J234)*1000000</f>
        <v>12.882590721973623</v>
      </c>
      <c r="K236" s="6" t="s">
        <v>16</v>
      </c>
      <c r="L236" s="6"/>
    </row>
    <row r="238" spans="1:12" x14ac:dyDescent="0.3">
      <c r="B238" t="s">
        <v>2</v>
      </c>
      <c r="C238" t="s">
        <v>3</v>
      </c>
      <c r="D238" t="s">
        <v>4</v>
      </c>
      <c r="E238" t="s">
        <v>5</v>
      </c>
      <c r="F238" t="s">
        <v>6</v>
      </c>
      <c r="G238" t="s">
        <v>7</v>
      </c>
      <c r="H238" t="s">
        <v>8</v>
      </c>
      <c r="I238" t="s">
        <v>9</v>
      </c>
      <c r="J238" t="s">
        <v>10</v>
      </c>
    </row>
    <row r="239" spans="1:12" x14ac:dyDescent="0.3">
      <c r="A239" s="2" t="s">
        <v>11</v>
      </c>
      <c r="B239" t="s">
        <v>44</v>
      </c>
      <c r="C239">
        <v>18254.2</v>
      </c>
      <c r="D239">
        <v>10605.1</v>
      </c>
      <c r="E239">
        <v>5293</v>
      </c>
      <c r="F239">
        <v>5075</v>
      </c>
      <c r="G239">
        <v>218</v>
      </c>
      <c r="H239">
        <v>4.1189999999999998</v>
      </c>
      <c r="I239" s="3">
        <v>34.14</v>
      </c>
      <c r="J239">
        <v>6385031.9000000004</v>
      </c>
    </row>
    <row r="240" spans="1:12" x14ac:dyDescent="0.3">
      <c r="A240" s="2"/>
      <c r="B240" t="s">
        <v>2</v>
      </c>
      <c r="C240" t="s">
        <v>3</v>
      </c>
      <c r="D240" t="s">
        <v>4</v>
      </c>
      <c r="E240" t="s">
        <v>5</v>
      </c>
      <c r="F240" t="s">
        <v>6</v>
      </c>
      <c r="G240" t="s">
        <v>7</v>
      </c>
      <c r="H240" t="s">
        <v>8</v>
      </c>
      <c r="I240" t="s">
        <v>9</v>
      </c>
      <c r="J240" t="s">
        <v>10</v>
      </c>
    </row>
    <row r="241" spans="1:12" x14ac:dyDescent="0.3">
      <c r="A241" s="2" t="s">
        <v>13</v>
      </c>
      <c r="B241" t="s">
        <v>44</v>
      </c>
      <c r="C241">
        <v>18254.2</v>
      </c>
      <c r="D241">
        <v>10605.1</v>
      </c>
      <c r="E241">
        <v>5293</v>
      </c>
      <c r="F241">
        <v>5012</v>
      </c>
      <c r="G241">
        <v>281</v>
      </c>
      <c r="H241">
        <v>5.3090000000000002</v>
      </c>
      <c r="I241" s="4">
        <v>44.01</v>
      </c>
      <c r="J241">
        <v>6385031.9000000004</v>
      </c>
    </row>
    <row r="242" spans="1:12" x14ac:dyDescent="0.3">
      <c r="A242" s="2"/>
      <c r="B242" t="s">
        <v>2</v>
      </c>
      <c r="C242" t="s">
        <v>3</v>
      </c>
      <c r="D242" t="s">
        <v>4</v>
      </c>
      <c r="E242" t="s">
        <v>5</v>
      </c>
      <c r="F242" t="s">
        <v>6</v>
      </c>
      <c r="G242" t="s">
        <v>7</v>
      </c>
      <c r="H242" t="s">
        <v>8</v>
      </c>
      <c r="I242" t="s">
        <v>9</v>
      </c>
      <c r="J242" t="s">
        <v>10</v>
      </c>
    </row>
    <row r="243" spans="1:12" x14ac:dyDescent="0.3">
      <c r="A243" s="2" t="s">
        <v>15</v>
      </c>
      <c r="B243" t="s">
        <v>44</v>
      </c>
      <c r="C243">
        <v>18254.2</v>
      </c>
      <c r="D243">
        <v>10605.1</v>
      </c>
      <c r="E243">
        <v>121</v>
      </c>
      <c r="F243">
        <v>21</v>
      </c>
      <c r="G243">
        <v>100</v>
      </c>
      <c r="H243">
        <v>82.64</v>
      </c>
      <c r="I243">
        <v>15.66</v>
      </c>
      <c r="J243">
        <v>6385031.9000000004</v>
      </c>
    </row>
    <row r="244" spans="1:12" x14ac:dyDescent="0.3">
      <c r="F244" s="2" t="s">
        <v>14</v>
      </c>
      <c r="G244">
        <v>23</v>
      </c>
      <c r="I244" s="5">
        <f>(G244/J243)*1000000</f>
        <v>3.6021746422284906</v>
      </c>
      <c r="K244" s="6" t="s">
        <v>16</v>
      </c>
      <c r="L244" s="6"/>
    </row>
    <row r="245" spans="1:12" x14ac:dyDescent="0.3">
      <c r="F245" s="2" t="s">
        <v>17</v>
      </c>
      <c r="G245">
        <v>64</v>
      </c>
      <c r="I245" s="5">
        <f>(G245/J243)*1000000</f>
        <v>10.023442482722757</v>
      </c>
      <c r="K245" s="6" t="s">
        <v>16</v>
      </c>
      <c r="L245" s="6"/>
    </row>
    <row r="247" spans="1:12" x14ac:dyDescent="0.3">
      <c r="B247" t="s">
        <v>2</v>
      </c>
      <c r="C247" t="s">
        <v>3</v>
      </c>
      <c r="D247" t="s">
        <v>4</v>
      </c>
      <c r="E247" t="s">
        <v>5</v>
      </c>
      <c r="F247" t="s">
        <v>6</v>
      </c>
      <c r="G247" t="s">
        <v>7</v>
      </c>
      <c r="H247" t="s">
        <v>8</v>
      </c>
      <c r="I247" t="s">
        <v>9</v>
      </c>
      <c r="J247" t="s">
        <v>10</v>
      </c>
    </row>
    <row r="248" spans="1:12" x14ac:dyDescent="0.3">
      <c r="A248" s="2" t="s">
        <v>11</v>
      </c>
      <c r="B248" t="s">
        <v>45</v>
      </c>
      <c r="C248">
        <v>27215.9</v>
      </c>
      <c r="D248">
        <v>13009.4</v>
      </c>
      <c r="E248">
        <v>6474</v>
      </c>
      <c r="F248">
        <v>5990</v>
      </c>
      <c r="G248">
        <v>484</v>
      </c>
      <c r="H248">
        <v>7.476</v>
      </c>
      <c r="I248" s="3">
        <v>393.66</v>
      </c>
      <c r="J248">
        <v>1229484.3</v>
      </c>
    </row>
    <row r="249" spans="1:12" x14ac:dyDescent="0.3">
      <c r="A249" s="2"/>
      <c r="B249" t="s">
        <v>2</v>
      </c>
      <c r="C249" t="s">
        <v>3</v>
      </c>
      <c r="D249" t="s">
        <v>4</v>
      </c>
      <c r="E249" t="s">
        <v>5</v>
      </c>
      <c r="F249" t="s">
        <v>6</v>
      </c>
      <c r="G249" t="s">
        <v>7</v>
      </c>
      <c r="H249" t="s">
        <v>8</v>
      </c>
      <c r="I249" t="s">
        <v>9</v>
      </c>
      <c r="J249" t="s">
        <v>10</v>
      </c>
    </row>
    <row r="250" spans="1:12" x14ac:dyDescent="0.3">
      <c r="A250" s="2" t="s">
        <v>13</v>
      </c>
      <c r="B250" t="s">
        <v>45</v>
      </c>
      <c r="C250">
        <v>27215.9</v>
      </c>
      <c r="D250">
        <v>13009.4</v>
      </c>
      <c r="E250">
        <v>6484</v>
      </c>
      <c r="F250">
        <v>6466</v>
      </c>
      <c r="G250">
        <v>18</v>
      </c>
      <c r="H250">
        <v>0.27760000000000001</v>
      </c>
      <c r="I250" s="4">
        <v>14.64</v>
      </c>
      <c r="J250">
        <v>1229484.3</v>
      </c>
    </row>
    <row r="251" spans="1:12" x14ac:dyDescent="0.3">
      <c r="A251" s="2"/>
      <c r="B251" t="s">
        <v>2</v>
      </c>
      <c r="C251" t="s">
        <v>3</v>
      </c>
      <c r="D251" t="s">
        <v>4</v>
      </c>
      <c r="E251" t="s">
        <v>5</v>
      </c>
      <c r="F251" t="s">
        <v>6</v>
      </c>
      <c r="G251" t="s">
        <v>7</v>
      </c>
      <c r="H251" t="s">
        <v>8</v>
      </c>
      <c r="I251" t="s">
        <v>9</v>
      </c>
      <c r="J251" t="s">
        <v>10</v>
      </c>
    </row>
    <row r="252" spans="1:12" x14ac:dyDescent="0.3">
      <c r="A252" s="2" t="s">
        <v>15</v>
      </c>
      <c r="B252" t="s">
        <v>45</v>
      </c>
      <c r="C252">
        <v>27215.9</v>
      </c>
      <c r="D252">
        <v>13009.4</v>
      </c>
      <c r="E252">
        <v>463</v>
      </c>
      <c r="F252">
        <v>435</v>
      </c>
      <c r="G252">
        <v>28</v>
      </c>
      <c r="H252">
        <v>6.048</v>
      </c>
      <c r="I252">
        <v>22.77</v>
      </c>
      <c r="J252">
        <v>1229484.3</v>
      </c>
    </row>
    <row r="253" spans="1:12" x14ac:dyDescent="0.3">
      <c r="F253" s="2" t="s">
        <v>14</v>
      </c>
      <c r="G253">
        <v>16</v>
      </c>
      <c r="I253" s="5">
        <f>(G253/J252)*1000000</f>
        <v>13.013586265395986</v>
      </c>
      <c r="K253" s="6" t="s">
        <v>16</v>
      </c>
      <c r="L253" s="6"/>
    </row>
    <row r="254" spans="1:12" x14ac:dyDescent="0.3">
      <c r="F254" s="2" t="s">
        <v>17</v>
      </c>
      <c r="G254">
        <v>21</v>
      </c>
      <c r="I254" s="5">
        <f>(G254/J252)*1000000</f>
        <v>17.080331973332232</v>
      </c>
      <c r="K254" s="6" t="s">
        <v>16</v>
      </c>
      <c r="L254" s="6"/>
    </row>
    <row r="256" spans="1:12" x14ac:dyDescent="0.3">
      <c r="B256" t="s">
        <v>2</v>
      </c>
      <c r="C256" t="s">
        <v>3</v>
      </c>
      <c r="D256" t="s">
        <v>4</v>
      </c>
      <c r="E256" t="s">
        <v>5</v>
      </c>
      <c r="F256" t="s">
        <v>6</v>
      </c>
      <c r="G256" t="s">
        <v>7</v>
      </c>
      <c r="H256" t="s">
        <v>8</v>
      </c>
      <c r="I256" t="s">
        <v>9</v>
      </c>
      <c r="J256" t="s">
        <v>10</v>
      </c>
    </row>
    <row r="257" spans="1:12" x14ac:dyDescent="0.3">
      <c r="A257" s="2" t="s">
        <v>11</v>
      </c>
      <c r="B257" t="s">
        <v>46</v>
      </c>
      <c r="C257">
        <v>23954.1</v>
      </c>
      <c r="D257">
        <v>11276.4</v>
      </c>
      <c r="E257">
        <v>7593</v>
      </c>
      <c r="F257">
        <v>7204</v>
      </c>
      <c r="G257">
        <v>389</v>
      </c>
      <c r="H257">
        <v>5.1230000000000002</v>
      </c>
      <c r="I257" s="3">
        <v>43.8</v>
      </c>
      <c r="J257">
        <v>8880602.5</v>
      </c>
    </row>
    <row r="258" spans="1:12" x14ac:dyDescent="0.3">
      <c r="A258" s="2"/>
      <c r="B258" t="s">
        <v>2</v>
      </c>
      <c r="C258" t="s">
        <v>3</v>
      </c>
      <c r="D258" t="s">
        <v>4</v>
      </c>
      <c r="E258" t="s">
        <v>5</v>
      </c>
      <c r="F258" t="s">
        <v>6</v>
      </c>
      <c r="G258" t="s">
        <v>7</v>
      </c>
      <c r="H258" t="s">
        <v>8</v>
      </c>
      <c r="I258" t="s">
        <v>9</v>
      </c>
      <c r="J258" t="s">
        <v>10</v>
      </c>
    </row>
    <row r="259" spans="1:12" x14ac:dyDescent="0.3">
      <c r="A259" s="2" t="s">
        <v>13</v>
      </c>
      <c r="B259" t="s">
        <v>46</v>
      </c>
      <c r="C259">
        <v>23954.1</v>
      </c>
      <c r="D259">
        <v>11276.4</v>
      </c>
      <c r="E259">
        <v>7593</v>
      </c>
      <c r="F259">
        <v>7169</v>
      </c>
      <c r="G259">
        <v>424</v>
      </c>
      <c r="H259">
        <v>5.5839999999999996</v>
      </c>
      <c r="I259" s="4">
        <v>47.74</v>
      </c>
      <c r="J259">
        <v>8880602.5</v>
      </c>
    </row>
    <row r="260" spans="1:12" x14ac:dyDescent="0.3">
      <c r="A260" s="2"/>
      <c r="B260" t="s">
        <v>2</v>
      </c>
      <c r="C260" t="s">
        <v>3</v>
      </c>
      <c r="D260" t="s">
        <v>4</v>
      </c>
      <c r="E260" t="s">
        <v>5</v>
      </c>
      <c r="F260" t="s">
        <v>6</v>
      </c>
      <c r="G260" t="s">
        <v>7</v>
      </c>
      <c r="H260" t="s">
        <v>8</v>
      </c>
      <c r="I260" t="s">
        <v>9</v>
      </c>
      <c r="J260" t="s">
        <v>10</v>
      </c>
    </row>
    <row r="261" spans="1:12" x14ac:dyDescent="0.3">
      <c r="A261" s="2" t="s">
        <v>15</v>
      </c>
      <c r="B261" t="s">
        <v>46</v>
      </c>
      <c r="C261">
        <v>23954.1</v>
      </c>
      <c r="D261">
        <v>11276.4</v>
      </c>
      <c r="E261">
        <v>573</v>
      </c>
      <c r="F261">
        <v>182</v>
      </c>
      <c r="G261">
        <v>391</v>
      </c>
      <c r="H261">
        <v>68.239999999999995</v>
      </c>
      <c r="I261">
        <v>44.03</v>
      </c>
      <c r="J261">
        <v>8880602.5</v>
      </c>
    </row>
    <row r="262" spans="1:12" x14ac:dyDescent="0.3">
      <c r="F262" s="2" t="s">
        <v>14</v>
      </c>
      <c r="G262">
        <v>62</v>
      </c>
      <c r="I262" s="5">
        <f>(G262/J261)*1000000</f>
        <v>6.9815082929339534</v>
      </c>
      <c r="K262" s="6" t="s">
        <v>16</v>
      </c>
      <c r="L262" s="6"/>
    </row>
    <row r="263" spans="1:12" x14ac:dyDescent="0.3">
      <c r="F263" s="2" t="s">
        <v>17</v>
      </c>
      <c r="G263">
        <v>122</v>
      </c>
      <c r="I263" s="5">
        <f>(G263/J261)*1000000</f>
        <v>13.737806640934553</v>
      </c>
      <c r="K263" s="6" t="s">
        <v>16</v>
      </c>
      <c r="L263" s="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FE04-0C02-4C01-A662-A3CA828AF8F1}">
  <dimension ref="A1:Y40"/>
  <sheetViews>
    <sheetView topLeftCell="A7" workbookViewId="0">
      <selection activeCell="C35" sqref="C35"/>
    </sheetView>
  </sheetViews>
  <sheetFormatPr defaultRowHeight="14.4" x14ac:dyDescent="0.3"/>
  <cols>
    <col min="1" max="1" width="11.44140625" customWidth="1"/>
    <col min="3" max="3" width="12.5546875" customWidth="1"/>
    <col min="4" max="4" width="10.88671875" customWidth="1"/>
    <col min="6" max="6" width="13.33203125" customWidth="1"/>
    <col min="7" max="7" width="12.6640625" customWidth="1"/>
    <col min="8" max="8" width="12.33203125" customWidth="1"/>
    <col min="9" max="9" width="10.33203125" customWidth="1"/>
    <col min="10" max="10" width="9.6640625" customWidth="1"/>
    <col min="11" max="11" width="13.88671875" customWidth="1"/>
    <col min="12" max="12" width="13.109375" customWidth="1"/>
    <col min="16" max="16" width="10.44140625" customWidth="1"/>
    <col min="19" max="19" width="13.6640625" customWidth="1"/>
    <col min="20" max="20" width="12.44140625" customWidth="1"/>
    <col min="21" max="21" width="10.88671875" customWidth="1"/>
    <col min="22" max="22" width="10.33203125" customWidth="1"/>
    <col min="24" max="24" width="14.109375" customWidth="1"/>
    <col min="25" max="25" width="12.6640625" customWidth="1"/>
  </cols>
  <sheetData>
    <row r="1" spans="1:25" x14ac:dyDescent="0.3">
      <c r="A1" s="37" t="s">
        <v>1436</v>
      </c>
    </row>
    <row r="2" spans="1:25" x14ac:dyDescent="0.3">
      <c r="C2" s="99" t="s">
        <v>350</v>
      </c>
      <c r="D2" s="100"/>
      <c r="E2" s="100"/>
      <c r="F2" s="100"/>
      <c r="G2" s="101"/>
      <c r="H2" s="99" t="s">
        <v>351</v>
      </c>
      <c r="I2" s="100"/>
      <c r="J2" s="100"/>
      <c r="K2" s="100"/>
      <c r="L2" s="100"/>
      <c r="N2" t="s">
        <v>352</v>
      </c>
      <c r="P2" s="99" t="s">
        <v>350</v>
      </c>
      <c r="Q2" s="100"/>
      <c r="R2" s="100"/>
      <c r="S2" s="100"/>
      <c r="T2" s="101"/>
      <c r="U2" s="99" t="s">
        <v>351</v>
      </c>
      <c r="V2" s="100"/>
      <c r="W2" s="100"/>
      <c r="X2" s="100"/>
      <c r="Y2" s="100"/>
    </row>
    <row r="3" spans="1:25" x14ac:dyDescent="0.3">
      <c r="A3" t="s">
        <v>353</v>
      </c>
      <c r="C3" s="67" t="s">
        <v>1437</v>
      </c>
      <c r="D3" s="66" t="s">
        <v>355</v>
      </c>
      <c r="E3" s="66" t="s">
        <v>356</v>
      </c>
      <c r="F3" s="66" t="s">
        <v>1438</v>
      </c>
      <c r="G3" s="66" t="s">
        <v>845</v>
      </c>
      <c r="H3" s="67" t="s">
        <v>1437</v>
      </c>
      <c r="I3" s="66" t="s">
        <v>355</v>
      </c>
      <c r="J3" s="66" t="s">
        <v>356</v>
      </c>
      <c r="K3" s="66" t="s">
        <v>1438</v>
      </c>
      <c r="L3" s="66" t="s">
        <v>845</v>
      </c>
      <c r="N3" s="62"/>
      <c r="O3" s="62"/>
      <c r="P3" s="67" t="s">
        <v>1437</v>
      </c>
      <c r="Q3" s="83" t="s">
        <v>355</v>
      </c>
      <c r="R3" s="83" t="s">
        <v>356</v>
      </c>
      <c r="S3" s="83" t="s">
        <v>1438</v>
      </c>
      <c r="T3" s="83" t="s">
        <v>845</v>
      </c>
      <c r="U3" s="67" t="s">
        <v>1437</v>
      </c>
      <c r="V3" s="83" t="s">
        <v>355</v>
      </c>
      <c r="W3" s="83" t="s">
        <v>356</v>
      </c>
      <c r="X3" s="83" t="s">
        <v>1438</v>
      </c>
      <c r="Y3" s="83" t="s">
        <v>845</v>
      </c>
    </row>
    <row r="4" spans="1:25" x14ac:dyDescent="0.3">
      <c r="A4" s="62">
        <v>6</v>
      </c>
      <c r="B4">
        <v>717</v>
      </c>
      <c r="C4" s="10">
        <v>1.8728677852816265</v>
      </c>
      <c r="D4">
        <v>1.8171691150873772</v>
      </c>
      <c r="E4">
        <v>0.29938035229408899</v>
      </c>
      <c r="F4">
        <v>15.985130111524162</v>
      </c>
      <c r="G4">
        <v>16.475095785440612</v>
      </c>
      <c r="H4" s="10">
        <v>1.7365169477375189</v>
      </c>
      <c r="I4">
        <v>3.1168252908109308</v>
      </c>
      <c r="J4">
        <v>1.1187176490232094</v>
      </c>
      <c r="K4">
        <v>64.423076923076934</v>
      </c>
      <c r="L4" s="69">
        <v>35.892857142857146</v>
      </c>
      <c r="N4" s="62">
        <v>0</v>
      </c>
      <c r="O4" s="10">
        <v>751</v>
      </c>
      <c r="P4" s="10">
        <v>1.5739769150052465</v>
      </c>
      <c r="Q4" s="69">
        <v>1.4240743516714101</v>
      </c>
      <c r="R4" s="69">
        <v>0.52465897166841546</v>
      </c>
      <c r="S4">
        <v>33.333333333333329</v>
      </c>
      <c r="T4" s="69">
        <v>36.84210526315789</v>
      </c>
      <c r="U4" s="10">
        <v>0.64452156668319294</v>
      </c>
      <c r="V4" s="69">
        <v>0.14873574615765989</v>
      </c>
      <c r="W4" s="69">
        <v>7.7122238748416241E-2</v>
      </c>
      <c r="X4">
        <v>11.965811965811966</v>
      </c>
      <c r="Y4" s="69">
        <v>51.851851851851848</v>
      </c>
    </row>
    <row r="5" spans="1:25" x14ac:dyDescent="0.3">
      <c r="A5" s="62">
        <v>5</v>
      </c>
      <c r="B5">
        <v>718</v>
      </c>
      <c r="C5" s="10">
        <v>0.29427993378701489</v>
      </c>
      <c r="D5">
        <v>2.1335295199558577</v>
      </c>
      <c r="E5">
        <v>6.4373735515909511E-2</v>
      </c>
      <c r="F5">
        <v>21.875</v>
      </c>
      <c r="G5" s="69">
        <v>3.0172413793103452</v>
      </c>
      <c r="H5" s="67"/>
      <c r="I5" s="66"/>
      <c r="J5" s="66"/>
      <c r="L5" s="69"/>
      <c r="N5" s="62">
        <v>0</v>
      </c>
      <c r="O5" s="10">
        <v>851</v>
      </c>
      <c r="P5" s="10">
        <v>1.6085790884718498</v>
      </c>
      <c r="Q5" s="69">
        <v>5.9364228265032555</v>
      </c>
      <c r="R5" s="69">
        <v>0.30639601685178092</v>
      </c>
      <c r="S5">
        <v>19.047619047619047</v>
      </c>
      <c r="T5" s="69">
        <v>5.161290322580645</v>
      </c>
      <c r="U5" s="10">
        <v>0.19149751053236308</v>
      </c>
      <c r="V5" s="69">
        <v>9.574875526618154E-2</v>
      </c>
      <c r="W5" s="69">
        <v>7.6599004212945229E-2</v>
      </c>
      <c r="X5">
        <v>40</v>
      </c>
      <c r="Y5" s="69">
        <v>80</v>
      </c>
    </row>
    <row r="6" spans="1:25" x14ac:dyDescent="0.3">
      <c r="A6" s="62">
        <v>5</v>
      </c>
      <c r="B6">
        <v>723</v>
      </c>
      <c r="C6" s="10">
        <v>1.5507310589277801</v>
      </c>
      <c r="D6">
        <v>4.7142224191404525</v>
      </c>
      <c r="E6">
        <v>0.54054054054054057</v>
      </c>
      <c r="F6">
        <v>34.857142857142861</v>
      </c>
      <c r="G6" s="69">
        <v>11.466165413533833</v>
      </c>
      <c r="H6" s="10">
        <v>1.2835186396337475</v>
      </c>
      <c r="I6">
        <v>1.3325703073904511</v>
      </c>
      <c r="J6">
        <v>7.3577501635055595E-2</v>
      </c>
      <c r="K6">
        <v>5.7324840764331215</v>
      </c>
      <c r="L6" s="69">
        <v>5.5214723926380378</v>
      </c>
      <c r="N6" s="62">
        <v>0</v>
      </c>
      <c r="O6" s="10">
        <v>1068</v>
      </c>
      <c r="P6" s="10">
        <v>0.44050525421929732</v>
      </c>
      <c r="Q6" s="69">
        <v>0.4776562997558646</v>
      </c>
      <c r="R6" s="69">
        <v>9.0223967731663302E-2</v>
      </c>
      <c r="S6">
        <v>20.481927710843372</v>
      </c>
      <c r="T6" s="69">
        <v>18.888888888888886</v>
      </c>
      <c r="U6" s="10">
        <v>1.444500760263558</v>
      </c>
      <c r="V6" s="69">
        <v>1.1251900658895082</v>
      </c>
      <c r="W6" s="69">
        <v>7.6026355803345158E-2</v>
      </c>
      <c r="X6">
        <v>5.2631578947368416</v>
      </c>
      <c r="Y6" s="69">
        <v>6.756756756756757</v>
      </c>
    </row>
    <row r="7" spans="1:25" x14ac:dyDescent="0.3">
      <c r="A7" s="62">
        <v>3</v>
      </c>
      <c r="B7">
        <v>749</v>
      </c>
      <c r="C7" s="10">
        <v>1.7598934550989345</v>
      </c>
      <c r="D7">
        <v>1.4982876712328765</v>
      </c>
      <c r="E7">
        <v>0.24257990867579907</v>
      </c>
      <c r="F7">
        <v>13.783783783783784</v>
      </c>
      <c r="G7" s="69">
        <v>16.19047619047619</v>
      </c>
      <c r="H7" s="10">
        <v>0.42918454935622319</v>
      </c>
      <c r="I7">
        <v>0.22392237357715994</v>
      </c>
      <c r="J7">
        <v>3.7320395596193323E-2</v>
      </c>
      <c r="K7">
        <v>8.695652173913043</v>
      </c>
      <c r="L7" s="69">
        <v>16.666666666666664</v>
      </c>
      <c r="N7" s="62">
        <v>1</v>
      </c>
      <c r="O7" s="10">
        <v>881</v>
      </c>
      <c r="P7" s="10">
        <v>1.0326671902725659</v>
      </c>
      <c r="Q7" s="69">
        <v>4.1190330744393053</v>
      </c>
      <c r="R7" s="69">
        <v>0.11926578817232451</v>
      </c>
      <c r="S7">
        <v>11.549295774647888</v>
      </c>
      <c r="T7" s="69">
        <v>2.8954802259887007</v>
      </c>
      <c r="U7" s="10">
        <v>0.22697512003491926</v>
      </c>
      <c r="V7" s="69">
        <v>2.8502837189000436</v>
      </c>
      <c r="W7" s="69">
        <v>5.6743780008729816E-2</v>
      </c>
      <c r="X7">
        <v>25</v>
      </c>
      <c r="Y7" s="69">
        <v>1.9908116385911181</v>
      </c>
    </row>
    <row r="8" spans="1:25" x14ac:dyDescent="0.3">
      <c r="A8" s="62">
        <v>0</v>
      </c>
      <c r="B8">
        <v>751</v>
      </c>
      <c r="C8" s="10">
        <v>1.5739769150052465</v>
      </c>
      <c r="D8">
        <v>1.4240743516714136</v>
      </c>
      <c r="E8">
        <v>0.52465897166841546</v>
      </c>
      <c r="F8">
        <v>33.333333333333329</v>
      </c>
      <c r="G8" s="69">
        <v>36.84210526315789</v>
      </c>
      <c r="H8" s="10">
        <v>0.64452156668319294</v>
      </c>
      <c r="I8">
        <v>0.14873574615765989</v>
      </c>
      <c r="J8">
        <v>7.7122238748416241E-2</v>
      </c>
      <c r="K8">
        <v>11.965811965811966</v>
      </c>
      <c r="L8" s="69">
        <v>51.851851851851848</v>
      </c>
      <c r="N8" s="62">
        <v>1</v>
      </c>
      <c r="O8" s="10">
        <v>921</v>
      </c>
      <c r="P8" s="10">
        <v>2.5087288245182982</v>
      </c>
      <c r="Q8" s="69">
        <v>3.4074744601060392</v>
      </c>
      <c r="R8" s="69">
        <v>0.92460881934566153</v>
      </c>
      <c r="S8">
        <v>36.855670103092784</v>
      </c>
      <c r="T8" s="69">
        <v>27.134724857685011</v>
      </c>
      <c r="U8" s="10">
        <v>0.32278217409412746</v>
      </c>
      <c r="V8" s="69">
        <v>0.6143273635985006</v>
      </c>
      <c r="W8" s="69">
        <v>0.17700957934194084</v>
      </c>
      <c r="X8">
        <v>54.838709677419352</v>
      </c>
      <c r="Y8" s="69">
        <v>28.813559322033893</v>
      </c>
    </row>
    <row r="9" spans="1:25" x14ac:dyDescent="0.3">
      <c r="A9" s="62">
        <v>4</v>
      </c>
      <c r="B9">
        <v>753</v>
      </c>
      <c r="C9" s="10">
        <v>1.4210919970082274</v>
      </c>
      <c r="D9">
        <v>1.4397905759162304</v>
      </c>
      <c r="E9">
        <v>0.18698578908002991</v>
      </c>
      <c r="F9">
        <v>13.157894736842104</v>
      </c>
      <c r="G9" s="69">
        <v>12.987012987012985</v>
      </c>
      <c r="H9" s="10">
        <v>0.6484558644727243</v>
      </c>
      <c r="I9">
        <v>1.5725054713463564</v>
      </c>
      <c r="J9">
        <v>5.6739888141363382E-2</v>
      </c>
      <c r="K9">
        <v>8.75</v>
      </c>
      <c r="L9" s="69">
        <v>3.6082474226804129</v>
      </c>
      <c r="N9" s="62">
        <v>1</v>
      </c>
      <c r="O9" s="10">
        <v>941</v>
      </c>
      <c r="P9" s="10">
        <v>2.5110018120631636</v>
      </c>
      <c r="Q9" s="69">
        <v>2.5972905341271897</v>
      </c>
      <c r="R9" s="69">
        <v>0.44870135473293637</v>
      </c>
      <c r="S9">
        <v>17.869415807560138</v>
      </c>
      <c r="T9" s="69">
        <v>17.275747508305646</v>
      </c>
      <c r="U9" s="10">
        <v>0.22635152918881926</v>
      </c>
      <c r="V9" s="69">
        <v>0.28951939779965258</v>
      </c>
      <c r="W9" s="69">
        <v>7.8959835763541611E-2</v>
      </c>
      <c r="X9">
        <v>34.883720930232556</v>
      </c>
      <c r="Y9" s="69">
        <v>27.27272727272727</v>
      </c>
    </row>
    <row r="10" spans="1:25" x14ac:dyDescent="0.3">
      <c r="A10" s="62">
        <v>5</v>
      </c>
      <c r="B10">
        <v>763</v>
      </c>
      <c r="C10" s="10">
        <v>2.0009026628554234</v>
      </c>
      <c r="D10">
        <v>3.9190612306303594</v>
      </c>
      <c r="E10">
        <v>0.47389799909733721</v>
      </c>
      <c r="F10">
        <v>23.684210526315788</v>
      </c>
      <c r="G10" s="69">
        <v>12.092130518234168</v>
      </c>
      <c r="H10" s="10">
        <v>0.20437956204379565</v>
      </c>
      <c r="I10">
        <v>0.13625304136253041</v>
      </c>
      <c r="J10">
        <v>4.8661800486618008E-2</v>
      </c>
      <c r="K10">
        <v>23.809523809523807</v>
      </c>
      <c r="L10" s="69">
        <v>35.714285714285715</v>
      </c>
      <c r="N10" s="62">
        <v>1</v>
      </c>
      <c r="O10" s="10">
        <v>1067</v>
      </c>
      <c r="P10" s="10">
        <v>0.90525666083736234</v>
      </c>
      <c r="Q10" s="69">
        <v>1.4298940438226522</v>
      </c>
      <c r="R10" s="69">
        <v>0.53492439049480511</v>
      </c>
      <c r="S10">
        <v>59.090909090909093</v>
      </c>
      <c r="T10" s="69">
        <v>37.410071942446045</v>
      </c>
      <c r="U10" s="10">
        <v>1.4825600635382885</v>
      </c>
      <c r="V10" s="69">
        <v>1.6347872129194518</v>
      </c>
      <c r="W10" s="69">
        <v>0.14560857766893906</v>
      </c>
      <c r="X10">
        <v>9.8214285714285712</v>
      </c>
      <c r="Y10" s="69">
        <v>8.9068825910931189</v>
      </c>
    </row>
    <row r="11" spans="1:25" x14ac:dyDescent="0.3">
      <c r="A11" s="62">
        <v>2</v>
      </c>
      <c r="B11">
        <v>766</v>
      </c>
      <c r="C11" s="10">
        <v>1.579739217652959</v>
      </c>
      <c r="D11">
        <v>2.0687061183550655</v>
      </c>
      <c r="E11">
        <v>0.68956870611835508</v>
      </c>
      <c r="F11">
        <v>43.650793650793652</v>
      </c>
      <c r="G11" s="69">
        <v>33.333333333333329</v>
      </c>
      <c r="H11" s="10">
        <v>0.42040839672825031</v>
      </c>
      <c r="I11">
        <v>0.12583652691185723</v>
      </c>
      <c r="J11">
        <v>6.5778184522107194E-2</v>
      </c>
      <c r="K11">
        <v>15.646258503401361</v>
      </c>
      <c r="L11" s="69">
        <v>52.272727272727273</v>
      </c>
      <c r="N11" s="62">
        <v>2</v>
      </c>
      <c r="O11" s="10">
        <v>766</v>
      </c>
      <c r="P11" s="10">
        <v>1.579739217652959</v>
      </c>
      <c r="Q11" s="69">
        <v>2.0687061183550655</v>
      </c>
      <c r="R11" s="69">
        <v>0.68956870611835508</v>
      </c>
      <c r="S11">
        <v>43.650793650793652</v>
      </c>
      <c r="T11" s="69">
        <v>33.333333333333329</v>
      </c>
      <c r="U11" s="10">
        <v>0.42040839672825031</v>
      </c>
      <c r="V11" s="69">
        <v>0.12583652691185723</v>
      </c>
      <c r="W11" s="69">
        <v>6.5778184522107194E-2</v>
      </c>
      <c r="X11">
        <v>15.646258503401361</v>
      </c>
      <c r="Y11" s="69">
        <v>52.272727272727273</v>
      </c>
    </row>
    <row r="12" spans="1:25" x14ac:dyDescent="0.3">
      <c r="A12" s="62">
        <v>4</v>
      </c>
      <c r="B12">
        <v>800</v>
      </c>
      <c r="C12" s="10">
        <v>2.7897293546148507</v>
      </c>
      <c r="D12">
        <v>9.6877168632893813</v>
      </c>
      <c r="E12">
        <v>1.0617626648160998</v>
      </c>
      <c r="F12">
        <v>38.059701492537314</v>
      </c>
      <c r="G12" s="69">
        <v>10.959885386819485</v>
      </c>
      <c r="H12" s="10">
        <v>0.52301255230125521</v>
      </c>
      <c r="I12">
        <v>1.18331589958159</v>
      </c>
      <c r="J12">
        <v>7.1914225941422591E-2</v>
      </c>
      <c r="K12">
        <v>13.750000000000002</v>
      </c>
      <c r="L12" s="69">
        <v>6.0773480662983426</v>
      </c>
      <c r="N12" s="62">
        <v>2</v>
      </c>
      <c r="O12" s="10">
        <v>870</v>
      </c>
      <c r="P12" s="10">
        <v>0.5968819599109132</v>
      </c>
      <c r="Q12" s="69">
        <v>1.8440979955456571</v>
      </c>
      <c r="R12" s="69">
        <v>0.15144766146993319</v>
      </c>
      <c r="S12">
        <v>25.373134328358208</v>
      </c>
      <c r="T12" s="69">
        <v>8.2125603864734291</v>
      </c>
      <c r="U12" s="10">
        <v>0.11045655375552282</v>
      </c>
      <c r="V12" s="69">
        <v>1.4727540500736376</v>
      </c>
      <c r="W12" s="69">
        <v>2.2091310751104567E-2</v>
      </c>
      <c r="X12">
        <v>20</v>
      </c>
      <c r="Y12" s="69">
        <v>1.5000000000000002</v>
      </c>
    </row>
    <row r="13" spans="1:25" x14ac:dyDescent="0.3">
      <c r="A13" s="62">
        <v>5</v>
      </c>
      <c r="B13">
        <v>816</v>
      </c>
      <c r="C13" s="10">
        <v>2.0112351758096954</v>
      </c>
      <c r="D13">
        <v>5.1113114640405026</v>
      </c>
      <c r="E13">
        <v>0.47159997225882516</v>
      </c>
      <c r="F13">
        <v>23.448275862068964</v>
      </c>
      <c r="G13" s="69">
        <v>9.2265943012211658</v>
      </c>
      <c r="H13" s="10">
        <v>0.37439161362785472</v>
      </c>
      <c r="I13">
        <v>0.86858854361662308</v>
      </c>
      <c r="J13">
        <v>8.9853987270685137E-2</v>
      </c>
      <c r="K13">
        <v>24</v>
      </c>
      <c r="L13" s="69">
        <v>10.344827586206895</v>
      </c>
      <c r="N13" s="62">
        <v>2</v>
      </c>
      <c r="O13" s="10">
        <v>1092</v>
      </c>
      <c r="P13" s="10">
        <v>0.9755003644110557</v>
      </c>
      <c r="Q13" s="69">
        <v>0.36441105567079662</v>
      </c>
      <c r="R13" s="69">
        <v>0.22985928126927174</v>
      </c>
      <c r="S13">
        <v>23.563218390804597</v>
      </c>
      <c r="T13" s="69">
        <v>63.076923076923087</v>
      </c>
      <c r="U13" s="10">
        <v>0.69864927806241262</v>
      </c>
      <c r="V13" s="69">
        <v>2.177456916627853</v>
      </c>
      <c r="W13" s="69">
        <v>0.11644154634373545</v>
      </c>
      <c r="X13">
        <v>16.666666666666664</v>
      </c>
      <c r="Y13" s="69">
        <v>5.3475935828877006</v>
      </c>
    </row>
    <row r="14" spans="1:25" x14ac:dyDescent="0.3">
      <c r="A14" s="62">
        <v>3</v>
      </c>
      <c r="B14">
        <v>818</v>
      </c>
      <c r="C14" s="10">
        <v>1.5372048121194117</v>
      </c>
      <c r="D14">
        <v>7.4335363136788954</v>
      </c>
      <c r="E14">
        <v>0.83172434278924701</v>
      </c>
      <c r="F14">
        <v>54.106280193236714</v>
      </c>
      <c r="G14" s="69">
        <v>11.188811188811188</v>
      </c>
      <c r="H14" s="10">
        <v>0.52487269878574228</v>
      </c>
      <c r="I14">
        <v>0.44261652957305131</v>
      </c>
      <c r="J14">
        <v>0.12925969447708577</v>
      </c>
      <c r="K14">
        <v>24.626865671641792</v>
      </c>
      <c r="L14" s="69">
        <v>29.203539823008846</v>
      </c>
    </row>
    <row r="15" spans="1:25" x14ac:dyDescent="0.3">
      <c r="A15" s="62">
        <v>5</v>
      </c>
      <c r="B15">
        <v>839</v>
      </c>
      <c r="C15" s="10">
        <v>1.7489456710493674</v>
      </c>
      <c r="D15">
        <v>2.2885140163731084</v>
      </c>
      <c r="E15">
        <v>0.22326966013396179</v>
      </c>
      <c r="F15">
        <v>12.76595744680851</v>
      </c>
      <c r="G15" s="69">
        <v>9.7560975609756095</v>
      </c>
      <c r="H15" s="10">
        <v>0.27839478750185104</v>
      </c>
      <c r="I15">
        <v>1.0306530430919592</v>
      </c>
      <c r="J15">
        <v>3.2578113431067673E-2</v>
      </c>
      <c r="K15">
        <v>11.702127659574469</v>
      </c>
      <c r="L15" s="69">
        <v>3.1609195402298846</v>
      </c>
      <c r="N15" t="s">
        <v>358</v>
      </c>
      <c r="P15" s="99" t="s">
        <v>350</v>
      </c>
      <c r="Q15" s="100"/>
      <c r="R15" s="100"/>
      <c r="S15" s="100"/>
      <c r="T15" s="101"/>
      <c r="U15" s="99" t="s">
        <v>351</v>
      </c>
      <c r="V15" s="100"/>
      <c r="W15" s="100"/>
      <c r="X15" s="100"/>
      <c r="Y15" s="100"/>
    </row>
    <row r="16" spans="1:25" x14ac:dyDescent="0.3">
      <c r="A16" s="62">
        <v>0</v>
      </c>
      <c r="B16">
        <v>851</v>
      </c>
      <c r="C16" s="10">
        <v>1.6085790884718498</v>
      </c>
      <c r="D16">
        <v>5.9364228265032555</v>
      </c>
      <c r="E16">
        <v>0.30639601685178092</v>
      </c>
      <c r="F16">
        <v>19.047619047619047</v>
      </c>
      <c r="G16" s="69">
        <v>5.161290322580645</v>
      </c>
      <c r="H16" s="10">
        <v>0.19149751053236308</v>
      </c>
      <c r="I16">
        <v>9.574875526618154E-2</v>
      </c>
      <c r="J16">
        <v>7.6599004212945229E-2</v>
      </c>
      <c r="K16">
        <v>40</v>
      </c>
      <c r="L16" s="69">
        <v>80</v>
      </c>
      <c r="N16" s="62"/>
      <c r="O16" s="62"/>
      <c r="P16" s="67" t="s">
        <v>1437</v>
      </c>
      <c r="Q16" s="66" t="s">
        <v>355</v>
      </c>
      <c r="R16" s="83" t="s">
        <v>356</v>
      </c>
      <c r="S16" s="66" t="s">
        <v>1438</v>
      </c>
      <c r="T16" s="66" t="s">
        <v>845</v>
      </c>
      <c r="U16" s="67" t="s">
        <v>1437</v>
      </c>
      <c r="V16" s="66" t="s">
        <v>355</v>
      </c>
      <c r="W16" s="66" t="s">
        <v>356</v>
      </c>
      <c r="X16" s="66" t="s">
        <v>1438</v>
      </c>
      <c r="Y16" s="66" t="s">
        <v>845</v>
      </c>
    </row>
    <row r="17" spans="1:25" x14ac:dyDescent="0.3">
      <c r="A17" s="62">
        <v>4</v>
      </c>
      <c r="B17">
        <v>856</v>
      </c>
      <c r="C17" s="10">
        <v>0.3647505106507149</v>
      </c>
      <c r="D17">
        <v>0.61278085789320103</v>
      </c>
      <c r="E17">
        <v>0.10213014298220019</v>
      </c>
      <c r="F17">
        <v>28.000000000000004</v>
      </c>
      <c r="G17" s="69">
        <v>16.666666666666668</v>
      </c>
      <c r="H17" s="10">
        <v>8.869560241480931E-2</v>
      </c>
      <c r="I17">
        <v>0.1001401962747847</v>
      </c>
      <c r="J17">
        <v>8.583445394981546E-3</v>
      </c>
      <c r="K17">
        <v>9.67741935483871</v>
      </c>
      <c r="L17" s="69">
        <v>8.5714285714285712</v>
      </c>
      <c r="N17" s="62">
        <v>3</v>
      </c>
      <c r="O17" s="10">
        <v>749</v>
      </c>
      <c r="P17" s="10">
        <v>1.7598934550989345</v>
      </c>
      <c r="Q17" s="69">
        <v>1.4982876712328765</v>
      </c>
      <c r="R17" s="69">
        <v>0.24257990867579901</v>
      </c>
      <c r="S17">
        <v>13.783783783783784</v>
      </c>
      <c r="T17" s="69">
        <v>16.19047619047619</v>
      </c>
      <c r="U17" s="10">
        <v>0.42918454935622319</v>
      </c>
      <c r="V17" s="69">
        <v>0.22392237357715994</v>
      </c>
      <c r="W17" s="69">
        <v>3.7320395596193323E-2</v>
      </c>
      <c r="X17">
        <v>8.695652173913043</v>
      </c>
      <c r="Y17" s="69">
        <v>16.666666666666664</v>
      </c>
    </row>
    <row r="18" spans="1:25" x14ac:dyDescent="0.3">
      <c r="A18" s="62">
        <v>2</v>
      </c>
      <c r="B18">
        <v>870</v>
      </c>
      <c r="C18" s="10">
        <v>0.5968819599109132</v>
      </c>
      <c r="D18">
        <v>1.8440979955456571</v>
      </c>
      <c r="E18">
        <v>0.15144766146993319</v>
      </c>
      <c r="F18">
        <v>25.373134328358208</v>
      </c>
      <c r="G18" s="69">
        <v>8.2125603864734291</v>
      </c>
      <c r="H18" s="10">
        <v>0.11045655375552282</v>
      </c>
      <c r="I18">
        <v>1.4727540500736376</v>
      </c>
      <c r="J18">
        <v>2.2091310751104567E-2</v>
      </c>
      <c r="K18">
        <v>20</v>
      </c>
      <c r="L18" s="69">
        <v>1.5000000000000002</v>
      </c>
      <c r="N18" s="62">
        <v>3</v>
      </c>
      <c r="O18" s="10">
        <v>818</v>
      </c>
      <c r="P18" s="10">
        <v>1.5372048121194117</v>
      </c>
      <c r="Q18" s="69">
        <v>7.4335363136788954</v>
      </c>
      <c r="R18" s="69">
        <v>0.83172434278924701</v>
      </c>
      <c r="S18">
        <v>54.106280193236714</v>
      </c>
      <c r="T18" s="69">
        <v>11.188811188811188</v>
      </c>
      <c r="U18" s="10">
        <v>0.52487269878574228</v>
      </c>
      <c r="V18" s="69">
        <v>0.44261652957305131</v>
      </c>
      <c r="W18" s="69">
        <v>0.12925969447708577</v>
      </c>
      <c r="X18">
        <v>24.626865671641792</v>
      </c>
      <c r="Y18" s="69">
        <v>29.203539823008846</v>
      </c>
    </row>
    <row r="19" spans="1:25" x14ac:dyDescent="0.3">
      <c r="A19" s="62">
        <v>1</v>
      </c>
      <c r="B19">
        <v>881</v>
      </c>
      <c r="C19" s="10">
        <v>1.0326671902725659</v>
      </c>
      <c r="D19">
        <v>4.1190330744393053</v>
      </c>
      <c r="E19">
        <v>0.11926578817232451</v>
      </c>
      <c r="F19">
        <v>11.549295774647888</v>
      </c>
      <c r="G19" s="69">
        <v>2.8954802259887007</v>
      </c>
      <c r="H19" s="10">
        <v>0.22697512003491926</v>
      </c>
      <c r="I19">
        <v>2.8502837189000436</v>
      </c>
      <c r="J19">
        <v>5.6743780008729816E-2</v>
      </c>
      <c r="K19">
        <v>25</v>
      </c>
      <c r="L19" s="69">
        <v>1.9908116385911181</v>
      </c>
      <c r="N19" s="62">
        <v>3</v>
      </c>
      <c r="O19" s="10">
        <v>929</v>
      </c>
      <c r="P19" s="10">
        <v>0.51466803911477099</v>
      </c>
      <c r="Q19" s="69">
        <v>3.4911648653285297</v>
      </c>
      <c r="R19" s="69">
        <v>0.1887116143420827</v>
      </c>
      <c r="S19">
        <v>36.666666666666664</v>
      </c>
      <c r="T19" s="69">
        <v>5.4054054054054053</v>
      </c>
      <c r="U19" s="10">
        <v>0.29129540781357094</v>
      </c>
      <c r="V19" s="69">
        <v>0.52547406899702997</v>
      </c>
      <c r="W19" s="69">
        <v>7.4251770619145535E-2</v>
      </c>
      <c r="X19">
        <v>25.490196078431371</v>
      </c>
      <c r="Y19" s="69">
        <v>14.130434782608695</v>
      </c>
    </row>
    <row r="20" spans="1:25" x14ac:dyDescent="0.3">
      <c r="A20" s="62">
        <v>6</v>
      </c>
      <c r="B20">
        <v>882</v>
      </c>
      <c r="C20" s="10">
        <v>3.2002534854245881</v>
      </c>
      <c r="D20">
        <v>1.9645120405576679</v>
      </c>
      <c r="E20">
        <v>0.28517110266159695</v>
      </c>
      <c r="F20">
        <v>8.9108910891089099</v>
      </c>
      <c r="G20" s="69">
        <v>14.516129032258066</v>
      </c>
      <c r="H20" s="10">
        <v>0.77536390900446195</v>
      </c>
      <c r="I20">
        <v>1.762855679906371</v>
      </c>
      <c r="J20">
        <v>5.8518030868261281E-2</v>
      </c>
      <c r="K20">
        <v>7.5471698113207548</v>
      </c>
      <c r="L20" s="69">
        <v>3.3195020746887969</v>
      </c>
      <c r="N20" s="62">
        <v>3</v>
      </c>
      <c r="O20" s="10">
        <v>977</v>
      </c>
      <c r="P20" s="10">
        <v>2.4803387779794313</v>
      </c>
      <c r="Q20" s="69">
        <v>4.0834845735027221</v>
      </c>
      <c r="R20" s="69">
        <v>0.58983666061705997</v>
      </c>
      <c r="S20">
        <v>23.780487804878049</v>
      </c>
      <c r="T20" s="69">
        <v>14.444444444444446</v>
      </c>
      <c r="U20" s="10">
        <v>2.0577341407490151</v>
      </c>
      <c r="V20" s="69">
        <v>1.7931683226527135</v>
      </c>
      <c r="W20" s="69">
        <v>7.0550884825680532E-2</v>
      </c>
      <c r="X20">
        <v>3.4285714285714288</v>
      </c>
      <c r="Y20" s="69">
        <v>3.9344262295081962</v>
      </c>
    </row>
    <row r="21" spans="1:25" x14ac:dyDescent="0.3">
      <c r="A21" s="62">
        <v>6</v>
      </c>
      <c r="B21">
        <v>885</v>
      </c>
      <c r="C21" s="10">
        <v>0.93768905021173621</v>
      </c>
      <c r="D21">
        <v>2.6996370235934664</v>
      </c>
      <c r="E21">
        <v>0.4083484573502722</v>
      </c>
      <c r="F21">
        <v>43.548387096774192</v>
      </c>
      <c r="G21" s="69">
        <v>15.126050420168067</v>
      </c>
      <c r="H21" s="10">
        <v>0.20839253575826466</v>
      </c>
      <c r="I21">
        <v>3.9405134034290046</v>
      </c>
      <c r="J21">
        <v>0.10419626787913233</v>
      </c>
      <c r="K21">
        <v>50</v>
      </c>
      <c r="L21" s="69">
        <v>2.6442307692307692</v>
      </c>
      <c r="N21" s="62">
        <v>3</v>
      </c>
      <c r="O21" s="10">
        <v>1096</v>
      </c>
      <c r="P21" s="10">
        <v>1.0713416118821524</v>
      </c>
      <c r="Q21" s="69">
        <v>0.81973865757649544</v>
      </c>
      <c r="R21" s="69">
        <v>0.35711387062738398</v>
      </c>
      <c r="S21">
        <v>33.333333333333329</v>
      </c>
      <c r="T21" s="69">
        <v>43.564356435643568</v>
      </c>
      <c r="U21" s="10">
        <v>0.34976870134266053</v>
      </c>
      <c r="V21" s="69">
        <v>1.3257362067020197</v>
      </c>
      <c r="W21" s="69">
        <v>9.0262890669073698E-2</v>
      </c>
      <c r="X21">
        <v>25.806451612903224</v>
      </c>
      <c r="Y21" s="69">
        <v>6.8085106382978715</v>
      </c>
    </row>
    <row r="22" spans="1:25" x14ac:dyDescent="0.3">
      <c r="A22" s="62">
        <v>1</v>
      </c>
      <c r="B22">
        <v>921</v>
      </c>
      <c r="C22" s="10">
        <v>2.5087288245182982</v>
      </c>
      <c r="D22">
        <v>3.4074744601060392</v>
      </c>
      <c r="E22">
        <v>0.92460881934566153</v>
      </c>
      <c r="F22">
        <v>36.855670103092784</v>
      </c>
      <c r="G22" s="69">
        <v>27.134724857685011</v>
      </c>
      <c r="H22" s="10">
        <v>0.32278217409412746</v>
      </c>
      <c r="I22">
        <v>0.6143273635985006</v>
      </c>
      <c r="J22">
        <v>0.17700957934194084</v>
      </c>
      <c r="K22">
        <v>54.838709677419352</v>
      </c>
      <c r="L22" s="69">
        <v>28.813559322033893</v>
      </c>
      <c r="N22" s="62">
        <v>4</v>
      </c>
      <c r="O22" s="10">
        <v>753</v>
      </c>
      <c r="P22" s="10">
        <v>1.4210919970082274</v>
      </c>
      <c r="Q22" s="69">
        <v>1.4397905759162304</v>
      </c>
      <c r="R22" s="69">
        <v>0.18698578908002991</v>
      </c>
      <c r="S22">
        <v>13.157894736842104</v>
      </c>
      <c r="T22" s="69">
        <v>12.987012987012985</v>
      </c>
      <c r="U22" s="10">
        <v>0.6484558644727243</v>
      </c>
      <c r="V22" s="69">
        <v>1.5725054713463564</v>
      </c>
      <c r="W22" s="69">
        <v>5.6739888141363382E-2</v>
      </c>
      <c r="X22">
        <v>8.75</v>
      </c>
      <c r="Y22" s="69">
        <v>3.6082474226804129</v>
      </c>
    </row>
    <row r="23" spans="1:25" x14ac:dyDescent="0.3">
      <c r="A23" s="62">
        <v>3</v>
      </c>
      <c r="B23">
        <v>929</v>
      </c>
      <c r="C23" s="10">
        <v>0.51466803911477099</v>
      </c>
      <c r="D23">
        <v>3.4911648653285297</v>
      </c>
      <c r="E23">
        <v>0.1887116143420827</v>
      </c>
      <c r="F23">
        <v>36.666666666666664</v>
      </c>
      <c r="G23" s="69">
        <v>5.4054054054054053</v>
      </c>
      <c r="H23" s="10">
        <v>0.29129540781357094</v>
      </c>
      <c r="I23">
        <v>0.52547406899702997</v>
      </c>
      <c r="J23">
        <v>7.4251770619145535E-2</v>
      </c>
      <c r="K23">
        <v>25.490196078431371</v>
      </c>
      <c r="L23" s="69">
        <v>14.130434782608695</v>
      </c>
      <c r="N23" s="62">
        <v>4</v>
      </c>
      <c r="O23" s="10">
        <v>800</v>
      </c>
      <c r="P23" s="10">
        <v>2.7897293546148507</v>
      </c>
      <c r="Q23" s="69">
        <v>9.6877168632893813</v>
      </c>
      <c r="R23" s="69">
        <v>1.0617626648160998</v>
      </c>
      <c r="S23">
        <v>38.059701492537314</v>
      </c>
      <c r="T23" s="69">
        <v>10.959885386819485</v>
      </c>
      <c r="U23" s="10">
        <v>0.52301255230125521</v>
      </c>
      <c r="V23" s="69">
        <v>1.18331589958159</v>
      </c>
      <c r="W23" s="69">
        <v>7.1914225941422591E-2</v>
      </c>
      <c r="X23">
        <v>13.750000000000002</v>
      </c>
      <c r="Y23" s="69">
        <v>6.0773480662983426</v>
      </c>
    </row>
    <row r="24" spans="1:25" x14ac:dyDescent="0.3">
      <c r="A24" s="62">
        <v>1</v>
      </c>
      <c r="B24">
        <v>941</v>
      </c>
      <c r="C24" s="10">
        <v>2.5110018120631636</v>
      </c>
      <c r="D24">
        <v>2.5972905341271897</v>
      </c>
      <c r="E24">
        <v>0.44870135473293637</v>
      </c>
      <c r="F24">
        <v>17.869415807560138</v>
      </c>
      <c r="G24" s="69">
        <v>17.275747508305646</v>
      </c>
      <c r="H24" s="10">
        <v>0.22635152918881926</v>
      </c>
      <c r="I24">
        <v>0.28951939779965258</v>
      </c>
      <c r="J24">
        <v>7.8959835763541611E-2</v>
      </c>
      <c r="K24">
        <v>34.883720930232556</v>
      </c>
      <c r="L24" s="69">
        <v>27.27272727272727</v>
      </c>
      <c r="N24" s="62">
        <v>4</v>
      </c>
      <c r="O24" s="10">
        <v>856</v>
      </c>
      <c r="P24" s="10">
        <v>0.3647505106507149</v>
      </c>
      <c r="Q24" s="69">
        <v>0.61278085789320103</v>
      </c>
      <c r="R24" s="69">
        <v>0.10213014298220019</v>
      </c>
      <c r="S24">
        <v>28.000000000000004</v>
      </c>
      <c r="T24" s="69">
        <v>16.666666666666668</v>
      </c>
      <c r="U24" s="10">
        <v>8.869560241480931E-2</v>
      </c>
      <c r="V24" s="69">
        <v>0.1001401962747847</v>
      </c>
      <c r="W24" s="69">
        <v>8.583445394981546E-3</v>
      </c>
      <c r="X24">
        <v>9.67741935483871</v>
      </c>
      <c r="Y24" s="69">
        <v>8.5714285714285712</v>
      </c>
    </row>
    <row r="25" spans="1:25" x14ac:dyDescent="0.3">
      <c r="A25" s="62">
        <v>4</v>
      </c>
      <c r="B25">
        <v>955</v>
      </c>
      <c r="C25" s="10">
        <v>1.9807923169267705</v>
      </c>
      <c r="D25">
        <v>3.5614245698279312</v>
      </c>
      <c r="E25">
        <v>0.63025210084033612</v>
      </c>
      <c r="F25">
        <v>31.818181818181817</v>
      </c>
      <c r="G25" s="69">
        <v>17.696629213483146</v>
      </c>
      <c r="H25" s="10">
        <v>0.3488308715321306</v>
      </c>
      <c r="I25">
        <v>0.23982122417833979</v>
      </c>
      <c r="J25">
        <v>8.7207717883032651E-2</v>
      </c>
      <c r="K25">
        <v>25</v>
      </c>
      <c r="L25" s="69">
        <v>36.363636363636367</v>
      </c>
      <c r="N25" s="62">
        <v>4</v>
      </c>
      <c r="O25" s="10">
        <v>955</v>
      </c>
      <c r="P25" s="10">
        <v>1.9807923169267705</v>
      </c>
      <c r="Q25" s="69">
        <v>3.5614245698279312</v>
      </c>
      <c r="R25" s="69">
        <v>0.63025210084033612</v>
      </c>
      <c r="S25">
        <v>31.818181818181817</v>
      </c>
      <c r="T25" s="69">
        <v>17.696629213483146</v>
      </c>
      <c r="U25" s="10">
        <v>0.3488308715321306</v>
      </c>
      <c r="V25" s="69">
        <v>0.23982122417833979</v>
      </c>
      <c r="W25" s="69">
        <v>8.7207717883032651E-2</v>
      </c>
      <c r="X25">
        <v>25</v>
      </c>
      <c r="Y25" s="69">
        <v>36.363636363636367</v>
      </c>
    </row>
    <row r="26" spans="1:25" x14ac:dyDescent="0.3">
      <c r="A26" s="62">
        <v>3</v>
      </c>
      <c r="B26">
        <v>977</v>
      </c>
      <c r="C26" s="10">
        <v>2.4803387779794313</v>
      </c>
      <c r="D26">
        <v>4.0834845735027221</v>
      </c>
      <c r="E26">
        <v>0.58983666061705997</v>
      </c>
      <c r="F26">
        <v>23.780487804878049</v>
      </c>
      <c r="G26" s="69">
        <v>14.444444444444446</v>
      </c>
      <c r="H26" s="10">
        <v>2.0577341407490151</v>
      </c>
      <c r="I26">
        <v>1.7931683226527135</v>
      </c>
      <c r="J26">
        <v>7.0550884825680532E-2</v>
      </c>
      <c r="K26">
        <v>3.4285714285714288</v>
      </c>
      <c r="L26" s="69">
        <v>3.9344262295081962</v>
      </c>
      <c r="N26" s="62">
        <v>4</v>
      </c>
      <c r="O26" s="10">
        <v>1076</v>
      </c>
      <c r="P26" s="10">
        <v>0.82882086418388767</v>
      </c>
      <c r="Q26" s="69">
        <v>1.3868935794010389</v>
      </c>
      <c r="R26" s="69">
        <v>0.14366228312520721</v>
      </c>
      <c r="S26">
        <v>17.333333333333336</v>
      </c>
      <c r="T26" s="69">
        <v>10.358565737051793</v>
      </c>
      <c r="U26" s="10">
        <v>0.1663561352142667</v>
      </c>
      <c r="V26" s="69">
        <v>0.40590896992281078</v>
      </c>
      <c r="W26" s="69">
        <v>3.9925472451424006E-2</v>
      </c>
      <c r="X26">
        <v>24</v>
      </c>
      <c r="Y26" s="69">
        <v>9.8360655737704903</v>
      </c>
    </row>
    <row r="27" spans="1:25" x14ac:dyDescent="0.3">
      <c r="A27" s="62">
        <v>6</v>
      </c>
      <c r="B27">
        <v>1003</v>
      </c>
      <c r="C27" s="10">
        <v>1.7960230917254651</v>
      </c>
      <c r="D27">
        <v>0.59012187299551</v>
      </c>
      <c r="E27">
        <v>0.31430404105195636</v>
      </c>
      <c r="F27">
        <v>17.5</v>
      </c>
      <c r="G27" s="69">
        <v>53.260869565217384</v>
      </c>
      <c r="H27" s="10">
        <v>0.22964509394572025</v>
      </c>
      <c r="I27">
        <v>2.0668058455114826</v>
      </c>
      <c r="J27">
        <v>7.3068893528183715E-2</v>
      </c>
      <c r="K27">
        <v>31.818181818181817</v>
      </c>
      <c r="L27" s="69">
        <v>3.5353535353535346</v>
      </c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x14ac:dyDescent="0.3">
      <c r="A28" s="62">
        <v>1</v>
      </c>
      <c r="B28">
        <v>1067</v>
      </c>
      <c r="C28" s="10">
        <v>0.90525666083736234</v>
      </c>
      <c r="D28">
        <v>1.4298940438226522</v>
      </c>
      <c r="E28">
        <v>0.53492439049480511</v>
      </c>
      <c r="F28">
        <v>59.090909090909093</v>
      </c>
      <c r="G28" s="69">
        <v>37.410071942446045</v>
      </c>
      <c r="H28" s="10">
        <v>1.4825600635382885</v>
      </c>
      <c r="I28">
        <v>1.6347872129194518</v>
      </c>
      <c r="J28">
        <v>0.14560857766893906</v>
      </c>
      <c r="K28">
        <v>9.8214285714285712</v>
      </c>
      <c r="L28" s="69">
        <v>8.9068825910931189</v>
      </c>
      <c r="N28" t="s">
        <v>359</v>
      </c>
      <c r="P28" s="99" t="s">
        <v>350</v>
      </c>
      <c r="Q28" s="100"/>
      <c r="R28" s="100"/>
      <c r="S28" s="100"/>
      <c r="T28" s="101"/>
      <c r="U28" s="99" t="s">
        <v>351</v>
      </c>
      <c r="V28" s="100"/>
      <c r="W28" s="100"/>
      <c r="X28" s="100"/>
      <c r="Y28" s="100"/>
    </row>
    <row r="29" spans="1:25" x14ac:dyDescent="0.3">
      <c r="A29" s="62">
        <v>0</v>
      </c>
      <c r="B29">
        <v>1068</v>
      </c>
      <c r="C29" s="10">
        <v>0.44050525421929732</v>
      </c>
      <c r="D29">
        <v>0.4776562997558646</v>
      </c>
      <c r="E29">
        <v>9.0223967731663302E-2</v>
      </c>
      <c r="F29">
        <v>20.481927710843372</v>
      </c>
      <c r="G29" s="69">
        <v>18.888888888888886</v>
      </c>
      <c r="H29" s="10">
        <v>1.444500760263558</v>
      </c>
      <c r="I29">
        <v>1.1251900658895082</v>
      </c>
      <c r="J29">
        <v>7.6026355803345158E-2</v>
      </c>
      <c r="K29">
        <v>5.2631578947368416</v>
      </c>
      <c r="L29" s="69">
        <v>6.756756756756757</v>
      </c>
      <c r="N29" s="62"/>
      <c r="O29" s="62"/>
      <c r="P29" s="67" t="s">
        <v>1437</v>
      </c>
      <c r="Q29" s="83" t="s">
        <v>355</v>
      </c>
      <c r="R29" s="83" t="s">
        <v>356</v>
      </c>
      <c r="S29" s="83" t="s">
        <v>1438</v>
      </c>
      <c r="T29" s="83" t="s">
        <v>845</v>
      </c>
      <c r="U29" s="67" t="s">
        <v>1437</v>
      </c>
      <c r="V29" s="83" t="s">
        <v>355</v>
      </c>
      <c r="W29" s="83" t="s">
        <v>356</v>
      </c>
      <c r="X29" s="83" t="s">
        <v>1438</v>
      </c>
      <c r="Y29" s="83" t="s">
        <v>845</v>
      </c>
    </row>
    <row r="30" spans="1:25" x14ac:dyDescent="0.3">
      <c r="A30" s="62">
        <v>6</v>
      </c>
      <c r="B30">
        <v>1075</v>
      </c>
      <c r="C30" s="10">
        <v>1.1351505230944416</v>
      </c>
      <c r="D30">
        <v>1.1209166607358907</v>
      </c>
      <c r="E30">
        <v>0.20639100419898943</v>
      </c>
      <c r="F30">
        <v>18.181818181818183</v>
      </c>
      <c r="G30" s="69">
        <v>18.412698412698415</v>
      </c>
      <c r="H30" s="10">
        <v>0.26091494172899632</v>
      </c>
      <c r="I30">
        <v>0.91320229605148728</v>
      </c>
      <c r="J30">
        <v>4.3485823621499387E-2</v>
      </c>
      <c r="K30">
        <v>16.666666666666664</v>
      </c>
      <c r="L30" s="69">
        <v>4.761904761904761</v>
      </c>
      <c r="N30" s="62">
        <v>5</v>
      </c>
      <c r="O30" s="10">
        <v>718</v>
      </c>
      <c r="P30" s="10">
        <v>0.29427993378701489</v>
      </c>
      <c r="Q30" s="69">
        <v>2.1335295199558577</v>
      </c>
      <c r="R30" s="69">
        <v>6.4373735515909511E-2</v>
      </c>
      <c r="S30">
        <v>21.875</v>
      </c>
      <c r="T30" s="69">
        <v>3.0172413793103452</v>
      </c>
      <c r="U30" s="67"/>
      <c r="V30" s="83"/>
      <c r="W30" s="83"/>
      <c r="X30" s="69"/>
      <c r="Y30" s="69"/>
    </row>
    <row r="31" spans="1:25" x14ac:dyDescent="0.3">
      <c r="A31" s="62">
        <v>4</v>
      </c>
      <c r="B31">
        <v>1076</v>
      </c>
      <c r="C31" s="10">
        <v>0.82882086418388767</v>
      </c>
      <c r="D31">
        <v>1.3868935794010389</v>
      </c>
      <c r="E31">
        <v>0.14366228312520721</v>
      </c>
      <c r="F31">
        <v>17.333333333333336</v>
      </c>
      <c r="G31" s="69">
        <v>10.358565737051793</v>
      </c>
      <c r="H31" s="10">
        <v>0.1663561352142667</v>
      </c>
      <c r="I31">
        <v>0.40590896992281078</v>
      </c>
      <c r="J31">
        <v>3.9925472451424006E-2</v>
      </c>
      <c r="K31">
        <v>24</v>
      </c>
      <c r="L31" s="69">
        <v>9.8360655737704903</v>
      </c>
      <c r="N31" s="62">
        <v>5</v>
      </c>
      <c r="O31" s="10">
        <v>723</v>
      </c>
      <c r="P31" s="10">
        <v>1.5507310589277801</v>
      </c>
      <c r="Q31" s="69">
        <v>4.7142224191404525</v>
      </c>
      <c r="R31" s="69">
        <v>0.54054054054054057</v>
      </c>
      <c r="S31">
        <v>34.857142857142861</v>
      </c>
      <c r="T31" s="69">
        <v>11.466165413533833</v>
      </c>
      <c r="U31" s="10">
        <v>1.2835186396337475</v>
      </c>
      <c r="V31" s="69">
        <v>1.3325703073904511</v>
      </c>
      <c r="W31" s="69">
        <v>7.3577501635055595E-2</v>
      </c>
      <c r="X31">
        <v>5.7324840764331215</v>
      </c>
      <c r="Y31" s="69">
        <v>5.5214723926380378</v>
      </c>
    </row>
    <row r="32" spans="1:25" x14ac:dyDescent="0.3">
      <c r="A32" s="62">
        <v>2</v>
      </c>
      <c r="B32">
        <v>1092</v>
      </c>
      <c r="C32" s="10">
        <v>0.9755003644110557</v>
      </c>
      <c r="D32">
        <v>0.36441105567079662</v>
      </c>
      <c r="E32">
        <v>0.22985928126927174</v>
      </c>
      <c r="F32">
        <v>23.563218390804597</v>
      </c>
      <c r="G32" s="69">
        <v>63.076923076923087</v>
      </c>
      <c r="H32" s="10">
        <v>0.69864927806241262</v>
      </c>
      <c r="I32">
        <v>2.177456916627853</v>
      </c>
      <c r="J32">
        <v>0.11644154634373545</v>
      </c>
      <c r="K32">
        <v>16.666666666666664</v>
      </c>
      <c r="L32" s="69">
        <v>5.3475935828877006</v>
      </c>
      <c r="N32" s="62">
        <v>5</v>
      </c>
      <c r="O32" s="10">
        <v>763</v>
      </c>
      <c r="P32" s="10">
        <v>2.0009026628554234</v>
      </c>
      <c r="Q32" s="69">
        <v>3.9190612306303594</v>
      </c>
      <c r="R32" s="69">
        <v>0.47389799909733721</v>
      </c>
      <c r="S32">
        <v>23.684210526315788</v>
      </c>
      <c r="T32" s="69">
        <v>12.092130518234168</v>
      </c>
      <c r="U32" s="10">
        <v>0.20437956204379565</v>
      </c>
      <c r="V32" s="69">
        <v>0.13625304136253041</v>
      </c>
      <c r="W32" s="69">
        <v>4.8661800486618008E-2</v>
      </c>
      <c r="X32">
        <v>23.809523809523807</v>
      </c>
      <c r="Y32" s="69">
        <v>35.714285714285715</v>
      </c>
    </row>
    <row r="33" spans="1:25" x14ac:dyDescent="0.3">
      <c r="A33" s="62">
        <v>3</v>
      </c>
      <c r="B33">
        <v>1096</v>
      </c>
      <c r="C33" s="10">
        <v>1.0713416118821524</v>
      </c>
      <c r="D33">
        <v>0.81973865757649544</v>
      </c>
      <c r="E33">
        <v>0.35711387062738398</v>
      </c>
      <c r="F33">
        <v>33.333333333333329</v>
      </c>
      <c r="G33" s="69">
        <v>43.564356435643568</v>
      </c>
      <c r="H33" s="10">
        <v>0.34976870134266053</v>
      </c>
      <c r="I33">
        <v>1.3257362067020197</v>
      </c>
      <c r="J33">
        <v>9.0262890669073698E-2</v>
      </c>
      <c r="K33">
        <v>25.806451612903224</v>
      </c>
      <c r="L33" s="69">
        <v>6.8085106382978715</v>
      </c>
      <c r="N33" s="62">
        <v>5</v>
      </c>
      <c r="O33" s="10">
        <v>816</v>
      </c>
      <c r="P33" s="10">
        <v>2.0112351758096954</v>
      </c>
      <c r="Q33" s="69">
        <v>5.1113114640405026</v>
      </c>
      <c r="R33" s="69">
        <v>0.47159997225882516</v>
      </c>
      <c r="S33">
        <v>23.448275862068964</v>
      </c>
      <c r="T33" s="69">
        <v>9.2265943012211658</v>
      </c>
      <c r="U33" s="10">
        <v>0.37439161362785472</v>
      </c>
      <c r="V33" s="69">
        <v>0.86858854361662308</v>
      </c>
      <c r="W33" s="69">
        <v>8.9853987270685137E-2</v>
      </c>
      <c r="X33">
        <v>24</v>
      </c>
      <c r="Y33" s="69">
        <v>10.344827586206895</v>
      </c>
    </row>
    <row r="34" spans="1:25" x14ac:dyDescent="0.3">
      <c r="H34" s="10"/>
      <c r="N34" s="62">
        <v>5</v>
      </c>
      <c r="O34" s="10">
        <v>839</v>
      </c>
      <c r="P34" s="10">
        <v>1.7489456710493674</v>
      </c>
      <c r="Q34" s="69">
        <v>2.2885140163731084</v>
      </c>
      <c r="R34" s="69">
        <v>0.22326966013396179</v>
      </c>
      <c r="S34">
        <v>12.76595744680851</v>
      </c>
      <c r="T34" s="69">
        <v>9.7560975609756095</v>
      </c>
      <c r="U34" s="10">
        <v>0.27839478750185104</v>
      </c>
      <c r="V34" s="69">
        <v>1.0306530430919592</v>
      </c>
      <c r="W34" s="69">
        <v>3.2578113431067673E-2</v>
      </c>
      <c r="X34">
        <v>11.702127659574469</v>
      </c>
      <c r="Y34" s="69">
        <v>3.1609195402298846</v>
      </c>
    </row>
    <row r="35" spans="1:25" x14ac:dyDescent="0.3">
      <c r="A35" t="s">
        <v>360</v>
      </c>
      <c r="C35">
        <f>AVERAGE(C4:C33)</f>
        <v>1.5009849155036334</v>
      </c>
      <c r="D35">
        <f t="shared" ref="D35:K35" si="0">AVERAGE(D4:D33)</f>
        <v>2.8014291550251573</v>
      </c>
      <c r="E35">
        <f t="shared" si="0"/>
        <v>0.38805637336180238</v>
      </c>
      <c r="F35">
        <f t="shared" si="0"/>
        <v>26.720393119077233</v>
      </c>
      <c r="G35">
        <f t="shared" ref="G35" si="1">AVERAGE(G4:G33)</f>
        <v>19.10141506168851</v>
      </c>
      <c r="H35" s="65">
        <f t="shared" si="0"/>
        <v>0.5706354313050368</v>
      </c>
      <c r="I35">
        <f t="shared" si="0"/>
        <v>1.155707464417967</v>
      </c>
      <c r="J35">
        <f t="shared" si="0"/>
        <v>0.11038120230716968</v>
      </c>
      <c r="K35">
        <f t="shared" si="0"/>
        <v>22.034832458440494</v>
      </c>
      <c r="L35">
        <f t="shared" ref="L35" si="2">AVERAGE(L4:L33)</f>
        <v>17.407191998067894</v>
      </c>
      <c r="N35" s="62">
        <v>6</v>
      </c>
      <c r="O35" s="10">
        <v>717</v>
      </c>
      <c r="P35" s="10">
        <v>1.8728677852816265</v>
      </c>
      <c r="Q35" s="69">
        <v>1.8171691150873772</v>
      </c>
      <c r="R35" s="69">
        <v>0.29938035229408899</v>
      </c>
      <c r="S35">
        <v>15.985130111524162</v>
      </c>
      <c r="T35" s="69">
        <v>16.475095785440612</v>
      </c>
      <c r="U35" s="10">
        <v>1.7365169477375189</v>
      </c>
      <c r="V35" s="69">
        <v>3.1168252908109308</v>
      </c>
      <c r="W35" s="69">
        <v>1.1187176490232094</v>
      </c>
      <c r="X35">
        <v>64.423076923076934</v>
      </c>
      <c r="Y35" s="69">
        <v>35.892857142857146</v>
      </c>
    </row>
    <row r="36" spans="1:25" x14ac:dyDescent="0.3">
      <c r="A36" t="s">
        <v>361</v>
      </c>
      <c r="C36">
        <f>MEDIAN(C4:C33)</f>
        <v>1.5623539869665133</v>
      </c>
      <c r="D36">
        <f t="shared" ref="D36:K36" si="3">MEDIAN(D4:D33)</f>
        <v>2.1011178191554616</v>
      </c>
      <c r="E36">
        <f t="shared" si="3"/>
        <v>0.31035002895186864</v>
      </c>
      <c r="F36">
        <f t="shared" si="3"/>
        <v>23.623714458560194</v>
      </c>
      <c r="G36">
        <f t="shared" ref="G36" si="4">MEDIAN(G4:G33)</f>
        <v>14.821089726213067</v>
      </c>
      <c r="H36" s="65">
        <f t="shared" si="3"/>
        <v>0.34976870134266053</v>
      </c>
      <c r="I36">
        <f t="shared" si="3"/>
        <v>1.0306530430919592</v>
      </c>
      <c r="J36">
        <f t="shared" si="3"/>
        <v>7.3577501635055595E-2</v>
      </c>
      <c r="K36">
        <f t="shared" si="3"/>
        <v>20</v>
      </c>
      <c r="L36">
        <f t="shared" ref="L36" si="5">MEDIAN(L4:L33)</f>
        <v>8.5714285714285712</v>
      </c>
      <c r="N36" s="62">
        <v>6</v>
      </c>
      <c r="O36" s="10">
        <v>882</v>
      </c>
      <c r="P36" s="10">
        <v>3.2002534854245881</v>
      </c>
      <c r="Q36" s="69">
        <v>1.9645120405576679</v>
      </c>
      <c r="R36" s="69">
        <v>0.28517110266159695</v>
      </c>
      <c r="S36">
        <v>8.9108910891089099</v>
      </c>
      <c r="T36" s="69">
        <v>14.516129032258066</v>
      </c>
      <c r="U36" s="10">
        <v>0.77536390900446195</v>
      </c>
      <c r="V36" s="69">
        <v>1.762855679906371</v>
      </c>
      <c r="W36" s="69">
        <v>5.8518030868261281E-2</v>
      </c>
      <c r="X36">
        <v>7.5471698113207548</v>
      </c>
      <c r="Y36" s="69">
        <v>3.3195020746887969</v>
      </c>
    </row>
    <row r="37" spans="1:25" x14ac:dyDescent="0.3">
      <c r="N37" s="62">
        <v>6</v>
      </c>
      <c r="O37" s="10">
        <v>885</v>
      </c>
      <c r="P37" s="10">
        <v>0.93768905021173621</v>
      </c>
      <c r="Q37" s="69">
        <v>2.6996370235934664</v>
      </c>
      <c r="R37" s="69">
        <v>0.4083484573502722</v>
      </c>
      <c r="S37">
        <v>43.548387096774192</v>
      </c>
      <c r="T37" s="69">
        <v>15.126050420168067</v>
      </c>
      <c r="U37" s="10">
        <v>0.20839253575826466</v>
      </c>
      <c r="V37" s="69">
        <v>3.9405134034290046</v>
      </c>
      <c r="W37" s="69">
        <v>0.10419626787913233</v>
      </c>
      <c r="X37">
        <v>50</v>
      </c>
      <c r="Y37" s="69">
        <v>2.6442307692307692</v>
      </c>
    </row>
    <row r="38" spans="1:25" x14ac:dyDescent="0.3">
      <c r="N38" s="62">
        <v>6</v>
      </c>
      <c r="O38" s="10">
        <v>1003</v>
      </c>
      <c r="P38" s="10">
        <v>1.7960230917254651</v>
      </c>
      <c r="Q38" s="69">
        <v>0.59012187299551</v>
      </c>
      <c r="R38" s="69">
        <v>0.31430404105195636</v>
      </c>
      <c r="S38">
        <v>17.5</v>
      </c>
      <c r="T38" s="69">
        <v>53.260869565217384</v>
      </c>
      <c r="U38" s="10">
        <v>0.22964509394572025</v>
      </c>
      <c r="V38" s="69">
        <v>2.0668058455114826</v>
      </c>
      <c r="W38" s="69">
        <v>7.3068893528183715E-2</v>
      </c>
      <c r="X38">
        <v>31.818181818181817</v>
      </c>
      <c r="Y38" s="69">
        <v>3.5353535353535346</v>
      </c>
    </row>
    <row r="39" spans="1:25" x14ac:dyDescent="0.3">
      <c r="N39" s="62">
        <v>6</v>
      </c>
      <c r="O39" s="10">
        <v>1075</v>
      </c>
      <c r="P39" s="10">
        <v>1.1351505230944416</v>
      </c>
      <c r="Q39" s="69">
        <v>1.1209166607358907</v>
      </c>
      <c r="R39" s="69">
        <v>0.20639100419898943</v>
      </c>
      <c r="S39">
        <v>18.181818181818183</v>
      </c>
      <c r="T39" s="69">
        <v>18.412698412698415</v>
      </c>
      <c r="U39" s="10">
        <v>0.26091494172899632</v>
      </c>
      <c r="V39" s="69">
        <v>0.91320229605148728</v>
      </c>
      <c r="W39" s="69">
        <v>4.3485823621499387E-2</v>
      </c>
      <c r="X39">
        <v>16.666666666666664</v>
      </c>
      <c r="Y39" s="69">
        <v>4.761904761904761</v>
      </c>
    </row>
    <row r="40" spans="1:25" x14ac:dyDescent="0.3">
      <c r="P40" s="69"/>
      <c r="Q40" s="69"/>
      <c r="R40" s="69"/>
      <c r="S40" s="69"/>
      <c r="T40" s="69"/>
      <c r="U40" s="69"/>
      <c r="V40" s="69"/>
      <c r="W40" s="69"/>
      <c r="X40" s="69"/>
      <c r="Y40" s="69"/>
    </row>
  </sheetData>
  <mergeCells count="8">
    <mergeCell ref="P28:T28"/>
    <mergeCell ref="U28:Y28"/>
    <mergeCell ref="C2:G2"/>
    <mergeCell ref="H2:L2"/>
    <mergeCell ref="P2:T2"/>
    <mergeCell ref="U2:Y2"/>
    <mergeCell ref="P15:T15"/>
    <mergeCell ref="U15:Y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447A-0377-4E44-9DBB-0F891A686C53}">
  <dimension ref="A1:AH360"/>
  <sheetViews>
    <sheetView topLeftCell="O337" workbookViewId="0">
      <selection activeCell="AE358" sqref="AE358:AG358"/>
    </sheetView>
  </sheetViews>
  <sheetFormatPr defaultRowHeight="14.4" x14ac:dyDescent="0.3"/>
  <cols>
    <col min="11" max="11" width="10.6640625" customWidth="1"/>
    <col min="12" max="12" width="8" customWidth="1"/>
    <col min="13" max="13" width="8.21875" customWidth="1"/>
    <col min="31" max="31" width="10.88671875" customWidth="1"/>
  </cols>
  <sheetData>
    <row r="1" spans="1:34" x14ac:dyDescent="0.3">
      <c r="A1" s="92" t="s">
        <v>362</v>
      </c>
    </row>
    <row r="2" spans="1:34" x14ac:dyDescent="0.3">
      <c r="A2" s="102" t="s">
        <v>824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85"/>
      <c r="P2" s="85"/>
      <c r="Q2" s="102" t="s">
        <v>351</v>
      </c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</row>
    <row r="4" spans="1:34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48</v>
      </c>
      <c r="K4" s="16" t="s">
        <v>1448</v>
      </c>
      <c r="L4" s="2" t="s">
        <v>1458</v>
      </c>
      <c r="M4" s="2" t="s">
        <v>1450</v>
      </c>
      <c r="O4" s="93"/>
      <c r="P4" s="76"/>
      <c r="Q4" t="s">
        <v>2</v>
      </c>
      <c r="R4" t="s">
        <v>73</v>
      </c>
      <c r="S4" t="s">
        <v>74</v>
      </c>
      <c r="T4" t="s">
        <v>75</v>
      </c>
      <c r="U4" t="s">
        <v>76</v>
      </c>
      <c r="V4" t="s">
        <v>3</v>
      </c>
      <c r="W4" t="s">
        <v>4</v>
      </c>
      <c r="X4" t="s">
        <v>5</v>
      </c>
      <c r="Y4" t="s">
        <v>6</v>
      </c>
      <c r="Z4" t="s">
        <v>7</v>
      </c>
      <c r="AA4" t="s">
        <v>8</v>
      </c>
      <c r="AB4" t="s">
        <v>9</v>
      </c>
      <c r="AC4" t="s">
        <v>10</v>
      </c>
      <c r="AD4" t="s">
        <v>48</v>
      </c>
      <c r="AE4" s="94" t="s">
        <v>1448</v>
      </c>
      <c r="AF4" s="2" t="s">
        <v>1458</v>
      </c>
      <c r="AG4" s="2" t="s">
        <v>1450</v>
      </c>
    </row>
    <row r="5" spans="1:34" x14ac:dyDescent="0.3">
      <c r="A5" t="s">
        <v>1447</v>
      </c>
      <c r="B5">
        <v>12586</v>
      </c>
      <c r="C5">
        <v>8280</v>
      </c>
      <c r="D5">
        <v>12702</v>
      </c>
      <c r="E5">
        <v>10785</v>
      </c>
      <c r="F5">
        <v>1917</v>
      </c>
      <c r="G5">
        <v>15.09</v>
      </c>
      <c r="H5">
        <v>210.24</v>
      </c>
      <c r="I5">
        <v>9118283.0999999996</v>
      </c>
      <c r="J5">
        <v>16222.6</v>
      </c>
      <c r="K5" s="10">
        <f>F6/D5*100</f>
        <v>12.785388127853881</v>
      </c>
      <c r="N5" s="2" t="s">
        <v>1459</v>
      </c>
      <c r="Q5" s="76" t="s">
        <v>1490</v>
      </c>
      <c r="R5" t="s">
        <v>78</v>
      </c>
      <c r="T5" t="s">
        <v>2</v>
      </c>
      <c r="U5" t="s">
        <v>79</v>
      </c>
      <c r="V5">
        <v>18970.099999999999</v>
      </c>
      <c r="W5">
        <v>5509.5</v>
      </c>
      <c r="X5">
        <v>13526</v>
      </c>
      <c r="Y5">
        <v>13141</v>
      </c>
      <c r="Z5">
        <v>385</v>
      </c>
      <c r="AA5">
        <v>2.8460000000000001</v>
      </c>
      <c r="AB5">
        <v>155.56</v>
      </c>
      <c r="AC5">
        <v>2474973.2999999998</v>
      </c>
      <c r="AD5">
        <v>10873.5</v>
      </c>
      <c r="AE5" s="69">
        <f>Z6/X5*100</f>
        <v>2.3214549756025433</v>
      </c>
      <c r="AH5" s="2" t="s">
        <v>1459</v>
      </c>
    </row>
    <row r="6" spans="1:34" x14ac:dyDescent="0.3">
      <c r="A6" s="87" t="s">
        <v>1473</v>
      </c>
      <c r="D6" s="2" t="s">
        <v>1449</v>
      </c>
      <c r="E6">
        <v>293</v>
      </c>
      <c r="F6">
        <f>F5-E6</f>
        <v>1624</v>
      </c>
      <c r="K6" s="10"/>
      <c r="N6" s="2"/>
      <c r="X6" s="2" t="s">
        <v>1449</v>
      </c>
      <c r="Y6">
        <v>71</v>
      </c>
      <c r="Z6">
        <f>Z5-Y6</f>
        <v>314</v>
      </c>
      <c r="AE6" s="69"/>
      <c r="AH6" s="2"/>
    </row>
    <row r="7" spans="1:34" x14ac:dyDescent="0.3">
      <c r="A7" t="s">
        <v>2</v>
      </c>
      <c r="B7" t="s">
        <v>3</v>
      </c>
      <c r="C7" t="s">
        <v>4</v>
      </c>
      <c r="D7" t="s">
        <v>5</v>
      </c>
      <c r="E7" t="s">
        <v>6</v>
      </c>
      <c r="F7" t="s">
        <v>7</v>
      </c>
      <c r="G7" t="s">
        <v>8</v>
      </c>
      <c r="H7" t="s">
        <v>9</v>
      </c>
      <c r="I7" t="s">
        <v>10</v>
      </c>
      <c r="J7" t="s">
        <v>48</v>
      </c>
      <c r="K7" s="10">
        <f>F9/D5*100</f>
        <v>13.155408597071327</v>
      </c>
      <c r="N7" s="2" t="s">
        <v>1451</v>
      </c>
      <c r="Q7" t="s">
        <v>2</v>
      </c>
      <c r="R7" t="s">
        <v>73</v>
      </c>
      <c r="S7" t="s">
        <v>74</v>
      </c>
      <c r="T7" t="s">
        <v>75</v>
      </c>
      <c r="U7" t="s">
        <v>76</v>
      </c>
      <c r="V7" t="s">
        <v>3</v>
      </c>
      <c r="W7" t="s">
        <v>4</v>
      </c>
      <c r="X7" t="s">
        <v>5</v>
      </c>
      <c r="Y7" t="s">
        <v>6</v>
      </c>
      <c r="Z7" t="s">
        <v>7</v>
      </c>
      <c r="AA7" t="s">
        <v>8</v>
      </c>
      <c r="AB7" t="s">
        <v>9</v>
      </c>
      <c r="AC7" t="s">
        <v>10</v>
      </c>
      <c r="AD7" s="69" t="s">
        <v>48</v>
      </c>
      <c r="AE7" s="69">
        <f>Z9/X5*100</f>
        <v>1.6634629602247524</v>
      </c>
      <c r="AH7" s="2" t="s">
        <v>1451</v>
      </c>
    </row>
    <row r="8" spans="1:34" x14ac:dyDescent="0.3">
      <c r="A8" t="s">
        <v>1447</v>
      </c>
      <c r="B8">
        <v>12586</v>
      </c>
      <c r="C8">
        <v>8280</v>
      </c>
      <c r="D8">
        <v>12669</v>
      </c>
      <c r="E8">
        <v>10291</v>
      </c>
      <c r="F8">
        <v>2378</v>
      </c>
      <c r="G8">
        <v>18.77</v>
      </c>
      <c r="H8">
        <v>260.79000000000002</v>
      </c>
      <c r="I8">
        <v>9118283.0999999996</v>
      </c>
      <c r="J8">
        <v>16222.6</v>
      </c>
      <c r="K8" s="10"/>
      <c r="N8" s="2"/>
      <c r="Q8" t="s">
        <v>1490</v>
      </c>
      <c r="R8" t="s">
        <v>78</v>
      </c>
      <c r="T8" t="s">
        <v>2</v>
      </c>
      <c r="U8" t="s">
        <v>79</v>
      </c>
      <c r="V8">
        <v>18970.099999999999</v>
      </c>
      <c r="W8">
        <v>5509.5</v>
      </c>
      <c r="X8">
        <v>13441</v>
      </c>
      <c r="Y8">
        <v>13118</v>
      </c>
      <c r="Z8">
        <v>323</v>
      </c>
      <c r="AA8">
        <v>2.403</v>
      </c>
      <c r="AB8">
        <v>130.51</v>
      </c>
      <c r="AC8">
        <v>2474973.2999999998</v>
      </c>
      <c r="AD8" s="69">
        <v>10873.5</v>
      </c>
      <c r="AE8" s="69"/>
      <c r="AH8" s="2"/>
    </row>
    <row r="9" spans="1:34" x14ac:dyDescent="0.3">
      <c r="D9" s="2" t="s">
        <v>1449</v>
      </c>
      <c r="E9">
        <v>707</v>
      </c>
      <c r="F9">
        <f>F8-E9</f>
        <v>1671</v>
      </c>
      <c r="K9" s="10"/>
      <c r="N9" s="2"/>
      <c r="X9" s="2" t="s">
        <v>1449</v>
      </c>
      <c r="Y9">
        <v>98</v>
      </c>
      <c r="Z9">
        <f>Z8-Y9</f>
        <v>225</v>
      </c>
      <c r="AE9" s="69"/>
      <c r="AH9" s="2"/>
    </row>
    <row r="10" spans="1:34" x14ac:dyDescent="0.3">
      <c r="A10" t="s">
        <v>2</v>
      </c>
      <c r="B10" t="s">
        <v>3</v>
      </c>
      <c r="C10" t="s">
        <v>4</v>
      </c>
      <c r="D10" t="s">
        <v>5</v>
      </c>
      <c r="E10" t="s">
        <v>6</v>
      </c>
      <c r="F10" t="s">
        <v>7</v>
      </c>
      <c r="G10" t="s">
        <v>8</v>
      </c>
      <c r="H10" t="s">
        <v>9</v>
      </c>
      <c r="I10" t="s">
        <v>10</v>
      </c>
      <c r="J10" t="s">
        <v>48</v>
      </c>
      <c r="K10" s="10">
        <f>F12/D5*100</f>
        <v>3.3380569988978115</v>
      </c>
      <c r="L10">
        <f>F12/F6*100</f>
        <v>26.108374384236456</v>
      </c>
      <c r="M10">
        <f>F12/F9*100</f>
        <v>25.37402752842609</v>
      </c>
      <c r="N10" s="2" t="s">
        <v>128</v>
      </c>
      <c r="Q10" t="s">
        <v>2</v>
      </c>
      <c r="R10" t="s">
        <v>73</v>
      </c>
      <c r="S10" t="s">
        <v>74</v>
      </c>
      <c r="T10" t="s">
        <v>75</v>
      </c>
      <c r="U10" t="s">
        <v>76</v>
      </c>
      <c r="V10" t="s">
        <v>3</v>
      </c>
      <c r="W10" t="s">
        <v>4</v>
      </c>
      <c r="X10" t="s">
        <v>5</v>
      </c>
      <c r="Y10" t="s">
        <v>6</v>
      </c>
      <c r="Z10" t="s">
        <v>7</v>
      </c>
      <c r="AA10" t="s">
        <v>8</v>
      </c>
      <c r="AB10" t="s">
        <v>9</v>
      </c>
      <c r="AC10" t="s">
        <v>10</v>
      </c>
      <c r="AD10" s="69" t="s">
        <v>48</v>
      </c>
      <c r="AE10">
        <f>Z12/X5*100</f>
        <v>0.29572674848440045</v>
      </c>
      <c r="AF10">
        <f>Z12/Z6*100</f>
        <v>12.738853503184714</v>
      </c>
      <c r="AG10">
        <f>Z12/Z9*100</f>
        <v>17.777777777777779</v>
      </c>
      <c r="AH10" s="2" t="s">
        <v>128</v>
      </c>
    </row>
    <row r="11" spans="1:34" x14ac:dyDescent="0.3">
      <c r="A11" t="s">
        <v>1447</v>
      </c>
      <c r="B11">
        <v>12586</v>
      </c>
      <c r="C11">
        <v>8280</v>
      </c>
      <c r="D11">
        <v>2916</v>
      </c>
      <c r="E11">
        <v>2216</v>
      </c>
      <c r="F11">
        <v>700</v>
      </c>
      <c r="G11">
        <v>24.01</v>
      </c>
      <c r="H11">
        <v>76.77</v>
      </c>
      <c r="I11">
        <v>9118283.0999999996</v>
      </c>
      <c r="J11">
        <v>16222.6</v>
      </c>
      <c r="K11" s="10"/>
      <c r="Q11" t="s">
        <v>1490</v>
      </c>
      <c r="R11" t="s">
        <v>78</v>
      </c>
      <c r="T11" t="s">
        <v>2</v>
      </c>
      <c r="U11" t="s">
        <v>79</v>
      </c>
      <c r="V11">
        <v>18970.099999999999</v>
      </c>
      <c r="W11">
        <v>5509.5</v>
      </c>
      <c r="X11">
        <v>880</v>
      </c>
      <c r="Y11">
        <v>818</v>
      </c>
      <c r="Z11">
        <v>62</v>
      </c>
      <c r="AA11">
        <v>7.0449999999999999</v>
      </c>
      <c r="AB11">
        <v>25.05</v>
      </c>
      <c r="AC11">
        <v>2474973.2999999998</v>
      </c>
      <c r="AD11">
        <v>10873.5</v>
      </c>
    </row>
    <row r="12" spans="1:34" x14ac:dyDescent="0.3">
      <c r="D12" s="2" t="s">
        <v>1449</v>
      </c>
      <c r="E12">
        <v>276</v>
      </c>
      <c r="F12">
        <f>F11-E12</f>
        <v>424</v>
      </c>
      <c r="K12" s="10"/>
      <c r="X12" s="2" t="s">
        <v>1449</v>
      </c>
      <c r="Y12">
        <v>22</v>
      </c>
      <c r="Z12">
        <f>Z11-Y12</f>
        <v>40</v>
      </c>
    </row>
    <row r="13" spans="1:34" x14ac:dyDescent="0.3">
      <c r="D13" s="2"/>
    </row>
    <row r="14" spans="1:34" x14ac:dyDescent="0.3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</row>
    <row r="16" spans="1:34" x14ac:dyDescent="0.3">
      <c r="A16" t="s">
        <v>2</v>
      </c>
      <c r="B16" t="s">
        <v>3</v>
      </c>
      <c r="C16" t="s">
        <v>4</v>
      </c>
      <c r="D16" t="s">
        <v>5</v>
      </c>
      <c r="E16" t="s">
        <v>6</v>
      </c>
      <c r="F16" t="s">
        <v>7</v>
      </c>
      <c r="G16" t="s">
        <v>8</v>
      </c>
      <c r="H16" t="s">
        <v>9</v>
      </c>
      <c r="I16" t="s">
        <v>10</v>
      </c>
      <c r="J16" t="s">
        <v>48</v>
      </c>
      <c r="K16" s="16" t="s">
        <v>1448</v>
      </c>
      <c r="L16" s="2" t="s">
        <v>1458</v>
      </c>
      <c r="M16" s="2" t="s">
        <v>1450</v>
      </c>
      <c r="Q16" t="s">
        <v>2</v>
      </c>
      <c r="R16" t="s">
        <v>73</v>
      </c>
      <c r="S16" t="s">
        <v>74</v>
      </c>
      <c r="T16" t="s">
        <v>75</v>
      </c>
      <c r="U16" t="s">
        <v>76</v>
      </c>
      <c r="V16" t="s">
        <v>3</v>
      </c>
      <c r="W16" t="s">
        <v>4</v>
      </c>
      <c r="X16" t="s">
        <v>5</v>
      </c>
      <c r="Y16" t="s">
        <v>6</v>
      </c>
      <c r="Z16" t="s">
        <v>7</v>
      </c>
      <c r="AA16" t="s">
        <v>8</v>
      </c>
      <c r="AB16" t="s">
        <v>9</v>
      </c>
      <c r="AC16" t="s">
        <v>10</v>
      </c>
      <c r="AD16" t="s">
        <v>48</v>
      </c>
      <c r="AE16" s="94" t="s">
        <v>1448</v>
      </c>
      <c r="AF16" s="2" t="s">
        <v>1458</v>
      </c>
      <c r="AG16" s="2" t="s">
        <v>1450</v>
      </c>
    </row>
    <row r="17" spans="1:34" x14ac:dyDescent="0.3">
      <c r="A17" t="s">
        <v>1452</v>
      </c>
      <c r="B17">
        <v>21022.2</v>
      </c>
      <c r="C17">
        <v>3726.1</v>
      </c>
      <c r="D17">
        <v>12401</v>
      </c>
      <c r="E17">
        <v>8243</v>
      </c>
      <c r="F17">
        <v>4158</v>
      </c>
      <c r="G17">
        <v>33.53</v>
      </c>
      <c r="H17">
        <v>346.6</v>
      </c>
      <c r="I17">
        <v>11996559.4</v>
      </c>
      <c r="J17">
        <v>15335</v>
      </c>
      <c r="K17" s="10">
        <f>F18/D17*100</f>
        <v>30.158858156600278</v>
      </c>
      <c r="N17" s="2" t="s">
        <v>1459</v>
      </c>
      <c r="Q17" t="s">
        <v>1491</v>
      </c>
      <c r="R17" t="s">
        <v>78</v>
      </c>
      <c r="T17" t="s">
        <v>2</v>
      </c>
      <c r="U17" t="s">
        <v>79</v>
      </c>
      <c r="V17">
        <v>17389.599999999999</v>
      </c>
      <c r="W17">
        <v>12074.1</v>
      </c>
      <c r="X17">
        <v>29401</v>
      </c>
      <c r="Y17">
        <v>28574</v>
      </c>
      <c r="Z17">
        <v>827</v>
      </c>
      <c r="AA17">
        <v>2.8130000000000002</v>
      </c>
      <c r="AB17">
        <v>207.39</v>
      </c>
      <c r="AC17">
        <v>3987589.2</v>
      </c>
      <c r="AD17">
        <v>13953.2</v>
      </c>
      <c r="AE17" s="69">
        <f>Z18/X17*100</f>
        <v>2.6665759668038502</v>
      </c>
      <c r="AH17" s="2" t="s">
        <v>1459</v>
      </c>
    </row>
    <row r="18" spans="1:34" x14ac:dyDescent="0.3">
      <c r="D18" s="2" t="s">
        <v>1449</v>
      </c>
      <c r="E18">
        <v>418</v>
      </c>
      <c r="F18">
        <f>F17-E18</f>
        <v>3740</v>
      </c>
      <c r="K18" s="10"/>
      <c r="N18" s="2"/>
      <c r="X18" s="2" t="s">
        <v>1449</v>
      </c>
      <c r="Y18">
        <v>43</v>
      </c>
      <c r="Z18">
        <f>Z17-Y18</f>
        <v>784</v>
      </c>
      <c r="AE18" s="69"/>
      <c r="AH18" s="2"/>
    </row>
    <row r="19" spans="1:34" x14ac:dyDescent="0.3">
      <c r="A19" t="s">
        <v>2</v>
      </c>
      <c r="B19" t="s">
        <v>3</v>
      </c>
      <c r="C19" t="s">
        <v>4</v>
      </c>
      <c r="D19" t="s">
        <v>5</v>
      </c>
      <c r="E19" t="s">
        <v>6</v>
      </c>
      <c r="F19" t="s">
        <v>7</v>
      </c>
      <c r="G19" t="s">
        <v>8</v>
      </c>
      <c r="H19" t="s">
        <v>9</v>
      </c>
      <c r="I19" t="s">
        <v>10</v>
      </c>
      <c r="J19" t="s">
        <v>48</v>
      </c>
      <c r="K19" s="10">
        <f>F21/D17*100</f>
        <v>8.596080961212806</v>
      </c>
      <c r="N19" s="2" t="s">
        <v>1451</v>
      </c>
      <c r="Q19" t="s">
        <v>2</v>
      </c>
      <c r="R19" t="s">
        <v>73</v>
      </c>
      <c r="S19" t="s">
        <v>74</v>
      </c>
      <c r="T19" t="s">
        <v>75</v>
      </c>
      <c r="U19" t="s">
        <v>76</v>
      </c>
      <c r="V19" t="s">
        <v>3</v>
      </c>
      <c r="W19" t="s">
        <v>4</v>
      </c>
      <c r="X19" t="s">
        <v>5</v>
      </c>
      <c r="Y19" t="s">
        <v>6</v>
      </c>
      <c r="Z19" t="s">
        <v>7</v>
      </c>
      <c r="AA19" t="s">
        <v>8</v>
      </c>
      <c r="AB19" t="s">
        <v>9</v>
      </c>
      <c r="AC19" t="s">
        <v>10</v>
      </c>
      <c r="AD19" s="69" t="s">
        <v>48</v>
      </c>
      <c r="AE19">
        <f>Z21/X17*100</f>
        <v>0.49318050406448766</v>
      </c>
      <c r="AH19" s="2" t="s">
        <v>1451</v>
      </c>
    </row>
    <row r="20" spans="1:34" x14ac:dyDescent="0.3">
      <c r="A20" t="s">
        <v>1452</v>
      </c>
      <c r="B20">
        <v>21022.2</v>
      </c>
      <c r="C20">
        <v>3726.1</v>
      </c>
      <c r="D20">
        <v>12409</v>
      </c>
      <c r="E20">
        <v>10836</v>
      </c>
      <c r="F20">
        <v>1573</v>
      </c>
      <c r="G20">
        <v>12.68</v>
      </c>
      <c r="H20">
        <v>131.12</v>
      </c>
      <c r="I20">
        <v>11996559.4</v>
      </c>
      <c r="J20">
        <v>15335</v>
      </c>
      <c r="K20" s="10"/>
      <c r="N20" s="2"/>
      <c r="Q20" t="s">
        <v>1491</v>
      </c>
      <c r="R20" t="s">
        <v>78</v>
      </c>
      <c r="T20" t="s">
        <v>2</v>
      </c>
      <c r="U20" t="s">
        <v>79</v>
      </c>
      <c r="V20">
        <v>17389.599999999999</v>
      </c>
      <c r="W20">
        <v>12074.1</v>
      </c>
      <c r="X20">
        <v>29348</v>
      </c>
      <c r="Y20">
        <v>29116</v>
      </c>
      <c r="Z20">
        <v>232</v>
      </c>
      <c r="AA20">
        <v>0.79049999999999998</v>
      </c>
      <c r="AB20">
        <v>58.18</v>
      </c>
      <c r="AC20">
        <v>3987589.2</v>
      </c>
      <c r="AD20" s="69">
        <v>13953.2</v>
      </c>
      <c r="AH20" s="2"/>
    </row>
    <row r="21" spans="1:34" x14ac:dyDescent="0.3">
      <c r="D21" s="2" t="s">
        <v>1449</v>
      </c>
      <c r="E21">
        <v>507</v>
      </c>
      <c r="F21">
        <f>F20-E21</f>
        <v>1066</v>
      </c>
      <c r="K21" s="10"/>
      <c r="X21" s="2" t="s">
        <v>1449</v>
      </c>
      <c r="Y21">
        <v>87</v>
      </c>
      <c r="Z21">
        <f>Z20-Y21</f>
        <v>145</v>
      </c>
      <c r="AH21" s="2"/>
    </row>
    <row r="22" spans="1:34" x14ac:dyDescent="0.3">
      <c r="A22" t="s">
        <v>2</v>
      </c>
      <c r="B22" t="s">
        <v>3</v>
      </c>
      <c r="C22" t="s">
        <v>4</v>
      </c>
      <c r="D22" t="s">
        <v>5</v>
      </c>
      <c r="E22" t="s">
        <v>6</v>
      </c>
      <c r="F22" t="s">
        <v>7</v>
      </c>
      <c r="G22" t="s">
        <v>8</v>
      </c>
      <c r="H22" t="s">
        <v>9</v>
      </c>
      <c r="I22" t="s">
        <v>10</v>
      </c>
      <c r="J22" t="s">
        <v>48</v>
      </c>
      <c r="K22" s="10">
        <f>F24/D17*100</f>
        <v>5.2657043786791391</v>
      </c>
      <c r="L22">
        <f>F24/F18*100</f>
        <v>17.459893048128343</v>
      </c>
      <c r="M22">
        <f>F24/F21*100</f>
        <v>61.257035647279544</v>
      </c>
      <c r="N22" s="2" t="s">
        <v>128</v>
      </c>
      <c r="Q22" t="s">
        <v>2</v>
      </c>
      <c r="R22" t="s">
        <v>73</v>
      </c>
      <c r="S22" t="s">
        <v>74</v>
      </c>
      <c r="T22" t="s">
        <v>75</v>
      </c>
      <c r="U22" t="s">
        <v>76</v>
      </c>
      <c r="V22" t="s">
        <v>3</v>
      </c>
      <c r="W22" t="s">
        <v>4</v>
      </c>
      <c r="X22" t="s">
        <v>5</v>
      </c>
      <c r="Y22" t="s">
        <v>6</v>
      </c>
      <c r="Z22" t="s">
        <v>7</v>
      </c>
      <c r="AA22" t="s">
        <v>8</v>
      </c>
      <c r="AB22" t="s">
        <v>9</v>
      </c>
      <c r="AC22" t="s">
        <v>10</v>
      </c>
      <c r="AD22" t="s">
        <v>48</v>
      </c>
      <c r="AE22">
        <f>Z24/X17*100</f>
        <v>0.12584605965783477</v>
      </c>
      <c r="AF22">
        <f>Z24/Z18*100</f>
        <v>4.7193877551020407</v>
      </c>
      <c r="AG22">
        <f>Z24/Z21*100</f>
        <v>25.517241379310345</v>
      </c>
      <c r="AH22" s="2" t="s">
        <v>128</v>
      </c>
    </row>
    <row r="23" spans="1:34" x14ac:dyDescent="0.3">
      <c r="A23" t="s">
        <v>1452</v>
      </c>
      <c r="B23">
        <v>21022.2</v>
      </c>
      <c r="C23">
        <v>3726.1</v>
      </c>
      <c r="D23">
        <v>5785</v>
      </c>
      <c r="E23">
        <v>4781</v>
      </c>
      <c r="F23">
        <v>1004</v>
      </c>
      <c r="G23">
        <v>17.36</v>
      </c>
      <c r="H23">
        <v>83.69</v>
      </c>
      <c r="I23">
        <v>11996559.4</v>
      </c>
      <c r="J23">
        <v>15335</v>
      </c>
      <c r="K23" s="10"/>
      <c r="Q23" t="s">
        <v>1491</v>
      </c>
      <c r="R23" t="s">
        <v>78</v>
      </c>
      <c r="T23" t="s">
        <v>2</v>
      </c>
      <c r="U23" t="s">
        <v>79</v>
      </c>
      <c r="V23">
        <v>17389.599999999999</v>
      </c>
      <c r="W23">
        <v>12074.1</v>
      </c>
      <c r="X23">
        <v>1998</v>
      </c>
      <c r="Y23">
        <v>1950</v>
      </c>
      <c r="Z23">
        <v>48</v>
      </c>
      <c r="AA23">
        <v>2.4020000000000001</v>
      </c>
      <c r="AB23">
        <v>12.04</v>
      </c>
      <c r="AC23">
        <v>3987589.2</v>
      </c>
      <c r="AD23">
        <v>13953.2</v>
      </c>
    </row>
    <row r="24" spans="1:34" x14ac:dyDescent="0.3">
      <c r="D24" s="2" t="s">
        <v>1449</v>
      </c>
      <c r="E24">
        <v>351</v>
      </c>
      <c r="F24">
        <f>F23-E24</f>
        <v>653</v>
      </c>
      <c r="K24" s="10"/>
      <c r="X24" s="2" t="s">
        <v>1449</v>
      </c>
      <c r="Y24">
        <v>11</v>
      </c>
      <c r="Z24">
        <f>Z23-Y24</f>
        <v>37</v>
      </c>
    </row>
    <row r="26" spans="1:34" x14ac:dyDescent="0.3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</row>
    <row r="28" spans="1:34" x14ac:dyDescent="0.3">
      <c r="A28" t="s">
        <v>2</v>
      </c>
      <c r="B28" t="s">
        <v>3</v>
      </c>
      <c r="C28" t="s">
        <v>4</v>
      </c>
      <c r="D28" t="s">
        <v>5</v>
      </c>
      <c r="E28" t="s">
        <v>6</v>
      </c>
      <c r="F28" t="s">
        <v>7</v>
      </c>
      <c r="G28" t="s">
        <v>8</v>
      </c>
      <c r="H28" t="s">
        <v>9</v>
      </c>
      <c r="I28" t="s">
        <v>10</v>
      </c>
      <c r="J28" t="s">
        <v>48</v>
      </c>
      <c r="K28" s="16" t="s">
        <v>1448</v>
      </c>
      <c r="L28" s="2" t="s">
        <v>1458</v>
      </c>
      <c r="M28" s="2" t="s">
        <v>1450</v>
      </c>
      <c r="Q28" t="s">
        <v>2</v>
      </c>
      <c r="R28" t="s">
        <v>73</v>
      </c>
      <c r="S28" t="s">
        <v>74</v>
      </c>
      <c r="T28" t="s">
        <v>75</v>
      </c>
      <c r="U28" t="s">
        <v>76</v>
      </c>
      <c r="V28" t="s">
        <v>3</v>
      </c>
      <c r="W28" t="s">
        <v>4</v>
      </c>
      <c r="X28" t="s">
        <v>5</v>
      </c>
      <c r="Y28" t="s">
        <v>6</v>
      </c>
      <c r="Z28" t="s">
        <v>7</v>
      </c>
      <c r="AA28" t="s">
        <v>8</v>
      </c>
      <c r="AB28" t="s">
        <v>9</v>
      </c>
      <c r="AC28" t="s">
        <v>10</v>
      </c>
      <c r="AD28" t="s">
        <v>48</v>
      </c>
      <c r="AE28" s="94" t="s">
        <v>1448</v>
      </c>
      <c r="AF28" s="2" t="s">
        <v>1458</v>
      </c>
      <c r="AG28" s="2" t="s">
        <v>1450</v>
      </c>
    </row>
    <row r="29" spans="1:34" x14ac:dyDescent="0.3">
      <c r="A29" t="s">
        <v>1453</v>
      </c>
      <c r="B29">
        <v>16594.599999999999</v>
      </c>
      <c r="C29">
        <v>12588.3</v>
      </c>
      <c r="D29">
        <v>10488</v>
      </c>
      <c r="E29">
        <v>8271</v>
      </c>
      <c r="F29">
        <v>2217</v>
      </c>
      <c r="G29">
        <v>21.14</v>
      </c>
      <c r="H29">
        <v>221.81</v>
      </c>
      <c r="I29">
        <v>9994926.0999999996</v>
      </c>
      <c r="J29">
        <v>14804.6</v>
      </c>
      <c r="K29" s="10">
        <f>F30/D29*100</f>
        <v>19.317315026697177</v>
      </c>
      <c r="N29" s="2" t="s">
        <v>1459</v>
      </c>
      <c r="Q29" t="s">
        <v>1492</v>
      </c>
      <c r="R29" t="s">
        <v>78</v>
      </c>
      <c r="T29" t="s">
        <v>2</v>
      </c>
      <c r="U29" t="s">
        <v>79</v>
      </c>
      <c r="V29">
        <v>23646.9</v>
      </c>
      <c r="W29">
        <v>13078.5</v>
      </c>
      <c r="X29">
        <v>64538</v>
      </c>
      <c r="Y29">
        <v>62445</v>
      </c>
      <c r="Z29">
        <v>2093</v>
      </c>
      <c r="AA29">
        <v>3.2429999999999999</v>
      </c>
      <c r="AB29">
        <v>188.67</v>
      </c>
      <c r="AC29">
        <v>11093217.800000001</v>
      </c>
      <c r="AD29">
        <v>31980.1</v>
      </c>
      <c r="AE29" s="69">
        <f>Z30/X29*100</f>
        <v>3.1159936781431097</v>
      </c>
      <c r="AH29" s="2" t="s">
        <v>1459</v>
      </c>
    </row>
    <row r="30" spans="1:34" x14ac:dyDescent="0.3">
      <c r="D30" s="2" t="s">
        <v>1449</v>
      </c>
      <c r="E30">
        <v>191</v>
      </c>
      <c r="F30">
        <f>F29-E30</f>
        <v>2026</v>
      </c>
      <c r="K30" s="10"/>
      <c r="N30" s="2"/>
      <c r="X30" s="2" t="s">
        <v>1449</v>
      </c>
      <c r="Y30">
        <v>82</v>
      </c>
      <c r="Z30">
        <f>Z29-Y30</f>
        <v>2011</v>
      </c>
      <c r="AE30" s="69"/>
      <c r="AH30" s="2"/>
    </row>
    <row r="31" spans="1:34" x14ac:dyDescent="0.3">
      <c r="A31" t="s">
        <v>2</v>
      </c>
      <c r="B31" t="s">
        <v>3</v>
      </c>
      <c r="C31" t="s">
        <v>4</v>
      </c>
      <c r="D31" t="s">
        <v>5</v>
      </c>
      <c r="E31" t="s">
        <v>6</v>
      </c>
      <c r="F31" t="s">
        <v>7</v>
      </c>
      <c r="G31" t="s">
        <v>8</v>
      </c>
      <c r="H31" t="s">
        <v>9</v>
      </c>
      <c r="I31" t="s">
        <v>10</v>
      </c>
      <c r="J31" t="s">
        <v>48</v>
      </c>
      <c r="K31" s="10">
        <f>F33/D29*100</f>
        <v>11.62280701754386</v>
      </c>
      <c r="N31" s="2" t="s">
        <v>1451</v>
      </c>
      <c r="Q31" t="s">
        <v>2</v>
      </c>
      <c r="R31" t="s">
        <v>73</v>
      </c>
      <c r="S31" t="s">
        <v>74</v>
      </c>
      <c r="T31" t="s">
        <v>75</v>
      </c>
      <c r="U31" t="s">
        <v>76</v>
      </c>
      <c r="V31" t="s">
        <v>3</v>
      </c>
      <c r="W31" t="s">
        <v>4</v>
      </c>
      <c r="X31" t="s">
        <v>5</v>
      </c>
      <c r="Y31" t="s">
        <v>6</v>
      </c>
      <c r="Z31" t="s">
        <v>7</v>
      </c>
      <c r="AA31" t="s">
        <v>8</v>
      </c>
      <c r="AB31" t="s">
        <v>9</v>
      </c>
      <c r="AC31" t="s">
        <v>10</v>
      </c>
      <c r="AD31" t="s">
        <v>48</v>
      </c>
      <c r="AE31">
        <f>Z33/X29*100</f>
        <v>0.55471195264805229</v>
      </c>
      <c r="AH31" s="2" t="s">
        <v>1451</v>
      </c>
    </row>
    <row r="32" spans="1:34" x14ac:dyDescent="0.3">
      <c r="A32" t="s">
        <v>1453</v>
      </c>
      <c r="B32">
        <v>16594.599999999999</v>
      </c>
      <c r="C32">
        <v>12588.3</v>
      </c>
      <c r="D32">
        <v>10479</v>
      </c>
      <c r="E32">
        <v>8980</v>
      </c>
      <c r="F32">
        <v>1499</v>
      </c>
      <c r="G32">
        <v>14.3</v>
      </c>
      <c r="H32">
        <v>149.97999999999999</v>
      </c>
      <c r="I32">
        <v>9994926.0999999996</v>
      </c>
      <c r="J32">
        <v>14804.6</v>
      </c>
      <c r="K32" s="10"/>
      <c r="N32" s="2"/>
      <c r="Q32" t="s">
        <v>1492</v>
      </c>
      <c r="R32" t="s">
        <v>78</v>
      </c>
      <c r="T32" t="s">
        <v>2</v>
      </c>
      <c r="U32" t="s">
        <v>79</v>
      </c>
      <c r="V32">
        <v>23646.9</v>
      </c>
      <c r="W32">
        <v>13078.5</v>
      </c>
      <c r="X32">
        <v>64286</v>
      </c>
      <c r="Y32">
        <v>63763</v>
      </c>
      <c r="Z32">
        <v>523</v>
      </c>
      <c r="AA32">
        <v>0.81359999999999999</v>
      </c>
      <c r="AB32">
        <v>47.15</v>
      </c>
      <c r="AC32">
        <v>11093217.800000001</v>
      </c>
      <c r="AD32">
        <v>31980.1</v>
      </c>
      <c r="AH32" s="2"/>
    </row>
    <row r="33" spans="1:34" x14ac:dyDescent="0.3">
      <c r="D33" s="2" t="s">
        <v>1449</v>
      </c>
      <c r="E33">
        <v>280</v>
      </c>
      <c r="F33">
        <f>F32-E33</f>
        <v>1219</v>
      </c>
      <c r="K33" s="10"/>
      <c r="X33" s="2" t="s">
        <v>1449</v>
      </c>
      <c r="Y33">
        <v>165</v>
      </c>
      <c r="Z33">
        <f>Z32-Y33</f>
        <v>358</v>
      </c>
      <c r="AH33" s="2"/>
    </row>
    <row r="34" spans="1:34" x14ac:dyDescent="0.3">
      <c r="A34" t="s">
        <v>2</v>
      </c>
      <c r="B34" t="s">
        <v>3</v>
      </c>
      <c r="C34" t="s">
        <v>4</v>
      </c>
      <c r="D34" t="s">
        <v>5</v>
      </c>
      <c r="E34" t="s">
        <v>6</v>
      </c>
      <c r="F34" t="s">
        <v>7</v>
      </c>
      <c r="G34" t="s">
        <v>8</v>
      </c>
      <c r="H34" t="s">
        <v>9</v>
      </c>
      <c r="I34" t="s">
        <v>10</v>
      </c>
      <c r="J34" t="s">
        <v>48</v>
      </c>
      <c r="K34" s="10">
        <f>F36/D29*100</f>
        <v>6.4740655987795579</v>
      </c>
      <c r="L34">
        <f>F36/F30*100</f>
        <v>33.51431391905232</v>
      </c>
      <c r="M34">
        <f>F36/F33*100</f>
        <v>55.701394585726007</v>
      </c>
      <c r="N34" s="2" t="s">
        <v>128</v>
      </c>
      <c r="Q34" t="s">
        <v>2</v>
      </c>
      <c r="R34" t="s">
        <v>73</v>
      </c>
      <c r="S34" t="s">
        <v>74</v>
      </c>
      <c r="T34" t="s">
        <v>75</v>
      </c>
      <c r="U34" t="s">
        <v>76</v>
      </c>
      <c r="V34" t="s">
        <v>3</v>
      </c>
      <c r="W34" t="s">
        <v>4</v>
      </c>
      <c r="X34" t="s">
        <v>5</v>
      </c>
      <c r="Y34" t="s">
        <v>6</v>
      </c>
      <c r="Z34" t="s">
        <v>7</v>
      </c>
      <c r="AA34" t="s">
        <v>8</v>
      </c>
      <c r="AB34" t="s">
        <v>9</v>
      </c>
      <c r="AC34" t="s">
        <v>10</v>
      </c>
      <c r="AD34" t="s">
        <v>48</v>
      </c>
      <c r="AE34">
        <f>Z36/X29*100</f>
        <v>0.12240850351730763</v>
      </c>
      <c r="AF34">
        <f>Z36/Z30*100</f>
        <v>3.9283938339134759</v>
      </c>
      <c r="AG34">
        <f>Z36/Z33*100</f>
        <v>22.067039106145252</v>
      </c>
      <c r="AH34" s="2" t="s">
        <v>128</v>
      </c>
    </row>
    <row r="35" spans="1:34" x14ac:dyDescent="0.3">
      <c r="A35" t="s">
        <v>1453</v>
      </c>
      <c r="B35">
        <v>16594.599999999999</v>
      </c>
      <c r="C35">
        <v>12588.3</v>
      </c>
      <c r="D35">
        <v>8853</v>
      </c>
      <c r="E35">
        <v>8019</v>
      </c>
      <c r="F35">
        <v>834</v>
      </c>
      <c r="G35">
        <v>9.4209999999999994</v>
      </c>
      <c r="H35">
        <v>83.44</v>
      </c>
      <c r="I35">
        <v>9994926.0999999996</v>
      </c>
      <c r="J35">
        <v>14804.6</v>
      </c>
      <c r="K35" s="10"/>
      <c r="Q35" t="s">
        <v>1492</v>
      </c>
      <c r="R35" t="s">
        <v>78</v>
      </c>
      <c r="T35" t="s">
        <v>2</v>
      </c>
      <c r="U35" t="s">
        <v>79</v>
      </c>
      <c r="V35">
        <v>23646.9</v>
      </c>
      <c r="W35">
        <v>13078.5</v>
      </c>
      <c r="X35">
        <v>1346</v>
      </c>
      <c r="Y35">
        <v>1240</v>
      </c>
      <c r="Z35">
        <v>106</v>
      </c>
      <c r="AA35">
        <v>7.875</v>
      </c>
      <c r="AB35">
        <v>9.5549999999999997</v>
      </c>
      <c r="AC35">
        <v>11093217.800000001</v>
      </c>
      <c r="AD35">
        <v>31980.1</v>
      </c>
    </row>
    <row r="36" spans="1:34" x14ac:dyDescent="0.3">
      <c r="D36" s="2" t="s">
        <v>1449</v>
      </c>
      <c r="E36">
        <v>155</v>
      </c>
      <c r="F36">
        <f>F35-E36</f>
        <v>679</v>
      </c>
      <c r="K36" s="10"/>
      <c r="X36" s="2" t="s">
        <v>1449</v>
      </c>
      <c r="Y36">
        <v>27</v>
      </c>
      <c r="Z36">
        <f>Z35-Y36</f>
        <v>79</v>
      </c>
    </row>
    <row r="38" spans="1:34" x14ac:dyDescent="0.3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</row>
    <row r="40" spans="1:34" x14ac:dyDescent="0.3">
      <c r="A40" t="s">
        <v>2</v>
      </c>
      <c r="B40" t="s">
        <v>3</v>
      </c>
      <c r="C40" t="s">
        <v>4</v>
      </c>
      <c r="D40" t="s">
        <v>5</v>
      </c>
      <c r="E40" t="s">
        <v>6</v>
      </c>
      <c r="F40" t="s">
        <v>7</v>
      </c>
      <c r="G40" t="s">
        <v>8</v>
      </c>
      <c r="H40" t="s">
        <v>9</v>
      </c>
      <c r="I40" t="s">
        <v>10</v>
      </c>
      <c r="J40" t="s">
        <v>48</v>
      </c>
      <c r="K40" s="16" t="s">
        <v>1448</v>
      </c>
      <c r="L40" s="2" t="s">
        <v>1458</v>
      </c>
      <c r="M40" s="2" t="s">
        <v>1450</v>
      </c>
      <c r="Q40" t="s">
        <v>2</v>
      </c>
      <c r="R40" t="s">
        <v>73</v>
      </c>
      <c r="S40" t="s">
        <v>74</v>
      </c>
      <c r="T40" t="s">
        <v>75</v>
      </c>
      <c r="U40" t="s">
        <v>76</v>
      </c>
      <c r="V40" t="s">
        <v>3</v>
      </c>
      <c r="W40" t="s">
        <v>4</v>
      </c>
      <c r="X40" t="s">
        <v>5</v>
      </c>
      <c r="Y40" t="s">
        <v>6</v>
      </c>
      <c r="Z40" t="s">
        <v>7</v>
      </c>
      <c r="AA40" t="s">
        <v>8</v>
      </c>
      <c r="AB40" t="s">
        <v>9</v>
      </c>
      <c r="AC40" t="s">
        <v>10</v>
      </c>
      <c r="AD40" t="s">
        <v>48</v>
      </c>
      <c r="AE40" s="94" t="s">
        <v>1448</v>
      </c>
      <c r="AF40" s="2" t="s">
        <v>1458</v>
      </c>
      <c r="AG40" s="2" t="s">
        <v>1450</v>
      </c>
    </row>
    <row r="41" spans="1:34" x14ac:dyDescent="0.3">
      <c r="A41" t="s">
        <v>1454</v>
      </c>
      <c r="B41">
        <v>18346.3</v>
      </c>
      <c r="C41">
        <v>10450.1</v>
      </c>
      <c r="D41">
        <v>12997</v>
      </c>
      <c r="E41">
        <v>11473</v>
      </c>
      <c r="F41">
        <v>1524</v>
      </c>
      <c r="G41">
        <v>11.73</v>
      </c>
      <c r="H41">
        <v>114.44</v>
      </c>
      <c r="I41">
        <v>13317418.1</v>
      </c>
      <c r="J41">
        <v>17019.5</v>
      </c>
      <c r="K41" s="10">
        <f>F42/D41*100</f>
        <v>10.725552050473187</v>
      </c>
      <c r="N41" s="2" t="s">
        <v>1459</v>
      </c>
      <c r="Q41" t="s">
        <v>1493</v>
      </c>
      <c r="R41" t="s">
        <v>78</v>
      </c>
      <c r="T41" t="s">
        <v>2</v>
      </c>
      <c r="U41" t="s">
        <v>79</v>
      </c>
      <c r="V41">
        <v>14091.7</v>
      </c>
      <c r="W41">
        <v>12365.8</v>
      </c>
      <c r="X41">
        <v>47802</v>
      </c>
      <c r="Y41">
        <v>45026</v>
      </c>
      <c r="Z41">
        <v>2776</v>
      </c>
      <c r="AA41">
        <v>5.8070000000000004</v>
      </c>
      <c r="AB41">
        <v>376.44</v>
      </c>
      <c r="AC41">
        <v>7374422.2999999998</v>
      </c>
      <c r="AD41">
        <v>20688.8</v>
      </c>
      <c r="AE41" s="69">
        <f>Z42/X41*100</f>
        <v>5.6252876448684148</v>
      </c>
      <c r="AH41" s="2" t="s">
        <v>1459</v>
      </c>
    </row>
    <row r="42" spans="1:34" x14ac:dyDescent="0.3">
      <c r="D42" s="2" t="s">
        <v>1449</v>
      </c>
      <c r="E42">
        <v>130</v>
      </c>
      <c r="F42">
        <f>F41-E42</f>
        <v>1394</v>
      </c>
      <c r="K42" s="10"/>
      <c r="N42" s="2"/>
      <c r="X42" s="2" t="s">
        <v>1449</v>
      </c>
      <c r="Y42">
        <v>87</v>
      </c>
      <c r="Z42">
        <f>Z41-Y42</f>
        <v>2689</v>
      </c>
      <c r="AE42" s="69"/>
      <c r="AH42" s="2"/>
    </row>
    <row r="43" spans="1:34" x14ac:dyDescent="0.3">
      <c r="A43" t="s">
        <v>2</v>
      </c>
      <c r="B43" t="s">
        <v>3</v>
      </c>
      <c r="C43" t="s">
        <v>4</v>
      </c>
      <c r="D43" t="s">
        <v>5</v>
      </c>
      <c r="E43" t="s">
        <v>6</v>
      </c>
      <c r="F43" t="s">
        <v>7</v>
      </c>
      <c r="G43" t="s">
        <v>8</v>
      </c>
      <c r="H43" t="s">
        <v>9</v>
      </c>
      <c r="I43" t="s">
        <v>10</v>
      </c>
      <c r="J43" t="s">
        <v>48</v>
      </c>
      <c r="K43" s="10">
        <f>F45/D41*100</f>
        <v>1.7003923982457492</v>
      </c>
      <c r="N43" s="2" t="s">
        <v>1451</v>
      </c>
      <c r="Q43" t="s">
        <v>2</v>
      </c>
      <c r="R43" t="s">
        <v>73</v>
      </c>
      <c r="S43" t="s">
        <v>74</v>
      </c>
      <c r="T43" t="s">
        <v>75</v>
      </c>
      <c r="U43" t="s">
        <v>76</v>
      </c>
      <c r="V43" t="s">
        <v>3</v>
      </c>
      <c r="W43" t="s">
        <v>4</v>
      </c>
      <c r="X43" t="s">
        <v>5</v>
      </c>
      <c r="Y43" t="s">
        <v>6</v>
      </c>
      <c r="Z43" t="s">
        <v>7</v>
      </c>
      <c r="AA43" t="s">
        <v>8</v>
      </c>
      <c r="AB43" t="s">
        <v>9</v>
      </c>
      <c r="AC43" t="s">
        <v>10</v>
      </c>
      <c r="AD43" t="s">
        <v>48</v>
      </c>
      <c r="AE43">
        <f>Z45/X41*100</f>
        <v>0.36190954353374338</v>
      </c>
      <c r="AH43" s="2" t="s">
        <v>1451</v>
      </c>
    </row>
    <row r="44" spans="1:34" x14ac:dyDescent="0.3">
      <c r="A44" t="s">
        <v>1454</v>
      </c>
      <c r="B44">
        <v>18346.3</v>
      </c>
      <c r="C44">
        <v>10450.1</v>
      </c>
      <c r="D44">
        <v>12986</v>
      </c>
      <c r="E44">
        <v>12530</v>
      </c>
      <c r="F44">
        <v>456</v>
      </c>
      <c r="G44">
        <v>3.5110000000000001</v>
      </c>
      <c r="H44">
        <v>34.24</v>
      </c>
      <c r="I44">
        <v>13317418.1</v>
      </c>
      <c r="J44">
        <v>17019.5</v>
      </c>
      <c r="K44" s="10"/>
      <c r="N44" s="2"/>
      <c r="Q44" t="s">
        <v>1493</v>
      </c>
      <c r="R44" t="s">
        <v>78</v>
      </c>
      <c r="T44" t="s">
        <v>2</v>
      </c>
      <c r="U44" t="s">
        <v>79</v>
      </c>
      <c r="V44">
        <v>14091.7</v>
      </c>
      <c r="W44">
        <v>12365.8</v>
      </c>
      <c r="X44">
        <v>47714</v>
      </c>
      <c r="Y44">
        <v>47417</v>
      </c>
      <c r="Z44">
        <v>297</v>
      </c>
      <c r="AA44">
        <v>0.62250000000000005</v>
      </c>
      <c r="AB44">
        <v>40.270000000000003</v>
      </c>
      <c r="AC44">
        <v>7374422.2999999998</v>
      </c>
      <c r="AD44">
        <v>20688.8</v>
      </c>
      <c r="AH44" s="2"/>
    </row>
    <row r="45" spans="1:34" x14ac:dyDescent="0.3">
      <c r="D45" s="2" t="s">
        <v>1449</v>
      </c>
      <c r="E45">
        <v>235</v>
      </c>
      <c r="F45">
        <f>F44-E45</f>
        <v>221</v>
      </c>
      <c r="K45" s="10"/>
      <c r="X45" s="2" t="s">
        <v>1449</v>
      </c>
      <c r="Y45">
        <v>124</v>
      </c>
      <c r="Z45">
        <f>Z44-Y45</f>
        <v>173</v>
      </c>
      <c r="AH45" s="2"/>
    </row>
    <row r="46" spans="1:34" x14ac:dyDescent="0.3">
      <c r="A46" t="s">
        <v>2</v>
      </c>
      <c r="B46" t="s">
        <v>3</v>
      </c>
      <c r="C46" t="s">
        <v>4</v>
      </c>
      <c r="D46" t="s">
        <v>5</v>
      </c>
      <c r="E46" t="s">
        <v>6</v>
      </c>
      <c r="F46" t="s">
        <v>7</v>
      </c>
      <c r="G46" t="s">
        <v>8</v>
      </c>
      <c r="H46" t="s">
        <v>9</v>
      </c>
      <c r="I46" t="s">
        <v>10</v>
      </c>
      <c r="J46" t="s">
        <v>48</v>
      </c>
      <c r="K46" s="10">
        <f>F48/D41*100</f>
        <v>0.41548049549896132</v>
      </c>
      <c r="L46">
        <f>F48/F42*100</f>
        <v>3.873744619799139</v>
      </c>
      <c r="M46">
        <f>F48/F45*10</f>
        <v>2.4434389140271491</v>
      </c>
      <c r="N46" s="2" t="s">
        <v>128</v>
      </c>
      <c r="Q46" t="s">
        <v>2</v>
      </c>
      <c r="R46" t="s">
        <v>73</v>
      </c>
      <c r="S46" t="s">
        <v>74</v>
      </c>
      <c r="T46" t="s">
        <v>75</v>
      </c>
      <c r="U46" t="s">
        <v>76</v>
      </c>
      <c r="V46" t="s">
        <v>3</v>
      </c>
      <c r="W46" t="s">
        <v>4</v>
      </c>
      <c r="X46" t="s">
        <v>5</v>
      </c>
      <c r="Y46" t="s">
        <v>6</v>
      </c>
      <c r="Z46" t="s">
        <v>7</v>
      </c>
      <c r="AA46" t="s">
        <v>8</v>
      </c>
      <c r="AB46" t="s">
        <v>9</v>
      </c>
      <c r="AC46" t="s">
        <v>10</v>
      </c>
      <c r="AD46" t="s">
        <v>48</v>
      </c>
      <c r="AE46">
        <f>Z48/X41*100</f>
        <v>0.13179364880130537</v>
      </c>
      <c r="AF46">
        <f>Z48/Z42*100</f>
        <v>2.3428783934548161</v>
      </c>
      <c r="AG46">
        <f>Z48/Z45*100</f>
        <v>36.416184971098261</v>
      </c>
      <c r="AH46" s="2" t="s">
        <v>128</v>
      </c>
    </row>
    <row r="47" spans="1:34" x14ac:dyDescent="0.3">
      <c r="A47" t="s">
        <v>1454</v>
      </c>
      <c r="B47">
        <v>18346.3</v>
      </c>
      <c r="C47">
        <v>10450.1</v>
      </c>
      <c r="D47">
        <v>2131</v>
      </c>
      <c r="E47">
        <v>2040</v>
      </c>
      <c r="F47">
        <v>91</v>
      </c>
      <c r="G47">
        <v>4.2699999999999996</v>
      </c>
      <c r="H47">
        <v>6.8330000000000002</v>
      </c>
      <c r="I47">
        <v>13317418.1</v>
      </c>
      <c r="J47">
        <v>17019.5</v>
      </c>
      <c r="K47" s="10"/>
      <c r="Q47" t="s">
        <v>1493</v>
      </c>
      <c r="R47" t="s">
        <v>78</v>
      </c>
      <c r="T47" t="s">
        <v>2</v>
      </c>
      <c r="U47" t="s">
        <v>79</v>
      </c>
      <c r="V47">
        <v>14091.7</v>
      </c>
      <c r="W47">
        <v>12365.8</v>
      </c>
      <c r="X47">
        <v>3366</v>
      </c>
      <c r="Y47">
        <v>3282</v>
      </c>
      <c r="Z47">
        <v>84</v>
      </c>
      <c r="AA47">
        <v>2.496</v>
      </c>
      <c r="AB47">
        <v>11.39</v>
      </c>
      <c r="AC47">
        <v>7374422.2999999998</v>
      </c>
      <c r="AD47">
        <v>20688.8</v>
      </c>
    </row>
    <row r="48" spans="1:34" x14ac:dyDescent="0.3">
      <c r="D48" s="2" t="s">
        <v>1449</v>
      </c>
      <c r="E48">
        <v>37</v>
      </c>
      <c r="F48">
        <f>F47-E48</f>
        <v>54</v>
      </c>
      <c r="K48" s="10"/>
      <c r="X48" s="2" t="s">
        <v>1449</v>
      </c>
      <c r="Y48">
        <v>21</v>
      </c>
      <c r="Z48">
        <f>Z47-Y48</f>
        <v>63</v>
      </c>
    </row>
    <row r="50" spans="1:34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</row>
    <row r="52" spans="1:34" x14ac:dyDescent="0.3">
      <c r="A52" t="s">
        <v>2</v>
      </c>
      <c r="B52" t="s">
        <v>3</v>
      </c>
      <c r="C52" t="s">
        <v>4</v>
      </c>
      <c r="D52" t="s">
        <v>5</v>
      </c>
      <c r="E52" t="s">
        <v>6</v>
      </c>
      <c r="F52" t="s">
        <v>7</v>
      </c>
      <c r="G52" t="s">
        <v>8</v>
      </c>
      <c r="H52" t="s">
        <v>9</v>
      </c>
      <c r="I52" t="s">
        <v>10</v>
      </c>
      <c r="J52" t="s">
        <v>48</v>
      </c>
      <c r="K52" s="16" t="s">
        <v>1448</v>
      </c>
      <c r="L52" s="2" t="s">
        <v>1458</v>
      </c>
      <c r="M52" s="2" t="s">
        <v>1450</v>
      </c>
      <c r="O52" s="93"/>
      <c r="P52" s="76"/>
      <c r="Q52" s="76" t="s">
        <v>2</v>
      </c>
      <c r="R52" t="s">
        <v>73</v>
      </c>
      <c r="S52" t="s">
        <v>74</v>
      </c>
      <c r="T52" t="s">
        <v>75</v>
      </c>
      <c r="U52" t="s">
        <v>76</v>
      </c>
      <c r="V52" t="s">
        <v>3</v>
      </c>
      <c r="W52" t="s">
        <v>4</v>
      </c>
      <c r="X52" t="s">
        <v>5</v>
      </c>
      <c r="Y52" t="s">
        <v>6</v>
      </c>
      <c r="Z52" t="s">
        <v>7</v>
      </c>
      <c r="AA52" t="s">
        <v>8</v>
      </c>
      <c r="AB52" t="s">
        <v>9</v>
      </c>
      <c r="AC52" t="s">
        <v>10</v>
      </c>
      <c r="AD52" t="s">
        <v>48</v>
      </c>
      <c r="AE52" s="94" t="s">
        <v>1448</v>
      </c>
      <c r="AF52" s="2" t="s">
        <v>1458</v>
      </c>
      <c r="AG52" s="2" t="s">
        <v>1450</v>
      </c>
    </row>
    <row r="53" spans="1:34" x14ac:dyDescent="0.3">
      <c r="A53" t="s">
        <v>1455</v>
      </c>
      <c r="B53">
        <v>20240.400000000001</v>
      </c>
      <c r="C53">
        <v>8559.7000000000007</v>
      </c>
      <c r="D53">
        <v>8656</v>
      </c>
      <c r="E53">
        <v>7067</v>
      </c>
      <c r="F53">
        <v>1589</v>
      </c>
      <c r="G53">
        <v>18.36</v>
      </c>
      <c r="H53">
        <v>218.57</v>
      </c>
      <c r="I53">
        <v>7270070.5999999996</v>
      </c>
      <c r="J53">
        <v>11983.4</v>
      </c>
      <c r="K53" s="10">
        <f>F54/D53*100</f>
        <v>16.173752310536045</v>
      </c>
      <c r="N53" s="2" t="s">
        <v>1459</v>
      </c>
      <c r="Q53" t="s">
        <v>1494</v>
      </c>
      <c r="R53" t="s">
        <v>78</v>
      </c>
      <c r="T53" t="s">
        <v>2</v>
      </c>
      <c r="U53" t="s">
        <v>79</v>
      </c>
      <c r="V53">
        <v>14479.3</v>
      </c>
      <c r="W53">
        <v>13094</v>
      </c>
      <c r="X53">
        <v>96623</v>
      </c>
      <c r="Y53">
        <v>92403</v>
      </c>
      <c r="Z53">
        <v>4220</v>
      </c>
      <c r="AA53">
        <v>4.367</v>
      </c>
      <c r="AB53">
        <v>265.07</v>
      </c>
      <c r="AC53">
        <v>15920574.300000001</v>
      </c>
      <c r="AD53">
        <v>36088.199999999997</v>
      </c>
      <c r="AE53" s="69">
        <f>Z54/X53*100</f>
        <v>4.2805543193649545</v>
      </c>
      <c r="AH53" s="2" t="s">
        <v>1459</v>
      </c>
    </row>
    <row r="54" spans="1:34" x14ac:dyDescent="0.3">
      <c r="D54" s="2" t="s">
        <v>1449</v>
      </c>
      <c r="E54">
        <v>189</v>
      </c>
      <c r="F54">
        <f>F53-E54</f>
        <v>1400</v>
      </c>
      <c r="K54" s="10"/>
      <c r="N54" s="2"/>
      <c r="X54" s="2" t="s">
        <v>1449</v>
      </c>
      <c r="Y54">
        <v>84</v>
      </c>
      <c r="Z54">
        <f>Z53-Y54</f>
        <v>4136</v>
      </c>
      <c r="AE54" s="69"/>
      <c r="AH54" s="2"/>
    </row>
    <row r="55" spans="1:34" x14ac:dyDescent="0.3">
      <c r="A55" t="s">
        <v>2</v>
      </c>
      <c r="B55" t="s">
        <v>3</v>
      </c>
      <c r="C55" t="s">
        <v>4</v>
      </c>
      <c r="D55" t="s">
        <v>5</v>
      </c>
      <c r="E55" t="s">
        <v>6</v>
      </c>
      <c r="F55" t="s">
        <v>7</v>
      </c>
      <c r="G55" t="s">
        <v>8</v>
      </c>
      <c r="H55" t="s">
        <v>9</v>
      </c>
      <c r="I55" t="s">
        <v>10</v>
      </c>
      <c r="J55" t="s">
        <v>48</v>
      </c>
      <c r="K55" s="10">
        <f>F57/D53*100</f>
        <v>5.880314232902033</v>
      </c>
      <c r="N55" s="2" t="s">
        <v>1451</v>
      </c>
      <c r="Q55" t="s">
        <v>2</v>
      </c>
      <c r="R55" t="s">
        <v>73</v>
      </c>
      <c r="S55" t="s">
        <v>74</v>
      </c>
      <c r="T55" t="s">
        <v>75</v>
      </c>
      <c r="U55" t="s">
        <v>76</v>
      </c>
      <c r="V55" t="s">
        <v>3</v>
      </c>
      <c r="W55" t="s">
        <v>4</v>
      </c>
      <c r="X55" t="s">
        <v>5</v>
      </c>
      <c r="Y55" t="s">
        <v>6</v>
      </c>
      <c r="Z55" t="s">
        <v>7</v>
      </c>
      <c r="AA55" t="s">
        <v>8</v>
      </c>
      <c r="AB55" t="s">
        <v>9</v>
      </c>
      <c r="AC55" t="s">
        <v>10</v>
      </c>
      <c r="AD55" t="s">
        <v>48</v>
      </c>
      <c r="AE55">
        <f>Z57/X53*100</f>
        <v>1.3475052523726236</v>
      </c>
      <c r="AH55" s="2" t="s">
        <v>1451</v>
      </c>
    </row>
    <row r="56" spans="1:34" x14ac:dyDescent="0.3">
      <c r="A56" s="88" t="s">
        <v>1455</v>
      </c>
      <c r="B56">
        <v>20240.400000000001</v>
      </c>
      <c r="C56">
        <v>8559.7000000000007</v>
      </c>
      <c r="D56" s="88">
        <v>8651</v>
      </c>
      <c r="E56">
        <v>7771</v>
      </c>
      <c r="F56">
        <v>880</v>
      </c>
      <c r="G56">
        <v>10.17</v>
      </c>
      <c r="H56">
        <v>121.04</v>
      </c>
      <c r="I56">
        <v>7270070.5999999996</v>
      </c>
      <c r="J56">
        <v>11983.4</v>
      </c>
      <c r="K56" s="10"/>
      <c r="N56" s="2"/>
      <c r="Q56" t="s">
        <v>1494</v>
      </c>
      <c r="R56" t="s">
        <v>78</v>
      </c>
      <c r="T56" t="s">
        <v>2</v>
      </c>
      <c r="U56" t="s">
        <v>79</v>
      </c>
      <c r="V56">
        <v>14479.3</v>
      </c>
      <c r="W56">
        <v>13094</v>
      </c>
      <c r="X56">
        <v>96410</v>
      </c>
      <c r="Y56">
        <v>94663</v>
      </c>
      <c r="Z56">
        <v>1747</v>
      </c>
      <c r="AA56">
        <v>1.8120000000000001</v>
      </c>
      <c r="AB56">
        <v>109.73</v>
      </c>
      <c r="AC56">
        <v>15920574.300000001</v>
      </c>
      <c r="AD56">
        <v>36088.199999999997</v>
      </c>
      <c r="AH56" s="2"/>
    </row>
    <row r="57" spans="1:34" x14ac:dyDescent="0.3">
      <c r="D57" s="2" t="s">
        <v>1449</v>
      </c>
      <c r="E57">
        <v>371</v>
      </c>
      <c r="F57">
        <f>F56-E57</f>
        <v>509</v>
      </c>
      <c r="K57" s="10"/>
      <c r="Q57" s="87" t="s">
        <v>1495</v>
      </c>
      <c r="X57" s="2" t="s">
        <v>1449</v>
      </c>
      <c r="Y57">
        <v>445</v>
      </c>
      <c r="Z57">
        <f>Z56-Y57</f>
        <v>1302</v>
      </c>
      <c r="AH57" s="2"/>
    </row>
    <row r="58" spans="1:34" x14ac:dyDescent="0.3">
      <c r="A58" t="s">
        <v>2</v>
      </c>
      <c r="B58" t="s">
        <v>3</v>
      </c>
      <c r="C58" t="s">
        <v>4</v>
      </c>
      <c r="D58" t="s">
        <v>5</v>
      </c>
      <c r="E58" t="s">
        <v>6</v>
      </c>
      <c r="F58" t="s">
        <v>7</v>
      </c>
      <c r="G58" t="s">
        <v>8</v>
      </c>
      <c r="H58" t="s">
        <v>9</v>
      </c>
      <c r="I58" t="s">
        <v>10</v>
      </c>
      <c r="J58" t="s">
        <v>48</v>
      </c>
      <c r="K58" s="10">
        <f>F60/D53*100</f>
        <v>2.033271719038817</v>
      </c>
      <c r="L58">
        <f>F60/F54*100</f>
        <v>12.571428571428573</v>
      </c>
      <c r="M58">
        <f>F60/F57*100</f>
        <v>34.577603143418465</v>
      </c>
      <c r="N58" s="2" t="s">
        <v>128</v>
      </c>
      <c r="Q58" t="s">
        <v>2</v>
      </c>
      <c r="R58" t="s">
        <v>73</v>
      </c>
      <c r="S58" t="s">
        <v>74</v>
      </c>
      <c r="T58" t="s">
        <v>75</v>
      </c>
      <c r="U58" t="s">
        <v>76</v>
      </c>
      <c r="V58" t="s">
        <v>3</v>
      </c>
      <c r="W58" t="s">
        <v>4</v>
      </c>
      <c r="X58" t="s">
        <v>5</v>
      </c>
      <c r="Y58" t="s">
        <v>6</v>
      </c>
      <c r="Z58" t="s">
        <v>7</v>
      </c>
      <c r="AA58" t="s">
        <v>8</v>
      </c>
      <c r="AB58" t="s">
        <v>9</v>
      </c>
      <c r="AC58" t="s">
        <v>10</v>
      </c>
      <c r="AD58" t="s">
        <v>48</v>
      </c>
      <c r="AE58">
        <f>Z60/X53*100</f>
        <v>0.22044440764621259</v>
      </c>
      <c r="AF58">
        <f>Z60/Z54*100</f>
        <v>5.1499032882011599</v>
      </c>
      <c r="AG58">
        <f>Z60/Z57*100</f>
        <v>16.359447004608295</v>
      </c>
      <c r="AH58" s="2" t="s">
        <v>128</v>
      </c>
    </row>
    <row r="59" spans="1:34" x14ac:dyDescent="0.3">
      <c r="A59" s="88" t="s">
        <v>1455</v>
      </c>
      <c r="B59">
        <v>20240.400000000001</v>
      </c>
      <c r="C59">
        <v>8559.7000000000007</v>
      </c>
      <c r="D59" s="88">
        <v>5891</v>
      </c>
      <c r="E59">
        <v>5578</v>
      </c>
      <c r="F59">
        <v>313</v>
      </c>
      <c r="G59">
        <v>5.3129999999999997</v>
      </c>
      <c r="H59">
        <v>43.05</v>
      </c>
      <c r="I59">
        <v>7270070.5999999996</v>
      </c>
      <c r="J59">
        <v>11983.4</v>
      </c>
      <c r="K59" s="10"/>
      <c r="Q59" t="s">
        <v>1494</v>
      </c>
      <c r="R59" t="s">
        <v>78</v>
      </c>
      <c r="T59" t="s">
        <v>2</v>
      </c>
      <c r="U59" t="s">
        <v>79</v>
      </c>
      <c r="V59">
        <v>14479.3</v>
      </c>
      <c r="W59">
        <v>13094</v>
      </c>
      <c r="X59">
        <v>9239</v>
      </c>
      <c r="Y59">
        <v>8957</v>
      </c>
      <c r="Z59">
        <v>282</v>
      </c>
      <c r="AA59">
        <v>3.052</v>
      </c>
      <c r="AB59">
        <v>17.71</v>
      </c>
      <c r="AC59">
        <v>15920574.300000001</v>
      </c>
      <c r="AD59">
        <v>36088.199999999997</v>
      </c>
      <c r="AF59" s="4"/>
    </row>
    <row r="60" spans="1:34" x14ac:dyDescent="0.3">
      <c r="D60" s="2" t="s">
        <v>1449</v>
      </c>
      <c r="E60">
        <v>137</v>
      </c>
      <c r="F60">
        <f>F59-E60</f>
        <v>176</v>
      </c>
      <c r="K60" s="10"/>
      <c r="Q60" s="87" t="s">
        <v>1495</v>
      </c>
      <c r="X60" s="2" t="s">
        <v>1449</v>
      </c>
      <c r="Y60">
        <v>69</v>
      </c>
      <c r="Z60">
        <f>Z59-Y60</f>
        <v>213</v>
      </c>
    </row>
    <row r="62" spans="1:34" x14ac:dyDescent="0.3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</row>
    <row r="64" spans="1:34" x14ac:dyDescent="0.3">
      <c r="A64" t="s">
        <v>2</v>
      </c>
      <c r="B64" t="s">
        <v>3</v>
      </c>
      <c r="C64" t="s">
        <v>4</v>
      </c>
      <c r="D64" t="s">
        <v>5</v>
      </c>
      <c r="E64" t="s">
        <v>6</v>
      </c>
      <c r="F64" t="s">
        <v>7</v>
      </c>
      <c r="G64" t="s">
        <v>8</v>
      </c>
      <c r="H64" t="s">
        <v>9</v>
      </c>
      <c r="I64" t="s">
        <v>10</v>
      </c>
      <c r="J64" t="s">
        <v>48</v>
      </c>
      <c r="K64" s="16" t="s">
        <v>1448</v>
      </c>
      <c r="L64" s="2" t="s">
        <v>1458</v>
      </c>
      <c r="M64" s="2" t="s">
        <v>1450</v>
      </c>
      <c r="Q64" t="s">
        <v>2</v>
      </c>
      <c r="R64" t="s">
        <v>73</v>
      </c>
      <c r="S64" t="s">
        <v>74</v>
      </c>
      <c r="T64" t="s">
        <v>75</v>
      </c>
      <c r="U64" t="s">
        <v>76</v>
      </c>
      <c r="V64" t="s">
        <v>3</v>
      </c>
      <c r="W64" t="s">
        <v>4</v>
      </c>
      <c r="X64" t="s">
        <v>5</v>
      </c>
      <c r="Y64" t="s">
        <v>6</v>
      </c>
      <c r="Z64" t="s">
        <v>7</v>
      </c>
      <c r="AA64" t="s">
        <v>8</v>
      </c>
      <c r="AB64" t="s">
        <v>9</v>
      </c>
      <c r="AC64" t="s">
        <v>10</v>
      </c>
      <c r="AD64" t="s">
        <v>48</v>
      </c>
      <c r="AE64" s="94" t="s">
        <v>1448</v>
      </c>
      <c r="AF64" s="2" t="s">
        <v>1458</v>
      </c>
      <c r="AG64" s="2" t="s">
        <v>1450</v>
      </c>
    </row>
    <row r="65" spans="1:34" x14ac:dyDescent="0.3">
      <c r="A65" t="s">
        <v>1456</v>
      </c>
      <c r="B65">
        <v>21035</v>
      </c>
      <c r="C65">
        <v>11886.3</v>
      </c>
      <c r="D65">
        <v>14591</v>
      </c>
      <c r="E65">
        <v>8935</v>
      </c>
      <c r="F65">
        <v>5656</v>
      </c>
      <c r="G65">
        <v>38.76</v>
      </c>
      <c r="H65">
        <v>476.72</v>
      </c>
      <c r="I65">
        <v>11864432</v>
      </c>
      <c r="J65">
        <v>16184.1</v>
      </c>
      <c r="K65" s="10">
        <f>F66/D65*100</f>
        <v>36.268932903844835</v>
      </c>
      <c r="N65" s="2" t="s">
        <v>1459</v>
      </c>
      <c r="Q65" t="s">
        <v>1496</v>
      </c>
      <c r="R65" t="s">
        <v>78</v>
      </c>
      <c r="T65" t="s">
        <v>2</v>
      </c>
      <c r="U65" t="s">
        <v>79</v>
      </c>
      <c r="V65">
        <v>10419.6</v>
      </c>
      <c r="W65">
        <v>14950.9</v>
      </c>
      <c r="X65">
        <v>56107</v>
      </c>
      <c r="Y65">
        <v>50975</v>
      </c>
      <c r="Z65">
        <v>5132</v>
      </c>
      <c r="AA65">
        <v>9.1470000000000002</v>
      </c>
      <c r="AB65">
        <v>534.67999999999995</v>
      </c>
      <c r="AC65">
        <v>9598191</v>
      </c>
      <c r="AD65">
        <v>25726.1</v>
      </c>
      <c r="AE65" s="69">
        <f>Z66/X65*100</f>
        <v>8.8883739996791853</v>
      </c>
      <c r="AH65" s="2" t="s">
        <v>1459</v>
      </c>
    </row>
    <row r="66" spans="1:34" x14ac:dyDescent="0.3">
      <c r="D66" s="2" t="s">
        <v>1449</v>
      </c>
      <c r="E66">
        <v>364</v>
      </c>
      <c r="F66">
        <f>F65-E66</f>
        <v>5292</v>
      </c>
      <c r="K66" s="10"/>
      <c r="N66" s="2"/>
      <c r="X66" s="2" t="s">
        <v>1449</v>
      </c>
      <c r="Y66">
        <v>145</v>
      </c>
      <c r="Z66">
        <f>Z65-Y66</f>
        <v>4987</v>
      </c>
      <c r="AE66" s="69"/>
      <c r="AH66" s="2"/>
    </row>
    <row r="67" spans="1:34" x14ac:dyDescent="0.3">
      <c r="A67" t="s">
        <v>2</v>
      </c>
      <c r="B67" t="s">
        <v>3</v>
      </c>
      <c r="C67" t="s">
        <v>4</v>
      </c>
      <c r="D67" t="s">
        <v>5</v>
      </c>
      <c r="E67" t="s">
        <v>6</v>
      </c>
      <c r="F67" t="s">
        <v>7</v>
      </c>
      <c r="G67" t="s">
        <v>8</v>
      </c>
      <c r="H67" t="s">
        <v>9</v>
      </c>
      <c r="I67" t="s">
        <v>10</v>
      </c>
      <c r="J67" t="s">
        <v>48</v>
      </c>
      <c r="K67" s="10">
        <f>F69/D65*100</f>
        <v>3.9270783359605237</v>
      </c>
      <c r="N67" s="2" t="s">
        <v>1451</v>
      </c>
      <c r="Q67" t="s">
        <v>2</v>
      </c>
      <c r="R67" t="s">
        <v>73</v>
      </c>
      <c r="S67" t="s">
        <v>74</v>
      </c>
      <c r="T67" t="s">
        <v>75</v>
      </c>
      <c r="U67" t="s">
        <v>76</v>
      </c>
      <c r="V67" t="s">
        <v>3</v>
      </c>
      <c r="W67" t="s">
        <v>4</v>
      </c>
      <c r="X67" t="s">
        <v>5</v>
      </c>
      <c r="Y67" t="s">
        <v>6</v>
      </c>
      <c r="Z67" t="s">
        <v>7</v>
      </c>
      <c r="AA67" t="s">
        <v>8</v>
      </c>
      <c r="AB67" t="s">
        <v>9</v>
      </c>
      <c r="AC67" t="s">
        <v>10</v>
      </c>
      <c r="AD67" t="s">
        <v>48</v>
      </c>
      <c r="AE67">
        <f>Z69/X65*100</f>
        <v>1.0533445024684978</v>
      </c>
      <c r="AH67" s="2" t="s">
        <v>1451</v>
      </c>
    </row>
    <row r="68" spans="1:34" x14ac:dyDescent="0.3">
      <c r="A68" t="s">
        <v>1456</v>
      </c>
      <c r="B68">
        <v>21035</v>
      </c>
      <c r="C68">
        <v>11886.3</v>
      </c>
      <c r="D68">
        <v>14568</v>
      </c>
      <c r="E68">
        <v>13640</v>
      </c>
      <c r="F68">
        <v>928</v>
      </c>
      <c r="G68">
        <v>6.37</v>
      </c>
      <c r="H68">
        <v>78.22</v>
      </c>
      <c r="I68">
        <v>11864432</v>
      </c>
      <c r="J68">
        <v>16184.1</v>
      </c>
      <c r="K68" s="10"/>
      <c r="N68" s="2"/>
      <c r="Q68" t="s">
        <v>1496</v>
      </c>
      <c r="R68" t="s">
        <v>78</v>
      </c>
      <c r="T68" t="s">
        <v>2</v>
      </c>
      <c r="U68" t="s">
        <v>79</v>
      </c>
      <c r="V68">
        <v>10419.6</v>
      </c>
      <c r="W68">
        <v>14950.9</v>
      </c>
      <c r="X68">
        <v>56013</v>
      </c>
      <c r="Y68">
        <v>55258</v>
      </c>
      <c r="Z68">
        <v>755</v>
      </c>
      <c r="AA68">
        <v>1.3480000000000001</v>
      </c>
      <c r="AB68">
        <v>78.66</v>
      </c>
      <c r="AC68">
        <v>9598191</v>
      </c>
      <c r="AD68">
        <v>25726.1</v>
      </c>
      <c r="AH68" s="2"/>
    </row>
    <row r="69" spans="1:34" x14ac:dyDescent="0.3">
      <c r="D69" s="2" t="s">
        <v>1449</v>
      </c>
      <c r="E69">
        <v>355</v>
      </c>
      <c r="F69">
        <f>F68-E69</f>
        <v>573</v>
      </c>
      <c r="K69" s="10"/>
      <c r="X69" s="2" t="s">
        <v>1449</v>
      </c>
      <c r="Y69">
        <v>164</v>
      </c>
      <c r="Z69">
        <f>Z68-Y69</f>
        <v>591</v>
      </c>
      <c r="AH69" s="2"/>
    </row>
    <row r="70" spans="1:34" x14ac:dyDescent="0.3">
      <c r="A70" t="s">
        <v>2</v>
      </c>
      <c r="B70" t="s">
        <v>3</v>
      </c>
      <c r="C70" t="s">
        <v>4</v>
      </c>
      <c r="D70" t="s">
        <v>5</v>
      </c>
      <c r="E70" t="s">
        <v>6</v>
      </c>
      <c r="F70" t="s">
        <v>7</v>
      </c>
      <c r="G70" t="s">
        <v>8</v>
      </c>
      <c r="H70" t="s">
        <v>9</v>
      </c>
      <c r="I70" t="s">
        <v>10</v>
      </c>
      <c r="J70" t="s">
        <v>48</v>
      </c>
      <c r="K70" s="10">
        <f>F72/D65*100</f>
        <v>0.78815708313343846</v>
      </c>
      <c r="L70">
        <f>F72/F66*100</f>
        <v>2.1730914588057444</v>
      </c>
      <c r="M70">
        <f>F72/F69*100</f>
        <v>20.069808027923212</v>
      </c>
      <c r="N70" s="2" t="s">
        <v>128</v>
      </c>
      <c r="Q70" t="s">
        <v>2</v>
      </c>
      <c r="R70" t="s">
        <v>73</v>
      </c>
      <c r="S70" t="s">
        <v>74</v>
      </c>
      <c r="T70" t="s">
        <v>75</v>
      </c>
      <c r="U70" t="s">
        <v>76</v>
      </c>
      <c r="V70" t="s">
        <v>3</v>
      </c>
      <c r="W70" t="s">
        <v>4</v>
      </c>
      <c r="X70" t="s">
        <v>5</v>
      </c>
      <c r="Y70" t="s">
        <v>6</v>
      </c>
      <c r="Z70" t="s">
        <v>7</v>
      </c>
      <c r="AA70" t="s">
        <v>8</v>
      </c>
      <c r="AB70" t="s">
        <v>9</v>
      </c>
      <c r="AC70" t="s">
        <v>10</v>
      </c>
      <c r="AD70" t="s">
        <v>48</v>
      </c>
      <c r="AE70">
        <f>Z72/X65*100</f>
        <v>0.29764557007147058</v>
      </c>
      <c r="AF70">
        <f>Z69/Z66*100</f>
        <v>11.850812111489875</v>
      </c>
      <c r="AG70">
        <f>Z72/Z69*100</f>
        <v>28.257191201353638</v>
      </c>
      <c r="AH70" s="2" t="s">
        <v>128</v>
      </c>
    </row>
    <row r="71" spans="1:34" x14ac:dyDescent="0.3">
      <c r="A71" t="s">
        <v>1456</v>
      </c>
      <c r="B71">
        <v>21035</v>
      </c>
      <c r="C71">
        <v>11886.3</v>
      </c>
      <c r="D71">
        <v>13438</v>
      </c>
      <c r="E71">
        <v>13242</v>
      </c>
      <c r="F71">
        <v>196</v>
      </c>
      <c r="G71">
        <v>1.4590000000000001</v>
      </c>
      <c r="H71">
        <v>16.52</v>
      </c>
      <c r="I71">
        <v>11864432</v>
      </c>
      <c r="J71">
        <v>16184.1</v>
      </c>
      <c r="K71" s="10"/>
      <c r="Q71" t="s">
        <v>1496</v>
      </c>
      <c r="R71" t="s">
        <v>78</v>
      </c>
      <c r="T71" t="s">
        <v>2</v>
      </c>
      <c r="U71" t="s">
        <v>79</v>
      </c>
      <c r="V71">
        <v>10419.6</v>
      </c>
      <c r="W71">
        <v>14950.9</v>
      </c>
      <c r="X71">
        <v>8262</v>
      </c>
      <c r="Y71">
        <v>8047</v>
      </c>
      <c r="Z71">
        <v>215</v>
      </c>
      <c r="AA71">
        <v>2.6019999999999999</v>
      </c>
      <c r="AB71">
        <v>22.4</v>
      </c>
      <c r="AC71">
        <v>9598191</v>
      </c>
      <c r="AD71">
        <v>25726.1</v>
      </c>
    </row>
    <row r="72" spans="1:34" x14ac:dyDescent="0.3">
      <c r="D72" s="2" t="s">
        <v>1449</v>
      </c>
      <c r="E72">
        <v>81</v>
      </c>
      <c r="F72">
        <f>F71-E72</f>
        <v>115</v>
      </c>
      <c r="K72" s="10"/>
      <c r="X72" s="2" t="s">
        <v>1449</v>
      </c>
      <c r="Y72">
        <v>48</v>
      </c>
      <c r="Z72">
        <f>Z71-Y72</f>
        <v>167</v>
      </c>
    </row>
    <row r="74" spans="1:34" x14ac:dyDescent="0.3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</row>
    <row r="76" spans="1:34" x14ac:dyDescent="0.3">
      <c r="A76" t="s">
        <v>2</v>
      </c>
      <c r="B76" t="s">
        <v>3</v>
      </c>
      <c r="C76" t="s">
        <v>4</v>
      </c>
      <c r="D76" t="s">
        <v>5</v>
      </c>
      <c r="E76" t="s">
        <v>6</v>
      </c>
      <c r="F76" t="s">
        <v>7</v>
      </c>
      <c r="G76" t="s">
        <v>8</v>
      </c>
      <c r="H76" t="s">
        <v>9</v>
      </c>
      <c r="I76" t="s">
        <v>10</v>
      </c>
      <c r="J76" t="s">
        <v>48</v>
      </c>
      <c r="K76" s="16" t="s">
        <v>1448</v>
      </c>
      <c r="L76" s="2" t="s">
        <v>1458</v>
      </c>
      <c r="M76" s="2" t="s">
        <v>1450</v>
      </c>
      <c r="Q76" t="s">
        <v>2</v>
      </c>
      <c r="R76" t="s">
        <v>73</v>
      </c>
      <c r="S76" t="s">
        <v>74</v>
      </c>
      <c r="T76" t="s">
        <v>75</v>
      </c>
      <c r="U76" t="s">
        <v>76</v>
      </c>
      <c r="V76" t="s">
        <v>3</v>
      </c>
      <c r="W76" t="s">
        <v>4</v>
      </c>
      <c r="X76" t="s">
        <v>5</v>
      </c>
      <c r="Y76" t="s">
        <v>6</v>
      </c>
      <c r="Z76" t="s">
        <v>7</v>
      </c>
      <c r="AA76" t="s">
        <v>8</v>
      </c>
      <c r="AB76" t="s">
        <v>9</v>
      </c>
      <c r="AC76" t="s">
        <v>10</v>
      </c>
      <c r="AD76" t="s">
        <v>48</v>
      </c>
      <c r="AE76" s="94" t="s">
        <v>1448</v>
      </c>
      <c r="AF76" s="2" t="s">
        <v>1458</v>
      </c>
      <c r="AG76" s="2" t="s">
        <v>1450</v>
      </c>
    </row>
    <row r="77" spans="1:34" x14ac:dyDescent="0.3">
      <c r="A77" t="s">
        <v>1457</v>
      </c>
      <c r="B77">
        <v>24326.3</v>
      </c>
      <c r="C77">
        <v>9723.5</v>
      </c>
      <c r="D77">
        <v>24012</v>
      </c>
      <c r="E77">
        <v>16767</v>
      </c>
      <c r="F77">
        <v>7245</v>
      </c>
      <c r="G77">
        <v>30.17</v>
      </c>
      <c r="H77">
        <v>571.59</v>
      </c>
      <c r="I77">
        <v>12675203.1</v>
      </c>
      <c r="J77">
        <v>17860.599999999999</v>
      </c>
      <c r="K77" s="10">
        <f>F78/D77*100</f>
        <v>28.502415458937197</v>
      </c>
      <c r="N77" s="2" t="s">
        <v>1459</v>
      </c>
      <c r="Q77" t="s">
        <v>1497</v>
      </c>
      <c r="R77" t="s">
        <v>78</v>
      </c>
      <c r="T77" t="s">
        <v>2</v>
      </c>
      <c r="U77" t="s">
        <v>79</v>
      </c>
      <c r="V77">
        <v>29904.2</v>
      </c>
      <c r="W77">
        <v>12239.8</v>
      </c>
      <c r="X77">
        <v>60759</v>
      </c>
      <c r="Y77">
        <v>59318</v>
      </c>
      <c r="Z77">
        <v>1441</v>
      </c>
      <c r="AA77">
        <v>2.3719999999999999</v>
      </c>
      <c r="AB77">
        <v>134.87</v>
      </c>
      <c r="AC77">
        <v>10684491.5</v>
      </c>
      <c r="AD77" t="s">
        <v>161</v>
      </c>
      <c r="AE77" s="69">
        <f>Z78/X77*100</f>
        <v>2.1741634984117577</v>
      </c>
      <c r="AH77" s="2" t="s">
        <v>1459</v>
      </c>
    </row>
    <row r="78" spans="1:34" x14ac:dyDescent="0.3">
      <c r="D78" s="2" t="s">
        <v>1449</v>
      </c>
      <c r="E78">
        <v>401</v>
      </c>
      <c r="F78">
        <f>F77-E78</f>
        <v>6844</v>
      </c>
      <c r="K78" s="10"/>
      <c r="N78" s="2"/>
      <c r="X78" s="2" t="s">
        <v>1449</v>
      </c>
      <c r="Y78">
        <v>120</v>
      </c>
      <c r="Z78">
        <f>Z77-Y78</f>
        <v>1321</v>
      </c>
      <c r="AE78" s="69"/>
      <c r="AH78" s="2"/>
    </row>
    <row r="79" spans="1:34" x14ac:dyDescent="0.3">
      <c r="A79" t="s">
        <v>2</v>
      </c>
      <c r="B79" t="s">
        <v>3</v>
      </c>
      <c r="C79" t="s">
        <v>4</v>
      </c>
      <c r="D79" t="s">
        <v>5</v>
      </c>
      <c r="E79" t="s">
        <v>6</v>
      </c>
      <c r="F79" t="s">
        <v>7</v>
      </c>
      <c r="G79" t="s">
        <v>8</v>
      </c>
      <c r="H79" t="s">
        <v>9</v>
      </c>
      <c r="I79" t="s">
        <v>10</v>
      </c>
      <c r="J79" t="s">
        <v>48</v>
      </c>
      <c r="K79" s="10">
        <f>F81/D77*100</f>
        <v>15.288189238713976</v>
      </c>
      <c r="N79" s="2" t="s">
        <v>1451</v>
      </c>
      <c r="Q79" t="s">
        <v>2</v>
      </c>
      <c r="R79" t="s">
        <v>73</v>
      </c>
      <c r="S79" t="s">
        <v>74</v>
      </c>
      <c r="T79" t="s">
        <v>75</v>
      </c>
      <c r="U79" t="s">
        <v>76</v>
      </c>
      <c r="V79" t="s">
        <v>3</v>
      </c>
      <c r="W79" t="s">
        <v>4</v>
      </c>
      <c r="X79" t="s">
        <v>5</v>
      </c>
      <c r="Y79" t="s">
        <v>6</v>
      </c>
      <c r="Z79" t="s">
        <v>7</v>
      </c>
      <c r="AA79" t="s">
        <v>8</v>
      </c>
      <c r="AB79" t="s">
        <v>9</v>
      </c>
      <c r="AC79" t="s">
        <v>10</v>
      </c>
      <c r="AD79" t="s">
        <v>48</v>
      </c>
      <c r="AE79">
        <f>Z81/X77*100</f>
        <v>0.92661169538669175</v>
      </c>
      <c r="AH79" s="2" t="s">
        <v>1451</v>
      </c>
    </row>
    <row r="80" spans="1:34" x14ac:dyDescent="0.3">
      <c r="A80" t="s">
        <v>1457</v>
      </c>
      <c r="B80">
        <v>24326.3</v>
      </c>
      <c r="C80">
        <v>9723.5</v>
      </c>
      <c r="D80">
        <v>23981</v>
      </c>
      <c r="E80">
        <v>19740</v>
      </c>
      <c r="F80">
        <v>4241</v>
      </c>
      <c r="G80">
        <v>17.68</v>
      </c>
      <c r="H80">
        <v>334.59</v>
      </c>
      <c r="I80">
        <v>12675203.1</v>
      </c>
      <c r="J80">
        <v>17860.599999999999</v>
      </c>
      <c r="K80" s="10"/>
      <c r="N80" s="2"/>
      <c r="Q80" t="s">
        <v>1497</v>
      </c>
      <c r="R80" t="s">
        <v>78</v>
      </c>
      <c r="T80" t="s">
        <v>2</v>
      </c>
      <c r="U80" t="s">
        <v>79</v>
      </c>
      <c r="V80">
        <v>29904.2</v>
      </c>
      <c r="W80">
        <v>12239.8</v>
      </c>
      <c r="X80">
        <v>60707</v>
      </c>
      <c r="Y80">
        <v>59899</v>
      </c>
      <c r="Z80">
        <v>808</v>
      </c>
      <c r="AA80">
        <v>1.331</v>
      </c>
      <c r="AB80">
        <v>75.62</v>
      </c>
      <c r="AC80">
        <v>10684491.5</v>
      </c>
      <c r="AD80" t="s">
        <v>161</v>
      </c>
      <c r="AH80" s="2"/>
    </row>
    <row r="81" spans="1:34" x14ac:dyDescent="0.3">
      <c r="D81" s="2" t="s">
        <v>1449</v>
      </c>
      <c r="E81">
        <v>570</v>
      </c>
      <c r="F81">
        <f>F80-E81</f>
        <v>3671</v>
      </c>
      <c r="K81" s="10"/>
      <c r="X81" s="2" t="s">
        <v>1449</v>
      </c>
      <c r="Y81">
        <v>245</v>
      </c>
      <c r="Z81">
        <f>Z80-Y81</f>
        <v>563</v>
      </c>
      <c r="AH81" s="2"/>
    </row>
    <row r="82" spans="1:34" x14ac:dyDescent="0.3">
      <c r="A82" t="s">
        <v>2</v>
      </c>
      <c r="B82" t="s">
        <v>3</v>
      </c>
      <c r="C82" t="s">
        <v>4</v>
      </c>
      <c r="D82" t="s">
        <v>5</v>
      </c>
      <c r="E82" t="s">
        <v>6</v>
      </c>
      <c r="F82" t="s">
        <v>7</v>
      </c>
      <c r="G82" t="s">
        <v>8</v>
      </c>
      <c r="H82" t="s">
        <v>9</v>
      </c>
      <c r="I82" t="s">
        <v>10</v>
      </c>
      <c r="J82" t="s">
        <v>48</v>
      </c>
      <c r="K82" s="10">
        <f>F84/D77*100</f>
        <v>4.218723971347659</v>
      </c>
      <c r="L82">
        <f>F84/F78*100</f>
        <v>14.801285797779077</v>
      </c>
      <c r="M82">
        <f>F84/F81*100</f>
        <v>27.594660855352764</v>
      </c>
      <c r="N82" s="2" t="s">
        <v>128</v>
      </c>
      <c r="Q82" t="s">
        <v>2</v>
      </c>
      <c r="R82" t="s">
        <v>73</v>
      </c>
      <c r="S82" t="s">
        <v>74</v>
      </c>
      <c r="T82" t="s">
        <v>75</v>
      </c>
      <c r="U82" t="s">
        <v>76</v>
      </c>
      <c r="V82" t="s">
        <v>3</v>
      </c>
      <c r="W82" t="s">
        <v>4</v>
      </c>
      <c r="X82" t="s">
        <v>5</v>
      </c>
      <c r="Y82" t="s">
        <v>6</v>
      </c>
      <c r="Z82" t="s">
        <v>7</v>
      </c>
      <c r="AA82" t="s">
        <v>8</v>
      </c>
      <c r="AB82" t="s">
        <v>9</v>
      </c>
      <c r="AC82" t="s">
        <v>10</v>
      </c>
      <c r="AD82" t="s">
        <v>48</v>
      </c>
      <c r="AE82">
        <f>Z84/X77*100</f>
        <v>0.15141789693707927</v>
      </c>
      <c r="AF82">
        <f>Z84/Z78*100</f>
        <v>6.9644208932626794</v>
      </c>
      <c r="AG82">
        <f>Z84/Z81*100</f>
        <v>16.341030195381883</v>
      </c>
      <c r="AH82" s="2" t="s">
        <v>128</v>
      </c>
    </row>
    <row r="83" spans="1:34" x14ac:dyDescent="0.3">
      <c r="A83" t="s">
        <v>1457</v>
      </c>
      <c r="B83">
        <v>24326.3</v>
      </c>
      <c r="C83">
        <v>9723.5</v>
      </c>
      <c r="D83">
        <v>12415</v>
      </c>
      <c r="E83">
        <v>11166</v>
      </c>
      <c r="F83">
        <v>1249</v>
      </c>
      <c r="G83">
        <v>10.06</v>
      </c>
      <c r="H83">
        <v>98.54</v>
      </c>
      <c r="I83">
        <v>12675203.1</v>
      </c>
      <c r="J83">
        <v>17860.599999999999</v>
      </c>
      <c r="K83" s="10"/>
      <c r="Q83" t="s">
        <v>1497</v>
      </c>
      <c r="R83" t="s">
        <v>78</v>
      </c>
      <c r="T83" t="s">
        <v>2</v>
      </c>
      <c r="U83" t="s">
        <v>79</v>
      </c>
      <c r="V83">
        <v>29904.2</v>
      </c>
      <c r="W83">
        <v>12239.8</v>
      </c>
      <c r="X83">
        <v>1540</v>
      </c>
      <c r="Y83">
        <v>1427</v>
      </c>
      <c r="Z83">
        <v>113</v>
      </c>
      <c r="AA83">
        <v>7.3380000000000001</v>
      </c>
      <c r="AB83">
        <v>10.58</v>
      </c>
      <c r="AC83">
        <v>10684491.5</v>
      </c>
      <c r="AD83" t="s">
        <v>161</v>
      </c>
    </row>
    <row r="84" spans="1:34" x14ac:dyDescent="0.3">
      <c r="D84" s="2" t="s">
        <v>1449</v>
      </c>
      <c r="E84">
        <v>236</v>
      </c>
      <c r="F84">
        <f>F83-E84</f>
        <v>1013</v>
      </c>
      <c r="K84" s="10"/>
      <c r="X84" s="2" t="s">
        <v>1449</v>
      </c>
      <c r="Y84">
        <v>21</v>
      </c>
      <c r="Z84">
        <f>Z83-Y84</f>
        <v>92</v>
      </c>
    </row>
    <row r="86" spans="1:34" x14ac:dyDescent="0.3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</row>
    <row r="88" spans="1:34" x14ac:dyDescent="0.3">
      <c r="A88" t="s">
        <v>2</v>
      </c>
      <c r="B88" t="s">
        <v>3</v>
      </c>
      <c r="C88" t="s">
        <v>4</v>
      </c>
      <c r="D88" t="s">
        <v>5</v>
      </c>
      <c r="E88" t="s">
        <v>6</v>
      </c>
      <c r="F88" t="s">
        <v>7</v>
      </c>
      <c r="G88" t="s">
        <v>8</v>
      </c>
      <c r="H88" t="s">
        <v>9</v>
      </c>
      <c r="I88" t="s">
        <v>10</v>
      </c>
      <c r="J88" t="s">
        <v>48</v>
      </c>
      <c r="K88" s="16" t="s">
        <v>1448</v>
      </c>
      <c r="L88" s="2" t="s">
        <v>1458</v>
      </c>
      <c r="M88" s="2" t="s">
        <v>1450</v>
      </c>
      <c r="Q88" t="s">
        <v>2</v>
      </c>
      <c r="R88" t="s">
        <v>73</v>
      </c>
      <c r="S88" t="s">
        <v>74</v>
      </c>
      <c r="T88" t="s">
        <v>75</v>
      </c>
      <c r="U88" t="s">
        <v>76</v>
      </c>
      <c r="V88" t="s">
        <v>3</v>
      </c>
      <c r="W88" t="s">
        <v>4</v>
      </c>
      <c r="X88" t="s">
        <v>5</v>
      </c>
      <c r="Y88" t="s">
        <v>6</v>
      </c>
      <c r="Z88" t="s">
        <v>7</v>
      </c>
      <c r="AA88" t="s">
        <v>8</v>
      </c>
      <c r="AB88" t="s">
        <v>9</v>
      </c>
      <c r="AC88" t="s">
        <v>10</v>
      </c>
      <c r="AD88" t="s">
        <v>48</v>
      </c>
      <c r="AE88" s="94" t="s">
        <v>1448</v>
      </c>
      <c r="AF88" s="2" t="s">
        <v>1458</v>
      </c>
      <c r="AG88" s="2" t="s">
        <v>1450</v>
      </c>
    </row>
    <row r="89" spans="1:34" x14ac:dyDescent="0.3">
      <c r="A89" t="s">
        <v>1460</v>
      </c>
      <c r="B89">
        <v>12486.9</v>
      </c>
      <c r="C89">
        <v>8542.4</v>
      </c>
      <c r="D89">
        <v>19900</v>
      </c>
      <c r="E89">
        <v>16667</v>
      </c>
      <c r="F89">
        <v>3233</v>
      </c>
      <c r="G89">
        <v>16.25</v>
      </c>
      <c r="H89">
        <v>194.72</v>
      </c>
      <c r="I89">
        <v>16603377.800000001</v>
      </c>
      <c r="J89">
        <v>19567.400000000001</v>
      </c>
      <c r="K89" s="10">
        <f>F90/D89*100</f>
        <v>14.748743718592966</v>
      </c>
      <c r="N89" s="2" t="s">
        <v>1459</v>
      </c>
      <c r="Q89" t="s">
        <v>1498</v>
      </c>
      <c r="R89" t="s">
        <v>78</v>
      </c>
      <c r="T89" t="s">
        <v>2</v>
      </c>
      <c r="U89" t="s">
        <v>79</v>
      </c>
      <c r="V89">
        <v>17380.2</v>
      </c>
      <c r="W89">
        <v>12587.8</v>
      </c>
      <c r="X89">
        <v>49896</v>
      </c>
      <c r="Y89">
        <v>47330</v>
      </c>
      <c r="Z89">
        <v>2566</v>
      </c>
      <c r="AA89">
        <v>5.1429999999999998</v>
      </c>
      <c r="AB89">
        <v>294.33</v>
      </c>
      <c r="AC89">
        <v>8717973.9000000004</v>
      </c>
      <c r="AD89">
        <v>25059.8</v>
      </c>
      <c r="AE89" s="69">
        <f>Z90/X89*100</f>
        <v>4.8059964726631392</v>
      </c>
      <c r="AH89" s="2" t="s">
        <v>1459</v>
      </c>
    </row>
    <row r="90" spans="1:34" x14ac:dyDescent="0.3">
      <c r="D90" s="2" t="s">
        <v>1449</v>
      </c>
      <c r="E90">
        <v>298</v>
      </c>
      <c r="F90">
        <f>F89-E90</f>
        <v>2935</v>
      </c>
      <c r="K90" s="10"/>
      <c r="N90" s="2"/>
      <c r="X90" s="2" t="s">
        <v>1449</v>
      </c>
      <c r="Y90">
        <v>168</v>
      </c>
      <c r="Z90">
        <f>Z89-Y90</f>
        <v>2398</v>
      </c>
      <c r="AE90" s="69"/>
      <c r="AH90" s="2"/>
    </row>
    <row r="91" spans="1:34" x14ac:dyDescent="0.3">
      <c r="A91" t="s">
        <v>2</v>
      </c>
      <c r="B91" t="s">
        <v>3</v>
      </c>
      <c r="C91" t="s">
        <v>4</v>
      </c>
      <c r="D91" t="s">
        <v>5</v>
      </c>
      <c r="E91" t="s">
        <v>6</v>
      </c>
      <c r="F91" t="s">
        <v>7</v>
      </c>
      <c r="G91" t="s">
        <v>8</v>
      </c>
      <c r="H91" t="s">
        <v>9</v>
      </c>
      <c r="I91" t="s">
        <v>10</v>
      </c>
      <c r="J91" t="s">
        <v>48</v>
      </c>
      <c r="K91" s="10">
        <f>F93/D89*100</f>
        <v>3.949748743718593</v>
      </c>
      <c r="N91" s="2" t="s">
        <v>1451</v>
      </c>
      <c r="Q91" t="s">
        <v>2</v>
      </c>
      <c r="R91" t="s">
        <v>73</v>
      </c>
      <c r="S91" t="s">
        <v>74</v>
      </c>
      <c r="T91" t="s">
        <v>75</v>
      </c>
      <c r="U91" t="s">
        <v>76</v>
      </c>
      <c r="V91" t="s">
        <v>3</v>
      </c>
      <c r="W91" t="s">
        <v>4</v>
      </c>
      <c r="X91" t="s">
        <v>5</v>
      </c>
      <c r="Y91" t="s">
        <v>6</v>
      </c>
      <c r="Z91" t="s">
        <v>7</v>
      </c>
      <c r="AA91" t="s">
        <v>8</v>
      </c>
      <c r="AB91" t="s">
        <v>9</v>
      </c>
      <c r="AC91" t="s">
        <v>10</v>
      </c>
      <c r="AD91" t="s">
        <v>48</v>
      </c>
      <c r="AE91">
        <f>Z93/X89*100</f>
        <v>0.51106301106301111</v>
      </c>
      <c r="AH91" s="2" t="s">
        <v>1451</v>
      </c>
    </row>
    <row r="92" spans="1:34" x14ac:dyDescent="0.3">
      <c r="A92" t="s">
        <v>1460</v>
      </c>
      <c r="B92">
        <v>12486.9</v>
      </c>
      <c r="C92">
        <v>8542.4</v>
      </c>
      <c r="D92">
        <v>19857</v>
      </c>
      <c r="E92">
        <v>18653</v>
      </c>
      <c r="F92">
        <v>1204</v>
      </c>
      <c r="G92">
        <v>6.0629999999999997</v>
      </c>
      <c r="H92">
        <v>72.52</v>
      </c>
      <c r="I92">
        <v>16603377.800000001</v>
      </c>
      <c r="J92">
        <v>19567.400000000001</v>
      </c>
      <c r="K92" s="10"/>
      <c r="N92" s="2"/>
      <c r="Q92" t="s">
        <v>1498</v>
      </c>
      <c r="R92" t="s">
        <v>78</v>
      </c>
      <c r="T92" t="s">
        <v>2</v>
      </c>
      <c r="U92" t="s">
        <v>79</v>
      </c>
      <c r="V92">
        <v>17380.2</v>
      </c>
      <c r="W92">
        <v>12587.8</v>
      </c>
      <c r="X92">
        <v>49782</v>
      </c>
      <c r="Y92">
        <v>49321</v>
      </c>
      <c r="Z92">
        <v>461</v>
      </c>
      <c r="AA92">
        <v>0.92600000000000005</v>
      </c>
      <c r="AB92">
        <v>52.88</v>
      </c>
      <c r="AC92">
        <v>8717973.9000000004</v>
      </c>
      <c r="AD92">
        <v>25059.8</v>
      </c>
      <c r="AH92" s="2"/>
    </row>
    <row r="93" spans="1:34" x14ac:dyDescent="0.3">
      <c r="D93" s="2" t="s">
        <v>1449</v>
      </c>
      <c r="E93">
        <v>418</v>
      </c>
      <c r="F93">
        <f>F92-E93</f>
        <v>786</v>
      </c>
      <c r="K93" s="10"/>
      <c r="Q93" s="87" t="s">
        <v>1499</v>
      </c>
      <c r="X93" s="2" t="s">
        <v>1449</v>
      </c>
      <c r="Y93">
        <v>206</v>
      </c>
      <c r="Z93">
        <f>Z92-Y93</f>
        <v>255</v>
      </c>
      <c r="AH93" s="2"/>
    </row>
    <row r="94" spans="1:34" x14ac:dyDescent="0.3">
      <c r="A94" t="s">
        <v>2</v>
      </c>
      <c r="B94" t="s">
        <v>3</v>
      </c>
      <c r="C94" t="s">
        <v>4</v>
      </c>
      <c r="D94" t="s">
        <v>5</v>
      </c>
      <c r="E94" t="s">
        <v>6</v>
      </c>
      <c r="F94" t="s">
        <v>7</v>
      </c>
      <c r="G94" t="s">
        <v>8</v>
      </c>
      <c r="H94" t="s">
        <v>9</v>
      </c>
      <c r="I94" t="s">
        <v>10</v>
      </c>
      <c r="J94" t="s">
        <v>48</v>
      </c>
      <c r="K94" s="10">
        <f>F96/D89*100</f>
        <v>2.1105527638190953</v>
      </c>
      <c r="L94">
        <f>F96/F90*100</f>
        <v>14.310051107325384</v>
      </c>
      <c r="M94">
        <f>F96/F93*100</f>
        <v>53.435114503816791</v>
      </c>
      <c r="N94" s="2" t="s">
        <v>128</v>
      </c>
      <c r="Q94" t="s">
        <v>2</v>
      </c>
      <c r="R94" t="s">
        <v>73</v>
      </c>
      <c r="S94" t="s">
        <v>74</v>
      </c>
      <c r="T94" t="s">
        <v>75</v>
      </c>
      <c r="U94" t="s">
        <v>76</v>
      </c>
      <c r="V94" t="s">
        <v>3</v>
      </c>
      <c r="W94" t="s">
        <v>4</v>
      </c>
      <c r="X94" t="s">
        <v>5</v>
      </c>
      <c r="Y94" t="s">
        <v>6</v>
      </c>
      <c r="Z94" t="s">
        <v>7</v>
      </c>
      <c r="AA94" t="s">
        <v>8</v>
      </c>
      <c r="AB94" t="s">
        <v>9</v>
      </c>
      <c r="AC94" t="s">
        <v>10</v>
      </c>
      <c r="AD94" t="s">
        <v>48</v>
      </c>
      <c r="AE94">
        <f>Z96/X89*100</f>
        <v>0.27056277056277056</v>
      </c>
      <c r="AF94">
        <f>Z96/Z90*100</f>
        <v>5.6296914095079229</v>
      </c>
      <c r="AG94">
        <f>Z96/Z93*100</f>
        <v>52.941176470588239</v>
      </c>
      <c r="AH94" s="2" t="s">
        <v>128</v>
      </c>
    </row>
    <row r="95" spans="1:34" x14ac:dyDescent="0.3">
      <c r="A95" t="s">
        <v>1460</v>
      </c>
      <c r="B95">
        <v>12486.9</v>
      </c>
      <c r="C95">
        <v>8542.4</v>
      </c>
      <c r="D95">
        <v>9470</v>
      </c>
      <c r="E95">
        <v>8887</v>
      </c>
      <c r="F95">
        <v>583</v>
      </c>
      <c r="G95">
        <v>6.1559999999999997</v>
      </c>
      <c r="H95">
        <v>35.11</v>
      </c>
      <c r="I95">
        <v>16603377.800000001</v>
      </c>
      <c r="J95">
        <v>19567.400000000001</v>
      </c>
      <c r="K95" s="10"/>
      <c r="Q95" t="s">
        <v>1498</v>
      </c>
      <c r="R95" t="s">
        <v>78</v>
      </c>
      <c r="T95" t="s">
        <v>2</v>
      </c>
      <c r="U95" t="s">
        <v>79</v>
      </c>
      <c r="V95">
        <v>17380.2</v>
      </c>
      <c r="W95">
        <v>12587.8</v>
      </c>
      <c r="X95">
        <v>5537</v>
      </c>
      <c r="Y95">
        <v>5361</v>
      </c>
      <c r="Z95">
        <v>176</v>
      </c>
      <c r="AA95">
        <v>3.1789999999999998</v>
      </c>
      <c r="AB95">
        <v>20.190000000000001</v>
      </c>
      <c r="AC95">
        <v>8717973.9000000004</v>
      </c>
      <c r="AD95">
        <v>25059.8</v>
      </c>
    </row>
    <row r="96" spans="1:34" x14ac:dyDescent="0.3">
      <c r="D96" s="2" t="s">
        <v>1449</v>
      </c>
      <c r="E96">
        <v>163</v>
      </c>
      <c r="F96">
        <f>F95-E96</f>
        <v>420</v>
      </c>
      <c r="K96" s="10"/>
      <c r="Q96" s="87" t="s">
        <v>1499</v>
      </c>
      <c r="X96" s="2" t="s">
        <v>1449</v>
      </c>
      <c r="Y96">
        <v>41</v>
      </c>
      <c r="Z96">
        <f>Z95-Y96</f>
        <v>135</v>
      </c>
    </row>
    <row r="98" spans="1:34" x14ac:dyDescent="0.3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</row>
    <row r="100" spans="1:34" x14ac:dyDescent="0.3">
      <c r="A100" t="s">
        <v>2</v>
      </c>
      <c r="B100" t="s">
        <v>3</v>
      </c>
      <c r="C100" t="s">
        <v>4</v>
      </c>
      <c r="D100" t="s">
        <v>5</v>
      </c>
      <c r="E100" t="s">
        <v>6</v>
      </c>
      <c r="F100" t="s">
        <v>7</v>
      </c>
      <c r="G100" t="s">
        <v>8</v>
      </c>
      <c r="H100" t="s">
        <v>9</v>
      </c>
      <c r="I100" t="s">
        <v>10</v>
      </c>
      <c r="J100" t="s">
        <v>48</v>
      </c>
      <c r="K100" s="16" t="s">
        <v>1448</v>
      </c>
      <c r="L100" s="2" t="s">
        <v>1458</v>
      </c>
      <c r="M100" s="2" t="s">
        <v>1450</v>
      </c>
      <c r="Q100" t="s">
        <v>2</v>
      </c>
      <c r="R100" t="s">
        <v>73</v>
      </c>
      <c r="S100" t="s">
        <v>74</v>
      </c>
      <c r="T100" t="s">
        <v>75</v>
      </c>
      <c r="U100" t="s">
        <v>76</v>
      </c>
      <c r="V100" t="s">
        <v>3</v>
      </c>
      <c r="W100" t="s">
        <v>4</v>
      </c>
      <c r="X100" t="s">
        <v>5</v>
      </c>
      <c r="Y100" t="s">
        <v>6</v>
      </c>
      <c r="Z100" t="s">
        <v>7</v>
      </c>
      <c r="AA100" t="s">
        <v>8</v>
      </c>
      <c r="AB100" t="s">
        <v>9</v>
      </c>
      <c r="AC100" t="s">
        <v>10</v>
      </c>
      <c r="AD100" t="s">
        <v>48</v>
      </c>
      <c r="AE100" s="94" t="s">
        <v>1448</v>
      </c>
      <c r="AF100" s="2" t="s">
        <v>1458</v>
      </c>
      <c r="AG100" s="2" t="s">
        <v>1450</v>
      </c>
    </row>
    <row r="101" spans="1:34" x14ac:dyDescent="0.3">
      <c r="A101" t="s">
        <v>1461</v>
      </c>
      <c r="B101">
        <v>15523.7</v>
      </c>
      <c r="C101">
        <v>11792</v>
      </c>
      <c r="D101">
        <v>42226</v>
      </c>
      <c r="E101">
        <v>36798</v>
      </c>
      <c r="F101">
        <v>5428</v>
      </c>
      <c r="G101">
        <v>12.85</v>
      </c>
      <c r="H101">
        <v>197.6</v>
      </c>
      <c r="I101">
        <v>27469914</v>
      </c>
      <c r="J101">
        <v>24008.799999999999</v>
      </c>
      <c r="K101" s="10">
        <f>F102/D101*100</f>
        <v>10.417752095865108</v>
      </c>
      <c r="N101" s="2" t="s">
        <v>1459</v>
      </c>
      <c r="Q101" t="s">
        <v>1500</v>
      </c>
      <c r="R101" t="s">
        <v>78</v>
      </c>
      <c r="T101" t="s">
        <v>2</v>
      </c>
      <c r="U101" t="s">
        <v>79</v>
      </c>
      <c r="V101">
        <v>9052.2000000000007</v>
      </c>
      <c r="W101">
        <v>14743.9</v>
      </c>
      <c r="X101">
        <v>60136</v>
      </c>
      <c r="Y101">
        <v>57474</v>
      </c>
      <c r="Z101">
        <v>2662</v>
      </c>
      <c r="AA101">
        <v>4.4269999999999996</v>
      </c>
      <c r="AB101">
        <v>268.48</v>
      </c>
      <c r="AC101">
        <v>9915048.8000000007</v>
      </c>
      <c r="AD101">
        <v>28496.799999999999</v>
      </c>
      <c r="AE101" s="69">
        <f>Z102/X101*100</f>
        <v>4.3384994013569242</v>
      </c>
      <c r="AH101" s="2" t="s">
        <v>1459</v>
      </c>
    </row>
    <row r="102" spans="1:34" x14ac:dyDescent="0.3">
      <c r="D102" s="2" t="s">
        <v>1449</v>
      </c>
      <c r="E102">
        <v>1029</v>
      </c>
      <c r="F102">
        <f>F101-E102</f>
        <v>4399</v>
      </c>
      <c r="K102" s="10"/>
      <c r="N102" s="2"/>
      <c r="Q102" s="87" t="s">
        <v>1501</v>
      </c>
      <c r="X102" s="2" t="s">
        <v>1449</v>
      </c>
      <c r="Y102">
        <v>53</v>
      </c>
      <c r="Z102">
        <f>Z101-Y102</f>
        <v>2609</v>
      </c>
      <c r="AE102" s="69"/>
      <c r="AH102" s="2"/>
    </row>
    <row r="103" spans="1:34" x14ac:dyDescent="0.3">
      <c r="A103" t="s">
        <v>2</v>
      </c>
      <c r="B103" t="s">
        <v>3</v>
      </c>
      <c r="C103" t="s">
        <v>4</v>
      </c>
      <c r="D103" t="s">
        <v>5</v>
      </c>
      <c r="E103" t="s">
        <v>6</v>
      </c>
      <c r="F103" t="s">
        <v>7</v>
      </c>
      <c r="G103" t="s">
        <v>8</v>
      </c>
      <c r="H103" t="s">
        <v>9</v>
      </c>
      <c r="I103" t="s">
        <v>10</v>
      </c>
      <c r="J103" t="s">
        <v>48</v>
      </c>
      <c r="K103" s="10">
        <f>F105/D101*100</f>
        <v>14.815516506417847</v>
      </c>
      <c r="N103" s="2" t="s">
        <v>1451</v>
      </c>
      <c r="Q103" t="s">
        <v>2</v>
      </c>
      <c r="R103" t="s">
        <v>73</v>
      </c>
      <c r="S103" t="s">
        <v>74</v>
      </c>
      <c r="T103" t="s">
        <v>75</v>
      </c>
      <c r="U103" t="s">
        <v>76</v>
      </c>
      <c r="V103" t="s">
        <v>3</v>
      </c>
      <c r="W103" t="s">
        <v>4</v>
      </c>
      <c r="X103" t="s">
        <v>5</v>
      </c>
      <c r="Y103" t="s">
        <v>6</v>
      </c>
      <c r="Z103" t="s">
        <v>7</v>
      </c>
      <c r="AA103" t="s">
        <v>8</v>
      </c>
      <c r="AB103" t="s">
        <v>9</v>
      </c>
      <c r="AC103" t="s">
        <v>10</v>
      </c>
      <c r="AD103" t="s">
        <v>48</v>
      </c>
      <c r="AE103">
        <f>Z105/X101*100</f>
        <v>2.1368232007449781</v>
      </c>
      <c r="AH103" s="2" t="s">
        <v>1451</v>
      </c>
    </row>
    <row r="104" spans="1:34" x14ac:dyDescent="0.3">
      <c r="A104" t="s">
        <v>1461</v>
      </c>
      <c r="B104">
        <v>15523.7</v>
      </c>
      <c r="C104">
        <v>11792</v>
      </c>
      <c r="D104">
        <v>42107</v>
      </c>
      <c r="E104">
        <v>34214</v>
      </c>
      <c r="F104">
        <v>7893</v>
      </c>
      <c r="G104">
        <v>18.75</v>
      </c>
      <c r="H104">
        <v>287.33</v>
      </c>
      <c r="I104">
        <v>27469914</v>
      </c>
      <c r="J104">
        <v>24008.799999999999</v>
      </c>
      <c r="K104" s="10"/>
      <c r="N104" s="2"/>
      <c r="Q104" t="s">
        <v>1500</v>
      </c>
      <c r="R104" t="s">
        <v>78</v>
      </c>
      <c r="T104" t="s">
        <v>2</v>
      </c>
      <c r="U104" t="s">
        <v>79</v>
      </c>
      <c r="V104">
        <v>9052.2000000000007</v>
      </c>
      <c r="W104">
        <v>14743.9</v>
      </c>
      <c r="X104">
        <v>59922</v>
      </c>
      <c r="Y104">
        <v>57715</v>
      </c>
      <c r="Z104">
        <v>2207</v>
      </c>
      <c r="AA104">
        <v>3.6829999999999998</v>
      </c>
      <c r="AB104">
        <v>222.59</v>
      </c>
      <c r="AC104">
        <v>9915048.8000000007</v>
      </c>
      <c r="AD104">
        <v>28496.799999999999</v>
      </c>
      <c r="AH104" s="2"/>
    </row>
    <row r="105" spans="1:34" x14ac:dyDescent="0.3">
      <c r="D105" s="2" t="s">
        <v>1449</v>
      </c>
      <c r="E105">
        <v>1637</v>
      </c>
      <c r="F105">
        <f>F104-E105</f>
        <v>6256</v>
      </c>
      <c r="K105" s="10"/>
      <c r="Q105" s="87" t="s">
        <v>1502</v>
      </c>
      <c r="X105" s="2" t="s">
        <v>1449</v>
      </c>
      <c r="Y105">
        <v>922</v>
      </c>
      <c r="Z105">
        <f>Z104-Y105</f>
        <v>1285</v>
      </c>
      <c r="AH105" s="2"/>
    </row>
    <row r="106" spans="1:34" x14ac:dyDescent="0.3">
      <c r="A106" t="s">
        <v>2</v>
      </c>
      <c r="B106" t="s">
        <v>3</v>
      </c>
      <c r="C106" t="s">
        <v>4</v>
      </c>
      <c r="D106" t="s">
        <v>5</v>
      </c>
      <c r="E106" t="s">
        <v>6</v>
      </c>
      <c r="F106" t="s">
        <v>7</v>
      </c>
      <c r="G106" t="s">
        <v>8</v>
      </c>
      <c r="H106" t="s">
        <v>9</v>
      </c>
      <c r="I106" t="s">
        <v>10</v>
      </c>
      <c r="J106" t="s">
        <v>48</v>
      </c>
      <c r="K106" s="10">
        <f>F108/D101*100</f>
        <v>0.81466395112016288</v>
      </c>
      <c r="L106">
        <f>F108/F102*100</f>
        <v>7.8199590816094569</v>
      </c>
      <c r="M106">
        <f>F108/F105*100</f>
        <v>5.4987212276214841</v>
      </c>
      <c r="N106" s="2" t="s">
        <v>128</v>
      </c>
      <c r="Q106" t="s">
        <v>2</v>
      </c>
      <c r="R106" t="s">
        <v>73</v>
      </c>
      <c r="S106" t="s">
        <v>74</v>
      </c>
      <c r="T106" t="s">
        <v>75</v>
      </c>
      <c r="U106" t="s">
        <v>76</v>
      </c>
      <c r="V106" t="s">
        <v>3</v>
      </c>
      <c r="W106" t="s">
        <v>4</v>
      </c>
      <c r="X106" t="s">
        <v>5</v>
      </c>
      <c r="Y106" t="s">
        <v>6</v>
      </c>
      <c r="Z106" t="s">
        <v>7</v>
      </c>
      <c r="AA106" t="s">
        <v>8</v>
      </c>
      <c r="AB106" t="s">
        <v>9</v>
      </c>
      <c r="AC106" t="s">
        <v>10</v>
      </c>
      <c r="AD106" t="s">
        <v>48</v>
      </c>
      <c r="AE106">
        <f>Z108/X101*100</f>
        <v>0.11307702540907277</v>
      </c>
      <c r="AF106">
        <f>Z108/Z102*100</f>
        <v>2.6063625910310462</v>
      </c>
      <c r="AG106">
        <f>Z108/Z105*100</f>
        <v>5.2918287937743189</v>
      </c>
      <c r="AH106" s="2" t="s">
        <v>128</v>
      </c>
    </row>
    <row r="107" spans="1:34" x14ac:dyDescent="0.3">
      <c r="A107" t="s">
        <v>1461</v>
      </c>
      <c r="B107">
        <v>15523.7</v>
      </c>
      <c r="C107">
        <v>11792</v>
      </c>
      <c r="D107">
        <v>806</v>
      </c>
      <c r="E107">
        <v>362</v>
      </c>
      <c r="F107">
        <v>444</v>
      </c>
      <c r="G107">
        <v>55.09</v>
      </c>
      <c r="H107">
        <v>16.16</v>
      </c>
      <c r="I107">
        <v>27469914</v>
      </c>
      <c r="J107">
        <v>24008.799999999999</v>
      </c>
      <c r="K107" s="10"/>
      <c r="Q107" t="s">
        <v>1500</v>
      </c>
      <c r="R107" t="s">
        <v>78</v>
      </c>
      <c r="T107" t="s">
        <v>2</v>
      </c>
      <c r="U107" t="s">
        <v>79</v>
      </c>
      <c r="V107">
        <v>9052.2000000000007</v>
      </c>
      <c r="W107">
        <v>14743.9</v>
      </c>
      <c r="X107">
        <v>1816</v>
      </c>
      <c r="Y107">
        <v>1719</v>
      </c>
      <c r="Z107">
        <v>97</v>
      </c>
      <c r="AA107">
        <v>5.3410000000000002</v>
      </c>
      <c r="AB107">
        <v>9.7829999999999995</v>
      </c>
      <c r="AC107">
        <v>9915048.8000000007</v>
      </c>
      <c r="AD107">
        <v>28496.799999999999</v>
      </c>
    </row>
    <row r="108" spans="1:34" x14ac:dyDescent="0.3">
      <c r="D108" s="2" t="s">
        <v>1449</v>
      </c>
      <c r="E108">
        <v>100</v>
      </c>
      <c r="F108">
        <f>F107-E108</f>
        <v>344</v>
      </c>
      <c r="K108" s="10"/>
      <c r="X108" s="2" t="s">
        <v>1449</v>
      </c>
      <c r="Y108">
        <v>29</v>
      </c>
      <c r="Z108">
        <f>Z107-Y108</f>
        <v>68</v>
      </c>
    </row>
    <row r="110" spans="1:34" x14ac:dyDescent="0.3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</row>
    <row r="112" spans="1:34" x14ac:dyDescent="0.3">
      <c r="A112" t="s">
        <v>2</v>
      </c>
      <c r="B112" t="s">
        <v>3</v>
      </c>
      <c r="C112" t="s">
        <v>4</v>
      </c>
      <c r="D112" t="s">
        <v>5</v>
      </c>
      <c r="E112" t="s">
        <v>6</v>
      </c>
      <c r="F112" t="s">
        <v>7</v>
      </c>
      <c r="G112" t="s">
        <v>8</v>
      </c>
      <c r="H112" t="s">
        <v>9</v>
      </c>
      <c r="I112" t="s">
        <v>10</v>
      </c>
      <c r="J112" t="s">
        <v>48</v>
      </c>
      <c r="K112" s="16" t="s">
        <v>1448</v>
      </c>
      <c r="L112" s="2" t="s">
        <v>1458</v>
      </c>
      <c r="M112" s="2" t="s">
        <v>1450</v>
      </c>
      <c r="Q112" t="s">
        <v>2</v>
      </c>
      <c r="R112" t="s">
        <v>73</v>
      </c>
      <c r="S112" t="s">
        <v>74</v>
      </c>
      <c r="T112" t="s">
        <v>75</v>
      </c>
      <c r="U112" t="s">
        <v>76</v>
      </c>
      <c r="V112" t="s">
        <v>3</v>
      </c>
      <c r="W112" t="s">
        <v>4</v>
      </c>
      <c r="X112" t="s">
        <v>5</v>
      </c>
      <c r="Y112" t="s">
        <v>6</v>
      </c>
      <c r="Z112" t="s">
        <v>7</v>
      </c>
      <c r="AA112" t="s">
        <v>8</v>
      </c>
      <c r="AB112" t="s">
        <v>9</v>
      </c>
      <c r="AC112" t="s">
        <v>10</v>
      </c>
      <c r="AD112" t="s">
        <v>48</v>
      </c>
      <c r="AE112" s="94" t="s">
        <v>1448</v>
      </c>
      <c r="AF112" s="2" t="s">
        <v>1458</v>
      </c>
      <c r="AG112" s="2" t="s">
        <v>1450</v>
      </c>
    </row>
    <row r="113" spans="1:34" x14ac:dyDescent="0.3">
      <c r="A113" t="s">
        <v>1462</v>
      </c>
      <c r="B113">
        <v>22921.599999999999</v>
      </c>
      <c r="C113">
        <v>8758.5</v>
      </c>
      <c r="D113">
        <v>19397</v>
      </c>
      <c r="E113">
        <v>16986</v>
      </c>
      <c r="F113">
        <v>2411</v>
      </c>
      <c r="G113">
        <v>12.43</v>
      </c>
      <c r="H113">
        <v>269.02999999999997</v>
      </c>
      <c r="I113">
        <v>8961866.5999999996</v>
      </c>
      <c r="J113">
        <v>15278.8</v>
      </c>
      <c r="K113" s="10">
        <f>F114/D113*100</f>
        <v>11.666752590606794</v>
      </c>
      <c r="N113" s="2" t="s">
        <v>1459</v>
      </c>
      <c r="Q113" t="s">
        <v>1503</v>
      </c>
      <c r="R113" t="s">
        <v>78</v>
      </c>
      <c r="T113" t="s">
        <v>2</v>
      </c>
      <c r="U113" t="s">
        <v>79</v>
      </c>
      <c r="V113">
        <v>29473.9</v>
      </c>
      <c r="W113">
        <v>10714</v>
      </c>
      <c r="X113">
        <v>39492</v>
      </c>
      <c r="Y113">
        <v>37251</v>
      </c>
      <c r="Z113">
        <v>2241</v>
      </c>
      <c r="AA113">
        <v>5.6749999999999998</v>
      </c>
      <c r="AB113">
        <v>292.64999999999998</v>
      </c>
      <c r="AC113">
        <v>7657731.5999999996</v>
      </c>
      <c r="AD113">
        <v>28846.1</v>
      </c>
      <c r="AE113" s="69">
        <f>Z114/X113*100</f>
        <v>5.0465917147776764</v>
      </c>
      <c r="AH113" s="2" t="s">
        <v>1459</v>
      </c>
    </row>
    <row r="114" spans="1:34" x14ac:dyDescent="0.3">
      <c r="D114" s="2" t="s">
        <v>1449</v>
      </c>
      <c r="E114">
        <v>148</v>
      </c>
      <c r="F114">
        <f>F113-E114</f>
        <v>2263</v>
      </c>
      <c r="K114" s="10"/>
      <c r="N114" s="2"/>
      <c r="Q114" s="87" t="s">
        <v>1477</v>
      </c>
      <c r="X114" s="2" t="s">
        <v>1449</v>
      </c>
      <c r="Y114">
        <v>248</v>
      </c>
      <c r="Z114">
        <f>Z113-Y114</f>
        <v>1993</v>
      </c>
      <c r="AE114" s="69"/>
      <c r="AH114" s="2"/>
    </row>
    <row r="115" spans="1:34" x14ac:dyDescent="0.3">
      <c r="A115" t="s">
        <v>2</v>
      </c>
      <c r="B115" t="s">
        <v>3</v>
      </c>
      <c r="C115" t="s">
        <v>4</v>
      </c>
      <c r="D115" t="s">
        <v>5</v>
      </c>
      <c r="E115" t="s">
        <v>6</v>
      </c>
      <c r="F115" t="s">
        <v>7</v>
      </c>
      <c r="G115" t="s">
        <v>8</v>
      </c>
      <c r="H115" t="s">
        <v>9</v>
      </c>
      <c r="I115" t="s">
        <v>10</v>
      </c>
      <c r="J115" t="s">
        <v>48</v>
      </c>
      <c r="K115" s="10">
        <f>F117/D113*100</f>
        <v>5.3668093004072794</v>
      </c>
      <c r="N115" s="2" t="s">
        <v>1451</v>
      </c>
      <c r="Q115" t="s">
        <v>2</v>
      </c>
      <c r="R115" t="s">
        <v>73</v>
      </c>
      <c r="S115" t="s">
        <v>74</v>
      </c>
      <c r="T115" t="s">
        <v>75</v>
      </c>
      <c r="U115" t="s">
        <v>76</v>
      </c>
      <c r="V115" t="s">
        <v>3</v>
      </c>
      <c r="W115" t="s">
        <v>4</v>
      </c>
      <c r="X115" t="s">
        <v>5</v>
      </c>
      <c r="Y115" t="s">
        <v>6</v>
      </c>
      <c r="Z115" t="s">
        <v>7</v>
      </c>
      <c r="AA115" t="s">
        <v>8</v>
      </c>
      <c r="AB115" t="s">
        <v>9</v>
      </c>
      <c r="AC115" t="s">
        <v>10</v>
      </c>
      <c r="AD115" t="s">
        <v>48</v>
      </c>
      <c r="AE115">
        <f>Z117/X113*100</f>
        <v>4.8921300516560313</v>
      </c>
      <c r="AH115" s="2" t="s">
        <v>1451</v>
      </c>
    </row>
    <row r="116" spans="1:34" x14ac:dyDescent="0.3">
      <c r="A116" t="s">
        <v>1462</v>
      </c>
      <c r="B116">
        <v>22921.599999999999</v>
      </c>
      <c r="C116">
        <v>8758.5</v>
      </c>
      <c r="D116">
        <v>19387</v>
      </c>
      <c r="E116">
        <v>17941</v>
      </c>
      <c r="F116">
        <v>1446</v>
      </c>
      <c r="G116">
        <v>7.4589999999999996</v>
      </c>
      <c r="H116">
        <v>161.35</v>
      </c>
      <c r="I116">
        <v>8961866.5999999996</v>
      </c>
      <c r="J116">
        <v>15278.8</v>
      </c>
      <c r="K116" s="10"/>
      <c r="Q116" t="s">
        <v>1503</v>
      </c>
      <c r="R116" t="s">
        <v>78</v>
      </c>
      <c r="T116" t="s">
        <v>2</v>
      </c>
      <c r="U116" t="s">
        <v>79</v>
      </c>
      <c r="V116">
        <v>29473.9</v>
      </c>
      <c r="W116">
        <v>10714</v>
      </c>
      <c r="X116">
        <v>39380</v>
      </c>
      <c r="Y116">
        <v>36905</v>
      </c>
      <c r="Z116">
        <v>2475</v>
      </c>
      <c r="AA116">
        <v>6.2850000000000001</v>
      </c>
      <c r="AB116">
        <v>323.2</v>
      </c>
      <c r="AC116">
        <v>7657731.5999999996</v>
      </c>
      <c r="AD116">
        <v>28846.1</v>
      </c>
      <c r="AH116" s="2"/>
    </row>
    <row r="117" spans="1:34" x14ac:dyDescent="0.3">
      <c r="D117" s="2" t="s">
        <v>1449</v>
      </c>
      <c r="E117">
        <v>405</v>
      </c>
      <c r="F117">
        <f>F116-E117</f>
        <v>1041</v>
      </c>
      <c r="K117" s="10"/>
      <c r="X117" s="2" t="s">
        <v>1449</v>
      </c>
      <c r="Y117">
        <v>543</v>
      </c>
      <c r="Z117">
        <f>Z116-Y117</f>
        <v>1932</v>
      </c>
      <c r="AH117" s="2"/>
    </row>
    <row r="118" spans="1:34" x14ac:dyDescent="0.3">
      <c r="A118" t="s">
        <v>2</v>
      </c>
      <c r="B118" t="s">
        <v>3</v>
      </c>
      <c r="C118" t="s">
        <v>4</v>
      </c>
      <c r="D118" t="s">
        <v>5</v>
      </c>
      <c r="E118" t="s">
        <v>6</v>
      </c>
      <c r="F118" t="s">
        <v>7</v>
      </c>
      <c r="G118" t="s">
        <v>8</v>
      </c>
      <c r="H118" t="s">
        <v>9</v>
      </c>
      <c r="I118" t="s">
        <v>10</v>
      </c>
      <c r="J118" t="s">
        <v>48</v>
      </c>
      <c r="K118" s="10">
        <f>F120/D113*100</f>
        <v>0.4330566582461205</v>
      </c>
      <c r="L118">
        <f>F120/F114*100</f>
        <v>3.7118868758285464</v>
      </c>
      <c r="M118">
        <f>F120/F117*100</f>
        <v>8.0691642651296824</v>
      </c>
      <c r="N118" s="2" t="s">
        <v>128</v>
      </c>
      <c r="Q118" t="s">
        <v>2</v>
      </c>
      <c r="R118" t="s">
        <v>73</v>
      </c>
      <c r="S118" t="s">
        <v>74</v>
      </c>
      <c r="T118" t="s">
        <v>75</v>
      </c>
      <c r="U118" t="s">
        <v>76</v>
      </c>
      <c r="V118" t="s">
        <v>3</v>
      </c>
      <c r="W118" t="s">
        <v>4</v>
      </c>
      <c r="X118" t="s">
        <v>5</v>
      </c>
      <c r="Y118" t="s">
        <v>6</v>
      </c>
      <c r="Z118" t="s">
        <v>7</v>
      </c>
      <c r="AA118" t="s">
        <v>8</v>
      </c>
      <c r="AB118" t="s">
        <v>9</v>
      </c>
      <c r="AC118" t="s">
        <v>10</v>
      </c>
      <c r="AD118" t="s">
        <v>48</v>
      </c>
      <c r="AE118">
        <f>Z120/X113*100</f>
        <v>0.22282994024106148</v>
      </c>
      <c r="AF118">
        <f>Z120/Z114*100</f>
        <v>4.4154540893125942</v>
      </c>
      <c r="AG118">
        <f>Z120/Z117*100</f>
        <v>4.5548654244306412</v>
      </c>
      <c r="AH118" s="2" t="s">
        <v>128</v>
      </c>
    </row>
    <row r="119" spans="1:34" x14ac:dyDescent="0.3">
      <c r="A119" t="s">
        <v>1462</v>
      </c>
      <c r="B119">
        <v>22921.599999999999</v>
      </c>
      <c r="C119">
        <v>8758.5</v>
      </c>
      <c r="D119">
        <v>1557</v>
      </c>
      <c r="E119">
        <v>1441</v>
      </c>
      <c r="F119">
        <v>116</v>
      </c>
      <c r="G119">
        <v>7.45</v>
      </c>
      <c r="H119">
        <v>12.94</v>
      </c>
      <c r="I119">
        <v>8961866.5999999996</v>
      </c>
      <c r="J119">
        <v>15278.8</v>
      </c>
      <c r="K119" s="10"/>
      <c r="Q119" t="s">
        <v>1503</v>
      </c>
      <c r="R119" t="s">
        <v>78</v>
      </c>
      <c r="T119" t="s">
        <v>2</v>
      </c>
      <c r="U119" t="s">
        <v>79</v>
      </c>
      <c r="V119">
        <v>29473.9</v>
      </c>
      <c r="W119">
        <v>10714</v>
      </c>
      <c r="X119">
        <v>266</v>
      </c>
      <c r="Y119">
        <v>146</v>
      </c>
      <c r="Z119">
        <v>120</v>
      </c>
      <c r="AA119">
        <v>45.11</v>
      </c>
      <c r="AB119">
        <v>15.67</v>
      </c>
      <c r="AC119">
        <v>7657731.5999999996</v>
      </c>
      <c r="AD119">
        <v>28846.1</v>
      </c>
    </row>
    <row r="120" spans="1:34" x14ac:dyDescent="0.3">
      <c r="D120" s="2" t="s">
        <v>1449</v>
      </c>
      <c r="E120">
        <v>32</v>
      </c>
      <c r="F120">
        <f>F119-E120</f>
        <v>84</v>
      </c>
      <c r="K120" s="10"/>
      <c r="X120" s="2" t="s">
        <v>1449</v>
      </c>
      <c r="Y120">
        <v>32</v>
      </c>
      <c r="Z120">
        <f>Z119-Y120</f>
        <v>88</v>
      </c>
    </row>
    <row r="122" spans="1:34" x14ac:dyDescent="0.3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</row>
    <row r="124" spans="1:34" x14ac:dyDescent="0.3">
      <c r="A124" t="s">
        <v>2</v>
      </c>
      <c r="B124" t="s">
        <v>3</v>
      </c>
      <c r="C124" t="s">
        <v>4</v>
      </c>
      <c r="D124" t="s">
        <v>5</v>
      </c>
      <c r="E124" t="s">
        <v>6</v>
      </c>
      <c r="F124" t="s">
        <v>7</v>
      </c>
      <c r="G124" t="s">
        <v>8</v>
      </c>
      <c r="H124" t="s">
        <v>9</v>
      </c>
      <c r="I124" t="s">
        <v>10</v>
      </c>
      <c r="J124" t="s">
        <v>48</v>
      </c>
      <c r="K124" s="16" t="s">
        <v>1448</v>
      </c>
      <c r="L124" s="2" t="s">
        <v>1458</v>
      </c>
      <c r="M124" s="2" t="s">
        <v>1450</v>
      </c>
      <c r="Q124" t="s">
        <v>2</v>
      </c>
      <c r="R124" t="s">
        <v>73</v>
      </c>
      <c r="S124" t="s">
        <v>74</v>
      </c>
      <c r="T124" t="s">
        <v>75</v>
      </c>
      <c r="U124" t="s">
        <v>76</v>
      </c>
      <c r="V124" t="s">
        <v>3</v>
      </c>
      <c r="W124" t="s">
        <v>4</v>
      </c>
      <c r="X124" t="s">
        <v>5</v>
      </c>
      <c r="Y124" t="s">
        <v>6</v>
      </c>
      <c r="Z124" t="s">
        <v>7</v>
      </c>
      <c r="AA124" t="s">
        <v>8</v>
      </c>
      <c r="AB124" t="s">
        <v>9</v>
      </c>
      <c r="AC124" t="s">
        <v>10</v>
      </c>
      <c r="AD124" t="s">
        <v>48</v>
      </c>
      <c r="AE124" s="94" t="s">
        <v>1448</v>
      </c>
      <c r="AF124" s="2" t="s">
        <v>1458</v>
      </c>
      <c r="AG124" s="2" t="s">
        <v>1450</v>
      </c>
    </row>
    <row r="125" spans="1:34" x14ac:dyDescent="0.3">
      <c r="A125" t="s">
        <v>1463</v>
      </c>
      <c r="B125">
        <v>24143.3</v>
      </c>
      <c r="C125">
        <v>13373.4</v>
      </c>
      <c r="D125">
        <v>32674</v>
      </c>
      <c r="E125">
        <v>24429</v>
      </c>
      <c r="F125">
        <v>8245</v>
      </c>
      <c r="G125">
        <v>25.23</v>
      </c>
      <c r="H125">
        <v>305.56</v>
      </c>
      <c r="I125">
        <v>26982958.199999999</v>
      </c>
      <c r="J125">
        <v>26927.5</v>
      </c>
      <c r="K125" s="10">
        <f>F126/D125*100</f>
        <v>22.574524086429577</v>
      </c>
      <c r="N125" s="2" t="s">
        <v>1459</v>
      </c>
      <c r="Q125" t="s">
        <v>1504</v>
      </c>
      <c r="R125" t="s">
        <v>78</v>
      </c>
      <c r="T125" t="s">
        <v>2</v>
      </c>
      <c r="U125" t="s">
        <v>79</v>
      </c>
      <c r="V125">
        <v>15248.7</v>
      </c>
      <c r="W125">
        <v>14907.9</v>
      </c>
      <c r="X125">
        <v>53579</v>
      </c>
      <c r="Y125">
        <v>44655</v>
      </c>
      <c r="Z125">
        <v>8924</v>
      </c>
      <c r="AA125">
        <v>16.66</v>
      </c>
      <c r="AB125">
        <v>1047.2</v>
      </c>
      <c r="AC125">
        <v>8521749.9000000004</v>
      </c>
      <c r="AD125">
        <v>22699.4</v>
      </c>
      <c r="AE125" s="69">
        <f>Z126/X125*100</f>
        <v>15.899886149424214</v>
      </c>
      <c r="AH125" s="2" t="s">
        <v>1459</v>
      </c>
    </row>
    <row r="126" spans="1:34" x14ac:dyDescent="0.3">
      <c r="D126" s="2" t="s">
        <v>1449</v>
      </c>
      <c r="E126">
        <v>869</v>
      </c>
      <c r="F126">
        <f>F125-E126</f>
        <v>7376</v>
      </c>
      <c r="K126" s="10"/>
      <c r="N126" s="2"/>
      <c r="Q126" s="87" t="s">
        <v>1473</v>
      </c>
      <c r="X126" s="2" t="s">
        <v>1449</v>
      </c>
      <c r="Y126">
        <v>405</v>
      </c>
      <c r="Z126">
        <f>Z125-Y126</f>
        <v>8519</v>
      </c>
      <c r="AE126" s="69"/>
      <c r="AH126" s="2"/>
    </row>
    <row r="127" spans="1:34" x14ac:dyDescent="0.3">
      <c r="A127" t="s">
        <v>2</v>
      </c>
      <c r="B127" t="s">
        <v>3</v>
      </c>
      <c r="C127" t="s">
        <v>4</v>
      </c>
      <c r="D127" t="s">
        <v>5</v>
      </c>
      <c r="E127" t="s">
        <v>6</v>
      </c>
      <c r="F127" t="s">
        <v>7</v>
      </c>
      <c r="G127" t="s">
        <v>8</v>
      </c>
      <c r="H127" t="s">
        <v>9</v>
      </c>
      <c r="I127" t="s">
        <v>10</v>
      </c>
      <c r="J127" t="s">
        <v>48</v>
      </c>
      <c r="K127" s="10">
        <f>F129/D125*100</f>
        <v>10.451735324723021</v>
      </c>
      <c r="N127" s="2" t="s">
        <v>1451</v>
      </c>
      <c r="Q127" t="s">
        <v>2</v>
      </c>
      <c r="R127" t="s">
        <v>73</v>
      </c>
      <c r="S127" t="s">
        <v>74</v>
      </c>
      <c r="T127" t="s">
        <v>75</v>
      </c>
      <c r="U127" t="s">
        <v>76</v>
      </c>
      <c r="V127" t="s">
        <v>3</v>
      </c>
      <c r="W127" t="s">
        <v>4</v>
      </c>
      <c r="X127" t="s">
        <v>5</v>
      </c>
      <c r="Y127" t="s">
        <v>6</v>
      </c>
      <c r="Z127" t="s">
        <v>7</v>
      </c>
      <c r="AA127" t="s">
        <v>8</v>
      </c>
      <c r="AB127" t="s">
        <v>9</v>
      </c>
      <c r="AC127" t="s">
        <v>10</v>
      </c>
      <c r="AD127" t="s">
        <v>48</v>
      </c>
      <c r="AE127">
        <f>Z129/X125*100</f>
        <v>2.0866384217697234</v>
      </c>
      <c r="AH127" s="2" t="s">
        <v>1451</v>
      </c>
    </row>
    <row r="128" spans="1:34" x14ac:dyDescent="0.3">
      <c r="A128" t="s">
        <v>1463</v>
      </c>
      <c r="B128">
        <v>24143.3</v>
      </c>
      <c r="C128">
        <v>13373.4</v>
      </c>
      <c r="D128">
        <v>32618</v>
      </c>
      <c r="E128">
        <v>28073</v>
      </c>
      <c r="F128">
        <v>4545</v>
      </c>
      <c r="G128">
        <v>13.93</v>
      </c>
      <c r="H128">
        <v>168.44</v>
      </c>
      <c r="I128">
        <v>26982958.199999999</v>
      </c>
      <c r="J128">
        <v>26927.5</v>
      </c>
      <c r="K128" s="10"/>
      <c r="Q128" t="s">
        <v>1504</v>
      </c>
      <c r="R128" t="s">
        <v>78</v>
      </c>
      <c r="T128" t="s">
        <v>2</v>
      </c>
      <c r="U128" t="s">
        <v>79</v>
      </c>
      <c r="V128">
        <v>15248.7</v>
      </c>
      <c r="W128">
        <v>14907.9</v>
      </c>
      <c r="X128">
        <v>53505</v>
      </c>
      <c r="Y128">
        <v>51792</v>
      </c>
      <c r="Z128">
        <v>1713</v>
      </c>
      <c r="AA128">
        <v>3.202</v>
      </c>
      <c r="AB128">
        <v>201.02</v>
      </c>
      <c r="AC128">
        <v>8521749.9000000004</v>
      </c>
      <c r="AD128">
        <v>22699.4</v>
      </c>
      <c r="AH128" s="2"/>
    </row>
    <row r="129" spans="1:34" x14ac:dyDescent="0.3">
      <c r="D129" s="2" t="s">
        <v>1449</v>
      </c>
      <c r="E129">
        <v>1130</v>
      </c>
      <c r="F129">
        <f>F128-E129</f>
        <v>3415</v>
      </c>
      <c r="K129" s="10"/>
      <c r="X129" s="2" t="s">
        <v>1449</v>
      </c>
      <c r="Y129">
        <v>595</v>
      </c>
      <c r="Z129">
        <f>Z128-Y129</f>
        <v>1118</v>
      </c>
      <c r="AH129" s="2"/>
    </row>
    <row r="130" spans="1:34" x14ac:dyDescent="0.3">
      <c r="A130" t="s">
        <v>2</v>
      </c>
      <c r="B130" t="s">
        <v>3</v>
      </c>
      <c r="C130" t="s">
        <v>4</v>
      </c>
      <c r="D130" t="s">
        <v>5</v>
      </c>
      <c r="E130" t="s">
        <v>6</v>
      </c>
      <c r="F130" t="s">
        <v>7</v>
      </c>
      <c r="G130" t="s">
        <v>8</v>
      </c>
      <c r="H130" t="s">
        <v>9</v>
      </c>
      <c r="I130" t="s">
        <v>10</v>
      </c>
      <c r="J130" t="s">
        <v>48</v>
      </c>
      <c r="K130" s="10">
        <f>F132/D125*100</f>
        <v>4.8570729020015913</v>
      </c>
      <c r="L130">
        <f>F132/F126*100</f>
        <v>21.515726681127983</v>
      </c>
      <c r="M130">
        <f>F132/F129*100</f>
        <v>46.471449487554906</v>
      </c>
      <c r="N130" s="2" t="s">
        <v>128</v>
      </c>
      <c r="Q130" t="s">
        <v>2</v>
      </c>
      <c r="R130" t="s">
        <v>73</v>
      </c>
      <c r="S130" t="s">
        <v>74</v>
      </c>
      <c r="T130" t="s">
        <v>75</v>
      </c>
      <c r="U130" t="s">
        <v>76</v>
      </c>
      <c r="V130" t="s">
        <v>3</v>
      </c>
      <c r="W130" t="s">
        <v>4</v>
      </c>
      <c r="X130" t="s">
        <v>5</v>
      </c>
      <c r="Y130" t="s">
        <v>6</v>
      </c>
      <c r="Z130" t="s">
        <v>7</v>
      </c>
      <c r="AA130" t="s">
        <v>8</v>
      </c>
      <c r="AB130" t="s">
        <v>9</v>
      </c>
      <c r="AC130" t="s">
        <v>10</v>
      </c>
      <c r="AD130" t="s">
        <v>48</v>
      </c>
      <c r="AE130">
        <f>Z132/X125*100</f>
        <v>1.2803523768640699</v>
      </c>
      <c r="AF130">
        <f>Z132/Z126*100</f>
        <v>8.0525883319638467</v>
      </c>
      <c r="AG130">
        <f>Z132/Z129*100</f>
        <v>61.359570661896242</v>
      </c>
      <c r="AH130" s="2" t="s">
        <v>128</v>
      </c>
    </row>
    <row r="131" spans="1:34" x14ac:dyDescent="0.3">
      <c r="A131" t="s">
        <v>1463</v>
      </c>
      <c r="B131">
        <v>24143.3</v>
      </c>
      <c r="C131">
        <v>13373.4</v>
      </c>
      <c r="D131" s="88">
        <v>11811</v>
      </c>
      <c r="E131">
        <v>9761</v>
      </c>
      <c r="F131">
        <v>2050</v>
      </c>
      <c r="G131">
        <v>17.36</v>
      </c>
      <c r="H131">
        <v>75.97</v>
      </c>
      <c r="I131">
        <v>26982958.199999999</v>
      </c>
      <c r="J131">
        <v>26927.5</v>
      </c>
      <c r="K131" s="10"/>
      <c r="Q131" t="s">
        <v>1504</v>
      </c>
      <c r="R131" t="s">
        <v>78</v>
      </c>
      <c r="T131" t="s">
        <v>2</v>
      </c>
      <c r="U131" t="s">
        <v>79</v>
      </c>
      <c r="V131">
        <v>15248.7</v>
      </c>
      <c r="W131">
        <v>14907.9</v>
      </c>
      <c r="X131">
        <v>12589</v>
      </c>
      <c r="Y131">
        <v>11583</v>
      </c>
      <c r="Z131">
        <v>1006</v>
      </c>
      <c r="AA131">
        <v>7.9909999999999997</v>
      </c>
      <c r="AB131">
        <v>118.05</v>
      </c>
      <c r="AC131">
        <v>8521749.9000000004</v>
      </c>
      <c r="AD131">
        <v>22699.4</v>
      </c>
    </row>
    <row r="132" spans="1:34" x14ac:dyDescent="0.3">
      <c r="D132" s="2" t="s">
        <v>1449</v>
      </c>
      <c r="E132">
        <v>463</v>
      </c>
      <c r="F132">
        <f>F131-E132</f>
        <v>1587</v>
      </c>
      <c r="K132" s="10"/>
      <c r="Q132" s="87" t="s">
        <v>1473</v>
      </c>
      <c r="X132" s="2" t="s">
        <v>1449</v>
      </c>
      <c r="Y132">
        <v>320</v>
      </c>
      <c r="Z132">
        <f>Z131-Y132</f>
        <v>686</v>
      </c>
    </row>
    <row r="134" spans="1:34" x14ac:dyDescent="0.3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</row>
    <row r="136" spans="1:34" x14ac:dyDescent="0.3">
      <c r="A136" t="s">
        <v>2</v>
      </c>
      <c r="B136" t="s">
        <v>3</v>
      </c>
      <c r="C136" t="s">
        <v>4</v>
      </c>
      <c r="D136" t="s">
        <v>5</v>
      </c>
      <c r="E136" t="s">
        <v>6</v>
      </c>
      <c r="F136" t="s">
        <v>7</v>
      </c>
      <c r="G136" t="s">
        <v>8</v>
      </c>
      <c r="H136" t="s">
        <v>9</v>
      </c>
      <c r="I136" t="s">
        <v>10</v>
      </c>
      <c r="J136" t="s">
        <v>48</v>
      </c>
      <c r="K136" s="16" t="s">
        <v>1448</v>
      </c>
      <c r="L136" s="2" t="s">
        <v>1458</v>
      </c>
      <c r="M136" s="2" t="s">
        <v>1450</v>
      </c>
      <c r="Q136" t="s">
        <v>2</v>
      </c>
      <c r="R136" t="s">
        <v>73</v>
      </c>
      <c r="S136" t="s">
        <v>74</v>
      </c>
      <c r="T136" t="s">
        <v>75</v>
      </c>
      <c r="U136" t="s">
        <v>76</v>
      </c>
      <c r="V136" t="s">
        <v>3</v>
      </c>
      <c r="W136" t="s">
        <v>4</v>
      </c>
      <c r="X136" t="s">
        <v>5</v>
      </c>
      <c r="Y136" t="s">
        <v>6</v>
      </c>
      <c r="Z136" t="s">
        <v>7</v>
      </c>
      <c r="AA136" t="s">
        <v>8</v>
      </c>
      <c r="AB136" t="s">
        <v>9</v>
      </c>
      <c r="AC136" t="s">
        <v>10</v>
      </c>
      <c r="AD136" t="s">
        <v>48</v>
      </c>
      <c r="AE136" s="94" t="s">
        <v>1448</v>
      </c>
      <c r="AF136" s="2" t="s">
        <v>1458</v>
      </c>
      <c r="AG136" s="2" t="s">
        <v>1450</v>
      </c>
    </row>
    <row r="137" spans="1:34" x14ac:dyDescent="0.3">
      <c r="A137" t="s">
        <v>1464</v>
      </c>
      <c r="B137">
        <v>16236.5</v>
      </c>
      <c r="C137">
        <v>11333.9</v>
      </c>
      <c r="D137">
        <v>24923</v>
      </c>
      <c r="E137">
        <v>21831</v>
      </c>
      <c r="F137">
        <v>3092</v>
      </c>
      <c r="G137">
        <v>12.41</v>
      </c>
      <c r="H137">
        <v>168.13</v>
      </c>
      <c r="I137">
        <v>18390645.100000001</v>
      </c>
      <c r="J137">
        <v>18169.7</v>
      </c>
      <c r="K137" s="10">
        <f>F138/D137*100</f>
        <v>11.687999037034064</v>
      </c>
      <c r="N137" s="2" t="s">
        <v>1459</v>
      </c>
      <c r="Q137" t="s">
        <v>1505</v>
      </c>
      <c r="R137" t="s">
        <v>78</v>
      </c>
      <c r="T137" t="s">
        <v>2</v>
      </c>
      <c r="U137" t="s">
        <v>79</v>
      </c>
      <c r="V137">
        <v>16215.8</v>
      </c>
      <c r="W137">
        <v>14067.5</v>
      </c>
      <c r="X137">
        <v>51524</v>
      </c>
      <c r="Y137">
        <v>45814</v>
      </c>
      <c r="Z137">
        <v>5710</v>
      </c>
      <c r="AA137">
        <v>11.08</v>
      </c>
      <c r="AB137">
        <v>572.46</v>
      </c>
      <c r="AC137">
        <v>9974574.8000000007</v>
      </c>
      <c r="AD137">
        <v>24472.400000000001</v>
      </c>
      <c r="AE137" s="69">
        <f>Z138/X137*100</f>
        <v>10.763915845043087</v>
      </c>
      <c r="AH137" s="2" t="s">
        <v>1459</v>
      </c>
    </row>
    <row r="138" spans="1:34" x14ac:dyDescent="0.3">
      <c r="D138" s="2" t="s">
        <v>1449</v>
      </c>
      <c r="E138">
        <v>179</v>
      </c>
      <c r="F138">
        <f>F137-E138</f>
        <v>2913</v>
      </c>
      <c r="K138" s="10"/>
      <c r="N138" s="2"/>
      <c r="X138" s="2" t="s">
        <v>1449</v>
      </c>
      <c r="Y138">
        <v>164</v>
      </c>
      <c r="Z138">
        <f>Z137-Y138</f>
        <v>5546</v>
      </c>
      <c r="AE138" s="69"/>
      <c r="AH138" s="2"/>
    </row>
    <row r="139" spans="1:34" x14ac:dyDescent="0.3">
      <c r="A139" t="s">
        <v>2</v>
      </c>
      <c r="B139" t="s">
        <v>3</v>
      </c>
      <c r="C139" t="s">
        <v>4</v>
      </c>
      <c r="D139" t="s">
        <v>5</v>
      </c>
      <c r="E139" t="s">
        <v>6</v>
      </c>
      <c r="F139" t="s">
        <v>7</v>
      </c>
      <c r="G139" t="s">
        <v>8</v>
      </c>
      <c r="H139" t="s">
        <v>9</v>
      </c>
      <c r="I139" t="s">
        <v>10</v>
      </c>
      <c r="J139" t="s">
        <v>48</v>
      </c>
      <c r="K139" s="10">
        <f>F141/D137*100</f>
        <v>7.322553464671187</v>
      </c>
      <c r="N139" s="2" t="s">
        <v>1451</v>
      </c>
      <c r="Q139" t="s">
        <v>2</v>
      </c>
      <c r="R139" t="s">
        <v>73</v>
      </c>
      <c r="S139" t="s">
        <v>74</v>
      </c>
      <c r="T139" t="s">
        <v>75</v>
      </c>
      <c r="U139" t="s">
        <v>76</v>
      </c>
      <c r="V139" t="s">
        <v>3</v>
      </c>
      <c r="W139" t="s">
        <v>4</v>
      </c>
      <c r="X139" t="s">
        <v>5</v>
      </c>
      <c r="Y139" t="s">
        <v>6</v>
      </c>
      <c r="Z139" t="s">
        <v>7</v>
      </c>
      <c r="AA139" t="s">
        <v>8</v>
      </c>
      <c r="AB139" t="s">
        <v>9</v>
      </c>
      <c r="AC139" t="s">
        <v>10</v>
      </c>
      <c r="AD139" t="s">
        <v>48</v>
      </c>
      <c r="AE139">
        <f>Z141/X137*100</f>
        <v>0.91025541495225526</v>
      </c>
      <c r="AH139" s="2" t="s">
        <v>1451</v>
      </c>
    </row>
    <row r="140" spans="1:34" x14ac:dyDescent="0.3">
      <c r="A140" t="s">
        <v>1464</v>
      </c>
      <c r="B140">
        <v>16236.5</v>
      </c>
      <c r="C140">
        <v>11333.9</v>
      </c>
      <c r="D140">
        <v>24846</v>
      </c>
      <c r="E140">
        <v>22514</v>
      </c>
      <c r="F140">
        <v>2332</v>
      </c>
      <c r="G140">
        <v>9.3859999999999992</v>
      </c>
      <c r="H140">
        <v>126.8</v>
      </c>
      <c r="I140">
        <v>18390645.100000001</v>
      </c>
      <c r="J140">
        <v>18169.7</v>
      </c>
      <c r="K140" s="10"/>
      <c r="Q140" t="s">
        <v>1505</v>
      </c>
      <c r="R140" t="s">
        <v>78</v>
      </c>
      <c r="T140" t="s">
        <v>2</v>
      </c>
      <c r="U140" t="s">
        <v>79</v>
      </c>
      <c r="V140">
        <v>16215.8</v>
      </c>
      <c r="W140">
        <v>14067.5</v>
      </c>
      <c r="X140">
        <v>51565</v>
      </c>
      <c r="Y140">
        <v>50931</v>
      </c>
      <c r="Z140">
        <v>634</v>
      </c>
      <c r="AA140">
        <v>1.23</v>
      </c>
      <c r="AB140">
        <v>63.56</v>
      </c>
      <c r="AC140">
        <v>9974574.8000000007</v>
      </c>
      <c r="AD140">
        <v>24472.400000000001</v>
      </c>
      <c r="AH140" s="2"/>
    </row>
    <row r="141" spans="1:34" x14ac:dyDescent="0.3">
      <c r="D141" s="2" t="s">
        <v>1449</v>
      </c>
      <c r="E141">
        <v>507</v>
      </c>
      <c r="F141">
        <f>F140-E141</f>
        <v>1825</v>
      </c>
      <c r="K141" s="10"/>
      <c r="X141" s="2" t="s">
        <v>1449</v>
      </c>
      <c r="Y141">
        <v>165</v>
      </c>
      <c r="Z141">
        <f>Z140-Y141</f>
        <v>469</v>
      </c>
      <c r="AH141" s="2"/>
    </row>
    <row r="142" spans="1:34" x14ac:dyDescent="0.3">
      <c r="A142" t="s">
        <v>2</v>
      </c>
      <c r="B142" t="s">
        <v>3</v>
      </c>
      <c r="C142" t="s">
        <v>4</v>
      </c>
      <c r="D142" t="s">
        <v>5</v>
      </c>
      <c r="E142" t="s">
        <v>6</v>
      </c>
      <c r="F142" t="s">
        <v>7</v>
      </c>
      <c r="G142" t="s">
        <v>8</v>
      </c>
      <c r="H142" t="s">
        <v>9</v>
      </c>
      <c r="I142" t="s">
        <v>10</v>
      </c>
      <c r="J142" t="s">
        <v>48</v>
      </c>
      <c r="K142" s="10">
        <f>F144/D137*100</f>
        <v>0.71419973518436786</v>
      </c>
      <c r="L142">
        <f>F144/F138*100</f>
        <v>6.1105389632681089</v>
      </c>
      <c r="M142">
        <f>F144/F141*100</f>
        <v>9.7534246575342465</v>
      </c>
      <c r="N142" s="2" t="s">
        <v>128</v>
      </c>
      <c r="Q142" t="s">
        <v>2</v>
      </c>
      <c r="R142" t="s">
        <v>73</v>
      </c>
      <c r="S142" t="s">
        <v>74</v>
      </c>
      <c r="T142" t="s">
        <v>75</v>
      </c>
      <c r="U142" t="s">
        <v>76</v>
      </c>
      <c r="V142" t="s">
        <v>3</v>
      </c>
      <c r="W142" t="s">
        <v>4</v>
      </c>
      <c r="X142" t="s">
        <v>5</v>
      </c>
      <c r="Y142" t="s">
        <v>6</v>
      </c>
      <c r="Z142" t="s">
        <v>7</v>
      </c>
      <c r="AA142" t="s">
        <v>8</v>
      </c>
      <c r="AB142" t="s">
        <v>9</v>
      </c>
      <c r="AC142" t="s">
        <v>10</v>
      </c>
      <c r="AD142" t="s">
        <v>48</v>
      </c>
      <c r="AE142">
        <f>Z144/X137*100</f>
        <v>0.33770669979038892</v>
      </c>
      <c r="AF142">
        <f>Z144/Z138*100</f>
        <v>3.1373963216732781</v>
      </c>
      <c r="AG142">
        <f>Z144/Z141*100</f>
        <v>37.100213219616208</v>
      </c>
      <c r="AH142" s="2" t="s">
        <v>128</v>
      </c>
    </row>
    <row r="143" spans="1:34" x14ac:dyDescent="0.3">
      <c r="A143" t="s">
        <v>1464</v>
      </c>
      <c r="B143">
        <v>16236.5</v>
      </c>
      <c r="C143">
        <v>11333.9</v>
      </c>
      <c r="D143">
        <v>8336</v>
      </c>
      <c r="E143">
        <v>8068</v>
      </c>
      <c r="F143">
        <v>268</v>
      </c>
      <c r="G143">
        <v>3.2149999999999999</v>
      </c>
      <c r="H143">
        <v>14.57</v>
      </c>
      <c r="I143">
        <v>18390645.100000001</v>
      </c>
      <c r="J143">
        <v>18169.7</v>
      </c>
      <c r="K143" s="10"/>
      <c r="Q143" t="s">
        <v>1505</v>
      </c>
      <c r="R143" t="s">
        <v>78</v>
      </c>
      <c r="T143" t="s">
        <v>2</v>
      </c>
      <c r="U143" t="s">
        <v>79</v>
      </c>
      <c r="V143">
        <v>16215.8</v>
      </c>
      <c r="W143">
        <v>14067.5</v>
      </c>
      <c r="X143">
        <v>9864</v>
      </c>
      <c r="Y143">
        <v>9644</v>
      </c>
      <c r="Z143">
        <v>220</v>
      </c>
      <c r="AA143">
        <v>2.23</v>
      </c>
      <c r="AB143">
        <v>22.06</v>
      </c>
      <c r="AC143">
        <v>9974574.8000000007</v>
      </c>
      <c r="AD143">
        <v>24472.400000000001</v>
      </c>
    </row>
    <row r="144" spans="1:34" x14ac:dyDescent="0.3">
      <c r="D144" s="2" t="s">
        <v>1449</v>
      </c>
      <c r="E144">
        <v>90</v>
      </c>
      <c r="F144">
        <f>F143-E144</f>
        <v>178</v>
      </c>
      <c r="K144" s="10"/>
      <c r="X144" s="2" t="s">
        <v>1449</v>
      </c>
      <c r="Y144">
        <v>46</v>
      </c>
      <c r="Z144">
        <f>Z143-Y144</f>
        <v>174</v>
      </c>
    </row>
    <row r="146" spans="1:34" x14ac:dyDescent="0.3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</row>
    <row r="148" spans="1:34" x14ac:dyDescent="0.3">
      <c r="A148" t="s">
        <v>2</v>
      </c>
      <c r="B148" t="s">
        <v>3</v>
      </c>
      <c r="C148" t="s">
        <v>4</v>
      </c>
      <c r="D148" t="s">
        <v>5</v>
      </c>
      <c r="E148" t="s">
        <v>6</v>
      </c>
      <c r="F148" t="s">
        <v>7</v>
      </c>
      <c r="G148" t="s">
        <v>8</v>
      </c>
      <c r="H148" t="s">
        <v>9</v>
      </c>
      <c r="I148" t="s">
        <v>10</v>
      </c>
      <c r="J148" t="s">
        <v>48</v>
      </c>
      <c r="K148" s="16" t="s">
        <v>1448</v>
      </c>
      <c r="L148" s="2" t="s">
        <v>1458</v>
      </c>
      <c r="M148" s="2" t="s">
        <v>1450</v>
      </c>
      <c r="Q148" t="s">
        <v>2</v>
      </c>
      <c r="R148" t="s">
        <v>73</v>
      </c>
      <c r="S148" t="s">
        <v>74</v>
      </c>
      <c r="T148" t="s">
        <v>75</v>
      </c>
      <c r="U148" t="s">
        <v>76</v>
      </c>
      <c r="V148" t="s">
        <v>3</v>
      </c>
      <c r="W148" t="s">
        <v>4</v>
      </c>
      <c r="X148" t="s">
        <v>5</v>
      </c>
      <c r="Y148" t="s">
        <v>6</v>
      </c>
      <c r="Z148" t="s">
        <v>7</v>
      </c>
      <c r="AA148" t="s">
        <v>8</v>
      </c>
      <c r="AB148" t="s">
        <v>9</v>
      </c>
      <c r="AC148" t="s">
        <v>10</v>
      </c>
      <c r="AD148" t="s">
        <v>48</v>
      </c>
      <c r="AE148" s="94" t="s">
        <v>1448</v>
      </c>
      <c r="AF148" s="2" t="s">
        <v>1458</v>
      </c>
      <c r="AG148" s="2" t="s">
        <v>1450</v>
      </c>
    </row>
    <row r="149" spans="1:34" x14ac:dyDescent="0.3">
      <c r="A149" t="s">
        <v>1465</v>
      </c>
      <c r="B149">
        <v>11142.7</v>
      </c>
      <c r="C149">
        <v>14180</v>
      </c>
      <c r="D149">
        <v>9333</v>
      </c>
      <c r="E149">
        <v>6713</v>
      </c>
      <c r="F149">
        <v>2620</v>
      </c>
      <c r="G149">
        <v>28.07</v>
      </c>
      <c r="H149">
        <v>274.48</v>
      </c>
      <c r="I149">
        <v>9545188.1999999993</v>
      </c>
      <c r="J149">
        <v>14477.1</v>
      </c>
      <c r="K149" s="10">
        <f>F150/D149*100</f>
        <v>25.350905389478196</v>
      </c>
      <c r="N149" s="2" t="s">
        <v>1459</v>
      </c>
      <c r="Q149" t="s">
        <v>1506</v>
      </c>
      <c r="R149" t="s">
        <v>78</v>
      </c>
      <c r="T149" t="s">
        <v>2</v>
      </c>
      <c r="U149" t="s">
        <v>79</v>
      </c>
      <c r="V149">
        <v>11768.3</v>
      </c>
      <c r="W149">
        <v>15969.3</v>
      </c>
      <c r="X149">
        <v>18234</v>
      </c>
      <c r="Y149">
        <v>16592</v>
      </c>
      <c r="Z149">
        <v>1642</v>
      </c>
      <c r="AA149">
        <v>9.0050000000000008</v>
      </c>
      <c r="AB149">
        <v>432.34</v>
      </c>
      <c r="AC149">
        <v>3797972.3</v>
      </c>
      <c r="AD149">
        <v>14859.8</v>
      </c>
      <c r="AE149" s="69">
        <f>Z150/X149*100</f>
        <v>8.7309421958977733</v>
      </c>
      <c r="AH149" s="2" t="s">
        <v>1459</v>
      </c>
    </row>
    <row r="150" spans="1:34" x14ac:dyDescent="0.3">
      <c r="D150" s="2" t="s">
        <v>1449</v>
      </c>
      <c r="E150">
        <v>254</v>
      </c>
      <c r="F150">
        <f>F149-E150</f>
        <v>2366</v>
      </c>
      <c r="K150" s="10"/>
      <c r="N150" s="2"/>
      <c r="Q150" s="87" t="s">
        <v>1477</v>
      </c>
      <c r="X150" s="2" t="s">
        <v>1449</v>
      </c>
      <c r="Y150">
        <v>50</v>
      </c>
      <c r="Z150">
        <f>Z149-Y150</f>
        <v>1592</v>
      </c>
      <c r="AE150" s="69"/>
      <c r="AH150" s="2"/>
    </row>
    <row r="151" spans="1:34" x14ac:dyDescent="0.3">
      <c r="A151" t="s">
        <v>2</v>
      </c>
      <c r="B151" t="s">
        <v>3</v>
      </c>
      <c r="C151" t="s">
        <v>4</v>
      </c>
      <c r="D151" t="s">
        <v>5</v>
      </c>
      <c r="E151" t="s">
        <v>6</v>
      </c>
      <c r="F151" t="s">
        <v>7</v>
      </c>
      <c r="G151" t="s">
        <v>8</v>
      </c>
      <c r="H151" t="s">
        <v>9</v>
      </c>
      <c r="I151" t="s">
        <v>10</v>
      </c>
      <c r="J151" t="s">
        <v>48</v>
      </c>
      <c r="K151" s="10">
        <f>F153/D149*100</f>
        <v>5.0144648023143681</v>
      </c>
      <c r="N151" s="2" t="s">
        <v>1451</v>
      </c>
      <c r="Q151" t="s">
        <v>2</v>
      </c>
      <c r="R151" t="s">
        <v>73</v>
      </c>
      <c r="S151" t="s">
        <v>74</v>
      </c>
      <c r="T151" t="s">
        <v>75</v>
      </c>
      <c r="U151" t="s">
        <v>76</v>
      </c>
      <c r="V151" t="s">
        <v>3</v>
      </c>
      <c r="W151" t="s">
        <v>4</v>
      </c>
      <c r="X151" s="88" t="s">
        <v>5</v>
      </c>
      <c r="Y151" t="s">
        <v>6</v>
      </c>
      <c r="Z151" t="s">
        <v>7</v>
      </c>
      <c r="AA151" t="s">
        <v>8</v>
      </c>
      <c r="AB151" t="s">
        <v>9</v>
      </c>
      <c r="AC151" t="s">
        <v>10</v>
      </c>
      <c r="AD151" t="s">
        <v>48</v>
      </c>
      <c r="AE151">
        <f>Z153/X149*100</f>
        <v>2.303389272787101</v>
      </c>
      <c r="AH151" s="2" t="s">
        <v>1451</v>
      </c>
    </row>
    <row r="152" spans="1:34" x14ac:dyDescent="0.3">
      <c r="A152" t="s">
        <v>1465</v>
      </c>
      <c r="B152">
        <v>11142.7</v>
      </c>
      <c r="C152">
        <v>14180</v>
      </c>
      <c r="D152">
        <v>9345</v>
      </c>
      <c r="E152">
        <v>8604</v>
      </c>
      <c r="F152">
        <v>741</v>
      </c>
      <c r="G152">
        <v>7.9290000000000003</v>
      </c>
      <c r="H152">
        <v>77.63</v>
      </c>
      <c r="I152">
        <v>9545188.1999999993</v>
      </c>
      <c r="J152">
        <v>14477.1</v>
      </c>
      <c r="K152" s="10"/>
      <c r="Q152" t="s">
        <v>1506</v>
      </c>
      <c r="R152" t="s">
        <v>78</v>
      </c>
      <c r="T152" t="s">
        <v>2</v>
      </c>
      <c r="U152" t="s">
        <v>79</v>
      </c>
      <c r="V152">
        <v>11768.3</v>
      </c>
      <c r="W152">
        <v>15969.3</v>
      </c>
      <c r="X152">
        <v>18128</v>
      </c>
      <c r="Y152">
        <v>17611</v>
      </c>
      <c r="Z152">
        <v>517</v>
      </c>
      <c r="AA152">
        <v>2.8519999999999999</v>
      </c>
      <c r="AB152">
        <v>136.13</v>
      </c>
      <c r="AC152">
        <v>3797972.3</v>
      </c>
      <c r="AD152">
        <v>14859.8</v>
      </c>
      <c r="AH152" s="2"/>
    </row>
    <row r="153" spans="1:34" x14ac:dyDescent="0.3">
      <c r="D153" s="2" t="s">
        <v>1449</v>
      </c>
      <c r="E153">
        <v>273</v>
      </c>
      <c r="F153">
        <f>F152-E153</f>
        <v>468</v>
      </c>
      <c r="K153" s="10"/>
      <c r="X153" s="2" t="s">
        <v>1449</v>
      </c>
      <c r="Y153">
        <v>97</v>
      </c>
      <c r="Z153">
        <f>Z152-Y153</f>
        <v>420</v>
      </c>
      <c r="AH153" s="2"/>
    </row>
    <row r="154" spans="1:34" x14ac:dyDescent="0.3">
      <c r="A154" t="s">
        <v>2</v>
      </c>
      <c r="B154" t="s">
        <v>3</v>
      </c>
      <c r="C154" t="s">
        <v>4</v>
      </c>
      <c r="D154" t="s">
        <v>5</v>
      </c>
      <c r="E154" t="s">
        <v>6</v>
      </c>
      <c r="F154" t="s">
        <v>7</v>
      </c>
      <c r="G154" t="s">
        <v>8</v>
      </c>
      <c r="H154" t="s">
        <v>9</v>
      </c>
      <c r="I154" t="s">
        <v>10</v>
      </c>
      <c r="J154" t="s">
        <v>48</v>
      </c>
      <c r="K154" s="10">
        <f>F156/D149*100</f>
        <v>0.22500803600128574</v>
      </c>
      <c r="L154">
        <f>F156/F150*100</f>
        <v>0.8875739644970414</v>
      </c>
      <c r="M154">
        <f>F156/F153*100</f>
        <v>4.4871794871794872</v>
      </c>
      <c r="N154" s="2" t="s">
        <v>128</v>
      </c>
      <c r="Q154" t="s">
        <v>2</v>
      </c>
      <c r="R154" t="s">
        <v>73</v>
      </c>
      <c r="S154" t="s">
        <v>74</v>
      </c>
      <c r="T154" t="s">
        <v>75</v>
      </c>
      <c r="U154" t="s">
        <v>76</v>
      </c>
      <c r="V154" t="s">
        <v>3</v>
      </c>
      <c r="W154" t="s">
        <v>4</v>
      </c>
      <c r="X154" t="s">
        <v>5</v>
      </c>
      <c r="Y154" t="s">
        <v>6</v>
      </c>
      <c r="Z154" t="s">
        <v>7</v>
      </c>
      <c r="AA154" t="s">
        <v>8</v>
      </c>
      <c r="AB154" t="s">
        <v>9</v>
      </c>
      <c r="AC154" t="s">
        <v>10</v>
      </c>
      <c r="AD154" t="s">
        <v>48</v>
      </c>
      <c r="AE154">
        <f>Z156/X149*100</f>
        <v>0.6306899199298015</v>
      </c>
      <c r="AF154">
        <f>Z156/Z150*100</f>
        <v>7.2236180904522609</v>
      </c>
      <c r="AG154">
        <f>Z156/Z153*100</f>
        <v>27.380952380952383</v>
      </c>
      <c r="AH154" s="2" t="s">
        <v>128</v>
      </c>
    </row>
    <row r="155" spans="1:34" x14ac:dyDescent="0.3">
      <c r="A155" t="s">
        <v>1465</v>
      </c>
      <c r="B155">
        <v>11142.7</v>
      </c>
      <c r="C155">
        <v>14180</v>
      </c>
      <c r="D155">
        <v>1120</v>
      </c>
      <c r="E155">
        <v>1086</v>
      </c>
      <c r="F155">
        <v>34</v>
      </c>
      <c r="G155">
        <v>3.036</v>
      </c>
      <c r="H155">
        <v>3.5619999999999998</v>
      </c>
      <c r="I155">
        <v>9545188.1999999993</v>
      </c>
      <c r="J155">
        <v>14477.1</v>
      </c>
      <c r="K155" s="10"/>
      <c r="Q155" t="s">
        <v>1506</v>
      </c>
      <c r="R155" t="s">
        <v>78</v>
      </c>
      <c r="T155" t="s">
        <v>2</v>
      </c>
      <c r="U155" t="s">
        <v>79</v>
      </c>
      <c r="V155">
        <v>11768.3</v>
      </c>
      <c r="W155">
        <v>15969.3</v>
      </c>
      <c r="X155">
        <v>2086</v>
      </c>
      <c r="Y155">
        <v>1927</v>
      </c>
      <c r="Z155">
        <v>159</v>
      </c>
      <c r="AA155">
        <v>7.6219999999999999</v>
      </c>
      <c r="AB155">
        <v>41.86</v>
      </c>
      <c r="AC155">
        <v>3797972.3</v>
      </c>
      <c r="AD155">
        <v>14859.8</v>
      </c>
    </row>
    <row r="156" spans="1:34" x14ac:dyDescent="0.3">
      <c r="D156" s="2" t="s">
        <v>1449</v>
      </c>
      <c r="E156">
        <v>13</v>
      </c>
      <c r="F156">
        <f>F155-E156</f>
        <v>21</v>
      </c>
      <c r="K156" s="10"/>
      <c r="X156" s="2" t="s">
        <v>1449</v>
      </c>
      <c r="Y156">
        <v>44</v>
      </c>
      <c r="Z156">
        <f>Z155-Y156</f>
        <v>115</v>
      </c>
    </row>
    <row r="158" spans="1:34" x14ac:dyDescent="0.3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</row>
    <row r="160" spans="1:34" x14ac:dyDescent="0.3">
      <c r="A160" t="s">
        <v>2</v>
      </c>
      <c r="B160" t="s">
        <v>3</v>
      </c>
      <c r="C160" t="s">
        <v>4</v>
      </c>
      <c r="D160" t="s">
        <v>5</v>
      </c>
      <c r="E160" t="s">
        <v>6</v>
      </c>
      <c r="F160" t="s">
        <v>7</v>
      </c>
      <c r="G160" t="s">
        <v>8</v>
      </c>
      <c r="H160" t="s">
        <v>9</v>
      </c>
      <c r="I160" t="s">
        <v>10</v>
      </c>
      <c r="J160" t="s">
        <v>48</v>
      </c>
      <c r="K160" s="16" t="s">
        <v>1448</v>
      </c>
      <c r="L160" s="2" t="s">
        <v>1458</v>
      </c>
      <c r="M160" s="2" t="s">
        <v>1450</v>
      </c>
      <c r="Q160" t="s">
        <v>2</v>
      </c>
      <c r="R160" t="s">
        <v>73</v>
      </c>
      <c r="S160" t="s">
        <v>74</v>
      </c>
      <c r="T160" t="s">
        <v>75</v>
      </c>
      <c r="U160" t="s">
        <v>76</v>
      </c>
      <c r="V160" t="s">
        <v>3</v>
      </c>
      <c r="W160" t="s">
        <v>4</v>
      </c>
      <c r="X160" t="s">
        <v>5</v>
      </c>
      <c r="Y160" t="s">
        <v>6</v>
      </c>
      <c r="Z160" t="s">
        <v>7</v>
      </c>
      <c r="AA160" t="s">
        <v>8</v>
      </c>
      <c r="AB160" t="s">
        <v>9</v>
      </c>
      <c r="AC160" t="s">
        <v>10</v>
      </c>
      <c r="AD160" t="s">
        <v>48</v>
      </c>
      <c r="AE160" s="94" t="s">
        <v>1448</v>
      </c>
      <c r="AF160" s="2" t="s">
        <v>1458</v>
      </c>
      <c r="AG160" s="2" t="s">
        <v>1450</v>
      </c>
    </row>
    <row r="161" spans="1:34" x14ac:dyDescent="0.3">
      <c r="A161" t="s">
        <v>1466</v>
      </c>
      <c r="B161">
        <v>21422.2</v>
      </c>
      <c r="C161">
        <v>10287.200000000001</v>
      </c>
      <c r="D161">
        <v>15129</v>
      </c>
      <c r="E161">
        <v>14348</v>
      </c>
      <c r="F161">
        <v>781</v>
      </c>
      <c r="G161">
        <v>5.1619999999999999</v>
      </c>
      <c r="H161">
        <v>53.77</v>
      </c>
      <c r="I161">
        <v>14524566.300000001</v>
      </c>
      <c r="J161">
        <v>19031.900000000001</v>
      </c>
      <c r="K161" s="10">
        <f>F162/D161*100</f>
        <v>4.4351906933703482</v>
      </c>
      <c r="N161" s="2" t="s">
        <v>1459</v>
      </c>
      <c r="Q161" t="s">
        <v>1507</v>
      </c>
      <c r="R161" t="s">
        <v>78</v>
      </c>
      <c r="T161" t="s">
        <v>2</v>
      </c>
      <c r="U161" t="s">
        <v>79</v>
      </c>
      <c r="V161">
        <v>17820.099999999999</v>
      </c>
      <c r="W161">
        <v>7049.1</v>
      </c>
      <c r="X161">
        <v>55529</v>
      </c>
      <c r="Y161">
        <v>53613</v>
      </c>
      <c r="Z161">
        <v>1916</v>
      </c>
      <c r="AA161">
        <v>3.45</v>
      </c>
      <c r="AB161">
        <v>195.35</v>
      </c>
      <c r="AC161">
        <v>9808229.6999999993</v>
      </c>
      <c r="AD161">
        <v>27751.7</v>
      </c>
      <c r="AE161" s="69">
        <f>Z162/X161*100</f>
        <v>3.1749176106178751</v>
      </c>
      <c r="AH161" s="2" t="s">
        <v>1459</v>
      </c>
    </row>
    <row r="162" spans="1:34" x14ac:dyDescent="0.3">
      <c r="D162" s="2" t="s">
        <v>1449</v>
      </c>
      <c r="E162">
        <v>110</v>
      </c>
      <c r="F162">
        <f>F161-E162</f>
        <v>671</v>
      </c>
      <c r="K162" s="10"/>
      <c r="N162" s="2"/>
      <c r="X162" s="2" t="s">
        <v>1449</v>
      </c>
      <c r="Y162">
        <v>153</v>
      </c>
      <c r="Z162">
        <f>Z161-Y162</f>
        <v>1763</v>
      </c>
      <c r="AE162" s="69"/>
      <c r="AH162" s="2"/>
    </row>
    <row r="163" spans="1:34" x14ac:dyDescent="0.3">
      <c r="A163" t="s">
        <v>2</v>
      </c>
      <c r="B163" t="s">
        <v>3</v>
      </c>
      <c r="C163" t="s">
        <v>4</v>
      </c>
      <c r="D163" t="s">
        <v>5</v>
      </c>
      <c r="E163" t="s">
        <v>6</v>
      </c>
      <c r="F163" t="s">
        <v>7</v>
      </c>
      <c r="G163" t="s">
        <v>8</v>
      </c>
      <c r="H163" t="s">
        <v>9</v>
      </c>
      <c r="I163" t="s">
        <v>10</v>
      </c>
      <c r="J163" t="s">
        <v>48</v>
      </c>
      <c r="K163" s="10">
        <f>F165/D161*100</f>
        <v>0.75351973031925445</v>
      </c>
      <c r="N163" s="2" t="s">
        <v>1451</v>
      </c>
      <c r="Q163" t="s">
        <v>2</v>
      </c>
      <c r="R163" t="s">
        <v>73</v>
      </c>
      <c r="S163" t="s">
        <v>74</v>
      </c>
      <c r="T163" t="s">
        <v>75</v>
      </c>
      <c r="U163" t="s">
        <v>76</v>
      </c>
      <c r="V163" t="s">
        <v>3</v>
      </c>
      <c r="W163" t="s">
        <v>4</v>
      </c>
      <c r="X163" t="s">
        <v>5</v>
      </c>
      <c r="Y163" t="s">
        <v>6</v>
      </c>
      <c r="Z163" t="s">
        <v>7</v>
      </c>
      <c r="AA163" t="s">
        <v>8</v>
      </c>
      <c r="AB163" t="s">
        <v>9</v>
      </c>
      <c r="AC163" t="s">
        <v>10</v>
      </c>
      <c r="AD163" t="s">
        <v>48</v>
      </c>
      <c r="AE163">
        <f>Z165/X161*100</f>
        <v>0.31154892038394355</v>
      </c>
      <c r="AH163" s="2" t="s">
        <v>1451</v>
      </c>
    </row>
    <row r="164" spans="1:34" x14ac:dyDescent="0.3">
      <c r="A164" t="s">
        <v>1466</v>
      </c>
      <c r="B164">
        <v>21422.2</v>
      </c>
      <c r="C164">
        <v>10287.200000000001</v>
      </c>
      <c r="D164">
        <v>15152</v>
      </c>
      <c r="E164">
        <v>14699</v>
      </c>
      <c r="F164">
        <v>453</v>
      </c>
      <c r="G164">
        <v>2.99</v>
      </c>
      <c r="H164">
        <v>31.19</v>
      </c>
      <c r="I164">
        <v>14524566.300000001</v>
      </c>
      <c r="J164">
        <v>19031.900000000001</v>
      </c>
      <c r="K164" s="10"/>
      <c r="Q164" t="s">
        <v>1507</v>
      </c>
      <c r="R164" t="s">
        <v>78</v>
      </c>
      <c r="T164" t="s">
        <v>2</v>
      </c>
      <c r="U164" t="s">
        <v>79</v>
      </c>
      <c r="V164">
        <v>17820.099999999999</v>
      </c>
      <c r="W164">
        <v>7049.1</v>
      </c>
      <c r="X164">
        <v>55383</v>
      </c>
      <c r="Y164">
        <v>55087</v>
      </c>
      <c r="Z164">
        <v>296</v>
      </c>
      <c r="AA164">
        <v>0.53449999999999998</v>
      </c>
      <c r="AB164">
        <v>30.18</v>
      </c>
      <c r="AC164">
        <v>9808229.6999999993</v>
      </c>
      <c r="AD164">
        <v>27751.7</v>
      </c>
      <c r="AH164" s="2"/>
    </row>
    <row r="165" spans="1:34" x14ac:dyDescent="0.3">
      <c r="D165" s="2" t="s">
        <v>1449</v>
      </c>
      <c r="E165">
        <v>339</v>
      </c>
      <c r="F165">
        <f>F164-E165</f>
        <v>114</v>
      </c>
      <c r="K165" s="10"/>
      <c r="X165" s="2" t="s">
        <v>1449</v>
      </c>
      <c r="Y165">
        <v>123</v>
      </c>
      <c r="Z165">
        <f>Z164-Y165</f>
        <v>173</v>
      </c>
      <c r="AH165" s="2"/>
    </row>
    <row r="166" spans="1:34" x14ac:dyDescent="0.3">
      <c r="A166" t="s">
        <v>2</v>
      </c>
      <c r="B166" t="s">
        <v>3</v>
      </c>
      <c r="C166" t="s">
        <v>4</v>
      </c>
      <c r="D166" t="s">
        <v>5</v>
      </c>
      <c r="E166" t="s">
        <v>6</v>
      </c>
      <c r="F166" t="s">
        <v>7</v>
      </c>
      <c r="G166" t="s">
        <v>8</v>
      </c>
      <c r="H166" t="s">
        <v>9</v>
      </c>
      <c r="I166" t="s">
        <v>10</v>
      </c>
      <c r="J166" t="s">
        <v>48</v>
      </c>
      <c r="K166" s="10">
        <f>F168/D161*100</f>
        <v>4.6268755370480537E-2</v>
      </c>
      <c r="L166">
        <f>F168/F162*100</f>
        <v>1.0432190760059614</v>
      </c>
      <c r="M166">
        <f>F168/F165*100</f>
        <v>6.140350877192982</v>
      </c>
      <c r="N166" s="2" t="s">
        <v>128</v>
      </c>
      <c r="Q166" t="s">
        <v>2</v>
      </c>
      <c r="R166" t="s">
        <v>73</v>
      </c>
      <c r="S166" t="s">
        <v>74</v>
      </c>
      <c r="T166" t="s">
        <v>75</v>
      </c>
      <c r="U166" t="s">
        <v>76</v>
      </c>
      <c r="V166" t="s">
        <v>3</v>
      </c>
      <c r="W166" t="s">
        <v>4</v>
      </c>
      <c r="X166" t="s">
        <v>5</v>
      </c>
      <c r="Y166" t="s">
        <v>6</v>
      </c>
      <c r="Z166" t="s">
        <v>7</v>
      </c>
      <c r="AA166" t="s">
        <v>8</v>
      </c>
      <c r="AB166" t="s">
        <v>9</v>
      </c>
      <c r="AC166" t="s">
        <v>10</v>
      </c>
      <c r="AD166" t="s">
        <v>48</v>
      </c>
      <c r="AE166">
        <f>Z168/X161*100</f>
        <v>4.3220659475229163E-2</v>
      </c>
      <c r="AF166">
        <f>Z168/Z162*100</f>
        <v>1.3613159387407827</v>
      </c>
      <c r="AG166">
        <f>Z168/Z165*100</f>
        <v>13.872832369942195</v>
      </c>
      <c r="AH166" s="2" t="s">
        <v>128</v>
      </c>
    </row>
    <row r="167" spans="1:34" x14ac:dyDescent="0.3">
      <c r="A167" t="s">
        <v>1466</v>
      </c>
      <c r="B167">
        <v>21422.2</v>
      </c>
      <c r="C167">
        <v>10287.200000000001</v>
      </c>
      <c r="D167">
        <v>369</v>
      </c>
      <c r="E167">
        <v>351</v>
      </c>
      <c r="F167">
        <v>18</v>
      </c>
      <c r="G167">
        <v>4.8780000000000001</v>
      </c>
      <c r="H167">
        <v>1.2390000000000001</v>
      </c>
      <c r="I167">
        <v>14524566.300000001</v>
      </c>
      <c r="J167">
        <v>19031.900000000001</v>
      </c>
      <c r="K167" s="10"/>
      <c r="Q167" t="s">
        <v>1507</v>
      </c>
      <c r="R167" t="s">
        <v>78</v>
      </c>
      <c r="T167" t="s">
        <v>2</v>
      </c>
      <c r="U167" t="s">
        <v>79</v>
      </c>
      <c r="V167">
        <v>17820.099999999999</v>
      </c>
      <c r="W167">
        <v>7049.1</v>
      </c>
      <c r="X167">
        <v>607</v>
      </c>
      <c r="Y167">
        <v>578</v>
      </c>
      <c r="Z167">
        <v>29</v>
      </c>
      <c r="AA167">
        <v>4.7779999999999996</v>
      </c>
      <c r="AB167">
        <v>2.9569999999999999</v>
      </c>
      <c r="AC167">
        <v>9808229.6999999993</v>
      </c>
      <c r="AD167">
        <v>27751.7</v>
      </c>
    </row>
    <row r="168" spans="1:34" x14ac:dyDescent="0.3">
      <c r="D168" s="2" t="s">
        <v>1449</v>
      </c>
      <c r="E168">
        <v>11</v>
      </c>
      <c r="F168">
        <f>F167-E168</f>
        <v>7</v>
      </c>
      <c r="K168" s="10"/>
      <c r="X168" s="2" t="s">
        <v>1449</v>
      </c>
      <c r="Y168">
        <v>5</v>
      </c>
      <c r="Z168">
        <f>Z167-Y168</f>
        <v>24</v>
      </c>
    </row>
    <row r="170" spans="1:34" x14ac:dyDescent="0.3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</row>
    <row r="172" spans="1:34" x14ac:dyDescent="0.3">
      <c r="A172" t="s">
        <v>2</v>
      </c>
      <c r="B172" t="s">
        <v>3</v>
      </c>
      <c r="C172" t="s">
        <v>4</v>
      </c>
      <c r="D172" t="s">
        <v>5</v>
      </c>
      <c r="E172" t="s">
        <v>6</v>
      </c>
      <c r="F172" t="s">
        <v>7</v>
      </c>
      <c r="G172" t="s">
        <v>8</v>
      </c>
      <c r="H172" t="s">
        <v>9</v>
      </c>
      <c r="I172" t="s">
        <v>10</v>
      </c>
      <c r="J172" t="s">
        <v>48</v>
      </c>
      <c r="K172" s="16" t="s">
        <v>1448</v>
      </c>
      <c r="L172" s="2" t="s">
        <v>1458</v>
      </c>
      <c r="M172" s="2" t="s">
        <v>1450</v>
      </c>
      <c r="Q172" t="s">
        <v>2</v>
      </c>
      <c r="R172" t="s">
        <v>73</v>
      </c>
      <c r="S172" t="s">
        <v>74</v>
      </c>
      <c r="T172" t="s">
        <v>75</v>
      </c>
      <c r="U172" t="s">
        <v>76</v>
      </c>
      <c r="V172" t="s">
        <v>3</v>
      </c>
      <c r="W172" t="s">
        <v>4</v>
      </c>
      <c r="X172" t="s">
        <v>5</v>
      </c>
      <c r="Y172" t="s">
        <v>6</v>
      </c>
      <c r="Z172" t="s">
        <v>7</v>
      </c>
      <c r="AA172" t="s">
        <v>8</v>
      </c>
      <c r="AB172" t="s">
        <v>9</v>
      </c>
      <c r="AC172" t="s">
        <v>10</v>
      </c>
      <c r="AD172" t="s">
        <v>48</v>
      </c>
      <c r="AE172" s="94" t="s">
        <v>1448</v>
      </c>
      <c r="AF172" s="2" t="s">
        <v>1458</v>
      </c>
      <c r="AG172" s="2" t="s">
        <v>1450</v>
      </c>
    </row>
    <row r="173" spans="1:34" x14ac:dyDescent="0.3">
      <c r="A173" t="s">
        <v>1467</v>
      </c>
      <c r="B173">
        <v>27035.5</v>
      </c>
      <c r="C173">
        <v>14022.2</v>
      </c>
      <c r="D173">
        <v>17382</v>
      </c>
      <c r="E173">
        <v>16229</v>
      </c>
      <c r="F173">
        <v>1153</v>
      </c>
      <c r="G173">
        <v>6.633</v>
      </c>
      <c r="H173">
        <v>69.98</v>
      </c>
      <c r="I173">
        <v>16475367.699999999</v>
      </c>
      <c r="J173">
        <v>16734</v>
      </c>
      <c r="K173" s="10">
        <f>F174/D173*100</f>
        <v>5.4539178460476352</v>
      </c>
      <c r="N173" s="2" t="s">
        <v>1459</v>
      </c>
      <c r="Q173" t="s">
        <v>1508</v>
      </c>
      <c r="R173" t="s">
        <v>78</v>
      </c>
      <c r="T173" t="s">
        <v>2</v>
      </c>
      <c r="U173" t="s">
        <v>79</v>
      </c>
      <c r="V173">
        <v>22254.799999999999</v>
      </c>
      <c r="W173">
        <v>6393.8</v>
      </c>
      <c r="X173">
        <v>35985</v>
      </c>
      <c r="Y173">
        <v>33333</v>
      </c>
      <c r="Z173">
        <v>2652</v>
      </c>
      <c r="AA173">
        <v>7.37</v>
      </c>
      <c r="AB173">
        <v>380.09</v>
      </c>
      <c r="AC173">
        <v>6977269</v>
      </c>
      <c r="AD173">
        <v>21006.1</v>
      </c>
      <c r="AE173" s="69">
        <f>Z174/X173*100</f>
        <v>7.1529804085035424</v>
      </c>
      <c r="AH173" s="2" t="s">
        <v>1459</v>
      </c>
    </row>
    <row r="174" spans="1:34" x14ac:dyDescent="0.3">
      <c r="D174" s="2" t="s">
        <v>1449</v>
      </c>
      <c r="E174">
        <v>205</v>
      </c>
      <c r="F174">
        <f>F173-E174</f>
        <v>948</v>
      </c>
      <c r="K174" s="10"/>
      <c r="N174" s="2"/>
      <c r="X174" s="2" t="s">
        <v>1449</v>
      </c>
      <c r="Y174">
        <v>78</v>
      </c>
      <c r="Z174">
        <f>Z173-Y174</f>
        <v>2574</v>
      </c>
      <c r="AE174" s="69"/>
      <c r="AH174" s="2"/>
    </row>
    <row r="175" spans="1:34" x14ac:dyDescent="0.3">
      <c r="A175" t="s">
        <v>2</v>
      </c>
      <c r="B175" t="s">
        <v>3</v>
      </c>
      <c r="C175" t="s">
        <v>4</v>
      </c>
      <c r="D175" t="s">
        <v>5</v>
      </c>
      <c r="E175" t="s">
        <v>6</v>
      </c>
      <c r="F175" t="s">
        <v>7</v>
      </c>
      <c r="G175" t="s">
        <v>8</v>
      </c>
      <c r="H175" t="s">
        <v>9</v>
      </c>
      <c r="I175" t="s">
        <v>10</v>
      </c>
      <c r="J175" t="s">
        <v>48</v>
      </c>
      <c r="K175" s="10">
        <f>F177/D173*100</f>
        <v>2.353008859739961</v>
      </c>
      <c r="N175" s="2" t="s">
        <v>1451</v>
      </c>
      <c r="Q175" t="s">
        <v>2</v>
      </c>
      <c r="R175" t="s">
        <v>73</v>
      </c>
      <c r="S175" t="s">
        <v>74</v>
      </c>
      <c r="T175" t="s">
        <v>75</v>
      </c>
      <c r="U175" t="s">
        <v>76</v>
      </c>
      <c r="V175" t="s">
        <v>3</v>
      </c>
      <c r="W175" t="s">
        <v>4</v>
      </c>
      <c r="X175" t="s">
        <v>5</v>
      </c>
      <c r="Y175" t="s">
        <v>6</v>
      </c>
      <c r="Z175" t="s">
        <v>7</v>
      </c>
      <c r="AA175" t="s">
        <v>8</v>
      </c>
      <c r="AB175" t="s">
        <v>9</v>
      </c>
      <c r="AC175" t="s">
        <v>10</v>
      </c>
      <c r="AD175" t="s">
        <v>48</v>
      </c>
      <c r="AE175">
        <f>Z177/X173*100</f>
        <v>0.85869112130054193</v>
      </c>
      <c r="AH175" s="2" t="s">
        <v>1451</v>
      </c>
    </row>
    <row r="176" spans="1:34" x14ac:dyDescent="0.3">
      <c r="A176" t="s">
        <v>1467</v>
      </c>
      <c r="B176">
        <v>27035.5</v>
      </c>
      <c r="C176">
        <v>14022.2</v>
      </c>
      <c r="D176">
        <v>17403</v>
      </c>
      <c r="E176">
        <v>16525</v>
      </c>
      <c r="F176">
        <v>878</v>
      </c>
      <c r="G176">
        <v>5.0449999999999999</v>
      </c>
      <c r="H176">
        <v>53.29</v>
      </c>
      <c r="I176">
        <v>16475367.699999999</v>
      </c>
      <c r="J176">
        <v>16734</v>
      </c>
      <c r="K176" s="10"/>
      <c r="Q176" t="s">
        <v>1508</v>
      </c>
      <c r="R176" t="s">
        <v>78</v>
      </c>
      <c r="T176" t="s">
        <v>2</v>
      </c>
      <c r="U176" t="s">
        <v>79</v>
      </c>
      <c r="V176">
        <v>22254.799999999999</v>
      </c>
      <c r="W176">
        <v>6393.8</v>
      </c>
      <c r="X176">
        <v>35962</v>
      </c>
      <c r="Y176">
        <v>35543</v>
      </c>
      <c r="Z176">
        <v>419</v>
      </c>
      <c r="AA176">
        <v>1.165</v>
      </c>
      <c r="AB176">
        <v>60.05</v>
      </c>
      <c r="AC176">
        <v>6977269</v>
      </c>
      <c r="AD176">
        <v>21006.1</v>
      </c>
      <c r="AH176" s="2"/>
    </row>
    <row r="177" spans="1:34" x14ac:dyDescent="0.3">
      <c r="D177" s="2" t="s">
        <v>1449</v>
      </c>
      <c r="E177">
        <v>469</v>
      </c>
      <c r="F177">
        <f>F176-E177</f>
        <v>409</v>
      </c>
      <c r="K177" s="10"/>
      <c r="X177" s="2" t="s">
        <v>1449</v>
      </c>
      <c r="Y177">
        <v>110</v>
      </c>
      <c r="Z177">
        <f>Z176-Y177</f>
        <v>309</v>
      </c>
      <c r="AH177" s="2"/>
    </row>
    <row r="178" spans="1:34" x14ac:dyDescent="0.3">
      <c r="A178" t="s">
        <v>2</v>
      </c>
      <c r="B178" t="s">
        <v>3</v>
      </c>
      <c r="C178" t="s">
        <v>4</v>
      </c>
      <c r="D178" t="s">
        <v>5</v>
      </c>
      <c r="E178" t="s">
        <v>6</v>
      </c>
      <c r="F178" t="s">
        <v>7</v>
      </c>
      <c r="G178" t="s">
        <v>8</v>
      </c>
      <c r="H178" t="s">
        <v>9</v>
      </c>
      <c r="I178" t="s">
        <v>10</v>
      </c>
      <c r="J178" t="s">
        <v>48</v>
      </c>
      <c r="K178" s="10">
        <f>F180/D173*100</f>
        <v>0.19560464848694051</v>
      </c>
      <c r="L178">
        <f>F180/F174*100</f>
        <v>3.5864978902953584</v>
      </c>
      <c r="M178">
        <f>F180/F177*100</f>
        <v>8.3129584352078236</v>
      </c>
      <c r="N178" s="2" t="s">
        <v>128</v>
      </c>
      <c r="Q178" t="s">
        <v>2</v>
      </c>
      <c r="R178" t="s">
        <v>73</v>
      </c>
      <c r="S178" t="s">
        <v>74</v>
      </c>
      <c r="T178" t="s">
        <v>75</v>
      </c>
      <c r="U178" t="s">
        <v>76</v>
      </c>
      <c r="V178" t="s">
        <v>3</v>
      </c>
      <c r="W178" t="s">
        <v>4</v>
      </c>
      <c r="X178" t="s">
        <v>5</v>
      </c>
      <c r="Y178" t="s">
        <v>6</v>
      </c>
      <c r="Z178" t="s">
        <v>7</v>
      </c>
      <c r="AA178" t="s">
        <v>8</v>
      </c>
      <c r="AB178" t="s">
        <v>9</v>
      </c>
      <c r="AC178" t="s">
        <v>10</v>
      </c>
      <c r="AD178" t="s">
        <v>48</v>
      </c>
      <c r="AE178">
        <f>Z180/X173*100</f>
        <v>0.18340975406419344</v>
      </c>
      <c r="AF178">
        <f>Z180/Z174*100</f>
        <v>2.5641025641025639</v>
      </c>
      <c r="AG178">
        <f>Z180/Z177*100</f>
        <v>21.359223300970871</v>
      </c>
      <c r="AH178" s="2" t="s">
        <v>128</v>
      </c>
    </row>
    <row r="179" spans="1:34" x14ac:dyDescent="0.3">
      <c r="A179" t="s">
        <v>1467</v>
      </c>
      <c r="B179">
        <v>27035.5</v>
      </c>
      <c r="C179">
        <v>14022.2</v>
      </c>
      <c r="D179">
        <v>1535</v>
      </c>
      <c r="E179">
        <v>1486</v>
      </c>
      <c r="F179">
        <v>49</v>
      </c>
      <c r="G179">
        <v>3.1920000000000002</v>
      </c>
      <c r="H179">
        <v>2.9740000000000002</v>
      </c>
      <c r="I179">
        <v>16475367.699999999</v>
      </c>
      <c r="J179">
        <v>16734</v>
      </c>
      <c r="K179" s="10"/>
      <c r="Q179" t="s">
        <v>1508</v>
      </c>
      <c r="R179" t="s">
        <v>78</v>
      </c>
      <c r="T179" t="s">
        <v>2</v>
      </c>
      <c r="U179" t="s">
        <v>79</v>
      </c>
      <c r="V179">
        <v>22254.799999999999</v>
      </c>
      <c r="W179">
        <v>6393.8</v>
      </c>
      <c r="X179">
        <v>1389</v>
      </c>
      <c r="Y179">
        <v>1318</v>
      </c>
      <c r="Z179">
        <v>71</v>
      </c>
      <c r="AA179">
        <v>5.1120000000000001</v>
      </c>
      <c r="AB179">
        <v>10.18</v>
      </c>
      <c r="AC179">
        <v>6977269</v>
      </c>
      <c r="AD179">
        <v>21006.1</v>
      </c>
    </row>
    <row r="180" spans="1:34" x14ac:dyDescent="0.3">
      <c r="A180" s="87" t="s">
        <v>1468</v>
      </c>
      <c r="D180" s="2" t="s">
        <v>1449</v>
      </c>
      <c r="E180">
        <v>15</v>
      </c>
      <c r="F180">
        <f>F179-E180</f>
        <v>34</v>
      </c>
      <c r="K180" s="10"/>
      <c r="X180" s="2" t="s">
        <v>1449</v>
      </c>
      <c r="Y180">
        <v>5</v>
      </c>
      <c r="Z180">
        <f>Z179-Y180</f>
        <v>66</v>
      </c>
    </row>
    <row r="182" spans="1:34" x14ac:dyDescent="0.3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</row>
    <row r="184" spans="1:34" x14ac:dyDescent="0.3">
      <c r="A184" t="s">
        <v>2</v>
      </c>
      <c r="B184" t="s">
        <v>3</v>
      </c>
      <c r="C184" t="s">
        <v>4</v>
      </c>
      <c r="D184" t="s">
        <v>5</v>
      </c>
      <c r="E184" t="s">
        <v>6</v>
      </c>
      <c r="F184" t="s">
        <v>7</v>
      </c>
      <c r="G184" t="s">
        <v>8</v>
      </c>
      <c r="H184" t="s">
        <v>9</v>
      </c>
      <c r="I184" t="s">
        <v>10</v>
      </c>
      <c r="J184" t="s">
        <v>48</v>
      </c>
      <c r="K184" s="16" t="s">
        <v>1448</v>
      </c>
      <c r="L184" s="2" t="s">
        <v>1458</v>
      </c>
      <c r="M184" s="2" t="s">
        <v>1450</v>
      </c>
      <c r="Q184" t="s">
        <v>2</v>
      </c>
      <c r="R184" t="s">
        <v>73</v>
      </c>
      <c r="S184" t="s">
        <v>74</v>
      </c>
      <c r="T184" t="s">
        <v>75</v>
      </c>
      <c r="U184" t="s">
        <v>76</v>
      </c>
      <c r="V184" t="s">
        <v>3</v>
      </c>
      <c r="W184" t="s">
        <v>4</v>
      </c>
      <c r="X184" t="s">
        <v>5</v>
      </c>
      <c r="Y184" t="s">
        <v>6</v>
      </c>
      <c r="Z184" t="s">
        <v>7</v>
      </c>
      <c r="AA184" t="s">
        <v>8</v>
      </c>
      <c r="AB184" t="s">
        <v>9</v>
      </c>
      <c r="AC184" t="s">
        <v>10</v>
      </c>
      <c r="AD184" t="s">
        <v>48</v>
      </c>
      <c r="AE184" s="94" t="s">
        <v>1448</v>
      </c>
      <c r="AF184" s="2" t="s">
        <v>1458</v>
      </c>
      <c r="AG184" s="2" t="s">
        <v>1450</v>
      </c>
    </row>
    <row r="185" spans="1:34" x14ac:dyDescent="0.3">
      <c r="A185" t="s">
        <v>1469</v>
      </c>
      <c r="B185">
        <v>17056.3</v>
      </c>
      <c r="C185">
        <v>9629.2000000000007</v>
      </c>
      <c r="D185">
        <v>27443</v>
      </c>
      <c r="E185">
        <v>22280</v>
      </c>
      <c r="F185">
        <v>5163</v>
      </c>
      <c r="G185">
        <v>18.809999999999999</v>
      </c>
      <c r="H185">
        <v>239.1</v>
      </c>
      <c r="I185">
        <v>21593603.100000001</v>
      </c>
      <c r="J185">
        <v>19481</v>
      </c>
      <c r="K185" s="10">
        <f>F186/D185*100</f>
        <v>16.882265058484862</v>
      </c>
      <c r="N185" s="2" t="s">
        <v>1459</v>
      </c>
      <c r="Q185" t="s">
        <v>1509</v>
      </c>
      <c r="R185" t="s">
        <v>78</v>
      </c>
      <c r="T185" t="s">
        <v>2</v>
      </c>
      <c r="U185" t="s">
        <v>79</v>
      </c>
      <c r="V185">
        <v>18350.099999999999</v>
      </c>
      <c r="W185">
        <v>6492.4</v>
      </c>
      <c r="X185">
        <v>34329</v>
      </c>
      <c r="Y185">
        <v>33264</v>
      </c>
      <c r="Z185">
        <v>1065</v>
      </c>
      <c r="AA185">
        <v>3.1019999999999999</v>
      </c>
      <c r="AB185">
        <v>182.28</v>
      </c>
      <c r="AC185">
        <v>5842548.7000000002</v>
      </c>
      <c r="AD185">
        <v>17888.3</v>
      </c>
      <c r="AE185" s="69">
        <f>Z186/X185*100</f>
        <v>2.9071630399953392</v>
      </c>
      <c r="AH185" s="2" t="s">
        <v>1459</v>
      </c>
    </row>
    <row r="186" spans="1:34" x14ac:dyDescent="0.3">
      <c r="D186" s="2" t="s">
        <v>1449</v>
      </c>
      <c r="E186">
        <v>530</v>
      </c>
      <c r="F186">
        <f>F185-E186</f>
        <v>4633</v>
      </c>
      <c r="K186" s="10"/>
      <c r="N186" s="2"/>
      <c r="X186" s="2" t="s">
        <v>1449</v>
      </c>
      <c r="Y186">
        <v>67</v>
      </c>
      <c r="Z186">
        <f>Z185-Y186</f>
        <v>998</v>
      </c>
      <c r="AE186" s="69"/>
      <c r="AH186" s="2"/>
    </row>
    <row r="187" spans="1:34" x14ac:dyDescent="0.3">
      <c r="A187" t="s">
        <v>2</v>
      </c>
      <c r="B187" t="s">
        <v>3</v>
      </c>
      <c r="C187" t="s">
        <v>4</v>
      </c>
      <c r="D187" t="s">
        <v>5</v>
      </c>
      <c r="E187" t="s">
        <v>6</v>
      </c>
      <c r="F187" t="s">
        <v>7</v>
      </c>
      <c r="G187" t="s">
        <v>8</v>
      </c>
      <c r="H187" t="s">
        <v>9</v>
      </c>
      <c r="I187" t="s">
        <v>10</v>
      </c>
      <c r="J187" t="s">
        <v>48</v>
      </c>
      <c r="K187" s="10">
        <f>F189/D185*100</f>
        <v>3.4252814925481907</v>
      </c>
      <c r="N187" s="2" t="s">
        <v>1451</v>
      </c>
      <c r="Q187" t="s">
        <v>2</v>
      </c>
      <c r="R187" t="s">
        <v>73</v>
      </c>
      <c r="S187" t="s">
        <v>74</v>
      </c>
      <c r="T187" t="s">
        <v>75</v>
      </c>
      <c r="U187" t="s">
        <v>76</v>
      </c>
      <c r="V187" t="s">
        <v>3</v>
      </c>
      <c r="W187" t="s">
        <v>4</v>
      </c>
      <c r="X187" t="s">
        <v>5</v>
      </c>
      <c r="Y187" t="s">
        <v>6</v>
      </c>
      <c r="Z187" t="s">
        <v>7</v>
      </c>
      <c r="AA187" t="s">
        <v>8</v>
      </c>
      <c r="AB187" t="s">
        <v>9</v>
      </c>
      <c r="AC187" t="s">
        <v>10</v>
      </c>
      <c r="AD187" t="s">
        <v>48</v>
      </c>
      <c r="AE187">
        <f>Z189/X185*100</f>
        <v>0.39325351743423931</v>
      </c>
      <c r="AH187" s="2" t="s">
        <v>1451</v>
      </c>
    </row>
    <row r="188" spans="1:34" x14ac:dyDescent="0.3">
      <c r="A188" t="s">
        <v>1469</v>
      </c>
      <c r="B188">
        <v>17056.3</v>
      </c>
      <c r="C188">
        <v>9629.2000000000007</v>
      </c>
      <c r="D188">
        <v>27398</v>
      </c>
      <c r="E188">
        <v>25730</v>
      </c>
      <c r="F188">
        <v>1668</v>
      </c>
      <c r="G188">
        <v>6.0880000000000001</v>
      </c>
      <c r="H188">
        <v>77.25</v>
      </c>
      <c r="I188">
        <v>21593603.100000001</v>
      </c>
      <c r="J188">
        <v>19481</v>
      </c>
      <c r="K188" s="10"/>
      <c r="Q188" t="s">
        <v>1509</v>
      </c>
      <c r="R188" t="s">
        <v>78</v>
      </c>
      <c r="T188" t="s">
        <v>2</v>
      </c>
      <c r="U188" t="s">
        <v>79</v>
      </c>
      <c r="V188">
        <v>18350.099999999999</v>
      </c>
      <c r="W188">
        <v>6492.4</v>
      </c>
      <c r="X188">
        <v>34208</v>
      </c>
      <c r="Y188">
        <v>33964</v>
      </c>
      <c r="Z188">
        <v>244</v>
      </c>
      <c r="AA188">
        <v>0.71330000000000005</v>
      </c>
      <c r="AB188">
        <v>41.76</v>
      </c>
      <c r="AC188">
        <v>5842548.7000000002</v>
      </c>
      <c r="AD188">
        <v>17888.3</v>
      </c>
      <c r="AH188" s="2"/>
    </row>
    <row r="189" spans="1:34" x14ac:dyDescent="0.3">
      <c r="D189" s="2" t="s">
        <v>1449</v>
      </c>
      <c r="E189">
        <v>728</v>
      </c>
      <c r="F189">
        <f>F188-E189</f>
        <v>940</v>
      </c>
      <c r="K189" s="10"/>
      <c r="X189" s="2" t="s">
        <v>1449</v>
      </c>
      <c r="Y189">
        <v>109</v>
      </c>
      <c r="Z189">
        <f>Z188-Y189</f>
        <v>135</v>
      </c>
      <c r="AH189" s="2"/>
    </row>
    <row r="190" spans="1:34" x14ac:dyDescent="0.3">
      <c r="A190" t="s">
        <v>2</v>
      </c>
      <c r="B190" t="s">
        <v>3</v>
      </c>
      <c r="C190" t="s">
        <v>4</v>
      </c>
      <c r="D190" t="s">
        <v>5</v>
      </c>
      <c r="E190" t="s">
        <v>6</v>
      </c>
      <c r="F190" t="s">
        <v>7</v>
      </c>
      <c r="G190" t="s">
        <v>8</v>
      </c>
      <c r="H190" t="s">
        <v>9</v>
      </c>
      <c r="I190" t="s">
        <v>10</v>
      </c>
      <c r="J190" t="s">
        <v>48</v>
      </c>
      <c r="K190" s="10">
        <f>F192/D185*100</f>
        <v>0.43362606129067521</v>
      </c>
      <c r="L190">
        <f>F192/F186*100</f>
        <v>2.5685301100798621</v>
      </c>
      <c r="M190">
        <f>F192/F189*100</f>
        <v>12.659574468085106</v>
      </c>
      <c r="N190" s="2" t="s">
        <v>128</v>
      </c>
      <c r="Q190" t="s">
        <v>2</v>
      </c>
      <c r="R190" t="s">
        <v>73</v>
      </c>
      <c r="S190" t="s">
        <v>74</v>
      </c>
      <c r="T190" t="s">
        <v>75</v>
      </c>
      <c r="U190" t="s">
        <v>76</v>
      </c>
      <c r="V190" t="s">
        <v>3</v>
      </c>
      <c r="W190" t="s">
        <v>4</v>
      </c>
      <c r="X190" t="s">
        <v>5</v>
      </c>
      <c r="Y190" t="s">
        <v>6</v>
      </c>
      <c r="Z190" t="s">
        <v>7</v>
      </c>
      <c r="AA190" t="s">
        <v>8</v>
      </c>
      <c r="AB190" t="s">
        <v>9</v>
      </c>
      <c r="AC190" t="s">
        <v>10</v>
      </c>
      <c r="AD190" t="s">
        <v>48</v>
      </c>
      <c r="AE190">
        <f>Z192/X185*100</f>
        <v>6.1172769378659439E-2</v>
      </c>
      <c r="AF190">
        <f>Z192/Z186*100</f>
        <v>2.1042084168336674</v>
      </c>
      <c r="AG190">
        <f>Z192/Z189*100</f>
        <v>15.555555555555555</v>
      </c>
      <c r="AH190" s="2" t="s">
        <v>128</v>
      </c>
    </row>
    <row r="191" spans="1:34" x14ac:dyDescent="0.3">
      <c r="A191" t="s">
        <v>1469</v>
      </c>
      <c r="B191">
        <v>17056.3</v>
      </c>
      <c r="C191">
        <v>9629.2000000000007</v>
      </c>
      <c r="D191">
        <v>3244</v>
      </c>
      <c r="E191">
        <v>3050</v>
      </c>
      <c r="F191">
        <v>194</v>
      </c>
      <c r="G191">
        <v>5.98</v>
      </c>
      <c r="H191">
        <v>8.984</v>
      </c>
      <c r="I191">
        <v>21593603.100000001</v>
      </c>
      <c r="J191">
        <v>19481</v>
      </c>
      <c r="K191" s="10"/>
      <c r="Q191" t="s">
        <v>1509</v>
      </c>
      <c r="R191" t="s">
        <v>78</v>
      </c>
      <c r="T191" t="s">
        <v>2</v>
      </c>
      <c r="U191" t="s">
        <v>79</v>
      </c>
      <c r="V191">
        <v>18350.099999999999</v>
      </c>
      <c r="W191">
        <v>6492.4</v>
      </c>
      <c r="X191">
        <v>575</v>
      </c>
      <c r="Y191">
        <v>549</v>
      </c>
      <c r="Z191">
        <v>26</v>
      </c>
      <c r="AA191">
        <v>4.5220000000000002</v>
      </c>
      <c r="AB191">
        <v>4.45</v>
      </c>
      <c r="AC191">
        <v>5842548.7000000002</v>
      </c>
      <c r="AD191">
        <v>17888.3</v>
      </c>
    </row>
    <row r="192" spans="1:34" x14ac:dyDescent="0.3">
      <c r="D192" s="2" t="s">
        <v>1449</v>
      </c>
      <c r="E192">
        <v>75</v>
      </c>
      <c r="F192">
        <f>F191-E192</f>
        <v>119</v>
      </c>
      <c r="K192" s="10"/>
      <c r="X192" s="2" t="s">
        <v>1449</v>
      </c>
      <c r="Y192">
        <v>5</v>
      </c>
      <c r="Z192">
        <f>Z191-Y192</f>
        <v>21</v>
      </c>
    </row>
    <row r="194" spans="1:34" x14ac:dyDescent="0.3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</row>
    <row r="196" spans="1:34" x14ac:dyDescent="0.3">
      <c r="A196" t="s">
        <v>2</v>
      </c>
      <c r="B196" t="s">
        <v>3</v>
      </c>
      <c r="C196" t="s">
        <v>4</v>
      </c>
      <c r="D196" t="s">
        <v>5</v>
      </c>
      <c r="E196" t="s">
        <v>6</v>
      </c>
      <c r="F196" t="s">
        <v>7</v>
      </c>
      <c r="G196" t="s">
        <v>8</v>
      </c>
      <c r="H196" t="s">
        <v>9</v>
      </c>
      <c r="I196" t="s">
        <v>10</v>
      </c>
      <c r="J196" t="s">
        <v>48</v>
      </c>
      <c r="K196" s="16" t="s">
        <v>1448</v>
      </c>
      <c r="L196" s="2" t="s">
        <v>1458</v>
      </c>
      <c r="M196" s="2" t="s">
        <v>1450</v>
      </c>
      <c r="Q196" t="s">
        <v>2</v>
      </c>
      <c r="R196" t="s">
        <v>73</v>
      </c>
      <c r="S196" t="s">
        <v>74</v>
      </c>
      <c r="T196" t="s">
        <v>75</v>
      </c>
      <c r="U196" t="s">
        <v>76</v>
      </c>
      <c r="V196" t="s">
        <v>3</v>
      </c>
      <c r="W196" t="s">
        <v>4</v>
      </c>
      <c r="X196" t="s">
        <v>5</v>
      </c>
      <c r="Y196" t="s">
        <v>6</v>
      </c>
      <c r="Z196" t="s">
        <v>7</v>
      </c>
      <c r="AA196" t="s">
        <v>8</v>
      </c>
      <c r="AB196" t="s">
        <v>9</v>
      </c>
      <c r="AC196" t="s">
        <v>10</v>
      </c>
      <c r="AD196" t="s">
        <v>48</v>
      </c>
      <c r="AE196" s="94" t="s">
        <v>1448</v>
      </c>
      <c r="AF196" s="2" t="s">
        <v>1458</v>
      </c>
      <c r="AG196" s="2" t="s">
        <v>1450</v>
      </c>
    </row>
    <row r="197" spans="1:34" x14ac:dyDescent="0.3">
      <c r="A197" t="s">
        <v>1470</v>
      </c>
      <c r="B197">
        <v>17023.900000000001</v>
      </c>
      <c r="C197">
        <v>7222</v>
      </c>
      <c r="D197">
        <v>13655</v>
      </c>
      <c r="E197">
        <v>11277</v>
      </c>
      <c r="F197">
        <v>2378</v>
      </c>
      <c r="G197">
        <v>17.41</v>
      </c>
      <c r="H197">
        <v>273.35000000000002</v>
      </c>
      <c r="I197">
        <v>8699507.1999999993</v>
      </c>
      <c r="J197">
        <v>12698.3</v>
      </c>
      <c r="K197" s="10">
        <f>F198/D197*100</f>
        <v>16.719150494324424</v>
      </c>
      <c r="N197" s="2" t="s">
        <v>1459</v>
      </c>
      <c r="Q197" t="s">
        <v>1510</v>
      </c>
      <c r="R197" t="s">
        <v>78</v>
      </c>
      <c r="T197" t="s">
        <v>2</v>
      </c>
      <c r="U197" t="s">
        <v>79</v>
      </c>
      <c r="V197">
        <v>11102.1</v>
      </c>
      <c r="W197">
        <v>7022.4</v>
      </c>
      <c r="X197">
        <v>26732</v>
      </c>
      <c r="Y197">
        <v>25483</v>
      </c>
      <c r="Z197">
        <v>1249</v>
      </c>
      <c r="AA197">
        <v>4.6719999999999997</v>
      </c>
      <c r="AB197">
        <v>251.61</v>
      </c>
      <c r="AC197">
        <v>4963999.2</v>
      </c>
      <c r="AD197">
        <v>16043.6</v>
      </c>
      <c r="AE197" s="69">
        <f>Z198/X197*100</f>
        <v>3.3966781385605262</v>
      </c>
      <c r="AH197" s="2" t="s">
        <v>1459</v>
      </c>
    </row>
    <row r="198" spans="1:34" x14ac:dyDescent="0.3">
      <c r="D198" s="2" t="s">
        <v>1449</v>
      </c>
      <c r="E198">
        <v>95</v>
      </c>
      <c r="F198">
        <f>F197-E198</f>
        <v>2283</v>
      </c>
      <c r="K198" s="10"/>
      <c r="N198" s="2"/>
      <c r="Q198" s="87" t="s">
        <v>1477</v>
      </c>
      <c r="X198" s="2" t="s">
        <v>1449</v>
      </c>
      <c r="Y198">
        <v>341</v>
      </c>
      <c r="Z198">
        <f>Z197-Y198</f>
        <v>908</v>
      </c>
      <c r="AE198" s="69"/>
      <c r="AH198" s="2"/>
    </row>
    <row r="199" spans="1:34" x14ac:dyDescent="0.3">
      <c r="A199" t="s">
        <v>2</v>
      </c>
      <c r="B199" t="s">
        <v>3</v>
      </c>
      <c r="C199" t="s">
        <v>4</v>
      </c>
      <c r="D199" t="s">
        <v>5</v>
      </c>
      <c r="E199" t="s">
        <v>6</v>
      </c>
      <c r="F199" t="s">
        <v>7</v>
      </c>
      <c r="G199" t="s">
        <v>8</v>
      </c>
      <c r="H199" t="s">
        <v>9</v>
      </c>
      <c r="I199" t="s">
        <v>10</v>
      </c>
      <c r="J199" t="s">
        <v>48</v>
      </c>
      <c r="K199" s="10">
        <f>F201/D197*100</f>
        <v>1.2449652142072503</v>
      </c>
      <c r="N199" s="2" t="s">
        <v>1451</v>
      </c>
      <c r="Q199" t="s">
        <v>2</v>
      </c>
      <c r="R199" t="s">
        <v>73</v>
      </c>
      <c r="S199" t="s">
        <v>74</v>
      </c>
      <c r="T199" t="s">
        <v>75</v>
      </c>
      <c r="U199" t="s">
        <v>76</v>
      </c>
      <c r="V199" t="s">
        <v>3</v>
      </c>
      <c r="W199" t="s">
        <v>4</v>
      </c>
      <c r="X199" t="s">
        <v>5</v>
      </c>
      <c r="Y199" t="s">
        <v>6</v>
      </c>
      <c r="Z199" t="s">
        <v>7</v>
      </c>
      <c r="AA199" t="s">
        <v>8</v>
      </c>
      <c r="AB199" t="s">
        <v>9</v>
      </c>
      <c r="AC199" t="s">
        <v>10</v>
      </c>
      <c r="AD199" t="s">
        <v>48</v>
      </c>
      <c r="AE199">
        <f>Z201/X197*100</f>
        <v>1.4963339817447254</v>
      </c>
      <c r="AH199" s="2" t="s">
        <v>1451</v>
      </c>
    </row>
    <row r="200" spans="1:34" x14ac:dyDescent="0.3">
      <c r="A200" t="s">
        <v>1470</v>
      </c>
      <c r="B200">
        <v>17023.900000000001</v>
      </c>
      <c r="C200">
        <v>7222</v>
      </c>
      <c r="D200">
        <v>13637</v>
      </c>
      <c r="E200">
        <v>13373</v>
      </c>
      <c r="F200">
        <v>264</v>
      </c>
      <c r="G200">
        <v>1.9359999999999999</v>
      </c>
      <c r="H200">
        <v>30.35</v>
      </c>
      <c r="I200">
        <v>8699507.1999999993</v>
      </c>
      <c r="J200">
        <v>12698.3</v>
      </c>
      <c r="K200" s="10"/>
      <c r="Q200" t="s">
        <v>1510</v>
      </c>
      <c r="R200" t="s">
        <v>78</v>
      </c>
      <c r="T200" t="s">
        <v>2</v>
      </c>
      <c r="U200" t="s">
        <v>79</v>
      </c>
      <c r="V200">
        <v>11102.1</v>
      </c>
      <c r="W200">
        <v>7022.4</v>
      </c>
      <c r="X200">
        <v>26678</v>
      </c>
      <c r="Y200">
        <v>26121</v>
      </c>
      <c r="Z200">
        <v>557</v>
      </c>
      <c r="AA200">
        <v>2.0880000000000001</v>
      </c>
      <c r="AB200">
        <v>112.21</v>
      </c>
      <c r="AC200">
        <v>4963999.2</v>
      </c>
      <c r="AD200">
        <v>16043.6</v>
      </c>
      <c r="AH200" s="2"/>
    </row>
    <row r="201" spans="1:34" x14ac:dyDescent="0.3">
      <c r="D201" s="2" t="s">
        <v>1449</v>
      </c>
      <c r="E201">
        <v>94</v>
      </c>
      <c r="F201">
        <f>F200-E201</f>
        <v>170</v>
      </c>
      <c r="K201" s="10"/>
      <c r="X201" s="2" t="s">
        <v>1449</v>
      </c>
      <c r="Y201">
        <v>157</v>
      </c>
      <c r="Z201">
        <f>Z200-Y201</f>
        <v>400</v>
      </c>
      <c r="AH201" s="2"/>
    </row>
    <row r="202" spans="1:34" x14ac:dyDescent="0.3">
      <c r="A202" t="s">
        <v>2</v>
      </c>
      <c r="B202" t="s">
        <v>3</v>
      </c>
      <c r="C202" t="s">
        <v>4</v>
      </c>
      <c r="D202" t="s">
        <v>5</v>
      </c>
      <c r="E202" t="s">
        <v>6</v>
      </c>
      <c r="F202" t="s">
        <v>7</v>
      </c>
      <c r="G202" t="s">
        <v>8</v>
      </c>
      <c r="H202" t="s">
        <v>9</v>
      </c>
      <c r="I202" t="s">
        <v>10</v>
      </c>
      <c r="J202" t="s">
        <v>48</v>
      </c>
      <c r="K202" s="10">
        <f>F204/D197*100</f>
        <v>0.2343463932625412</v>
      </c>
      <c r="L202">
        <f>F204/F198*100</f>
        <v>1.4016644765659221</v>
      </c>
      <c r="M202">
        <f>F204/F201*100</f>
        <v>18.823529411764707</v>
      </c>
      <c r="N202" s="2" t="s">
        <v>128</v>
      </c>
      <c r="Q202" t="s">
        <v>2</v>
      </c>
      <c r="R202" t="s">
        <v>73</v>
      </c>
      <c r="S202" t="s">
        <v>74</v>
      </c>
      <c r="T202" t="s">
        <v>75</v>
      </c>
      <c r="U202" t="s">
        <v>76</v>
      </c>
      <c r="V202" t="s">
        <v>3</v>
      </c>
      <c r="W202" t="s">
        <v>4</v>
      </c>
      <c r="X202" t="s">
        <v>5</v>
      </c>
      <c r="Y202" t="s">
        <v>6</v>
      </c>
      <c r="Z202" t="s">
        <v>7</v>
      </c>
      <c r="AA202" t="s">
        <v>8</v>
      </c>
      <c r="AB202" t="s">
        <v>9</v>
      </c>
      <c r="AC202" t="s">
        <v>10</v>
      </c>
      <c r="AD202" t="s">
        <v>48</v>
      </c>
      <c r="AE202">
        <f>Z204/X197*100</f>
        <v>6.359419422415083E-2</v>
      </c>
      <c r="AF202">
        <f>Z204/Z198*100</f>
        <v>1.8722466960352422</v>
      </c>
      <c r="AG202">
        <f>Z204/Z201*100</f>
        <v>4.25</v>
      </c>
      <c r="AH202" s="2" t="s">
        <v>128</v>
      </c>
    </row>
    <row r="203" spans="1:34" x14ac:dyDescent="0.3">
      <c r="A203" t="s">
        <v>1470</v>
      </c>
      <c r="B203">
        <v>17023.900000000001</v>
      </c>
      <c r="C203">
        <v>7222</v>
      </c>
      <c r="D203">
        <v>4271</v>
      </c>
      <c r="E203">
        <v>4236</v>
      </c>
      <c r="F203">
        <v>35</v>
      </c>
      <c r="G203">
        <v>0.81950000000000001</v>
      </c>
      <c r="H203">
        <v>4.0229999999999997</v>
      </c>
      <c r="I203">
        <v>8699507.1999999993</v>
      </c>
      <c r="J203">
        <v>12698.3</v>
      </c>
      <c r="K203" s="10"/>
      <c r="Q203" t="s">
        <v>1510</v>
      </c>
      <c r="R203" t="s">
        <v>78</v>
      </c>
      <c r="T203" t="s">
        <v>2</v>
      </c>
      <c r="U203" t="s">
        <v>79</v>
      </c>
      <c r="V203">
        <v>11102.1</v>
      </c>
      <c r="W203">
        <v>7022.4</v>
      </c>
      <c r="X203">
        <v>490</v>
      </c>
      <c r="Y203">
        <v>458</v>
      </c>
      <c r="Z203">
        <v>32</v>
      </c>
      <c r="AA203">
        <v>6.5309999999999997</v>
      </c>
      <c r="AB203">
        <v>6.4459999999999997</v>
      </c>
      <c r="AC203">
        <v>4963999.2</v>
      </c>
      <c r="AD203">
        <v>16043.6</v>
      </c>
    </row>
    <row r="204" spans="1:34" x14ac:dyDescent="0.3">
      <c r="D204" s="2" t="s">
        <v>1449</v>
      </c>
      <c r="E204">
        <v>3</v>
      </c>
      <c r="F204">
        <f>F203-E204</f>
        <v>32</v>
      </c>
      <c r="K204" s="10"/>
      <c r="Q204" s="87" t="s">
        <v>1477</v>
      </c>
      <c r="X204" s="2" t="s">
        <v>1449</v>
      </c>
      <c r="Y204">
        <v>15</v>
      </c>
      <c r="Z204">
        <f>Z203-Y204</f>
        <v>17</v>
      </c>
    </row>
    <row r="206" spans="1:34" x14ac:dyDescent="0.3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</row>
    <row r="208" spans="1:34" x14ac:dyDescent="0.3">
      <c r="A208" t="s">
        <v>2</v>
      </c>
      <c r="B208" t="s">
        <v>3</v>
      </c>
      <c r="C208" t="s">
        <v>4</v>
      </c>
      <c r="D208" t="s">
        <v>5</v>
      </c>
      <c r="E208" t="s">
        <v>6</v>
      </c>
      <c r="F208" t="s">
        <v>7</v>
      </c>
      <c r="G208" t="s">
        <v>8</v>
      </c>
      <c r="H208" t="s">
        <v>9</v>
      </c>
      <c r="I208" t="s">
        <v>10</v>
      </c>
      <c r="J208" t="s">
        <v>48</v>
      </c>
      <c r="K208" s="16" t="s">
        <v>1448</v>
      </c>
      <c r="L208" s="2" t="s">
        <v>1458</v>
      </c>
      <c r="M208" s="2" t="s">
        <v>1450</v>
      </c>
      <c r="Q208" t="s">
        <v>2</v>
      </c>
      <c r="R208" t="s">
        <v>73</v>
      </c>
      <c r="S208" t="s">
        <v>74</v>
      </c>
      <c r="T208" t="s">
        <v>75</v>
      </c>
      <c r="U208" t="s">
        <v>76</v>
      </c>
      <c r="V208" t="s">
        <v>3</v>
      </c>
      <c r="W208" t="s">
        <v>4</v>
      </c>
      <c r="X208" t="s">
        <v>5</v>
      </c>
      <c r="Y208" t="s">
        <v>6</v>
      </c>
      <c r="Z208" t="s">
        <v>7</v>
      </c>
      <c r="AA208" t="s">
        <v>8</v>
      </c>
      <c r="AB208" t="s">
        <v>9</v>
      </c>
      <c r="AC208" t="s">
        <v>10</v>
      </c>
      <c r="AD208" t="s">
        <v>48</v>
      </c>
      <c r="AE208" s="94" t="s">
        <v>1448</v>
      </c>
      <c r="AF208" s="2" t="s">
        <v>1458</v>
      </c>
      <c r="AG208" s="2" t="s">
        <v>1450</v>
      </c>
    </row>
    <row r="209" spans="1:34" x14ac:dyDescent="0.3">
      <c r="A209" t="s">
        <v>1471</v>
      </c>
      <c r="B209">
        <v>19363.099999999999</v>
      </c>
      <c r="C209">
        <v>8964.7999999999993</v>
      </c>
      <c r="D209">
        <v>26414</v>
      </c>
      <c r="E209">
        <v>22516</v>
      </c>
      <c r="F209">
        <v>3898</v>
      </c>
      <c r="G209">
        <v>14.76</v>
      </c>
      <c r="H209">
        <v>179.94</v>
      </c>
      <c r="I209">
        <v>21662880.399999999</v>
      </c>
      <c r="J209">
        <v>20989.8</v>
      </c>
      <c r="K209" s="10">
        <f>F210/D209*100</f>
        <v>12.232149617627016</v>
      </c>
      <c r="N209" s="2" t="s">
        <v>1459</v>
      </c>
      <c r="Q209" t="s">
        <v>1511</v>
      </c>
      <c r="R209" t="s">
        <v>78</v>
      </c>
      <c r="T209" t="s">
        <v>2</v>
      </c>
      <c r="U209" t="s">
        <v>79</v>
      </c>
      <c r="V209">
        <v>17731.2</v>
      </c>
      <c r="W209">
        <v>8083.4</v>
      </c>
      <c r="X209">
        <v>44368</v>
      </c>
      <c r="Y209">
        <v>38452</v>
      </c>
      <c r="Z209">
        <v>5916</v>
      </c>
      <c r="AA209">
        <v>13.33</v>
      </c>
      <c r="AB209">
        <v>677.43</v>
      </c>
      <c r="AC209">
        <v>8732957.8000000007</v>
      </c>
      <c r="AD209">
        <v>28889.200000000001</v>
      </c>
      <c r="AE209" s="69">
        <f>Z210/X209*100</f>
        <v>13.113054453660295</v>
      </c>
      <c r="AH209" s="2" t="s">
        <v>1459</v>
      </c>
    </row>
    <row r="210" spans="1:34" x14ac:dyDescent="0.3">
      <c r="D210" s="2" t="s">
        <v>1449</v>
      </c>
      <c r="E210">
        <f>427+240</f>
        <v>667</v>
      </c>
      <c r="F210">
        <f>F209-E210</f>
        <v>3231</v>
      </c>
      <c r="K210" s="10"/>
      <c r="N210" s="2"/>
      <c r="X210" s="2" t="s">
        <v>1449</v>
      </c>
      <c r="Y210">
        <v>98</v>
      </c>
      <c r="Z210">
        <f>Z209-Y210</f>
        <v>5818</v>
      </c>
      <c r="AE210" s="69"/>
      <c r="AH210" s="2"/>
    </row>
    <row r="211" spans="1:34" x14ac:dyDescent="0.3">
      <c r="A211" t="s">
        <v>2</v>
      </c>
      <c r="B211" t="s">
        <v>3</v>
      </c>
      <c r="C211" t="s">
        <v>4</v>
      </c>
      <c r="D211" t="s">
        <v>5</v>
      </c>
      <c r="E211" t="s">
        <v>6</v>
      </c>
      <c r="F211" t="s">
        <v>7</v>
      </c>
      <c r="G211" t="s">
        <v>8</v>
      </c>
      <c r="H211" t="s">
        <v>9</v>
      </c>
      <c r="I211" t="s">
        <v>10</v>
      </c>
      <c r="J211" t="s">
        <v>48</v>
      </c>
      <c r="K211" s="10">
        <f>F213/D209*100</f>
        <v>1.3023396683576891</v>
      </c>
      <c r="N211" s="2" t="s">
        <v>1451</v>
      </c>
      <c r="Q211" t="s">
        <v>2</v>
      </c>
      <c r="R211" t="s">
        <v>73</v>
      </c>
      <c r="S211" t="s">
        <v>74</v>
      </c>
      <c r="T211" t="s">
        <v>75</v>
      </c>
      <c r="U211" t="s">
        <v>76</v>
      </c>
      <c r="V211" t="s">
        <v>3</v>
      </c>
      <c r="W211" t="s">
        <v>4</v>
      </c>
      <c r="X211" t="s">
        <v>5</v>
      </c>
      <c r="Y211" t="s">
        <v>6</v>
      </c>
      <c r="Z211" t="s">
        <v>7</v>
      </c>
      <c r="AA211" t="s">
        <v>8</v>
      </c>
      <c r="AB211" t="s">
        <v>9</v>
      </c>
      <c r="AC211" t="s">
        <v>10</v>
      </c>
      <c r="AD211" t="s">
        <v>48</v>
      </c>
      <c r="AE211">
        <f>Z213/X209*100</f>
        <v>0.70320952037504514</v>
      </c>
      <c r="AH211" s="2" t="s">
        <v>1451</v>
      </c>
    </row>
    <row r="212" spans="1:34" x14ac:dyDescent="0.3">
      <c r="A212" t="s">
        <v>1471</v>
      </c>
      <c r="B212">
        <v>19363.099999999999</v>
      </c>
      <c r="C212">
        <v>8964.7999999999993</v>
      </c>
      <c r="D212">
        <v>26417</v>
      </c>
      <c r="E212">
        <v>25689</v>
      </c>
      <c r="F212">
        <v>728</v>
      </c>
      <c r="G212">
        <v>2.7559999999999998</v>
      </c>
      <c r="H212">
        <v>33.61</v>
      </c>
      <c r="I212">
        <v>21662880.399999999</v>
      </c>
      <c r="J212">
        <v>20989.8</v>
      </c>
      <c r="K212" s="10"/>
      <c r="Q212" t="s">
        <v>1511</v>
      </c>
      <c r="R212" t="s">
        <v>78</v>
      </c>
      <c r="T212" t="s">
        <v>2</v>
      </c>
      <c r="U212" t="s">
        <v>79</v>
      </c>
      <c r="V212">
        <v>17731.2</v>
      </c>
      <c r="W212">
        <v>8083.4</v>
      </c>
      <c r="X212">
        <v>44352</v>
      </c>
      <c r="Y212">
        <v>43951</v>
      </c>
      <c r="Z212">
        <v>401</v>
      </c>
      <c r="AA212">
        <v>0.90410000000000001</v>
      </c>
      <c r="AB212">
        <v>45.92</v>
      </c>
      <c r="AC212">
        <v>8732957.8000000007</v>
      </c>
      <c r="AD212">
        <v>28889.200000000001</v>
      </c>
      <c r="AH212" s="2"/>
    </row>
    <row r="213" spans="1:34" x14ac:dyDescent="0.3">
      <c r="D213" s="2" t="s">
        <v>1449</v>
      </c>
      <c r="E213">
        <v>384</v>
      </c>
      <c r="F213">
        <f>F212-E213</f>
        <v>344</v>
      </c>
      <c r="K213" s="10"/>
      <c r="X213" s="2" t="s">
        <v>1449</v>
      </c>
      <c r="Y213">
        <v>89</v>
      </c>
      <c r="Z213">
        <f>Z212-Y213</f>
        <v>312</v>
      </c>
      <c r="AH213" s="2"/>
    </row>
    <row r="214" spans="1:34" x14ac:dyDescent="0.3">
      <c r="A214" t="s">
        <v>2</v>
      </c>
      <c r="B214" t="s">
        <v>3</v>
      </c>
      <c r="C214" t="s">
        <v>4</v>
      </c>
      <c r="D214" t="s">
        <v>5</v>
      </c>
      <c r="E214" t="s">
        <v>6</v>
      </c>
      <c r="F214" t="s">
        <v>7</v>
      </c>
      <c r="G214" t="s">
        <v>8</v>
      </c>
      <c r="H214" t="s">
        <v>9</v>
      </c>
      <c r="I214" t="s">
        <v>10</v>
      </c>
      <c r="J214" t="s">
        <v>48</v>
      </c>
      <c r="K214" s="10">
        <f>F216/D209*100</f>
        <v>0.38994472628151738</v>
      </c>
      <c r="L214">
        <f>F216/F210*100</f>
        <v>3.187867533271433</v>
      </c>
      <c r="M214">
        <f>F216/F213*100</f>
        <v>29.941860465116278</v>
      </c>
      <c r="N214" s="2" t="s">
        <v>128</v>
      </c>
      <c r="Q214" t="s">
        <v>2</v>
      </c>
      <c r="R214" t="s">
        <v>73</v>
      </c>
      <c r="S214" t="s">
        <v>74</v>
      </c>
      <c r="T214" t="s">
        <v>75</v>
      </c>
      <c r="U214" t="s">
        <v>76</v>
      </c>
      <c r="V214" t="s">
        <v>3</v>
      </c>
      <c r="W214" t="s">
        <v>4</v>
      </c>
      <c r="X214" t="s">
        <v>5</v>
      </c>
      <c r="Y214" t="s">
        <v>6</v>
      </c>
      <c r="Z214" t="s">
        <v>7</v>
      </c>
      <c r="AA214" t="s">
        <v>8</v>
      </c>
      <c r="AB214" t="s">
        <v>9</v>
      </c>
      <c r="AC214" t="s">
        <v>10</v>
      </c>
      <c r="AD214" t="s">
        <v>48</v>
      </c>
      <c r="AE214">
        <f>Z216/X209*100</f>
        <v>0.2186260367832672</v>
      </c>
      <c r="AF214">
        <f>Z216/Z210*100</f>
        <v>1.6672396012375388</v>
      </c>
      <c r="AG214">
        <f>Z216/Z213*100</f>
        <v>31.089743589743591</v>
      </c>
      <c r="AH214" s="2" t="s">
        <v>128</v>
      </c>
    </row>
    <row r="215" spans="1:34" x14ac:dyDescent="0.3">
      <c r="A215" t="s">
        <v>1471</v>
      </c>
      <c r="B215">
        <v>19363.099999999999</v>
      </c>
      <c r="C215">
        <v>8964.7999999999993</v>
      </c>
      <c r="D215">
        <v>4805</v>
      </c>
      <c r="E215">
        <v>4649</v>
      </c>
      <c r="F215">
        <v>156</v>
      </c>
      <c r="G215">
        <v>3.2469999999999999</v>
      </c>
      <c r="H215">
        <v>7.2009999999999996</v>
      </c>
      <c r="I215">
        <v>21662880.399999999</v>
      </c>
      <c r="J215">
        <v>20989.8</v>
      </c>
      <c r="K215" s="10"/>
      <c r="Q215" t="s">
        <v>1511</v>
      </c>
      <c r="R215" t="s">
        <v>78</v>
      </c>
      <c r="T215" t="s">
        <v>2</v>
      </c>
      <c r="U215" t="s">
        <v>79</v>
      </c>
      <c r="V215">
        <v>17731.2</v>
      </c>
      <c r="W215">
        <v>8083.4</v>
      </c>
      <c r="X215">
        <v>2165</v>
      </c>
      <c r="Y215">
        <v>2042</v>
      </c>
      <c r="Z215">
        <v>123</v>
      </c>
      <c r="AA215">
        <v>5.681</v>
      </c>
      <c r="AB215">
        <v>14.08</v>
      </c>
      <c r="AC215">
        <v>8732957.8000000007</v>
      </c>
      <c r="AD215">
        <v>28889.200000000001</v>
      </c>
    </row>
    <row r="216" spans="1:34" x14ac:dyDescent="0.3">
      <c r="D216" s="2" t="s">
        <v>1449</v>
      </c>
      <c r="E216">
        <v>53</v>
      </c>
      <c r="F216">
        <f>F215-E216</f>
        <v>103</v>
      </c>
      <c r="K216" s="10"/>
      <c r="X216" s="2" t="s">
        <v>1449</v>
      </c>
      <c r="Y216">
        <v>26</v>
      </c>
      <c r="Z216">
        <f>Z215-Y216</f>
        <v>97</v>
      </c>
    </row>
    <row r="218" spans="1:34" x14ac:dyDescent="0.3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</row>
    <row r="220" spans="1:34" x14ac:dyDescent="0.3">
      <c r="A220" t="s">
        <v>2</v>
      </c>
      <c r="B220" t="s">
        <v>3</v>
      </c>
      <c r="C220" t="s">
        <v>4</v>
      </c>
      <c r="D220" t="s">
        <v>5</v>
      </c>
      <c r="E220" t="s">
        <v>6</v>
      </c>
      <c r="F220" t="s">
        <v>7</v>
      </c>
      <c r="G220" t="s">
        <v>8</v>
      </c>
      <c r="H220" t="s">
        <v>9</v>
      </c>
      <c r="I220" t="s">
        <v>10</v>
      </c>
      <c r="J220" t="s">
        <v>48</v>
      </c>
      <c r="K220" s="16" t="s">
        <v>1448</v>
      </c>
      <c r="L220" s="2" t="s">
        <v>1458</v>
      </c>
      <c r="M220" s="2" t="s">
        <v>1450</v>
      </c>
      <c r="Q220" t="s">
        <v>2</v>
      </c>
      <c r="R220" t="s">
        <v>73</v>
      </c>
      <c r="S220" t="s">
        <v>74</v>
      </c>
      <c r="T220" t="s">
        <v>75</v>
      </c>
      <c r="U220" t="s">
        <v>76</v>
      </c>
      <c r="V220" t="s">
        <v>3</v>
      </c>
      <c r="W220" t="s">
        <v>4</v>
      </c>
      <c r="X220" t="s">
        <v>5</v>
      </c>
      <c r="Y220" t="s">
        <v>6</v>
      </c>
      <c r="Z220" t="s">
        <v>7</v>
      </c>
      <c r="AA220" t="s">
        <v>8</v>
      </c>
      <c r="AB220" t="s">
        <v>9</v>
      </c>
      <c r="AC220" t="s">
        <v>10</v>
      </c>
      <c r="AD220" t="s">
        <v>48</v>
      </c>
      <c r="AE220" s="94" t="s">
        <v>1448</v>
      </c>
      <c r="AF220" s="2" t="s">
        <v>1458</v>
      </c>
      <c r="AG220" s="2" t="s">
        <v>1450</v>
      </c>
    </row>
    <row r="221" spans="1:34" x14ac:dyDescent="0.3">
      <c r="A221" t="s">
        <v>1472</v>
      </c>
      <c r="B221">
        <v>25190.799999999999</v>
      </c>
      <c r="C221">
        <v>10843.9</v>
      </c>
      <c r="D221">
        <v>12081</v>
      </c>
      <c r="E221">
        <v>9287</v>
      </c>
      <c r="F221">
        <v>2794</v>
      </c>
      <c r="G221">
        <v>23.13</v>
      </c>
      <c r="H221">
        <v>219.92</v>
      </c>
      <c r="I221">
        <v>12704752.6</v>
      </c>
      <c r="J221">
        <v>15601.4</v>
      </c>
      <c r="K221" s="10">
        <f>F222/D221*100</f>
        <v>21.513119774853077</v>
      </c>
      <c r="N221" s="2" t="s">
        <v>1459</v>
      </c>
      <c r="Q221" t="s">
        <v>1512</v>
      </c>
      <c r="R221" t="s">
        <v>78</v>
      </c>
      <c r="T221" t="s">
        <v>2</v>
      </c>
      <c r="U221" t="s">
        <v>79</v>
      </c>
      <c r="V221">
        <v>18091.2</v>
      </c>
      <c r="W221">
        <v>7637.7</v>
      </c>
      <c r="X221">
        <v>31538</v>
      </c>
      <c r="Y221">
        <v>26405</v>
      </c>
      <c r="Z221">
        <v>5133</v>
      </c>
      <c r="AA221">
        <v>16.28</v>
      </c>
      <c r="AB221">
        <v>859.41</v>
      </c>
      <c r="AC221">
        <v>5972717.2000000002</v>
      </c>
      <c r="AD221">
        <v>17457.7</v>
      </c>
      <c r="AE221" s="69">
        <f>Z222/X221*100</f>
        <v>15.993404781533387</v>
      </c>
      <c r="AH221" s="2" t="s">
        <v>1459</v>
      </c>
    </row>
    <row r="222" spans="1:34" x14ac:dyDescent="0.3">
      <c r="A222" s="87" t="s">
        <v>1473</v>
      </c>
      <c r="D222" s="2" t="s">
        <v>1449</v>
      </c>
      <c r="E222">
        <v>195</v>
      </c>
      <c r="F222">
        <f>F221-E222</f>
        <v>2599</v>
      </c>
      <c r="K222" s="10"/>
      <c r="N222" s="2"/>
      <c r="Q222" s="87" t="s">
        <v>1473</v>
      </c>
      <c r="X222" s="2" t="s">
        <v>1449</v>
      </c>
      <c r="Y222">
        <v>89</v>
      </c>
      <c r="Z222">
        <f>Z221-Y222</f>
        <v>5044</v>
      </c>
      <c r="AE222" s="69"/>
      <c r="AH222" s="2"/>
    </row>
    <row r="223" spans="1:34" x14ac:dyDescent="0.3">
      <c r="A223" t="s">
        <v>2</v>
      </c>
      <c r="B223" t="s">
        <v>3</v>
      </c>
      <c r="C223" t="s">
        <v>4</v>
      </c>
      <c r="D223" t="s">
        <v>5</v>
      </c>
      <c r="E223" t="s">
        <v>6</v>
      </c>
      <c r="F223" t="s">
        <v>7</v>
      </c>
      <c r="G223" t="s">
        <v>8</v>
      </c>
      <c r="H223" t="s">
        <v>9</v>
      </c>
      <c r="I223" t="s">
        <v>10</v>
      </c>
      <c r="J223" t="s">
        <v>48</v>
      </c>
      <c r="K223" s="10">
        <f>F225/D221*100</f>
        <v>2.8557238639185498</v>
      </c>
      <c r="N223" s="2" t="s">
        <v>1451</v>
      </c>
      <c r="Q223" t="s">
        <v>2</v>
      </c>
      <c r="R223" t="s">
        <v>73</v>
      </c>
      <c r="S223" t="s">
        <v>74</v>
      </c>
      <c r="T223" t="s">
        <v>75</v>
      </c>
      <c r="U223" t="s">
        <v>76</v>
      </c>
      <c r="V223" t="s">
        <v>3</v>
      </c>
      <c r="W223" t="s">
        <v>4</v>
      </c>
      <c r="X223" t="s">
        <v>5</v>
      </c>
      <c r="Y223" t="s">
        <v>6</v>
      </c>
      <c r="Z223" t="s">
        <v>7</v>
      </c>
      <c r="AA223" t="s">
        <v>8</v>
      </c>
      <c r="AB223" t="s">
        <v>9</v>
      </c>
      <c r="AC223" t="s">
        <v>10</v>
      </c>
      <c r="AD223" t="s">
        <v>48</v>
      </c>
      <c r="AE223">
        <f>Z225/X221*100</f>
        <v>0.62781406557169128</v>
      </c>
      <c r="AH223" s="2" t="s">
        <v>1451</v>
      </c>
    </row>
    <row r="224" spans="1:34" x14ac:dyDescent="0.3">
      <c r="A224" t="s">
        <v>1472</v>
      </c>
      <c r="B224">
        <v>25190.799999999999</v>
      </c>
      <c r="C224">
        <v>10843.9</v>
      </c>
      <c r="D224">
        <v>12071</v>
      </c>
      <c r="E224">
        <v>11414</v>
      </c>
      <c r="F224">
        <v>657</v>
      </c>
      <c r="G224">
        <v>5.4429999999999996</v>
      </c>
      <c r="H224">
        <v>51.71</v>
      </c>
      <c r="I224">
        <v>12704752.6</v>
      </c>
      <c r="J224">
        <v>15601.4</v>
      </c>
      <c r="K224" s="10"/>
      <c r="Q224" t="s">
        <v>1512</v>
      </c>
      <c r="R224" t="s">
        <v>78</v>
      </c>
      <c r="T224" t="s">
        <v>2</v>
      </c>
      <c r="U224" t="s">
        <v>79</v>
      </c>
      <c r="V224">
        <v>18091.2</v>
      </c>
      <c r="W224">
        <v>7637.7</v>
      </c>
      <c r="X224">
        <v>31488</v>
      </c>
      <c r="Y224">
        <v>31220</v>
      </c>
      <c r="Z224">
        <v>268</v>
      </c>
      <c r="AA224">
        <v>0.85109999999999997</v>
      </c>
      <c r="AB224">
        <v>44.87</v>
      </c>
      <c r="AC224">
        <v>5972717.2000000002</v>
      </c>
      <c r="AD224">
        <v>17457.7</v>
      </c>
      <c r="AH224" s="2"/>
    </row>
    <row r="225" spans="1:34" x14ac:dyDescent="0.3">
      <c r="D225" s="2" t="s">
        <v>1449</v>
      </c>
      <c r="E225">
        <v>312</v>
      </c>
      <c r="F225">
        <f>F224-E225</f>
        <v>345</v>
      </c>
      <c r="K225" s="10"/>
      <c r="X225" s="2" t="s">
        <v>1449</v>
      </c>
      <c r="Y225">
        <v>70</v>
      </c>
      <c r="Z225">
        <f>Z224-Y225</f>
        <v>198</v>
      </c>
      <c r="AH225" s="2"/>
    </row>
    <row r="226" spans="1:34" x14ac:dyDescent="0.3">
      <c r="A226" t="s">
        <v>2</v>
      </c>
      <c r="B226" t="s">
        <v>3</v>
      </c>
      <c r="C226" t="s">
        <v>4</v>
      </c>
      <c r="D226" t="s">
        <v>5</v>
      </c>
      <c r="E226" t="s">
        <v>6</v>
      </c>
      <c r="F226" t="s">
        <v>7</v>
      </c>
      <c r="G226" t="s">
        <v>8</v>
      </c>
      <c r="H226" t="s">
        <v>9</v>
      </c>
      <c r="I226" t="s">
        <v>10</v>
      </c>
      <c r="J226" t="s">
        <v>48</v>
      </c>
      <c r="K226" s="10">
        <f>F228/D221*100</f>
        <v>1.6554920950252465</v>
      </c>
      <c r="L226">
        <f>F228/F222*100</f>
        <v>7.6952674105425167</v>
      </c>
      <c r="M226">
        <f>F228/F225*100</f>
        <v>57.971014492753625</v>
      </c>
      <c r="N226" s="2" t="s">
        <v>128</v>
      </c>
      <c r="Q226" t="s">
        <v>2</v>
      </c>
      <c r="R226" t="s">
        <v>73</v>
      </c>
      <c r="S226" t="s">
        <v>74</v>
      </c>
      <c r="T226" t="s">
        <v>75</v>
      </c>
      <c r="U226" t="s">
        <v>76</v>
      </c>
      <c r="V226" t="s">
        <v>3</v>
      </c>
      <c r="W226" t="s">
        <v>4</v>
      </c>
      <c r="X226" t="s">
        <v>5</v>
      </c>
      <c r="Y226" t="s">
        <v>6</v>
      </c>
      <c r="Z226" t="s">
        <v>7</v>
      </c>
      <c r="AA226" t="s">
        <v>8</v>
      </c>
      <c r="AB226" t="s">
        <v>9</v>
      </c>
      <c r="AC226" t="s">
        <v>10</v>
      </c>
      <c r="AD226" t="s">
        <v>48</v>
      </c>
      <c r="AE226">
        <f>Z228/X221*100</f>
        <v>8.5611008941594263E-2</v>
      </c>
      <c r="AF226">
        <f>Z228/Z222*100</f>
        <v>0.535289452815226</v>
      </c>
      <c r="AG226">
        <f>Z228/Z225*100</f>
        <v>13.636363636363635</v>
      </c>
      <c r="AH226" s="2" t="s">
        <v>128</v>
      </c>
    </row>
    <row r="227" spans="1:34" x14ac:dyDescent="0.3">
      <c r="A227" t="s">
        <v>1472</v>
      </c>
      <c r="B227">
        <v>25190.799999999999</v>
      </c>
      <c r="C227">
        <v>10843.9</v>
      </c>
      <c r="D227">
        <v>6861</v>
      </c>
      <c r="E227">
        <v>6582</v>
      </c>
      <c r="F227">
        <v>279</v>
      </c>
      <c r="G227">
        <v>4.0659999999999998</v>
      </c>
      <c r="H227">
        <v>21.96</v>
      </c>
      <c r="I227">
        <v>12704752.6</v>
      </c>
      <c r="J227">
        <v>15601.4</v>
      </c>
      <c r="K227" s="10"/>
      <c r="Q227" t="s">
        <v>1512</v>
      </c>
      <c r="R227" t="s">
        <v>78</v>
      </c>
      <c r="T227" t="s">
        <v>2</v>
      </c>
      <c r="U227" t="s">
        <v>79</v>
      </c>
      <c r="V227">
        <v>18091.2</v>
      </c>
      <c r="W227">
        <v>7637.7</v>
      </c>
      <c r="X227">
        <v>3050</v>
      </c>
      <c r="Y227">
        <v>3015</v>
      </c>
      <c r="Z227">
        <v>35</v>
      </c>
      <c r="AA227">
        <v>1.1479999999999999</v>
      </c>
      <c r="AB227">
        <v>5.86</v>
      </c>
      <c r="AC227">
        <v>5972717.2000000002</v>
      </c>
      <c r="AD227">
        <v>17457.7</v>
      </c>
    </row>
    <row r="228" spans="1:34" x14ac:dyDescent="0.3">
      <c r="D228" s="2" t="s">
        <v>1449</v>
      </c>
      <c r="E228">
        <v>79</v>
      </c>
      <c r="F228">
        <f>F227-E228</f>
        <v>200</v>
      </c>
      <c r="K228" s="10"/>
      <c r="X228" s="2" t="s">
        <v>1449</v>
      </c>
      <c r="Y228">
        <v>8</v>
      </c>
      <c r="Z228">
        <f>Z227-Y228</f>
        <v>27</v>
      </c>
    </row>
    <row r="230" spans="1:34" x14ac:dyDescent="0.3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</row>
    <row r="232" spans="1:34" x14ac:dyDescent="0.3">
      <c r="A232" t="s">
        <v>2</v>
      </c>
      <c r="B232" t="s">
        <v>3</v>
      </c>
      <c r="C232" t="s">
        <v>4</v>
      </c>
      <c r="D232" t="s">
        <v>5</v>
      </c>
      <c r="E232" t="s">
        <v>6</v>
      </c>
      <c r="F232" t="s">
        <v>7</v>
      </c>
      <c r="G232" t="s">
        <v>8</v>
      </c>
      <c r="H232" t="s">
        <v>9</v>
      </c>
      <c r="I232" t="s">
        <v>10</v>
      </c>
      <c r="J232" t="s">
        <v>48</v>
      </c>
      <c r="K232" s="16" t="s">
        <v>1448</v>
      </c>
      <c r="L232" s="2" t="s">
        <v>1458</v>
      </c>
      <c r="M232" s="2" t="s">
        <v>1450</v>
      </c>
      <c r="Q232" t="s">
        <v>2</v>
      </c>
      <c r="R232" t="s">
        <v>73</v>
      </c>
      <c r="S232" t="s">
        <v>74</v>
      </c>
      <c r="T232" t="s">
        <v>75</v>
      </c>
      <c r="U232" t="s">
        <v>76</v>
      </c>
      <c r="V232" t="s">
        <v>3</v>
      </c>
      <c r="W232" t="s">
        <v>4</v>
      </c>
      <c r="X232" t="s">
        <v>5</v>
      </c>
      <c r="Y232" t="s">
        <v>6</v>
      </c>
      <c r="Z232" t="s">
        <v>7</v>
      </c>
      <c r="AA232" t="s">
        <v>8</v>
      </c>
      <c r="AB232" t="s">
        <v>9</v>
      </c>
      <c r="AC232" t="s">
        <v>10</v>
      </c>
      <c r="AD232" t="s">
        <v>48</v>
      </c>
      <c r="AE232" s="94" t="s">
        <v>1448</v>
      </c>
      <c r="AF232" s="2" t="s">
        <v>1458</v>
      </c>
      <c r="AG232" s="2" t="s">
        <v>1450</v>
      </c>
    </row>
    <row r="233" spans="1:34" x14ac:dyDescent="0.3">
      <c r="A233" t="s">
        <v>1474</v>
      </c>
      <c r="B233">
        <v>22411.9</v>
      </c>
      <c r="C233">
        <v>7429.2</v>
      </c>
      <c r="D233">
        <v>17516</v>
      </c>
      <c r="E233">
        <v>12151</v>
      </c>
      <c r="F233">
        <v>5365</v>
      </c>
      <c r="G233">
        <v>30.63</v>
      </c>
      <c r="H233">
        <v>341.38</v>
      </c>
      <c r="I233">
        <v>15715604.4</v>
      </c>
      <c r="J233">
        <v>16635.5</v>
      </c>
      <c r="K233" s="10">
        <f>F234/D233*100</f>
        <v>27.911623658369489</v>
      </c>
      <c r="N233" s="2" t="s">
        <v>1459</v>
      </c>
      <c r="Q233" t="s">
        <v>1513</v>
      </c>
      <c r="R233" t="s">
        <v>78</v>
      </c>
      <c r="T233" t="s">
        <v>2</v>
      </c>
      <c r="U233" t="s">
        <v>79</v>
      </c>
      <c r="V233">
        <v>14935.7</v>
      </c>
      <c r="W233">
        <v>5800.9</v>
      </c>
      <c r="X233">
        <v>53401</v>
      </c>
      <c r="Y233">
        <v>50323</v>
      </c>
      <c r="Z233">
        <v>3078</v>
      </c>
      <c r="AA233">
        <v>5.7640000000000002</v>
      </c>
      <c r="AB233">
        <v>310.42</v>
      </c>
      <c r="AC233">
        <v>9915451</v>
      </c>
      <c r="AD233">
        <v>31701.4</v>
      </c>
      <c r="AE233" s="69">
        <f>Z234/X233*100</f>
        <v>5.5111327503230276</v>
      </c>
      <c r="AH233" s="2" t="s">
        <v>1459</v>
      </c>
    </row>
    <row r="234" spans="1:34" x14ac:dyDescent="0.3">
      <c r="D234" s="2" t="s">
        <v>1449</v>
      </c>
      <c r="E234">
        <v>476</v>
      </c>
      <c r="F234">
        <f>F233-E234</f>
        <v>4889</v>
      </c>
      <c r="K234" s="10"/>
      <c r="N234" s="2"/>
      <c r="X234" s="2" t="s">
        <v>1449</v>
      </c>
      <c r="Y234">
        <v>135</v>
      </c>
      <c r="Z234">
        <f>Z233-Y234</f>
        <v>2943</v>
      </c>
      <c r="AE234" s="69"/>
      <c r="AH234" s="2"/>
    </row>
    <row r="235" spans="1:34" x14ac:dyDescent="0.3">
      <c r="A235" t="s">
        <v>2</v>
      </c>
      <c r="B235" t="s">
        <v>3</v>
      </c>
      <c r="C235" t="s">
        <v>4</v>
      </c>
      <c r="D235" t="s">
        <v>5</v>
      </c>
      <c r="E235" t="s">
        <v>6</v>
      </c>
      <c r="F235" t="s">
        <v>7</v>
      </c>
      <c r="G235" t="s">
        <v>8</v>
      </c>
      <c r="H235" t="s">
        <v>9</v>
      </c>
      <c r="I235" t="s">
        <v>10</v>
      </c>
      <c r="J235" t="s">
        <v>48</v>
      </c>
      <c r="K235" s="10">
        <f>F237/D233*100</f>
        <v>3.8479104818451701</v>
      </c>
      <c r="N235" s="2" t="s">
        <v>1451</v>
      </c>
      <c r="Q235" t="s">
        <v>2</v>
      </c>
      <c r="R235" t="s">
        <v>73</v>
      </c>
      <c r="S235" t="s">
        <v>74</v>
      </c>
      <c r="T235" t="s">
        <v>75</v>
      </c>
      <c r="U235" t="s">
        <v>76</v>
      </c>
      <c r="V235" t="s">
        <v>3</v>
      </c>
      <c r="W235" t="s">
        <v>4</v>
      </c>
      <c r="X235" t="s">
        <v>5</v>
      </c>
      <c r="Y235" t="s">
        <v>6</v>
      </c>
      <c r="Z235" t="s">
        <v>7</v>
      </c>
      <c r="AA235" t="s">
        <v>8</v>
      </c>
      <c r="AB235" t="s">
        <v>9</v>
      </c>
      <c r="AC235" t="s">
        <v>10</v>
      </c>
      <c r="AD235" t="s">
        <v>48</v>
      </c>
      <c r="AE235">
        <f>Z237/X233*100</f>
        <v>1.011217018407895</v>
      </c>
      <c r="AH235" s="2" t="s">
        <v>1451</v>
      </c>
    </row>
    <row r="236" spans="1:34" x14ac:dyDescent="0.3">
      <c r="A236" t="s">
        <v>1474</v>
      </c>
      <c r="B236">
        <v>22411.9</v>
      </c>
      <c r="C236">
        <v>7429.2</v>
      </c>
      <c r="D236">
        <v>17482</v>
      </c>
      <c r="E236">
        <v>16272</v>
      </c>
      <c r="F236">
        <v>1210</v>
      </c>
      <c r="G236">
        <v>6.9210000000000003</v>
      </c>
      <c r="H236">
        <v>76.989999999999995</v>
      </c>
      <c r="I236">
        <v>15715604.4</v>
      </c>
      <c r="J236">
        <v>16635.5</v>
      </c>
      <c r="K236" s="10"/>
      <c r="Q236" t="s">
        <v>1513</v>
      </c>
      <c r="R236" t="s">
        <v>78</v>
      </c>
      <c r="T236" t="s">
        <v>2</v>
      </c>
      <c r="U236" t="s">
        <v>79</v>
      </c>
      <c r="V236">
        <v>14935.7</v>
      </c>
      <c r="W236">
        <v>5800.9</v>
      </c>
      <c r="X236">
        <v>53280</v>
      </c>
      <c r="Y236">
        <v>52523</v>
      </c>
      <c r="Z236">
        <v>757</v>
      </c>
      <c r="AA236">
        <v>1.421</v>
      </c>
      <c r="AB236">
        <v>76.349999999999994</v>
      </c>
      <c r="AC236">
        <v>9915451</v>
      </c>
      <c r="AD236">
        <v>31701.4</v>
      </c>
      <c r="AH236" s="2"/>
    </row>
    <row r="237" spans="1:34" x14ac:dyDescent="0.3">
      <c r="D237" s="2" t="s">
        <v>1449</v>
      </c>
      <c r="E237">
        <v>536</v>
      </c>
      <c r="F237">
        <f>F236-E237</f>
        <v>674</v>
      </c>
      <c r="K237" s="10"/>
      <c r="X237" s="2" t="s">
        <v>1449</v>
      </c>
      <c r="Y237">
        <v>217</v>
      </c>
      <c r="Z237">
        <f>Z236-Y237</f>
        <v>540</v>
      </c>
      <c r="AH237" s="2"/>
    </row>
    <row r="238" spans="1:34" x14ac:dyDescent="0.3">
      <c r="A238" t="s">
        <v>2</v>
      </c>
      <c r="B238" t="s">
        <v>3</v>
      </c>
      <c r="C238" t="s">
        <v>4</v>
      </c>
      <c r="D238" t="s">
        <v>5</v>
      </c>
      <c r="E238" t="s">
        <v>6</v>
      </c>
      <c r="F238" t="s">
        <v>7</v>
      </c>
      <c r="G238" t="s">
        <v>8</v>
      </c>
      <c r="H238" t="s">
        <v>9</v>
      </c>
      <c r="I238" t="s">
        <v>10</v>
      </c>
      <c r="J238" t="s">
        <v>48</v>
      </c>
      <c r="K238" s="10">
        <f>F240/D233*100</f>
        <v>1.1361041333637818</v>
      </c>
      <c r="L238">
        <f>F240/F234*100</f>
        <v>4.0703620372264266</v>
      </c>
      <c r="M238">
        <f>F240/F237*100</f>
        <v>29.525222551928781</v>
      </c>
      <c r="N238" s="2" t="s">
        <v>128</v>
      </c>
      <c r="Q238" t="s">
        <v>2</v>
      </c>
      <c r="R238" t="s">
        <v>73</v>
      </c>
      <c r="S238" t="s">
        <v>74</v>
      </c>
      <c r="T238" t="s">
        <v>75</v>
      </c>
      <c r="U238" t="s">
        <v>76</v>
      </c>
      <c r="V238" t="s">
        <v>3</v>
      </c>
      <c r="W238" t="s">
        <v>4</v>
      </c>
      <c r="X238" t="s">
        <v>5</v>
      </c>
      <c r="Y238" t="s">
        <v>6</v>
      </c>
      <c r="Z238" t="s">
        <v>7</v>
      </c>
      <c r="AA238" t="s">
        <v>8</v>
      </c>
      <c r="AB238" t="s">
        <v>9</v>
      </c>
      <c r="AC238" t="s">
        <v>10</v>
      </c>
      <c r="AD238" t="s">
        <v>48</v>
      </c>
      <c r="AE238">
        <f>Z240/X233*100</f>
        <v>0.36141645287541435</v>
      </c>
      <c r="AF238">
        <f>Z240/Z234*100</f>
        <v>6.5579340808698605</v>
      </c>
      <c r="AG238">
        <f>Z240/Z237*100</f>
        <v>35.74074074074074</v>
      </c>
      <c r="AH238" s="2" t="s">
        <v>128</v>
      </c>
    </row>
    <row r="239" spans="1:34" x14ac:dyDescent="0.3">
      <c r="A239" t="s">
        <v>1474</v>
      </c>
      <c r="B239">
        <v>22411.9</v>
      </c>
      <c r="C239">
        <v>7429.2</v>
      </c>
      <c r="D239">
        <v>4100</v>
      </c>
      <c r="E239">
        <v>3827</v>
      </c>
      <c r="F239">
        <v>273</v>
      </c>
      <c r="G239">
        <v>6.6589999999999998</v>
      </c>
      <c r="H239">
        <v>17.37</v>
      </c>
      <c r="I239">
        <v>15715604.4</v>
      </c>
      <c r="J239">
        <v>16635.5</v>
      </c>
      <c r="K239" s="10"/>
      <c r="Q239" t="s">
        <v>1513</v>
      </c>
      <c r="R239" t="s">
        <v>78</v>
      </c>
      <c r="T239" t="s">
        <v>2</v>
      </c>
      <c r="U239" t="s">
        <v>79</v>
      </c>
      <c r="V239">
        <v>14935.7</v>
      </c>
      <c r="W239">
        <v>5800.9</v>
      </c>
      <c r="X239">
        <v>2379</v>
      </c>
      <c r="Y239">
        <v>2153</v>
      </c>
      <c r="Z239">
        <v>226</v>
      </c>
      <c r="AA239">
        <v>9.5</v>
      </c>
      <c r="AB239">
        <v>22.79</v>
      </c>
      <c r="AC239">
        <v>9915451</v>
      </c>
      <c r="AD239">
        <v>31701.4</v>
      </c>
    </row>
    <row r="240" spans="1:34" x14ac:dyDescent="0.3">
      <c r="D240" s="2" t="s">
        <v>1449</v>
      </c>
      <c r="E240">
        <v>74</v>
      </c>
      <c r="F240">
        <f>F239-E240</f>
        <v>199</v>
      </c>
      <c r="K240" s="10"/>
      <c r="X240" s="2" t="s">
        <v>1449</v>
      </c>
      <c r="Y240">
        <v>33</v>
      </c>
      <c r="Z240">
        <f>Z239-Y240</f>
        <v>193</v>
      </c>
    </row>
    <row r="242" spans="1:34" x14ac:dyDescent="0.3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</row>
    <row r="244" spans="1:34" x14ac:dyDescent="0.3">
      <c r="A244" t="s">
        <v>2</v>
      </c>
      <c r="B244" t="s">
        <v>3</v>
      </c>
      <c r="C244" t="s">
        <v>4</v>
      </c>
      <c r="D244" t="s">
        <v>5</v>
      </c>
      <c r="E244" t="s">
        <v>6</v>
      </c>
      <c r="F244" t="s">
        <v>7</v>
      </c>
      <c r="G244" t="s">
        <v>8</v>
      </c>
      <c r="H244" t="s">
        <v>9</v>
      </c>
      <c r="I244" t="s">
        <v>10</v>
      </c>
      <c r="J244" t="s">
        <v>48</v>
      </c>
      <c r="K244" s="16" t="s">
        <v>1448</v>
      </c>
      <c r="L244" s="2" t="s">
        <v>1458</v>
      </c>
      <c r="M244" s="2" t="s">
        <v>1450</v>
      </c>
      <c r="Q244" t="s">
        <v>2</v>
      </c>
      <c r="R244" t="s">
        <v>73</v>
      </c>
      <c r="S244" t="s">
        <v>74</v>
      </c>
      <c r="T244" t="s">
        <v>75</v>
      </c>
      <c r="U244" t="s">
        <v>76</v>
      </c>
      <c r="V244" t="s">
        <v>3</v>
      </c>
      <c r="W244" t="s">
        <v>4</v>
      </c>
      <c r="X244" t="s">
        <v>5</v>
      </c>
      <c r="Y244" t="s">
        <v>6</v>
      </c>
      <c r="Z244" t="s">
        <v>7</v>
      </c>
      <c r="AA244" t="s">
        <v>8</v>
      </c>
      <c r="AB244" t="s">
        <v>9</v>
      </c>
      <c r="AC244" t="s">
        <v>10</v>
      </c>
      <c r="AD244" t="s">
        <v>48</v>
      </c>
      <c r="AE244" s="94" t="s">
        <v>1448</v>
      </c>
      <c r="AF244" s="2" t="s">
        <v>1458</v>
      </c>
      <c r="AG244" s="2" t="s">
        <v>1450</v>
      </c>
    </row>
    <row r="245" spans="1:34" x14ac:dyDescent="0.3">
      <c r="A245" t="s">
        <v>1475</v>
      </c>
      <c r="B245">
        <v>15583.1</v>
      </c>
      <c r="C245">
        <v>8694</v>
      </c>
      <c r="D245">
        <v>16235</v>
      </c>
      <c r="E245">
        <v>13763</v>
      </c>
      <c r="F245">
        <v>2472</v>
      </c>
      <c r="G245">
        <v>15.23</v>
      </c>
      <c r="H245">
        <v>160.16</v>
      </c>
      <c r="I245">
        <v>15434241.5</v>
      </c>
      <c r="J245">
        <v>18221</v>
      </c>
      <c r="K245" s="10">
        <f>F246/D245*100</f>
        <v>13.261472128118262</v>
      </c>
      <c r="N245" s="2" t="s">
        <v>1459</v>
      </c>
      <c r="Q245" t="s">
        <v>1514</v>
      </c>
      <c r="R245" t="s">
        <v>78</v>
      </c>
      <c r="T245" t="s">
        <v>2</v>
      </c>
      <c r="U245" t="s">
        <v>79</v>
      </c>
      <c r="V245">
        <v>30550.9</v>
      </c>
      <c r="W245">
        <v>7289.8</v>
      </c>
      <c r="X245">
        <v>51723</v>
      </c>
      <c r="Y245">
        <v>47781</v>
      </c>
      <c r="Z245">
        <v>3942</v>
      </c>
      <c r="AA245">
        <v>7.6210000000000004</v>
      </c>
      <c r="AB245">
        <v>398.95</v>
      </c>
      <c r="AC245">
        <v>9880975.0999999996</v>
      </c>
      <c r="AD245">
        <v>24886.799999999999</v>
      </c>
      <c r="AE245" s="69">
        <f>Z246/X245*100</f>
        <v>7.3932293177116568</v>
      </c>
      <c r="AH245" s="2" t="s">
        <v>1459</v>
      </c>
    </row>
    <row r="246" spans="1:34" x14ac:dyDescent="0.3">
      <c r="D246" s="2" t="s">
        <v>1449</v>
      </c>
      <c r="E246">
        <v>319</v>
      </c>
      <c r="F246">
        <f>F245-E246</f>
        <v>2153</v>
      </c>
      <c r="K246" s="10"/>
      <c r="N246" s="2"/>
      <c r="Q246" s="87" t="s">
        <v>1473</v>
      </c>
      <c r="X246" s="2" t="s">
        <v>1449</v>
      </c>
      <c r="Y246">
        <v>118</v>
      </c>
      <c r="Z246">
        <f>Z245-Y246</f>
        <v>3824</v>
      </c>
      <c r="AE246" s="69"/>
      <c r="AH246" s="2"/>
    </row>
    <row r="247" spans="1:34" x14ac:dyDescent="0.3">
      <c r="A247" t="s">
        <v>2</v>
      </c>
      <c r="B247" t="s">
        <v>3</v>
      </c>
      <c r="C247" t="s">
        <v>4</v>
      </c>
      <c r="D247" t="s">
        <v>5</v>
      </c>
      <c r="E247" t="s">
        <v>6</v>
      </c>
      <c r="F247" t="s">
        <v>7</v>
      </c>
      <c r="G247" t="s">
        <v>8</v>
      </c>
      <c r="H247" t="s">
        <v>9</v>
      </c>
      <c r="I247" t="s">
        <v>10</v>
      </c>
      <c r="J247" t="s">
        <v>48</v>
      </c>
      <c r="K247" s="10">
        <f>F249/D245*100</f>
        <v>2.2605481983369264</v>
      </c>
      <c r="N247" s="2" t="s">
        <v>1451</v>
      </c>
      <c r="Q247" t="s">
        <v>2</v>
      </c>
      <c r="R247" t="s">
        <v>73</v>
      </c>
      <c r="S247" t="s">
        <v>74</v>
      </c>
      <c r="T247" t="s">
        <v>75</v>
      </c>
      <c r="U247" t="s">
        <v>76</v>
      </c>
      <c r="V247" t="s">
        <v>3</v>
      </c>
      <c r="W247" t="s">
        <v>4</v>
      </c>
      <c r="X247" t="s">
        <v>5</v>
      </c>
      <c r="Y247" t="s">
        <v>6</v>
      </c>
      <c r="Z247" t="s">
        <v>7</v>
      </c>
      <c r="AA247" t="s">
        <v>8</v>
      </c>
      <c r="AB247" t="s">
        <v>9</v>
      </c>
      <c r="AC247" t="s">
        <v>10</v>
      </c>
      <c r="AD247" t="s">
        <v>48</v>
      </c>
      <c r="AE247">
        <f>Z249/X245*100</f>
        <v>0.38860854938808653</v>
      </c>
      <c r="AH247" s="2" t="s">
        <v>1451</v>
      </c>
    </row>
    <row r="248" spans="1:34" x14ac:dyDescent="0.3">
      <c r="A248" t="s">
        <v>1475</v>
      </c>
      <c r="B248">
        <v>15583.1</v>
      </c>
      <c r="C248">
        <v>8694</v>
      </c>
      <c r="D248">
        <v>16250</v>
      </c>
      <c r="E248">
        <v>15483</v>
      </c>
      <c r="F248">
        <v>767</v>
      </c>
      <c r="G248">
        <v>4.72</v>
      </c>
      <c r="H248">
        <v>49.69</v>
      </c>
      <c r="I248">
        <v>15434241.5</v>
      </c>
      <c r="J248">
        <v>18221</v>
      </c>
      <c r="K248" s="10"/>
      <c r="Q248" t="s">
        <v>1514</v>
      </c>
      <c r="R248" t="s">
        <v>78</v>
      </c>
      <c r="T248" t="s">
        <v>2</v>
      </c>
      <c r="U248" t="s">
        <v>79</v>
      </c>
      <c r="V248">
        <v>30550.9</v>
      </c>
      <c r="W248">
        <v>7289.8</v>
      </c>
      <c r="X248">
        <v>51709</v>
      </c>
      <c r="Y248">
        <v>51380</v>
      </c>
      <c r="Z248">
        <v>329</v>
      </c>
      <c r="AA248">
        <v>0.63629999999999998</v>
      </c>
      <c r="AB248">
        <v>33.299999999999997</v>
      </c>
      <c r="AC248">
        <v>9880975.0999999996</v>
      </c>
      <c r="AD248">
        <v>24886.799999999999</v>
      </c>
      <c r="AH248" s="2"/>
    </row>
    <row r="249" spans="1:34" x14ac:dyDescent="0.3">
      <c r="D249" s="2" t="s">
        <v>1449</v>
      </c>
      <c r="E249">
        <v>400</v>
      </c>
      <c r="F249">
        <f>F248-E249</f>
        <v>367</v>
      </c>
      <c r="K249" s="10"/>
      <c r="X249" s="2" t="s">
        <v>1449</v>
      </c>
      <c r="Y249">
        <v>128</v>
      </c>
      <c r="Z249">
        <f>Z248-Y249</f>
        <v>201</v>
      </c>
      <c r="AH249" s="2"/>
    </row>
    <row r="250" spans="1:34" x14ac:dyDescent="0.3">
      <c r="A250" t="s">
        <v>2</v>
      </c>
      <c r="B250" t="s">
        <v>3</v>
      </c>
      <c r="C250" t="s">
        <v>4</v>
      </c>
      <c r="D250" t="s">
        <v>5</v>
      </c>
      <c r="E250" t="s">
        <v>6</v>
      </c>
      <c r="F250" t="s">
        <v>7</v>
      </c>
      <c r="G250" t="s">
        <v>8</v>
      </c>
      <c r="H250" t="s">
        <v>9</v>
      </c>
      <c r="I250" t="s">
        <v>10</v>
      </c>
      <c r="J250" t="s">
        <v>48</v>
      </c>
      <c r="K250" s="10">
        <f>F252/D245*100</f>
        <v>0.62211271943332314</v>
      </c>
      <c r="L250">
        <f>F252/F246*100</f>
        <v>4.6911286576869484</v>
      </c>
      <c r="M250">
        <f>F252/F249*100</f>
        <v>27.520435967302454</v>
      </c>
      <c r="N250" s="2" t="s">
        <v>128</v>
      </c>
      <c r="Q250" t="s">
        <v>2</v>
      </c>
      <c r="R250" t="s">
        <v>73</v>
      </c>
      <c r="S250" t="s">
        <v>74</v>
      </c>
      <c r="T250" t="s">
        <v>75</v>
      </c>
      <c r="U250" t="s">
        <v>76</v>
      </c>
      <c r="V250" t="s">
        <v>3</v>
      </c>
      <c r="W250" t="s">
        <v>4</v>
      </c>
      <c r="X250" t="s">
        <v>5</v>
      </c>
      <c r="Y250" t="s">
        <v>6</v>
      </c>
      <c r="Z250" t="s">
        <v>7</v>
      </c>
      <c r="AA250" t="s">
        <v>8</v>
      </c>
      <c r="AB250" t="s">
        <v>9</v>
      </c>
      <c r="AC250" t="s">
        <v>10</v>
      </c>
      <c r="AD250" t="s">
        <v>48</v>
      </c>
      <c r="AE250">
        <f>Z252/X245*100</f>
        <v>8.5068538174506506E-2</v>
      </c>
      <c r="AF250">
        <f>Z252/Z246*100</f>
        <v>1.1506276150627615</v>
      </c>
      <c r="AG250">
        <f>Z252/Z249*100</f>
        <v>21.890547263681594</v>
      </c>
      <c r="AH250" s="2" t="s">
        <v>128</v>
      </c>
    </row>
    <row r="251" spans="1:34" x14ac:dyDescent="0.3">
      <c r="A251" t="s">
        <v>1475</v>
      </c>
      <c r="B251">
        <v>15583.1</v>
      </c>
      <c r="C251">
        <v>8694</v>
      </c>
      <c r="D251">
        <v>9678</v>
      </c>
      <c r="E251">
        <v>9454</v>
      </c>
      <c r="F251">
        <v>224</v>
      </c>
      <c r="G251">
        <v>2.3149999999999999</v>
      </c>
      <c r="H251">
        <v>14.51</v>
      </c>
      <c r="I251">
        <v>15434241.5</v>
      </c>
      <c r="J251">
        <v>18221</v>
      </c>
      <c r="K251" s="10"/>
      <c r="Q251" t="s">
        <v>1514</v>
      </c>
      <c r="R251" t="s">
        <v>78</v>
      </c>
      <c r="T251" t="s">
        <v>2</v>
      </c>
      <c r="U251" t="s">
        <v>79</v>
      </c>
      <c r="V251">
        <v>30550.9</v>
      </c>
      <c r="W251">
        <v>7289.8</v>
      </c>
      <c r="X251">
        <v>3872</v>
      </c>
      <c r="Y251">
        <v>3825</v>
      </c>
      <c r="Z251">
        <v>47</v>
      </c>
      <c r="AA251">
        <v>1.214</v>
      </c>
      <c r="AB251">
        <v>4.7569999999999997</v>
      </c>
      <c r="AC251">
        <v>9880975.0999999996</v>
      </c>
      <c r="AD251">
        <v>24886.799999999999</v>
      </c>
    </row>
    <row r="252" spans="1:34" x14ac:dyDescent="0.3">
      <c r="D252" s="2" t="s">
        <v>1449</v>
      </c>
      <c r="E252">
        <v>123</v>
      </c>
      <c r="F252">
        <f>F251-E252</f>
        <v>101</v>
      </c>
      <c r="K252" s="10"/>
      <c r="X252" s="2" t="s">
        <v>1449</v>
      </c>
      <c r="Y252">
        <v>3</v>
      </c>
      <c r="Z252">
        <f>Z251-Y252</f>
        <v>44</v>
      </c>
    </row>
    <row r="254" spans="1:34" x14ac:dyDescent="0.3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</row>
    <row r="256" spans="1:34" x14ac:dyDescent="0.3">
      <c r="A256" t="s">
        <v>2</v>
      </c>
      <c r="B256" t="s">
        <v>3</v>
      </c>
      <c r="C256" t="s">
        <v>4</v>
      </c>
      <c r="D256" t="s">
        <v>5</v>
      </c>
      <c r="E256" t="s">
        <v>6</v>
      </c>
      <c r="F256" t="s">
        <v>7</v>
      </c>
      <c r="G256" t="s">
        <v>8</v>
      </c>
      <c r="H256" t="s">
        <v>9</v>
      </c>
      <c r="I256" t="s">
        <v>10</v>
      </c>
      <c r="J256" t="s">
        <v>48</v>
      </c>
      <c r="K256" s="16" t="s">
        <v>1448</v>
      </c>
      <c r="L256" s="2" t="s">
        <v>1458</v>
      </c>
      <c r="M256" s="2" t="s">
        <v>1450</v>
      </c>
      <c r="Q256" t="s">
        <v>2</v>
      </c>
      <c r="R256" t="s">
        <v>73</v>
      </c>
      <c r="S256" t="s">
        <v>74</v>
      </c>
      <c r="T256" t="s">
        <v>75</v>
      </c>
      <c r="U256" t="s">
        <v>76</v>
      </c>
      <c r="V256" t="s">
        <v>3</v>
      </c>
      <c r="W256" t="s">
        <v>4</v>
      </c>
      <c r="X256" t="s">
        <v>5</v>
      </c>
      <c r="Y256" t="s">
        <v>6</v>
      </c>
      <c r="Z256" t="s">
        <v>7</v>
      </c>
      <c r="AA256" t="s">
        <v>8</v>
      </c>
      <c r="AB256" t="s">
        <v>9</v>
      </c>
      <c r="AC256" t="s">
        <v>10</v>
      </c>
      <c r="AD256" t="s">
        <v>48</v>
      </c>
      <c r="AE256" s="94" t="s">
        <v>1448</v>
      </c>
      <c r="AF256" s="2" t="s">
        <v>1458</v>
      </c>
      <c r="AG256" s="2" t="s">
        <v>1450</v>
      </c>
    </row>
    <row r="257" spans="1:34" x14ac:dyDescent="0.3">
      <c r="A257" t="s">
        <v>1476</v>
      </c>
      <c r="B257">
        <v>17502.3</v>
      </c>
      <c r="C257">
        <v>10806.4</v>
      </c>
      <c r="D257">
        <v>13475</v>
      </c>
      <c r="E257">
        <v>10107</v>
      </c>
      <c r="F257">
        <v>3368</v>
      </c>
      <c r="G257">
        <v>24.99</v>
      </c>
      <c r="H257">
        <v>283.17</v>
      </c>
      <c r="I257">
        <v>11893904.199999999</v>
      </c>
      <c r="J257">
        <v>13814.1</v>
      </c>
      <c r="K257" s="10">
        <f>F258/D257*100</f>
        <v>23.354359925788497</v>
      </c>
      <c r="N257" s="2" t="s">
        <v>1459</v>
      </c>
      <c r="Q257" t="s">
        <v>1515</v>
      </c>
      <c r="R257" t="s">
        <v>78</v>
      </c>
      <c r="T257" t="s">
        <v>2</v>
      </c>
      <c r="U257" t="s">
        <v>79</v>
      </c>
      <c r="V257">
        <v>14675.5</v>
      </c>
      <c r="W257">
        <v>6220.4</v>
      </c>
      <c r="X257">
        <v>38703</v>
      </c>
      <c r="Y257">
        <v>35071</v>
      </c>
      <c r="Z257">
        <v>3632</v>
      </c>
      <c r="AA257">
        <v>9.3840000000000003</v>
      </c>
      <c r="AB257">
        <v>601.72</v>
      </c>
      <c r="AC257">
        <v>6035985.7999999998</v>
      </c>
      <c r="AD257">
        <v>19832</v>
      </c>
      <c r="AE257" s="69">
        <f>Z258/X257*100</f>
        <v>9.1439940056326385</v>
      </c>
      <c r="AH257" s="2" t="s">
        <v>1459</v>
      </c>
    </row>
    <row r="258" spans="1:34" x14ac:dyDescent="0.3">
      <c r="A258" s="87" t="s">
        <v>1477</v>
      </c>
      <c r="D258" s="2" t="s">
        <v>1449</v>
      </c>
      <c r="E258">
        <v>221</v>
      </c>
      <c r="F258">
        <f>F257-E258</f>
        <v>3147</v>
      </c>
      <c r="K258" s="10"/>
      <c r="N258" s="2"/>
      <c r="X258" s="2" t="s">
        <v>1449</v>
      </c>
      <c r="Y258">
        <v>93</v>
      </c>
      <c r="Z258">
        <f>Z257-Y258</f>
        <v>3539</v>
      </c>
      <c r="AE258" s="69"/>
      <c r="AH258" s="2"/>
    </row>
    <row r="259" spans="1:34" x14ac:dyDescent="0.3">
      <c r="A259" t="s">
        <v>2</v>
      </c>
      <c r="B259" t="s">
        <v>3</v>
      </c>
      <c r="C259" t="s">
        <v>4</v>
      </c>
      <c r="D259" t="s">
        <v>5</v>
      </c>
      <c r="E259" t="s">
        <v>6</v>
      </c>
      <c r="F259" t="s">
        <v>7</v>
      </c>
      <c r="G259" t="s">
        <v>8</v>
      </c>
      <c r="H259" t="s">
        <v>9</v>
      </c>
      <c r="I259" t="s">
        <v>10</v>
      </c>
      <c r="J259" t="s">
        <v>48</v>
      </c>
      <c r="K259" s="10">
        <f>F261/D257*100</f>
        <v>10.018552875695732</v>
      </c>
      <c r="N259" s="2" t="s">
        <v>1451</v>
      </c>
      <c r="Q259" t="s">
        <v>2</v>
      </c>
      <c r="R259" t="s">
        <v>73</v>
      </c>
      <c r="S259" t="s">
        <v>74</v>
      </c>
      <c r="T259" t="s">
        <v>75</v>
      </c>
      <c r="U259" t="s">
        <v>76</v>
      </c>
      <c r="V259" t="s">
        <v>3</v>
      </c>
      <c r="W259" t="s">
        <v>4</v>
      </c>
      <c r="X259" t="s">
        <v>5</v>
      </c>
      <c r="Y259" t="s">
        <v>6</v>
      </c>
      <c r="Z259" t="s">
        <v>7</v>
      </c>
      <c r="AA259" t="s">
        <v>8</v>
      </c>
      <c r="AB259" t="s">
        <v>9</v>
      </c>
      <c r="AC259" t="s">
        <v>10</v>
      </c>
      <c r="AD259" t="s">
        <v>48</v>
      </c>
      <c r="AE259">
        <f>Z261/X257*100</f>
        <v>0.62269074748727493</v>
      </c>
      <c r="AH259" s="2" t="s">
        <v>1451</v>
      </c>
    </row>
    <row r="260" spans="1:34" x14ac:dyDescent="0.3">
      <c r="A260" t="s">
        <v>1476</v>
      </c>
      <c r="B260">
        <v>17502.3</v>
      </c>
      <c r="C260">
        <v>10806.4</v>
      </c>
      <c r="D260">
        <v>13471</v>
      </c>
      <c r="E260">
        <v>11632</v>
      </c>
      <c r="F260">
        <v>1839</v>
      </c>
      <c r="G260">
        <v>13.65</v>
      </c>
      <c r="H260">
        <v>154.62</v>
      </c>
      <c r="I260">
        <v>11893904.199999999</v>
      </c>
      <c r="J260">
        <v>13814.1</v>
      </c>
      <c r="K260" s="10"/>
      <c r="Q260" t="s">
        <v>1515</v>
      </c>
      <c r="R260" t="s">
        <v>78</v>
      </c>
      <c r="T260" t="s">
        <v>2</v>
      </c>
      <c r="U260" t="s">
        <v>79</v>
      </c>
      <c r="V260">
        <v>14675.5</v>
      </c>
      <c r="W260">
        <v>6220.4</v>
      </c>
      <c r="X260">
        <v>38615</v>
      </c>
      <c r="Y260">
        <v>38220</v>
      </c>
      <c r="Z260">
        <v>395</v>
      </c>
      <c r="AA260">
        <v>1.0229999999999999</v>
      </c>
      <c r="AB260">
        <v>65.44</v>
      </c>
      <c r="AC260">
        <v>6035985.7999999998</v>
      </c>
      <c r="AD260">
        <v>19832</v>
      </c>
      <c r="AH260" s="2"/>
    </row>
    <row r="261" spans="1:34" x14ac:dyDescent="0.3">
      <c r="D261" s="2" t="s">
        <v>1449</v>
      </c>
      <c r="E261">
        <v>489</v>
      </c>
      <c r="F261">
        <f>F260-E261</f>
        <v>1350</v>
      </c>
      <c r="K261" s="10"/>
      <c r="X261" s="2" t="s">
        <v>1449</v>
      </c>
      <c r="Y261">
        <v>154</v>
      </c>
      <c r="Z261">
        <f>Z260-Y261</f>
        <v>241</v>
      </c>
      <c r="AH261" s="2"/>
    </row>
    <row r="262" spans="1:34" x14ac:dyDescent="0.3">
      <c r="A262" t="s">
        <v>2</v>
      </c>
      <c r="B262" t="s">
        <v>3</v>
      </c>
      <c r="C262" t="s">
        <v>4</v>
      </c>
      <c r="D262" t="s">
        <v>5</v>
      </c>
      <c r="E262" t="s">
        <v>6</v>
      </c>
      <c r="F262" t="s">
        <v>7</v>
      </c>
      <c r="G262" t="s">
        <v>8</v>
      </c>
      <c r="H262" t="s">
        <v>9</v>
      </c>
      <c r="I262" t="s">
        <v>10</v>
      </c>
      <c r="J262" t="s">
        <v>48</v>
      </c>
      <c r="K262" s="10">
        <f>F264/D257*100</f>
        <v>4.0222634508348794</v>
      </c>
      <c r="L262">
        <f>F264/F258*100</f>
        <v>17.222751827136957</v>
      </c>
      <c r="M262">
        <f>F264/F261*100</f>
        <v>40.148148148148152</v>
      </c>
      <c r="N262" s="2" t="s">
        <v>128</v>
      </c>
      <c r="Q262" t="s">
        <v>2</v>
      </c>
      <c r="R262" t="s">
        <v>73</v>
      </c>
      <c r="S262" t="s">
        <v>74</v>
      </c>
      <c r="T262" t="s">
        <v>75</v>
      </c>
      <c r="U262" t="s">
        <v>76</v>
      </c>
      <c r="V262" t="s">
        <v>3</v>
      </c>
      <c r="W262" t="s">
        <v>4</v>
      </c>
      <c r="X262" t="s">
        <v>5</v>
      </c>
      <c r="Y262" t="s">
        <v>6</v>
      </c>
      <c r="Z262" t="s">
        <v>7</v>
      </c>
      <c r="AA262" t="s">
        <v>8</v>
      </c>
      <c r="AB262" t="s">
        <v>9</v>
      </c>
      <c r="AC262" t="s">
        <v>10</v>
      </c>
      <c r="AD262" t="s">
        <v>48</v>
      </c>
      <c r="AE262">
        <f>Z264/X257*100</f>
        <v>0.20670232281735268</v>
      </c>
      <c r="AF262">
        <f>Z264/Z258*100</f>
        <v>2.2605255721955353</v>
      </c>
      <c r="AG262">
        <f>Z264/Z261*100</f>
        <v>33.195020746887963</v>
      </c>
      <c r="AH262" s="2" t="s">
        <v>128</v>
      </c>
    </row>
    <row r="263" spans="1:34" x14ac:dyDescent="0.3">
      <c r="A263" t="s">
        <v>1476</v>
      </c>
      <c r="B263">
        <v>17502.3</v>
      </c>
      <c r="C263">
        <v>10806.4</v>
      </c>
      <c r="D263">
        <v>7689</v>
      </c>
      <c r="E263">
        <v>6883</v>
      </c>
      <c r="F263">
        <v>806</v>
      </c>
      <c r="G263">
        <v>10.48</v>
      </c>
      <c r="H263">
        <v>67.77</v>
      </c>
      <c r="I263">
        <v>11893904.199999999</v>
      </c>
      <c r="J263">
        <v>13814.1</v>
      </c>
      <c r="K263" s="10"/>
      <c r="Q263" t="s">
        <v>1515</v>
      </c>
      <c r="R263" t="s">
        <v>78</v>
      </c>
      <c r="T263" t="s">
        <v>2</v>
      </c>
      <c r="U263" t="s">
        <v>79</v>
      </c>
      <c r="V263">
        <v>14675.5</v>
      </c>
      <c r="W263">
        <v>6220.4</v>
      </c>
      <c r="X263">
        <v>1942</v>
      </c>
      <c r="Y263">
        <v>1847</v>
      </c>
      <c r="Z263">
        <v>95</v>
      </c>
      <c r="AA263">
        <v>4.8920000000000003</v>
      </c>
      <c r="AB263">
        <v>15.74</v>
      </c>
      <c r="AC263">
        <v>6035985.7999999998</v>
      </c>
      <c r="AD263">
        <v>19832</v>
      </c>
    </row>
    <row r="264" spans="1:34" x14ac:dyDescent="0.3">
      <c r="D264" s="2" t="s">
        <v>1449</v>
      </c>
      <c r="E264">
        <v>264</v>
      </c>
      <c r="F264">
        <f>F263-E264</f>
        <v>542</v>
      </c>
      <c r="K264" s="10"/>
      <c r="X264" s="2" t="s">
        <v>1449</v>
      </c>
      <c r="Y264">
        <v>15</v>
      </c>
      <c r="Z264">
        <f>Z263-Y264</f>
        <v>80</v>
      </c>
    </row>
    <row r="266" spans="1:34" x14ac:dyDescent="0.3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</row>
    <row r="268" spans="1:34" x14ac:dyDescent="0.3">
      <c r="A268" t="s">
        <v>2</v>
      </c>
      <c r="B268" t="s">
        <v>3</v>
      </c>
      <c r="C268" t="s">
        <v>4</v>
      </c>
      <c r="D268" t="s">
        <v>5</v>
      </c>
      <c r="E268" t="s">
        <v>6</v>
      </c>
      <c r="F268" t="s">
        <v>7</v>
      </c>
      <c r="G268" t="s">
        <v>8</v>
      </c>
      <c r="H268" t="s">
        <v>9</v>
      </c>
      <c r="I268" t="s">
        <v>10</v>
      </c>
      <c r="J268" t="s">
        <v>48</v>
      </c>
      <c r="K268" s="16" t="s">
        <v>1448</v>
      </c>
      <c r="L268" s="2" t="s">
        <v>1458</v>
      </c>
      <c r="M268" s="2" t="s">
        <v>1450</v>
      </c>
      <c r="Q268" t="s">
        <v>2</v>
      </c>
      <c r="R268" t="s">
        <v>73</v>
      </c>
      <c r="S268" t="s">
        <v>74</v>
      </c>
      <c r="T268" t="s">
        <v>75</v>
      </c>
      <c r="U268" t="s">
        <v>76</v>
      </c>
      <c r="V268" t="s">
        <v>3</v>
      </c>
      <c r="W268" t="s">
        <v>4</v>
      </c>
      <c r="X268" t="s">
        <v>5</v>
      </c>
      <c r="Y268" t="s">
        <v>6</v>
      </c>
      <c r="Z268" t="s">
        <v>7</v>
      </c>
      <c r="AA268" t="s">
        <v>8</v>
      </c>
      <c r="AB268" t="s">
        <v>9</v>
      </c>
      <c r="AC268" t="s">
        <v>10</v>
      </c>
      <c r="AD268" t="s">
        <v>48</v>
      </c>
      <c r="AE268" s="94" t="s">
        <v>1448</v>
      </c>
      <c r="AF268" s="2" t="s">
        <v>1458</v>
      </c>
      <c r="AG268" s="2" t="s">
        <v>1450</v>
      </c>
    </row>
    <row r="269" spans="1:34" x14ac:dyDescent="0.3">
      <c r="A269" t="s">
        <v>1478</v>
      </c>
      <c r="B269">
        <v>31709.1</v>
      </c>
      <c r="C269">
        <v>8529.7999999999993</v>
      </c>
      <c r="D269">
        <v>21366</v>
      </c>
      <c r="E269">
        <v>17395</v>
      </c>
      <c r="F269">
        <v>3971</v>
      </c>
      <c r="G269">
        <v>18.59</v>
      </c>
      <c r="H269">
        <v>230.24</v>
      </c>
      <c r="I269">
        <v>17247076.5</v>
      </c>
      <c r="J269">
        <v>18206</v>
      </c>
      <c r="K269" s="10">
        <f>F270/D269*100</f>
        <v>16.404568005241973</v>
      </c>
      <c r="N269" s="2" t="s">
        <v>1459</v>
      </c>
      <c r="Q269" t="s">
        <v>1516</v>
      </c>
      <c r="R269" t="s">
        <v>78</v>
      </c>
      <c r="T269" t="s">
        <v>2</v>
      </c>
      <c r="U269" t="s">
        <v>79</v>
      </c>
      <c r="V269">
        <v>20221.7</v>
      </c>
      <c r="W269">
        <v>7522.9</v>
      </c>
      <c r="X269">
        <v>42522</v>
      </c>
      <c r="Y269">
        <v>39228</v>
      </c>
      <c r="Z269">
        <v>3294</v>
      </c>
      <c r="AA269">
        <v>7.7469999999999999</v>
      </c>
      <c r="AB269">
        <v>390.57</v>
      </c>
      <c r="AC269">
        <v>8433720.1999999993</v>
      </c>
      <c r="AD269">
        <v>26398.9</v>
      </c>
      <c r="AE269" s="69">
        <f>Z270/X269*100</f>
        <v>7.5090541366821872</v>
      </c>
      <c r="AH269" s="2" t="s">
        <v>1459</v>
      </c>
    </row>
    <row r="270" spans="1:34" x14ac:dyDescent="0.3">
      <c r="A270" s="87" t="s">
        <v>1477</v>
      </c>
      <c r="D270" s="2" t="s">
        <v>1449</v>
      </c>
      <c r="E270">
        <v>466</v>
      </c>
      <c r="F270">
        <f>F269-E270</f>
        <v>3505</v>
      </c>
      <c r="K270" s="10"/>
      <c r="N270" s="2"/>
      <c r="Q270" s="87" t="s">
        <v>1473</v>
      </c>
      <c r="X270" s="2" t="s">
        <v>1449</v>
      </c>
      <c r="Y270">
        <v>101</v>
      </c>
      <c r="Z270">
        <f>Z269-Y270</f>
        <v>3193</v>
      </c>
      <c r="AE270" s="69"/>
      <c r="AH270" s="2"/>
    </row>
    <row r="271" spans="1:34" x14ac:dyDescent="0.3">
      <c r="A271" t="s">
        <v>2</v>
      </c>
      <c r="B271" t="s">
        <v>3</v>
      </c>
      <c r="C271" t="s">
        <v>4</v>
      </c>
      <c r="D271" t="s">
        <v>5</v>
      </c>
      <c r="E271" t="s">
        <v>6</v>
      </c>
      <c r="F271" t="s">
        <v>7</v>
      </c>
      <c r="G271" t="s">
        <v>8</v>
      </c>
      <c r="H271" t="s">
        <v>9</v>
      </c>
      <c r="I271" t="s">
        <v>10</v>
      </c>
      <c r="J271" t="s">
        <v>48</v>
      </c>
      <c r="K271" s="10">
        <f>F273/D269*100</f>
        <v>6.1780398764392022</v>
      </c>
      <c r="N271" s="2" t="s">
        <v>1451</v>
      </c>
      <c r="Q271" t="s">
        <v>2</v>
      </c>
      <c r="R271" t="s">
        <v>73</v>
      </c>
      <c r="S271" t="s">
        <v>74</v>
      </c>
      <c r="T271" t="s">
        <v>75</v>
      </c>
      <c r="U271" t="s">
        <v>76</v>
      </c>
      <c r="V271" t="s">
        <v>3</v>
      </c>
      <c r="W271" t="s">
        <v>4</v>
      </c>
      <c r="X271" t="s">
        <v>5</v>
      </c>
      <c r="Y271" t="s">
        <v>6</v>
      </c>
      <c r="Z271" t="s">
        <v>7</v>
      </c>
      <c r="AA271" t="s">
        <v>8</v>
      </c>
      <c r="AB271" t="s">
        <v>9</v>
      </c>
      <c r="AC271" t="s">
        <v>10</v>
      </c>
      <c r="AD271" t="s">
        <v>48</v>
      </c>
      <c r="AE271">
        <f>Z273/X269*100</f>
        <v>0.29631720050797233</v>
      </c>
      <c r="AH271" s="2" t="s">
        <v>1451</v>
      </c>
    </row>
    <row r="272" spans="1:34" x14ac:dyDescent="0.3">
      <c r="A272" t="s">
        <v>1478</v>
      </c>
      <c r="B272">
        <v>31709.1</v>
      </c>
      <c r="C272">
        <v>8529.7999999999993</v>
      </c>
      <c r="D272">
        <v>21329</v>
      </c>
      <c r="E272">
        <v>19199</v>
      </c>
      <c r="F272">
        <v>2130</v>
      </c>
      <c r="G272">
        <v>9.9860000000000007</v>
      </c>
      <c r="H272">
        <v>123.5</v>
      </c>
      <c r="I272">
        <v>17247076.5</v>
      </c>
      <c r="J272">
        <v>18206</v>
      </c>
      <c r="K272" s="10"/>
      <c r="Q272" t="s">
        <v>1516</v>
      </c>
      <c r="R272" t="s">
        <v>78</v>
      </c>
      <c r="T272" t="s">
        <v>2</v>
      </c>
      <c r="U272" t="s">
        <v>79</v>
      </c>
      <c r="V272">
        <v>20221.7</v>
      </c>
      <c r="W272">
        <v>7522.9</v>
      </c>
      <c r="X272">
        <v>42432</v>
      </c>
      <c r="Y272">
        <v>42214</v>
      </c>
      <c r="Z272">
        <v>218</v>
      </c>
      <c r="AA272">
        <v>0.51380000000000003</v>
      </c>
      <c r="AB272">
        <v>25.85</v>
      </c>
      <c r="AC272">
        <v>8433720.1999999993</v>
      </c>
      <c r="AD272">
        <v>26398.9</v>
      </c>
      <c r="AH272" s="2"/>
    </row>
    <row r="273" spans="1:34" x14ac:dyDescent="0.3">
      <c r="D273" s="2" t="s">
        <v>1449</v>
      </c>
      <c r="E273">
        <v>810</v>
      </c>
      <c r="F273">
        <f>F272-E273</f>
        <v>1320</v>
      </c>
      <c r="K273" s="10"/>
      <c r="X273" s="2" t="s">
        <v>1449</v>
      </c>
      <c r="Y273">
        <v>92</v>
      </c>
      <c r="Z273">
        <f>Z272-Y273</f>
        <v>126</v>
      </c>
      <c r="AH273" s="2"/>
    </row>
    <row r="274" spans="1:34" x14ac:dyDescent="0.3">
      <c r="A274" t="s">
        <v>2</v>
      </c>
      <c r="B274" t="s">
        <v>3</v>
      </c>
      <c r="C274" t="s">
        <v>4</v>
      </c>
      <c r="D274" t="s">
        <v>5</v>
      </c>
      <c r="E274" t="s">
        <v>6</v>
      </c>
      <c r="F274" t="s">
        <v>7</v>
      </c>
      <c r="G274" t="s">
        <v>8</v>
      </c>
      <c r="H274" t="s">
        <v>9</v>
      </c>
      <c r="I274" t="s">
        <v>10</v>
      </c>
      <c r="J274" t="s">
        <v>48</v>
      </c>
      <c r="K274" s="10">
        <f>F276/D269*100</f>
        <v>1.3479359730412805</v>
      </c>
      <c r="L274">
        <f>F276/F270*100</f>
        <v>8.216833095577746</v>
      </c>
      <c r="M274">
        <f>F276/F273*100</f>
        <v>21.818181818181817</v>
      </c>
      <c r="N274" s="2" t="s">
        <v>128</v>
      </c>
      <c r="Q274" t="s">
        <v>2</v>
      </c>
      <c r="R274" t="s">
        <v>73</v>
      </c>
      <c r="S274" t="s">
        <v>74</v>
      </c>
      <c r="T274" t="s">
        <v>75</v>
      </c>
      <c r="U274" t="s">
        <v>76</v>
      </c>
      <c r="V274" t="s">
        <v>3</v>
      </c>
      <c r="W274" t="s">
        <v>4</v>
      </c>
      <c r="X274" t="s">
        <v>5</v>
      </c>
      <c r="Y274" t="s">
        <v>6</v>
      </c>
      <c r="Z274" t="s">
        <v>7</v>
      </c>
      <c r="AA274" t="s">
        <v>8</v>
      </c>
      <c r="AB274" t="s">
        <v>9</v>
      </c>
      <c r="AC274" t="s">
        <v>10</v>
      </c>
      <c r="AD274" t="s">
        <v>48</v>
      </c>
      <c r="AE274">
        <f>Z276/X269*100</f>
        <v>2.351723813555336E-2</v>
      </c>
      <c r="AF274">
        <f>Z276/Z270*100</f>
        <v>0.31318509238960224</v>
      </c>
      <c r="AG274">
        <f>Z276/Z273*100</f>
        <v>7.9365079365079358</v>
      </c>
      <c r="AH274" s="2" t="s">
        <v>128</v>
      </c>
    </row>
    <row r="275" spans="1:34" x14ac:dyDescent="0.3">
      <c r="A275" t="s">
        <v>1478</v>
      </c>
      <c r="B275">
        <v>31709.1</v>
      </c>
      <c r="C275">
        <v>8529.7999999999993</v>
      </c>
      <c r="D275">
        <v>10997</v>
      </c>
      <c r="E275">
        <v>10476</v>
      </c>
      <c r="F275">
        <v>521</v>
      </c>
      <c r="G275">
        <v>4.7380000000000004</v>
      </c>
      <c r="H275">
        <v>30.21</v>
      </c>
      <c r="I275">
        <v>17247076.5</v>
      </c>
      <c r="J275">
        <v>18206</v>
      </c>
      <c r="K275" s="10"/>
      <c r="Q275" t="s">
        <v>1516</v>
      </c>
      <c r="R275" t="s">
        <v>78</v>
      </c>
      <c r="T275" t="s">
        <v>2</v>
      </c>
      <c r="U275" t="s">
        <v>79</v>
      </c>
      <c r="V275">
        <v>20221.7</v>
      </c>
      <c r="W275">
        <v>7522.9</v>
      </c>
      <c r="X275">
        <v>2732</v>
      </c>
      <c r="Y275">
        <v>2722</v>
      </c>
      <c r="Z275">
        <v>10</v>
      </c>
      <c r="AA275">
        <v>0.36599999999999999</v>
      </c>
      <c r="AB275">
        <v>1.1859999999999999</v>
      </c>
      <c r="AC275">
        <v>8433720.1999999993</v>
      </c>
      <c r="AD275">
        <v>26398.9</v>
      </c>
    </row>
    <row r="276" spans="1:34" x14ac:dyDescent="0.3">
      <c r="D276" s="2" t="s">
        <v>1449</v>
      </c>
      <c r="E276">
        <v>233</v>
      </c>
      <c r="F276">
        <f>F275-E276</f>
        <v>288</v>
      </c>
      <c r="K276" s="10"/>
      <c r="X276" s="2" t="s">
        <v>1449</v>
      </c>
      <c r="Y276">
        <v>0</v>
      </c>
      <c r="Z276">
        <f>Z275-Y276</f>
        <v>10</v>
      </c>
    </row>
    <row r="278" spans="1:34" x14ac:dyDescent="0.3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</row>
    <row r="280" spans="1:34" x14ac:dyDescent="0.3">
      <c r="A280" t="s">
        <v>2</v>
      </c>
      <c r="B280" t="s">
        <v>3</v>
      </c>
      <c r="C280" t="s">
        <v>4</v>
      </c>
      <c r="D280" t="s">
        <v>5</v>
      </c>
      <c r="E280" t="s">
        <v>6</v>
      </c>
      <c r="F280" t="s">
        <v>7</v>
      </c>
      <c r="G280" t="s">
        <v>8</v>
      </c>
      <c r="H280" t="s">
        <v>9</v>
      </c>
      <c r="I280" t="s">
        <v>10</v>
      </c>
      <c r="J280" t="s">
        <v>48</v>
      </c>
      <c r="K280" s="16" t="s">
        <v>1448</v>
      </c>
      <c r="L280" s="2" t="s">
        <v>1458</v>
      </c>
      <c r="M280" s="2" t="s">
        <v>1450</v>
      </c>
      <c r="Q280" t="s">
        <v>2</v>
      </c>
      <c r="R280" t="s">
        <v>73</v>
      </c>
      <c r="S280" t="s">
        <v>74</v>
      </c>
      <c r="T280" t="s">
        <v>75</v>
      </c>
      <c r="U280" t="s">
        <v>76</v>
      </c>
      <c r="V280" t="s">
        <v>3</v>
      </c>
      <c r="W280" t="s">
        <v>4</v>
      </c>
      <c r="X280" t="s">
        <v>5</v>
      </c>
      <c r="Y280" t="s">
        <v>6</v>
      </c>
      <c r="Z280" t="s">
        <v>7</v>
      </c>
      <c r="AA280" t="s">
        <v>8</v>
      </c>
      <c r="AB280" t="s">
        <v>9</v>
      </c>
      <c r="AC280" t="s">
        <v>10</v>
      </c>
      <c r="AD280" t="s">
        <v>48</v>
      </c>
      <c r="AE280" s="94" t="s">
        <v>1448</v>
      </c>
      <c r="AF280" s="2" t="s">
        <v>1458</v>
      </c>
      <c r="AG280" s="2" t="s">
        <v>1450</v>
      </c>
    </row>
    <row r="281" spans="1:34" x14ac:dyDescent="0.3">
      <c r="A281" t="s">
        <v>1479</v>
      </c>
      <c r="B281">
        <v>26020.7</v>
      </c>
      <c r="C281">
        <v>6782.8</v>
      </c>
      <c r="D281">
        <v>10763</v>
      </c>
      <c r="E281">
        <v>8135</v>
      </c>
      <c r="F281">
        <v>2628</v>
      </c>
      <c r="G281">
        <v>24.42</v>
      </c>
      <c r="H281">
        <v>418.24</v>
      </c>
      <c r="I281">
        <v>6283509.0999999996</v>
      </c>
      <c r="J281">
        <v>11492.7</v>
      </c>
      <c r="K281" s="10">
        <f>F282/D281*100</f>
        <v>22.391526526061504</v>
      </c>
      <c r="N281" s="2" t="s">
        <v>1459</v>
      </c>
      <c r="Q281" t="s">
        <v>1517</v>
      </c>
      <c r="R281" t="s">
        <v>78</v>
      </c>
      <c r="T281" t="s">
        <v>2</v>
      </c>
      <c r="U281" t="s">
        <v>79</v>
      </c>
      <c r="V281">
        <v>27244.7</v>
      </c>
      <c r="W281">
        <v>15293.2</v>
      </c>
      <c r="X281">
        <v>22823</v>
      </c>
      <c r="Y281">
        <v>22084</v>
      </c>
      <c r="Z281">
        <v>739</v>
      </c>
      <c r="AA281">
        <v>3.238</v>
      </c>
      <c r="AB281">
        <v>159.22</v>
      </c>
      <c r="AC281">
        <v>4641516.7</v>
      </c>
      <c r="AD281">
        <v>17721.400000000001</v>
      </c>
      <c r="AE281" s="69">
        <f>Z282/X281*100</f>
        <v>2.992595189063664</v>
      </c>
      <c r="AH281" s="2" t="s">
        <v>1459</v>
      </c>
    </row>
    <row r="282" spans="1:34" x14ac:dyDescent="0.3">
      <c r="D282" s="2" t="s">
        <v>1449</v>
      </c>
      <c r="E282">
        <v>218</v>
      </c>
      <c r="F282">
        <f>F281-E282</f>
        <v>2410</v>
      </c>
      <c r="K282" s="10"/>
      <c r="N282" s="2"/>
      <c r="X282" s="2" t="s">
        <v>1449</v>
      </c>
      <c r="Y282">
        <v>56</v>
      </c>
      <c r="Z282">
        <f>Z281-Y282</f>
        <v>683</v>
      </c>
      <c r="AE282" s="69"/>
      <c r="AH282" s="2"/>
    </row>
    <row r="283" spans="1:34" x14ac:dyDescent="0.3">
      <c r="A283" t="s">
        <v>2</v>
      </c>
      <c r="B283" t="s">
        <v>3</v>
      </c>
      <c r="C283" t="s">
        <v>4</v>
      </c>
      <c r="D283" t="s">
        <v>5</v>
      </c>
      <c r="E283" t="s">
        <v>6</v>
      </c>
      <c r="F283" t="s">
        <v>7</v>
      </c>
      <c r="G283" t="s">
        <v>8</v>
      </c>
      <c r="H283" t="s">
        <v>9</v>
      </c>
      <c r="I283" t="s">
        <v>10</v>
      </c>
      <c r="J283" t="s">
        <v>48</v>
      </c>
      <c r="K283" s="10">
        <f>F285/D281*100</f>
        <v>12.394313853014959</v>
      </c>
      <c r="N283" s="2" t="s">
        <v>1451</v>
      </c>
      <c r="Q283" t="s">
        <v>2</v>
      </c>
      <c r="R283" t="s">
        <v>73</v>
      </c>
      <c r="S283" t="s">
        <v>74</v>
      </c>
      <c r="T283" t="s">
        <v>75</v>
      </c>
      <c r="U283" t="s">
        <v>76</v>
      </c>
      <c r="V283" t="s">
        <v>3</v>
      </c>
      <c r="W283" t="s">
        <v>4</v>
      </c>
      <c r="X283" t="s">
        <v>5</v>
      </c>
      <c r="Y283" t="s">
        <v>6</v>
      </c>
      <c r="Z283" t="s">
        <v>7</v>
      </c>
      <c r="AA283" t="s">
        <v>8</v>
      </c>
      <c r="AB283" t="s">
        <v>9</v>
      </c>
      <c r="AC283" t="s">
        <v>10</v>
      </c>
      <c r="AD283" t="s">
        <v>48</v>
      </c>
      <c r="AE283">
        <f>Z285/X281*100</f>
        <v>0.67037637470972267</v>
      </c>
      <c r="AH283" s="2" t="s">
        <v>1451</v>
      </c>
    </row>
    <row r="284" spans="1:34" x14ac:dyDescent="0.3">
      <c r="A284" t="s">
        <v>1479</v>
      </c>
      <c r="B284">
        <v>26020.7</v>
      </c>
      <c r="C284">
        <v>6782.8</v>
      </c>
      <c r="D284">
        <v>10766</v>
      </c>
      <c r="E284">
        <v>9108</v>
      </c>
      <c r="F284">
        <v>1658</v>
      </c>
      <c r="G284">
        <v>15.4</v>
      </c>
      <c r="H284">
        <v>263.87</v>
      </c>
      <c r="I284">
        <v>6283509.0999999996</v>
      </c>
      <c r="J284">
        <v>11492.7</v>
      </c>
      <c r="K284" s="10"/>
      <c r="Q284" t="s">
        <v>1517</v>
      </c>
      <c r="R284" t="s">
        <v>78</v>
      </c>
      <c r="T284" t="s">
        <v>2</v>
      </c>
      <c r="U284" t="s">
        <v>79</v>
      </c>
      <c r="V284">
        <v>27244.7</v>
      </c>
      <c r="W284">
        <v>15293.2</v>
      </c>
      <c r="X284">
        <v>22745</v>
      </c>
      <c r="Y284">
        <v>22531</v>
      </c>
      <c r="Z284">
        <v>214</v>
      </c>
      <c r="AA284">
        <v>0.94089999999999996</v>
      </c>
      <c r="AB284">
        <v>46.11</v>
      </c>
      <c r="AC284">
        <v>4641516.7</v>
      </c>
      <c r="AD284">
        <v>17721.400000000001</v>
      </c>
      <c r="AH284" s="2"/>
    </row>
    <row r="285" spans="1:34" x14ac:dyDescent="0.3">
      <c r="D285" s="2" t="s">
        <v>1449</v>
      </c>
      <c r="E285">
        <v>324</v>
      </c>
      <c r="F285">
        <f>F284-E285</f>
        <v>1334</v>
      </c>
      <c r="K285" s="10"/>
      <c r="X285" s="2" t="s">
        <v>1449</v>
      </c>
      <c r="Y285">
        <v>61</v>
      </c>
      <c r="Z285">
        <f>Z284-Y285</f>
        <v>153</v>
      </c>
      <c r="AH285" s="2"/>
    </row>
    <row r="286" spans="1:34" x14ac:dyDescent="0.3">
      <c r="A286" t="s">
        <v>2</v>
      </c>
      <c r="B286" t="s">
        <v>3</v>
      </c>
      <c r="C286" t="s">
        <v>4</v>
      </c>
      <c r="D286" t="s">
        <v>5</v>
      </c>
      <c r="E286" t="s">
        <v>6</v>
      </c>
      <c r="F286" t="s">
        <v>7</v>
      </c>
      <c r="G286" t="s">
        <v>8</v>
      </c>
      <c r="H286" t="s">
        <v>9</v>
      </c>
      <c r="I286" t="s">
        <v>10</v>
      </c>
      <c r="J286" t="s">
        <v>48</v>
      </c>
      <c r="K286" s="10">
        <f>F288/D281*100</f>
        <v>1.6445229025364674</v>
      </c>
      <c r="L286">
        <f>F288/F282*100</f>
        <v>7.3443983402489632</v>
      </c>
      <c r="M286">
        <f>F288/F285*100</f>
        <v>13.268365817091453</v>
      </c>
      <c r="N286" s="2" t="s">
        <v>128</v>
      </c>
      <c r="Q286" t="s">
        <v>2</v>
      </c>
      <c r="R286" t="s">
        <v>73</v>
      </c>
      <c r="S286" t="s">
        <v>74</v>
      </c>
      <c r="T286" t="s">
        <v>75</v>
      </c>
      <c r="U286" t="s">
        <v>76</v>
      </c>
      <c r="V286" t="s">
        <v>3</v>
      </c>
      <c r="W286" t="s">
        <v>4</v>
      </c>
      <c r="X286" t="s">
        <v>5</v>
      </c>
      <c r="Y286" t="s">
        <v>6</v>
      </c>
      <c r="Z286" t="s">
        <v>7</v>
      </c>
      <c r="AA286" t="s">
        <v>8</v>
      </c>
      <c r="AB286" t="s">
        <v>9</v>
      </c>
      <c r="AC286" t="s">
        <v>10</v>
      </c>
      <c r="AD286" t="s">
        <v>48</v>
      </c>
      <c r="AE286">
        <f>Z288/X281*100</f>
        <v>0.16211716251150154</v>
      </c>
      <c r="AF286">
        <f>Z288/Z282*100</f>
        <v>5.4172767203513912</v>
      </c>
      <c r="AG286">
        <f>Z288/Z285*100</f>
        <v>24.183006535947712</v>
      </c>
      <c r="AH286" s="2" t="s">
        <v>128</v>
      </c>
    </row>
    <row r="287" spans="1:34" x14ac:dyDescent="0.3">
      <c r="A287" t="s">
        <v>1479</v>
      </c>
      <c r="B287">
        <v>26020.7</v>
      </c>
      <c r="C287">
        <v>6782.8</v>
      </c>
      <c r="D287">
        <v>6552</v>
      </c>
      <c r="E287">
        <v>6252</v>
      </c>
      <c r="F287">
        <v>300</v>
      </c>
      <c r="G287">
        <v>4.5789999999999997</v>
      </c>
      <c r="H287">
        <v>47.74</v>
      </c>
      <c r="I287">
        <v>6283509.0999999996</v>
      </c>
      <c r="J287">
        <v>11492.7</v>
      </c>
      <c r="K287" s="10"/>
      <c r="Q287" t="s">
        <v>1517</v>
      </c>
      <c r="R287" t="s">
        <v>78</v>
      </c>
      <c r="T287" t="s">
        <v>2</v>
      </c>
      <c r="U287" t="s">
        <v>79</v>
      </c>
      <c r="V287">
        <v>27244.7</v>
      </c>
      <c r="W287">
        <v>15293.2</v>
      </c>
      <c r="X287">
        <v>647</v>
      </c>
      <c r="Y287">
        <v>597</v>
      </c>
      <c r="Z287">
        <v>50</v>
      </c>
      <c r="AA287">
        <v>7.7279999999999998</v>
      </c>
      <c r="AB287">
        <v>10.77</v>
      </c>
      <c r="AC287">
        <v>4641516.7</v>
      </c>
      <c r="AD287">
        <v>17721.400000000001</v>
      </c>
    </row>
    <row r="288" spans="1:34" x14ac:dyDescent="0.3">
      <c r="D288" s="2" t="s">
        <v>1449</v>
      </c>
      <c r="E288">
        <v>123</v>
      </c>
      <c r="F288">
        <f>F287-E288</f>
        <v>177</v>
      </c>
      <c r="K288" s="10"/>
      <c r="X288" s="2" t="s">
        <v>1449</v>
      </c>
      <c r="Y288">
        <v>13</v>
      </c>
      <c r="Z288">
        <f>Z287-Y288</f>
        <v>37</v>
      </c>
    </row>
    <row r="290" spans="1:34" x14ac:dyDescent="0.3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</row>
    <row r="292" spans="1:34" x14ac:dyDescent="0.3">
      <c r="A292" t="s">
        <v>2</v>
      </c>
      <c r="B292" t="s">
        <v>3</v>
      </c>
      <c r="C292" t="s">
        <v>4</v>
      </c>
      <c r="D292" t="s">
        <v>5</v>
      </c>
      <c r="E292" t="s">
        <v>6</v>
      </c>
      <c r="F292" t="s">
        <v>7</v>
      </c>
      <c r="G292" t="s">
        <v>8</v>
      </c>
      <c r="H292" t="s">
        <v>9</v>
      </c>
      <c r="I292" t="s">
        <v>10</v>
      </c>
      <c r="J292" t="s">
        <v>48</v>
      </c>
      <c r="K292" s="16" t="s">
        <v>1448</v>
      </c>
      <c r="L292" s="2" t="s">
        <v>1458</v>
      </c>
      <c r="M292" s="2" t="s">
        <v>1450</v>
      </c>
      <c r="O292" s="93"/>
      <c r="P292" s="76"/>
      <c r="Q292" s="76" t="s">
        <v>2</v>
      </c>
      <c r="R292" t="s">
        <v>73</v>
      </c>
      <c r="S292" t="s">
        <v>74</v>
      </c>
      <c r="T292" t="s">
        <v>75</v>
      </c>
      <c r="U292" t="s">
        <v>76</v>
      </c>
      <c r="V292" t="s">
        <v>3</v>
      </c>
      <c r="W292" t="s">
        <v>4</v>
      </c>
      <c r="X292" t="s">
        <v>5</v>
      </c>
      <c r="Y292" t="s">
        <v>6</v>
      </c>
      <c r="Z292" t="s">
        <v>7</v>
      </c>
      <c r="AA292" t="s">
        <v>8</v>
      </c>
      <c r="AB292" t="s">
        <v>9</v>
      </c>
      <c r="AC292" t="s">
        <v>10</v>
      </c>
      <c r="AD292" t="s">
        <v>48</v>
      </c>
      <c r="AE292" s="94" t="s">
        <v>1448</v>
      </c>
      <c r="AF292" s="2" t="s">
        <v>1458</v>
      </c>
      <c r="AG292" s="2" t="s">
        <v>1450</v>
      </c>
    </row>
    <row r="293" spans="1:34" x14ac:dyDescent="0.3">
      <c r="A293" t="s">
        <v>1480</v>
      </c>
      <c r="B293">
        <v>14028.2</v>
      </c>
      <c r="C293">
        <v>8813.6</v>
      </c>
      <c r="D293">
        <v>26728</v>
      </c>
      <c r="E293">
        <v>22693</v>
      </c>
      <c r="F293">
        <v>4035</v>
      </c>
      <c r="G293">
        <v>15.1</v>
      </c>
      <c r="H293">
        <v>200.52</v>
      </c>
      <c r="I293">
        <v>20123102.300000001</v>
      </c>
      <c r="J293">
        <v>19101.099999999999</v>
      </c>
      <c r="K293" s="10">
        <f>F294/D293*100</f>
        <v>13.506435199042203</v>
      </c>
      <c r="N293" s="2" t="s">
        <v>1459</v>
      </c>
      <c r="Q293" t="s">
        <v>1518</v>
      </c>
      <c r="R293" t="s">
        <v>78</v>
      </c>
      <c r="T293" t="s">
        <v>2</v>
      </c>
      <c r="U293" t="s">
        <v>79</v>
      </c>
      <c r="V293">
        <v>17774.2</v>
      </c>
      <c r="W293">
        <v>6381</v>
      </c>
      <c r="X293">
        <v>45681</v>
      </c>
      <c r="Y293">
        <v>42454</v>
      </c>
      <c r="Z293">
        <v>3227</v>
      </c>
      <c r="AA293">
        <v>7.0640000000000001</v>
      </c>
      <c r="AB293">
        <v>338.39</v>
      </c>
      <c r="AC293">
        <v>9536453.4000000004</v>
      </c>
      <c r="AD293">
        <v>30360.5</v>
      </c>
      <c r="AE293" s="69">
        <f>Z294/X293*100</f>
        <v>6.6351437140167686</v>
      </c>
      <c r="AH293" s="2" t="s">
        <v>1459</v>
      </c>
    </row>
    <row r="294" spans="1:34" x14ac:dyDescent="0.3">
      <c r="A294" s="87" t="s">
        <v>1477</v>
      </c>
      <c r="D294" s="2" t="s">
        <v>1449</v>
      </c>
      <c r="E294">
        <v>425</v>
      </c>
      <c r="F294">
        <f>F293-E294</f>
        <v>3610</v>
      </c>
      <c r="K294" s="10"/>
      <c r="N294" s="2"/>
      <c r="X294" s="2" t="s">
        <v>1449</v>
      </c>
      <c r="Y294">
        <v>196</v>
      </c>
      <c r="Z294">
        <f>Z293-Y294</f>
        <v>3031</v>
      </c>
      <c r="AE294" s="69"/>
      <c r="AH294" s="2"/>
    </row>
    <row r="295" spans="1:34" x14ac:dyDescent="0.3">
      <c r="A295" t="s">
        <v>2</v>
      </c>
      <c r="B295" t="s">
        <v>3</v>
      </c>
      <c r="C295" t="s">
        <v>4</v>
      </c>
      <c r="D295" t="s">
        <v>5</v>
      </c>
      <c r="E295" t="s">
        <v>6</v>
      </c>
      <c r="F295" t="s">
        <v>7</v>
      </c>
      <c r="G295" t="s">
        <v>8</v>
      </c>
      <c r="H295" t="s">
        <v>9</v>
      </c>
      <c r="I295" t="s">
        <v>10</v>
      </c>
      <c r="J295" t="s">
        <v>48</v>
      </c>
      <c r="K295" s="10">
        <f>F297/D293*100</f>
        <v>5.836575875486381</v>
      </c>
      <c r="N295" s="2" t="s">
        <v>1451</v>
      </c>
      <c r="Q295" t="s">
        <v>2</v>
      </c>
      <c r="R295" t="s">
        <v>73</v>
      </c>
      <c r="S295" t="s">
        <v>74</v>
      </c>
      <c r="T295" t="s">
        <v>75</v>
      </c>
      <c r="U295" t="s">
        <v>76</v>
      </c>
      <c r="V295" t="s">
        <v>3</v>
      </c>
      <c r="W295" t="s">
        <v>4</v>
      </c>
      <c r="X295" t="s">
        <v>5</v>
      </c>
      <c r="Y295" t="s">
        <v>6</v>
      </c>
      <c r="Z295" t="s">
        <v>7</v>
      </c>
      <c r="AA295" t="s">
        <v>8</v>
      </c>
      <c r="AB295" t="s">
        <v>9</v>
      </c>
      <c r="AC295" t="s">
        <v>10</v>
      </c>
      <c r="AD295" t="s">
        <v>48</v>
      </c>
      <c r="AE295">
        <f>Z297/X293*100</f>
        <v>1.5236093780784132</v>
      </c>
      <c r="AH295" s="2" t="s">
        <v>1451</v>
      </c>
    </row>
    <row r="296" spans="1:34" x14ac:dyDescent="0.3">
      <c r="A296" t="s">
        <v>1480</v>
      </c>
      <c r="B296">
        <v>14028.2</v>
      </c>
      <c r="C296">
        <v>8813.6</v>
      </c>
      <c r="D296">
        <v>26720</v>
      </c>
      <c r="E296">
        <v>24325</v>
      </c>
      <c r="F296">
        <v>2395</v>
      </c>
      <c r="G296">
        <v>8.9629999999999992</v>
      </c>
      <c r="H296">
        <v>119.02</v>
      </c>
      <c r="I296">
        <v>20123102.300000001</v>
      </c>
      <c r="J296">
        <v>19101.099999999999</v>
      </c>
      <c r="K296" s="10"/>
      <c r="Q296" t="s">
        <v>1518</v>
      </c>
      <c r="R296" t="s">
        <v>78</v>
      </c>
      <c r="T296" t="s">
        <v>2</v>
      </c>
      <c r="U296" t="s">
        <v>79</v>
      </c>
      <c r="V296">
        <v>17774.2</v>
      </c>
      <c r="W296">
        <v>6381</v>
      </c>
      <c r="X296">
        <v>45629</v>
      </c>
      <c r="Y296">
        <v>44603</v>
      </c>
      <c r="Z296">
        <v>1026</v>
      </c>
      <c r="AA296">
        <v>2.2490000000000001</v>
      </c>
      <c r="AB296">
        <v>107.59</v>
      </c>
      <c r="AC296">
        <v>9536453.4000000004</v>
      </c>
      <c r="AD296">
        <v>30360.5</v>
      </c>
      <c r="AH296" s="2"/>
    </row>
    <row r="297" spans="1:34" x14ac:dyDescent="0.3">
      <c r="D297" s="2" t="s">
        <v>1449</v>
      </c>
      <c r="E297">
        <v>835</v>
      </c>
      <c r="F297">
        <f>F296-E297</f>
        <v>1560</v>
      </c>
      <c r="K297" s="10"/>
      <c r="X297" s="2" t="s">
        <v>1449</v>
      </c>
      <c r="Y297">
        <v>330</v>
      </c>
      <c r="Z297">
        <f>Z296-Y297</f>
        <v>696</v>
      </c>
      <c r="AH297" s="2"/>
    </row>
    <row r="298" spans="1:34" x14ac:dyDescent="0.3">
      <c r="A298" t="s">
        <v>2</v>
      </c>
      <c r="B298" t="s">
        <v>3</v>
      </c>
      <c r="C298" t="s">
        <v>4</v>
      </c>
      <c r="D298" t="s">
        <v>5</v>
      </c>
      <c r="E298" t="s">
        <v>6</v>
      </c>
      <c r="F298" t="s">
        <v>7</v>
      </c>
      <c r="G298" t="s">
        <v>8</v>
      </c>
      <c r="H298" t="s">
        <v>9</v>
      </c>
      <c r="I298" t="s">
        <v>10</v>
      </c>
      <c r="J298" t="s">
        <v>48</v>
      </c>
      <c r="K298" s="10">
        <f>F300/D293*100</f>
        <v>2.7948219096079021</v>
      </c>
      <c r="L298">
        <f>F300/F294*100</f>
        <v>20.692520775623269</v>
      </c>
      <c r="M298">
        <f>F300/F297*100</f>
        <v>47.884615384615387</v>
      </c>
      <c r="N298" s="2" t="s">
        <v>128</v>
      </c>
      <c r="Q298" t="s">
        <v>2</v>
      </c>
      <c r="R298" t="s">
        <v>73</v>
      </c>
      <c r="S298" t="s">
        <v>74</v>
      </c>
      <c r="T298" t="s">
        <v>75</v>
      </c>
      <c r="U298" t="s">
        <v>76</v>
      </c>
      <c r="V298" t="s">
        <v>3</v>
      </c>
      <c r="W298" t="s">
        <v>4</v>
      </c>
      <c r="X298" t="s">
        <v>5</v>
      </c>
      <c r="Y298" t="s">
        <v>6</v>
      </c>
      <c r="Z298" t="s">
        <v>7</v>
      </c>
      <c r="AA298" t="s">
        <v>8</v>
      </c>
      <c r="AB298" t="s">
        <v>9</v>
      </c>
      <c r="AC298" t="s">
        <v>10</v>
      </c>
      <c r="AD298" t="s">
        <v>48</v>
      </c>
      <c r="AE298">
        <f>Z300/X293*100</f>
        <v>0.75085921936910316</v>
      </c>
      <c r="AF298">
        <f>Z300/Z294*100</f>
        <v>11.316397228637413</v>
      </c>
      <c r="AG298">
        <f>Z300/Z297*100</f>
        <v>49.281609195402297</v>
      </c>
      <c r="AH298" s="2" t="s">
        <v>128</v>
      </c>
    </row>
    <row r="299" spans="1:34" x14ac:dyDescent="0.3">
      <c r="A299" t="s">
        <v>1480</v>
      </c>
      <c r="B299">
        <v>14028.2</v>
      </c>
      <c r="C299">
        <v>8813.6</v>
      </c>
      <c r="D299">
        <v>13803</v>
      </c>
      <c r="E299">
        <v>12597</v>
      </c>
      <c r="F299">
        <v>1206</v>
      </c>
      <c r="G299">
        <v>8.7370000000000001</v>
      </c>
      <c r="H299">
        <v>59.93</v>
      </c>
      <c r="I299">
        <v>20123102.300000001</v>
      </c>
      <c r="J299">
        <v>19101.099999999999</v>
      </c>
      <c r="K299" s="10"/>
      <c r="Q299" t="s">
        <v>1518</v>
      </c>
      <c r="R299" t="s">
        <v>78</v>
      </c>
      <c r="T299" t="s">
        <v>2</v>
      </c>
      <c r="U299" t="s">
        <v>79</v>
      </c>
      <c r="V299">
        <v>17774.2</v>
      </c>
      <c r="W299">
        <v>6381</v>
      </c>
      <c r="X299">
        <v>4562</v>
      </c>
      <c r="Y299">
        <v>4110</v>
      </c>
      <c r="Z299">
        <v>452</v>
      </c>
      <c r="AA299">
        <v>9.9079999999999995</v>
      </c>
      <c r="AB299">
        <v>47.4</v>
      </c>
      <c r="AC299">
        <v>9536453.4000000004</v>
      </c>
      <c r="AD299">
        <v>30360.5</v>
      </c>
    </row>
    <row r="300" spans="1:34" x14ac:dyDescent="0.3">
      <c r="D300" s="2" t="s">
        <v>1449</v>
      </c>
      <c r="E300">
        <v>459</v>
      </c>
      <c r="F300">
        <f>F299-E300</f>
        <v>747</v>
      </c>
      <c r="K300" s="10"/>
      <c r="X300" s="2" t="s">
        <v>1449</v>
      </c>
      <c r="Y300">
        <v>109</v>
      </c>
      <c r="Z300">
        <f>Z299-Y300</f>
        <v>343</v>
      </c>
    </row>
    <row r="302" spans="1:34" x14ac:dyDescent="0.3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</row>
    <row r="304" spans="1:34" x14ac:dyDescent="0.3">
      <c r="A304" t="s">
        <v>2</v>
      </c>
      <c r="B304" t="s">
        <v>3</v>
      </c>
      <c r="C304" t="s">
        <v>4</v>
      </c>
      <c r="D304" t="s">
        <v>5</v>
      </c>
      <c r="E304" t="s">
        <v>6</v>
      </c>
      <c r="F304" t="s">
        <v>7</v>
      </c>
      <c r="G304" t="s">
        <v>8</v>
      </c>
      <c r="H304" t="s">
        <v>9</v>
      </c>
      <c r="I304" t="s">
        <v>10</v>
      </c>
      <c r="J304" t="s">
        <v>48</v>
      </c>
      <c r="K304" s="16" t="s">
        <v>1448</v>
      </c>
      <c r="L304" s="2" t="s">
        <v>1458</v>
      </c>
      <c r="M304" s="2" t="s">
        <v>1450</v>
      </c>
      <c r="Q304" t="s">
        <v>2</v>
      </c>
      <c r="R304" t="s">
        <v>73</v>
      </c>
      <c r="S304" t="s">
        <v>74</v>
      </c>
      <c r="T304" t="s">
        <v>75</v>
      </c>
      <c r="U304" t="s">
        <v>76</v>
      </c>
      <c r="V304" t="s">
        <v>3</v>
      </c>
      <c r="W304" t="s">
        <v>4</v>
      </c>
      <c r="X304" t="s">
        <v>5</v>
      </c>
      <c r="Y304" t="s">
        <v>6</v>
      </c>
      <c r="Z304" t="s">
        <v>7</v>
      </c>
      <c r="AA304" t="s">
        <v>8</v>
      </c>
      <c r="AB304" t="s">
        <v>9</v>
      </c>
      <c r="AC304" t="s">
        <v>10</v>
      </c>
      <c r="AD304" t="s">
        <v>48</v>
      </c>
      <c r="AE304" s="94" t="s">
        <v>1448</v>
      </c>
      <c r="AF304" s="2" t="s">
        <v>1458</v>
      </c>
      <c r="AG304" s="2" t="s">
        <v>1450</v>
      </c>
    </row>
    <row r="305" spans="1:34" x14ac:dyDescent="0.3">
      <c r="A305" t="s">
        <v>1481</v>
      </c>
      <c r="B305">
        <v>21143.3</v>
      </c>
      <c r="C305">
        <v>10334.5</v>
      </c>
      <c r="D305">
        <v>19324</v>
      </c>
      <c r="E305">
        <v>12967</v>
      </c>
      <c r="F305">
        <v>6357</v>
      </c>
      <c r="G305">
        <v>32.9</v>
      </c>
      <c r="H305">
        <v>443.44</v>
      </c>
      <c r="I305">
        <v>14335781.1</v>
      </c>
      <c r="J305">
        <v>17908</v>
      </c>
      <c r="K305" s="10">
        <f>F306/D305*100</f>
        <v>29.434899606706686</v>
      </c>
      <c r="N305" s="2" t="s">
        <v>1459</v>
      </c>
      <c r="Q305" t="s">
        <v>1519</v>
      </c>
      <c r="R305" t="s">
        <v>78</v>
      </c>
      <c r="T305" t="s">
        <v>2</v>
      </c>
      <c r="U305" t="s">
        <v>79</v>
      </c>
      <c r="V305">
        <v>16394.599999999999</v>
      </c>
      <c r="W305">
        <v>13402.6</v>
      </c>
      <c r="X305">
        <v>32211</v>
      </c>
      <c r="Y305">
        <v>30257</v>
      </c>
      <c r="Z305">
        <v>1954</v>
      </c>
      <c r="AA305">
        <v>6.0659999999999998</v>
      </c>
      <c r="AB305">
        <v>322.08999999999997</v>
      </c>
      <c r="AC305">
        <v>6066563.5999999996</v>
      </c>
      <c r="AD305">
        <v>21175.1</v>
      </c>
      <c r="AE305" s="69">
        <f>Z306/X305*100</f>
        <v>5.656452764583527</v>
      </c>
      <c r="AH305" s="2" t="s">
        <v>1459</v>
      </c>
    </row>
    <row r="306" spans="1:34" x14ac:dyDescent="0.3">
      <c r="D306" s="2" t="s">
        <v>1449</v>
      </c>
      <c r="E306">
        <v>669</v>
      </c>
      <c r="F306">
        <f>F305-E306</f>
        <v>5688</v>
      </c>
      <c r="K306" s="10"/>
      <c r="N306" s="2"/>
      <c r="X306" s="2" t="s">
        <v>1449</v>
      </c>
      <c r="Y306">
        <v>132</v>
      </c>
      <c r="Z306">
        <f>Z305-Y306</f>
        <v>1822</v>
      </c>
      <c r="AE306" s="69"/>
      <c r="AH306" s="2"/>
    </row>
    <row r="307" spans="1:34" x14ac:dyDescent="0.3">
      <c r="A307" t="s">
        <v>2</v>
      </c>
      <c r="B307" t="s">
        <v>3</v>
      </c>
      <c r="C307" t="s">
        <v>4</v>
      </c>
      <c r="D307" t="s">
        <v>5</v>
      </c>
      <c r="E307" t="s">
        <v>6</v>
      </c>
      <c r="F307" t="s">
        <v>7</v>
      </c>
      <c r="G307" t="s">
        <v>8</v>
      </c>
      <c r="H307" t="s">
        <v>9</v>
      </c>
      <c r="I307" t="s">
        <v>10</v>
      </c>
      <c r="J307" t="s">
        <v>48</v>
      </c>
      <c r="K307" s="10">
        <f>F309/D305*100</f>
        <v>4.4245497826536955</v>
      </c>
      <c r="N307" s="2" t="s">
        <v>1451</v>
      </c>
      <c r="Q307" t="s">
        <v>2</v>
      </c>
      <c r="R307" t="s">
        <v>73</v>
      </c>
      <c r="S307" t="s">
        <v>74</v>
      </c>
      <c r="T307" t="s">
        <v>75</v>
      </c>
      <c r="U307" t="s">
        <v>76</v>
      </c>
      <c r="V307" t="s">
        <v>3</v>
      </c>
      <c r="W307" t="s">
        <v>4</v>
      </c>
      <c r="X307" t="s">
        <v>5</v>
      </c>
      <c r="Y307" t="s">
        <v>6</v>
      </c>
      <c r="Z307" t="s">
        <v>7</v>
      </c>
      <c r="AA307" t="s">
        <v>8</v>
      </c>
      <c r="AB307" t="s">
        <v>9</v>
      </c>
      <c r="AC307" t="s">
        <v>10</v>
      </c>
      <c r="AD307" t="s">
        <v>48</v>
      </c>
      <c r="AE307">
        <f>Z309/X305*100</f>
        <v>1.4591288690199</v>
      </c>
      <c r="AH307" s="2" t="s">
        <v>1451</v>
      </c>
    </row>
    <row r="308" spans="1:34" x14ac:dyDescent="0.3">
      <c r="A308" t="s">
        <v>1481</v>
      </c>
      <c r="B308">
        <v>21143.3</v>
      </c>
      <c r="C308">
        <v>10334.5</v>
      </c>
      <c r="D308">
        <v>19270</v>
      </c>
      <c r="E308">
        <v>17665</v>
      </c>
      <c r="F308">
        <v>1605</v>
      </c>
      <c r="G308">
        <v>8.3290000000000006</v>
      </c>
      <c r="H308">
        <v>111.96</v>
      </c>
      <c r="I308">
        <v>14335781.1</v>
      </c>
      <c r="J308">
        <v>17908</v>
      </c>
      <c r="K308" s="10"/>
      <c r="Q308" t="s">
        <v>1519</v>
      </c>
      <c r="R308" t="s">
        <v>78</v>
      </c>
      <c r="T308" t="s">
        <v>2</v>
      </c>
      <c r="U308" t="s">
        <v>79</v>
      </c>
      <c r="V308">
        <v>16394.599999999999</v>
      </c>
      <c r="W308">
        <v>13402.6</v>
      </c>
      <c r="X308">
        <v>32133</v>
      </c>
      <c r="Y308">
        <v>31498</v>
      </c>
      <c r="Z308">
        <v>635</v>
      </c>
      <c r="AA308">
        <v>1.976</v>
      </c>
      <c r="AB308">
        <v>104.67</v>
      </c>
      <c r="AC308">
        <v>6066563.5999999996</v>
      </c>
      <c r="AD308">
        <v>21175.1</v>
      </c>
      <c r="AH308" s="2"/>
    </row>
    <row r="309" spans="1:34" x14ac:dyDescent="0.3">
      <c r="D309" s="2" t="s">
        <v>1449</v>
      </c>
      <c r="E309">
        <v>750</v>
      </c>
      <c r="F309">
        <f>F308-E309</f>
        <v>855</v>
      </c>
      <c r="K309" s="10"/>
      <c r="X309" s="2" t="s">
        <v>1449</v>
      </c>
      <c r="Y309">
        <v>165</v>
      </c>
      <c r="Z309">
        <f>Z308-Y309</f>
        <v>470</v>
      </c>
      <c r="AH309" s="2"/>
    </row>
    <row r="310" spans="1:34" x14ac:dyDescent="0.3">
      <c r="A310" t="s">
        <v>2</v>
      </c>
      <c r="B310" t="s">
        <v>3</v>
      </c>
      <c r="C310" t="s">
        <v>4</v>
      </c>
      <c r="D310" t="s">
        <v>5</v>
      </c>
      <c r="E310" t="s">
        <v>6</v>
      </c>
      <c r="F310" t="s">
        <v>7</v>
      </c>
      <c r="G310" t="s">
        <v>8</v>
      </c>
      <c r="H310" t="s">
        <v>9</v>
      </c>
      <c r="I310" t="s">
        <v>10</v>
      </c>
      <c r="J310" t="s">
        <v>48</v>
      </c>
      <c r="K310" s="10">
        <f>F312/D305*100</f>
        <v>2.2873111157110331</v>
      </c>
      <c r="L310">
        <f>F312/F306*100</f>
        <v>7.7707454289732771</v>
      </c>
      <c r="M310">
        <f>F312/F309*100</f>
        <v>51.695906432748536</v>
      </c>
      <c r="N310" s="2" t="s">
        <v>128</v>
      </c>
      <c r="Q310" t="s">
        <v>2</v>
      </c>
      <c r="R310" t="s">
        <v>73</v>
      </c>
      <c r="S310" t="s">
        <v>74</v>
      </c>
      <c r="T310" t="s">
        <v>75</v>
      </c>
      <c r="U310" t="s">
        <v>76</v>
      </c>
      <c r="V310" t="s">
        <v>3</v>
      </c>
      <c r="W310" t="s">
        <v>4</v>
      </c>
      <c r="X310" t="s">
        <v>5</v>
      </c>
      <c r="Y310" t="s">
        <v>6</v>
      </c>
      <c r="Z310" t="s">
        <v>7</v>
      </c>
      <c r="AA310" t="s">
        <v>8</v>
      </c>
      <c r="AB310" t="s">
        <v>9</v>
      </c>
      <c r="AC310" t="s">
        <v>10</v>
      </c>
      <c r="AD310" t="s">
        <v>48</v>
      </c>
      <c r="AE310">
        <f>Z312/X305*100</f>
        <v>1.1207351525876252</v>
      </c>
      <c r="AF310">
        <f>Z312/Z306*100</f>
        <v>19.81339187705818</v>
      </c>
      <c r="AG310">
        <f>Z312/Z309*100</f>
        <v>76.808510638297875</v>
      </c>
      <c r="AH310" s="2" t="s">
        <v>128</v>
      </c>
    </row>
    <row r="311" spans="1:34" x14ac:dyDescent="0.3">
      <c r="A311" t="s">
        <v>1481</v>
      </c>
      <c r="B311">
        <v>21143.3</v>
      </c>
      <c r="C311">
        <v>10334.5</v>
      </c>
      <c r="D311">
        <v>8025</v>
      </c>
      <c r="E311">
        <v>7345</v>
      </c>
      <c r="F311">
        <v>680</v>
      </c>
      <c r="G311">
        <v>8.4740000000000002</v>
      </c>
      <c r="H311">
        <v>47.43</v>
      </c>
      <c r="I311">
        <v>14335781.1</v>
      </c>
      <c r="J311">
        <v>17908</v>
      </c>
      <c r="K311" s="10"/>
      <c r="Q311" t="s">
        <v>1519</v>
      </c>
      <c r="R311" t="s">
        <v>78</v>
      </c>
      <c r="T311" t="s">
        <v>2</v>
      </c>
      <c r="U311" t="s">
        <v>79</v>
      </c>
      <c r="V311">
        <v>16394.599999999999</v>
      </c>
      <c r="W311">
        <v>13402.6</v>
      </c>
      <c r="X311">
        <v>3244</v>
      </c>
      <c r="Y311">
        <v>2788</v>
      </c>
      <c r="Z311">
        <v>456</v>
      </c>
      <c r="AA311">
        <v>14.06</v>
      </c>
      <c r="AB311">
        <v>75.17</v>
      </c>
      <c r="AC311">
        <v>6066563.5999999996</v>
      </c>
      <c r="AD311">
        <v>21175.1</v>
      </c>
    </row>
    <row r="312" spans="1:34" x14ac:dyDescent="0.3">
      <c r="D312" s="2" t="s">
        <v>1449</v>
      </c>
      <c r="E312">
        <v>238</v>
      </c>
      <c r="F312">
        <f>F311-E312</f>
        <v>442</v>
      </c>
      <c r="K312" s="10"/>
      <c r="X312" s="2" t="s">
        <v>1449</v>
      </c>
      <c r="Y312">
        <v>95</v>
      </c>
      <c r="Z312">
        <f>Z311-Y312</f>
        <v>361</v>
      </c>
    </row>
    <row r="314" spans="1:34" x14ac:dyDescent="0.3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6"/>
    </row>
    <row r="316" spans="1:34" x14ac:dyDescent="0.3">
      <c r="A316" t="s">
        <v>2</v>
      </c>
      <c r="B316" t="s">
        <v>3</v>
      </c>
      <c r="C316" t="s">
        <v>4</v>
      </c>
      <c r="D316" t="s">
        <v>5</v>
      </c>
      <c r="E316" t="s">
        <v>6</v>
      </c>
      <c r="F316" t="s">
        <v>7</v>
      </c>
      <c r="G316" t="s">
        <v>8</v>
      </c>
      <c r="H316" t="s">
        <v>9</v>
      </c>
      <c r="I316" t="s">
        <v>10</v>
      </c>
      <c r="J316" t="s">
        <v>48</v>
      </c>
      <c r="K316" s="16" t="s">
        <v>1448</v>
      </c>
      <c r="L316" s="2" t="s">
        <v>1458</v>
      </c>
      <c r="M316" s="2" t="s">
        <v>1450</v>
      </c>
      <c r="Q316" t="s">
        <v>2</v>
      </c>
      <c r="R316" t="s">
        <v>73</v>
      </c>
      <c r="S316" t="s">
        <v>74</v>
      </c>
      <c r="T316" t="s">
        <v>75</v>
      </c>
      <c r="U316" t="s">
        <v>76</v>
      </c>
      <c r="V316" t="s">
        <v>3</v>
      </c>
      <c r="W316" t="s">
        <v>4</v>
      </c>
      <c r="X316" t="s">
        <v>5</v>
      </c>
      <c r="Y316" t="s">
        <v>6</v>
      </c>
      <c r="Z316" t="s">
        <v>7</v>
      </c>
      <c r="AA316" t="s">
        <v>8</v>
      </c>
      <c r="AB316" t="s">
        <v>9</v>
      </c>
      <c r="AC316" t="s">
        <v>10</v>
      </c>
      <c r="AD316" t="s">
        <v>48</v>
      </c>
      <c r="AE316" s="94" t="s">
        <v>1448</v>
      </c>
      <c r="AF316" s="2" t="s">
        <v>1458</v>
      </c>
      <c r="AG316" s="2" t="s">
        <v>1450</v>
      </c>
    </row>
    <row r="317" spans="1:34" x14ac:dyDescent="0.3">
      <c r="A317" t="s">
        <v>1482</v>
      </c>
      <c r="B317">
        <v>22925.5</v>
      </c>
      <c r="C317">
        <v>9473.5</v>
      </c>
      <c r="D317">
        <v>21427</v>
      </c>
      <c r="E317">
        <v>15780</v>
      </c>
      <c r="F317">
        <v>5647</v>
      </c>
      <c r="G317">
        <v>26.35</v>
      </c>
      <c r="H317">
        <v>504.17</v>
      </c>
      <c r="I317">
        <v>11200496.300000001</v>
      </c>
      <c r="J317">
        <v>14269.4</v>
      </c>
      <c r="K317" s="10">
        <f>F318/D317*100</f>
        <v>25.271853269239745</v>
      </c>
      <c r="N317" s="2" t="s">
        <v>1459</v>
      </c>
      <c r="Q317" t="s">
        <v>1520</v>
      </c>
      <c r="R317" t="s">
        <v>78</v>
      </c>
      <c r="T317" t="s">
        <v>2</v>
      </c>
      <c r="U317" t="s">
        <v>79</v>
      </c>
      <c r="V317">
        <v>25259.5</v>
      </c>
      <c r="W317">
        <v>7873.1</v>
      </c>
      <c r="X317">
        <v>56830</v>
      </c>
      <c r="Y317">
        <v>53895</v>
      </c>
      <c r="Z317">
        <v>2935</v>
      </c>
      <c r="AA317">
        <v>5.165</v>
      </c>
      <c r="AB317">
        <v>285.55</v>
      </c>
      <c r="AC317">
        <v>10278307.5</v>
      </c>
      <c r="AD317">
        <v>33926</v>
      </c>
      <c r="AE317" s="69">
        <f>Z318/X317*100</f>
        <v>4.7615695935245475</v>
      </c>
      <c r="AH317" s="2" t="s">
        <v>1459</v>
      </c>
    </row>
    <row r="318" spans="1:34" x14ac:dyDescent="0.3">
      <c r="D318" s="2" t="s">
        <v>1449</v>
      </c>
      <c r="E318">
        <v>232</v>
      </c>
      <c r="F318">
        <f>F317-E318</f>
        <v>5415</v>
      </c>
      <c r="K318" s="10"/>
      <c r="N318" s="2"/>
      <c r="X318" s="2" t="s">
        <v>1449</v>
      </c>
      <c r="Y318">
        <v>229</v>
      </c>
      <c r="Z318">
        <f>Z317-Y318</f>
        <v>2706</v>
      </c>
      <c r="AE318" s="69"/>
      <c r="AH318" s="2"/>
    </row>
    <row r="319" spans="1:34" x14ac:dyDescent="0.3">
      <c r="A319" t="s">
        <v>2</v>
      </c>
      <c r="B319" t="s">
        <v>3</v>
      </c>
      <c r="C319" t="s">
        <v>4</v>
      </c>
      <c r="D319" t="s">
        <v>5</v>
      </c>
      <c r="E319" t="s">
        <v>6</v>
      </c>
      <c r="F319" t="s">
        <v>7</v>
      </c>
      <c r="G319" t="s">
        <v>8</v>
      </c>
      <c r="H319" t="s">
        <v>9</v>
      </c>
      <c r="I319" t="s">
        <v>10</v>
      </c>
      <c r="J319" t="s">
        <v>48</v>
      </c>
      <c r="K319" s="10">
        <f>F321/D317*100</f>
        <v>4.9516964577402343</v>
      </c>
      <c r="N319" s="2" t="s">
        <v>1451</v>
      </c>
      <c r="Q319" t="s">
        <v>2</v>
      </c>
      <c r="R319" t="s">
        <v>73</v>
      </c>
      <c r="S319" t="s">
        <v>74</v>
      </c>
      <c r="T319" t="s">
        <v>75</v>
      </c>
      <c r="U319" t="s">
        <v>76</v>
      </c>
      <c r="V319" t="s">
        <v>3</v>
      </c>
      <c r="W319" t="s">
        <v>4</v>
      </c>
      <c r="X319" t="s">
        <v>5</v>
      </c>
      <c r="Y319" t="s">
        <v>6</v>
      </c>
      <c r="Z319" t="s">
        <v>7</v>
      </c>
      <c r="AA319" t="s">
        <v>8</v>
      </c>
      <c r="AB319" t="s">
        <v>9</v>
      </c>
      <c r="AC319" t="s">
        <v>10</v>
      </c>
      <c r="AD319" t="s">
        <v>48</v>
      </c>
      <c r="AE319">
        <f>Z321/X317*100</f>
        <v>0.77247932430054544</v>
      </c>
      <c r="AH319" s="2" t="s">
        <v>1451</v>
      </c>
    </row>
    <row r="320" spans="1:34" x14ac:dyDescent="0.3">
      <c r="A320" t="s">
        <v>1482</v>
      </c>
      <c r="B320">
        <v>22925.5</v>
      </c>
      <c r="C320">
        <v>9473.5</v>
      </c>
      <c r="D320">
        <v>21431</v>
      </c>
      <c r="E320">
        <v>20085</v>
      </c>
      <c r="F320">
        <v>1346</v>
      </c>
      <c r="G320">
        <v>6.2809999999999997</v>
      </c>
      <c r="H320">
        <v>120.17</v>
      </c>
      <c r="I320">
        <v>11200496.300000001</v>
      </c>
      <c r="J320">
        <v>14269.4</v>
      </c>
      <c r="K320" s="10"/>
      <c r="Q320" t="s">
        <v>1520</v>
      </c>
      <c r="R320" t="s">
        <v>78</v>
      </c>
      <c r="T320" t="s">
        <v>2</v>
      </c>
      <c r="U320" t="s">
        <v>79</v>
      </c>
      <c r="V320">
        <v>25259.5</v>
      </c>
      <c r="W320">
        <v>7873.1</v>
      </c>
      <c r="X320">
        <v>56662</v>
      </c>
      <c r="Y320">
        <v>55934</v>
      </c>
      <c r="Z320">
        <v>728</v>
      </c>
      <c r="AA320">
        <v>1.2849999999999999</v>
      </c>
      <c r="AB320">
        <v>70.83</v>
      </c>
      <c r="AC320">
        <v>10278307.5</v>
      </c>
      <c r="AD320">
        <v>33926</v>
      </c>
      <c r="AH320" s="2"/>
    </row>
    <row r="321" spans="1:34" x14ac:dyDescent="0.3">
      <c r="D321" s="2" t="s">
        <v>1449</v>
      </c>
      <c r="E321">
        <v>285</v>
      </c>
      <c r="F321">
        <f>F320-E321</f>
        <v>1061</v>
      </c>
      <c r="K321" s="10"/>
      <c r="X321" s="2" t="s">
        <v>1449</v>
      </c>
      <c r="Y321">
        <v>289</v>
      </c>
      <c r="Z321">
        <f>Z320-Y321</f>
        <v>439</v>
      </c>
      <c r="AH321" s="2"/>
    </row>
    <row r="322" spans="1:34" x14ac:dyDescent="0.3">
      <c r="A322" t="s">
        <v>2</v>
      </c>
      <c r="B322" t="s">
        <v>3</v>
      </c>
      <c r="C322" t="s">
        <v>4</v>
      </c>
      <c r="D322" t="s">
        <v>5</v>
      </c>
      <c r="E322" t="s">
        <v>6</v>
      </c>
      <c r="F322" t="s">
        <v>7</v>
      </c>
      <c r="G322" t="s">
        <v>8</v>
      </c>
      <c r="H322" t="s">
        <v>9</v>
      </c>
      <c r="I322" t="s">
        <v>10</v>
      </c>
      <c r="J322" t="s">
        <v>48</v>
      </c>
      <c r="K322" s="10">
        <f>F324/D317*100</f>
        <v>1.4841088346478741</v>
      </c>
      <c r="L322">
        <f>F324/F318*100</f>
        <v>5.8725761772853184</v>
      </c>
      <c r="M322">
        <f>F324/F321*100</f>
        <v>29.971724787935912</v>
      </c>
      <c r="N322" s="2" t="s">
        <v>128</v>
      </c>
      <c r="Q322" t="s">
        <v>2</v>
      </c>
      <c r="R322" t="s">
        <v>73</v>
      </c>
      <c r="S322" t="s">
        <v>74</v>
      </c>
      <c r="T322" t="s">
        <v>75</v>
      </c>
      <c r="U322" t="s">
        <v>76</v>
      </c>
      <c r="V322" t="s">
        <v>3</v>
      </c>
      <c r="W322" t="s">
        <v>4</v>
      </c>
      <c r="X322" t="s">
        <v>5</v>
      </c>
      <c r="Y322" t="s">
        <v>6</v>
      </c>
      <c r="Z322" t="s">
        <v>7</v>
      </c>
      <c r="AA322" t="s">
        <v>8</v>
      </c>
      <c r="AB322" t="s">
        <v>9</v>
      </c>
      <c r="AC322" t="s">
        <v>10</v>
      </c>
      <c r="AD322" t="s">
        <v>48</v>
      </c>
      <c r="AE322">
        <f>Z324/X317*100</f>
        <v>0.42055252507478441</v>
      </c>
      <c r="AF322">
        <f>Z324/Z318*100</f>
        <v>8.8322246858832223</v>
      </c>
      <c r="AG322">
        <f>Z324/Z321*100</f>
        <v>54.441913439635535</v>
      </c>
      <c r="AH322" s="2" t="s">
        <v>128</v>
      </c>
    </row>
    <row r="323" spans="1:34" x14ac:dyDescent="0.3">
      <c r="A323" t="s">
        <v>1482</v>
      </c>
      <c r="B323">
        <v>22925.5</v>
      </c>
      <c r="C323">
        <v>9473.5</v>
      </c>
      <c r="D323">
        <v>12487</v>
      </c>
      <c r="E323">
        <v>12025</v>
      </c>
      <c r="F323">
        <v>462</v>
      </c>
      <c r="G323">
        <v>3.7</v>
      </c>
      <c r="H323">
        <v>41.25</v>
      </c>
      <c r="I323">
        <v>11200496.300000001</v>
      </c>
      <c r="J323">
        <v>14269.4</v>
      </c>
      <c r="K323" s="10"/>
      <c r="Q323" t="s">
        <v>1520</v>
      </c>
      <c r="R323" t="s">
        <v>78</v>
      </c>
      <c r="T323" t="s">
        <v>2</v>
      </c>
      <c r="U323" t="s">
        <v>79</v>
      </c>
      <c r="V323">
        <v>25259.5</v>
      </c>
      <c r="W323">
        <v>7873.1</v>
      </c>
      <c r="X323">
        <v>4297</v>
      </c>
      <c r="Y323">
        <v>3949</v>
      </c>
      <c r="Z323">
        <v>348</v>
      </c>
      <c r="AA323">
        <v>8.0990000000000002</v>
      </c>
      <c r="AB323">
        <v>33.86</v>
      </c>
      <c r="AC323">
        <v>10278307.5</v>
      </c>
      <c r="AD323">
        <v>33926</v>
      </c>
    </row>
    <row r="324" spans="1:34" x14ac:dyDescent="0.3">
      <c r="D324" s="2" t="s">
        <v>1449</v>
      </c>
      <c r="E324">
        <v>144</v>
      </c>
      <c r="F324">
        <f>F323-E324</f>
        <v>318</v>
      </c>
      <c r="K324" s="10"/>
      <c r="X324" s="2" t="s">
        <v>1449</v>
      </c>
      <c r="Y324">
        <v>109</v>
      </c>
      <c r="Z324">
        <f>Z323-Y324</f>
        <v>239</v>
      </c>
    </row>
    <row r="326" spans="1:34" x14ac:dyDescent="0.3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</row>
    <row r="328" spans="1:34" x14ac:dyDescent="0.3">
      <c r="A328" t="s">
        <v>2</v>
      </c>
      <c r="B328" t="s">
        <v>3</v>
      </c>
      <c r="C328" t="s">
        <v>4</v>
      </c>
      <c r="D328" t="s">
        <v>5</v>
      </c>
      <c r="E328" t="s">
        <v>6</v>
      </c>
      <c r="F328" t="s">
        <v>7</v>
      </c>
      <c r="G328" t="s">
        <v>8</v>
      </c>
      <c r="H328" t="s">
        <v>9</v>
      </c>
      <c r="I328" t="s">
        <v>10</v>
      </c>
      <c r="J328" t="s">
        <v>48</v>
      </c>
      <c r="K328" s="16" t="s">
        <v>1448</v>
      </c>
      <c r="L328" s="2" t="s">
        <v>1458</v>
      </c>
      <c r="M328" s="2" t="s">
        <v>1450</v>
      </c>
      <c r="Q328" t="s">
        <v>2</v>
      </c>
      <c r="R328" t="s">
        <v>73</v>
      </c>
      <c r="S328" t="s">
        <v>74</v>
      </c>
      <c r="T328" t="s">
        <v>75</v>
      </c>
      <c r="U328" t="s">
        <v>76</v>
      </c>
      <c r="V328" t="s">
        <v>3</v>
      </c>
      <c r="W328" t="s">
        <v>4</v>
      </c>
      <c r="X328" t="s">
        <v>5</v>
      </c>
      <c r="Y328" t="s">
        <v>6</v>
      </c>
      <c r="Z328" t="s">
        <v>7</v>
      </c>
      <c r="AA328" t="s">
        <v>8</v>
      </c>
      <c r="AB328" t="s">
        <v>9</v>
      </c>
      <c r="AC328" t="s">
        <v>10</v>
      </c>
      <c r="AD328" t="s">
        <v>48</v>
      </c>
      <c r="AE328" s="94" t="s">
        <v>1448</v>
      </c>
      <c r="AF328" s="2" t="s">
        <v>1458</v>
      </c>
      <c r="AG328" s="2" t="s">
        <v>1450</v>
      </c>
    </row>
    <row r="329" spans="1:34" x14ac:dyDescent="0.3">
      <c r="A329" t="s">
        <v>1483</v>
      </c>
      <c r="B329">
        <v>14081.5</v>
      </c>
      <c r="C329">
        <v>11554.5</v>
      </c>
      <c r="D329">
        <v>10589</v>
      </c>
      <c r="E329">
        <v>8538</v>
      </c>
      <c r="F329">
        <v>2051</v>
      </c>
      <c r="G329">
        <v>19.37</v>
      </c>
      <c r="H329">
        <v>230.11</v>
      </c>
      <c r="I329">
        <v>8913233.6999999993</v>
      </c>
      <c r="J329">
        <v>12889.7</v>
      </c>
      <c r="K329" s="10">
        <f>F330/D329*100</f>
        <v>17.310416469921616</v>
      </c>
      <c r="N329" s="2" t="s">
        <v>1459</v>
      </c>
      <c r="Q329" t="s">
        <v>1521</v>
      </c>
      <c r="R329" t="s">
        <v>78</v>
      </c>
      <c r="T329" t="s">
        <v>2</v>
      </c>
      <c r="U329" t="s">
        <v>79</v>
      </c>
      <c r="V329">
        <v>13867.9</v>
      </c>
      <c r="W329">
        <v>13855.6</v>
      </c>
      <c r="X329">
        <v>59600</v>
      </c>
      <c r="Y329">
        <v>57634</v>
      </c>
      <c r="Z329">
        <v>1966</v>
      </c>
      <c r="AA329">
        <v>3.2989999999999999</v>
      </c>
      <c r="AB329">
        <v>198.27</v>
      </c>
      <c r="AC329">
        <v>9915522</v>
      </c>
      <c r="AD329">
        <v>31361</v>
      </c>
      <c r="AE329" s="69">
        <f>Z330/X329*100</f>
        <v>3.0822147651006713</v>
      </c>
      <c r="AH329" s="2" t="s">
        <v>1459</v>
      </c>
    </row>
    <row r="330" spans="1:34" x14ac:dyDescent="0.3">
      <c r="A330" s="87" t="s">
        <v>1477</v>
      </c>
      <c r="D330" s="2" t="s">
        <v>1449</v>
      </c>
      <c r="E330">
        <v>218</v>
      </c>
      <c r="F330">
        <f>F329-E330</f>
        <v>1833</v>
      </c>
      <c r="K330" s="10"/>
      <c r="N330" s="2"/>
      <c r="X330" s="2" t="s">
        <v>1449</v>
      </c>
      <c r="Y330">
        <v>129</v>
      </c>
      <c r="Z330">
        <f>Z329-Y330</f>
        <v>1837</v>
      </c>
      <c r="AE330" s="69"/>
      <c r="AH330" s="2"/>
    </row>
    <row r="331" spans="1:34" x14ac:dyDescent="0.3">
      <c r="A331" t="s">
        <v>2</v>
      </c>
      <c r="B331" t="s">
        <v>3</v>
      </c>
      <c r="C331" t="s">
        <v>4</v>
      </c>
      <c r="D331" t="s">
        <v>5</v>
      </c>
      <c r="E331" t="s">
        <v>6</v>
      </c>
      <c r="F331" t="s">
        <v>7</v>
      </c>
      <c r="G331" t="s">
        <v>8</v>
      </c>
      <c r="H331" t="s">
        <v>9</v>
      </c>
      <c r="I331" t="s">
        <v>10</v>
      </c>
      <c r="J331" t="s">
        <v>48</v>
      </c>
      <c r="K331" s="10">
        <f>F333/D329*100</f>
        <v>7.1867031825479266</v>
      </c>
      <c r="N331" s="2" t="s">
        <v>1451</v>
      </c>
      <c r="Q331" t="s">
        <v>2</v>
      </c>
      <c r="R331" t="s">
        <v>73</v>
      </c>
      <c r="S331" t="s">
        <v>74</v>
      </c>
      <c r="T331" t="s">
        <v>75</v>
      </c>
      <c r="U331" t="s">
        <v>76</v>
      </c>
      <c r="V331" t="s">
        <v>3</v>
      </c>
      <c r="W331" t="s">
        <v>4</v>
      </c>
      <c r="X331" t="s">
        <v>5</v>
      </c>
      <c r="Y331" t="s">
        <v>6</v>
      </c>
      <c r="Z331" t="s">
        <v>7</v>
      </c>
      <c r="AA331" t="s">
        <v>8</v>
      </c>
      <c r="AB331" t="s">
        <v>9</v>
      </c>
      <c r="AC331" t="s">
        <v>10</v>
      </c>
      <c r="AD331" t="s">
        <v>48</v>
      </c>
      <c r="AE331">
        <f>Z333/X329*100</f>
        <v>0.54697986577181212</v>
      </c>
      <c r="AH331" s="2" t="s">
        <v>1451</v>
      </c>
    </row>
    <row r="332" spans="1:34" x14ac:dyDescent="0.3">
      <c r="A332" t="s">
        <v>1483</v>
      </c>
      <c r="B332">
        <v>14081.5</v>
      </c>
      <c r="C332">
        <v>11554.5</v>
      </c>
      <c r="D332">
        <v>10601</v>
      </c>
      <c r="E332">
        <v>9447</v>
      </c>
      <c r="F332">
        <v>1154</v>
      </c>
      <c r="G332">
        <v>10.89</v>
      </c>
      <c r="H332">
        <v>129.47</v>
      </c>
      <c r="I332">
        <v>8913233.6999999993</v>
      </c>
      <c r="J332">
        <v>12889.7</v>
      </c>
      <c r="K332" s="10"/>
      <c r="Q332" t="s">
        <v>1521</v>
      </c>
      <c r="R332" t="s">
        <v>78</v>
      </c>
      <c r="T332" t="s">
        <v>2</v>
      </c>
      <c r="U332" t="s">
        <v>79</v>
      </c>
      <c r="V332">
        <v>13867.9</v>
      </c>
      <c r="W332">
        <v>13855.6</v>
      </c>
      <c r="X332">
        <v>59473</v>
      </c>
      <c r="Y332">
        <v>58938</v>
      </c>
      <c r="Z332">
        <v>535</v>
      </c>
      <c r="AA332">
        <v>0.89959999999999996</v>
      </c>
      <c r="AB332">
        <v>53.96</v>
      </c>
      <c r="AC332">
        <v>9915522</v>
      </c>
      <c r="AD332">
        <v>31361</v>
      </c>
      <c r="AH332" s="2"/>
    </row>
    <row r="333" spans="1:34" x14ac:dyDescent="0.3">
      <c r="D333" s="2" t="s">
        <v>1449</v>
      </c>
      <c r="E333">
        <v>393</v>
      </c>
      <c r="F333">
        <f>F332-E333</f>
        <v>761</v>
      </c>
      <c r="K333" s="10"/>
      <c r="X333" s="2" t="s">
        <v>1449</v>
      </c>
      <c r="Y333">
        <v>209</v>
      </c>
      <c r="Z333">
        <f>Z332-Y333</f>
        <v>326</v>
      </c>
      <c r="AH333" s="2"/>
    </row>
    <row r="334" spans="1:34" x14ac:dyDescent="0.3">
      <c r="A334" t="s">
        <v>2</v>
      </c>
      <c r="B334" t="s">
        <v>3</v>
      </c>
      <c r="C334" t="s">
        <v>4</v>
      </c>
      <c r="D334" t="s">
        <v>5</v>
      </c>
      <c r="E334" t="s">
        <v>6</v>
      </c>
      <c r="F334" t="s">
        <v>7</v>
      </c>
      <c r="G334" t="s">
        <v>8</v>
      </c>
      <c r="H334" t="s">
        <v>9</v>
      </c>
      <c r="I334" t="s">
        <v>10</v>
      </c>
      <c r="J334" t="s">
        <v>48</v>
      </c>
      <c r="K334" s="10">
        <f>F336/D329*100</f>
        <v>1.0765889130229485</v>
      </c>
      <c r="L334">
        <f>F336/F330*100</f>
        <v>6.2193126022913257</v>
      </c>
      <c r="M334">
        <f>F336/F333*100</f>
        <v>14.980289093298291</v>
      </c>
      <c r="N334" s="2" t="s">
        <v>128</v>
      </c>
      <c r="Q334" t="s">
        <v>2</v>
      </c>
      <c r="R334" t="s">
        <v>73</v>
      </c>
      <c r="S334" t="s">
        <v>74</v>
      </c>
      <c r="T334" t="s">
        <v>75</v>
      </c>
      <c r="U334" t="s">
        <v>76</v>
      </c>
      <c r="V334" t="s">
        <v>3</v>
      </c>
      <c r="W334" t="s">
        <v>4</v>
      </c>
      <c r="X334" t="s">
        <v>5</v>
      </c>
      <c r="Y334" t="s">
        <v>6</v>
      </c>
      <c r="Z334" t="s">
        <v>7</v>
      </c>
      <c r="AA334" t="s">
        <v>8</v>
      </c>
      <c r="AB334" t="s">
        <v>9</v>
      </c>
      <c r="AC334" t="s">
        <v>10</v>
      </c>
      <c r="AD334" t="s">
        <v>48</v>
      </c>
      <c r="AE334">
        <f>Z336/X329*100</f>
        <v>8.3892617449664433E-2</v>
      </c>
      <c r="AF334">
        <f>Z336/Z330*100</f>
        <v>2.7218290691344587</v>
      </c>
      <c r="AG334">
        <f>Z336/Z333*100</f>
        <v>15.337423312883436</v>
      </c>
      <c r="AH334" s="2" t="s">
        <v>128</v>
      </c>
    </row>
    <row r="335" spans="1:34" x14ac:dyDescent="0.3">
      <c r="A335" t="s">
        <v>1483</v>
      </c>
      <c r="B335">
        <v>14081.5</v>
      </c>
      <c r="C335">
        <v>11554.5</v>
      </c>
      <c r="D335">
        <v>2782</v>
      </c>
      <c r="E335">
        <v>2594</v>
      </c>
      <c r="F335">
        <v>188</v>
      </c>
      <c r="G335">
        <v>6.758</v>
      </c>
      <c r="H335">
        <v>21.09</v>
      </c>
      <c r="I335">
        <v>8913233.6999999993</v>
      </c>
      <c r="J335">
        <v>12889.7</v>
      </c>
      <c r="K335" s="10"/>
      <c r="Q335" t="s">
        <v>1521</v>
      </c>
      <c r="R335" t="s">
        <v>78</v>
      </c>
      <c r="T335" t="s">
        <v>2</v>
      </c>
      <c r="U335" t="s">
        <v>79</v>
      </c>
      <c r="V335">
        <v>13867.9</v>
      </c>
      <c r="W335">
        <v>13855.6</v>
      </c>
      <c r="X335">
        <v>1006</v>
      </c>
      <c r="Y335">
        <v>926</v>
      </c>
      <c r="Z335">
        <v>80</v>
      </c>
      <c r="AA335">
        <v>7.952</v>
      </c>
      <c r="AB335">
        <v>8.0679999999999996</v>
      </c>
      <c r="AC335">
        <v>9915522</v>
      </c>
      <c r="AD335">
        <v>31361</v>
      </c>
    </row>
    <row r="336" spans="1:34" x14ac:dyDescent="0.3">
      <c r="D336" s="2" t="s">
        <v>1449</v>
      </c>
      <c r="E336">
        <v>74</v>
      </c>
      <c r="F336">
        <f>F335-E336</f>
        <v>114</v>
      </c>
      <c r="K336" s="10"/>
      <c r="X336" s="2" t="s">
        <v>1449</v>
      </c>
      <c r="Y336">
        <v>30</v>
      </c>
      <c r="Z336">
        <f>Z335-Y336</f>
        <v>50</v>
      </c>
    </row>
    <row r="338" spans="1:34" x14ac:dyDescent="0.3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6"/>
    </row>
    <row r="340" spans="1:34" x14ac:dyDescent="0.3">
      <c r="A340" t="s">
        <v>2</v>
      </c>
      <c r="B340" t="s">
        <v>3</v>
      </c>
      <c r="C340" t="s">
        <v>4</v>
      </c>
      <c r="D340" t="s">
        <v>5</v>
      </c>
      <c r="E340" t="s">
        <v>6</v>
      </c>
      <c r="F340" t="s">
        <v>7</v>
      </c>
      <c r="G340" t="s">
        <v>8</v>
      </c>
      <c r="H340" t="s">
        <v>9</v>
      </c>
      <c r="I340" t="s">
        <v>10</v>
      </c>
      <c r="J340" t="s">
        <v>48</v>
      </c>
      <c r="K340" s="16" t="s">
        <v>1448</v>
      </c>
      <c r="L340" s="2" t="s">
        <v>1458</v>
      </c>
      <c r="M340" s="2" t="s">
        <v>1450</v>
      </c>
      <c r="Q340" t="s">
        <v>2</v>
      </c>
      <c r="R340" t="s">
        <v>73</v>
      </c>
      <c r="S340" t="s">
        <v>74</v>
      </c>
      <c r="T340" t="s">
        <v>75</v>
      </c>
      <c r="U340" t="s">
        <v>76</v>
      </c>
      <c r="V340" t="s">
        <v>3</v>
      </c>
      <c r="W340" t="s">
        <v>4</v>
      </c>
      <c r="X340" t="s">
        <v>5</v>
      </c>
      <c r="Y340" t="s">
        <v>6</v>
      </c>
      <c r="Z340" t="s">
        <v>7</v>
      </c>
      <c r="AA340" t="s">
        <v>8</v>
      </c>
      <c r="AB340" t="s">
        <v>9</v>
      </c>
      <c r="AC340" t="s">
        <v>10</v>
      </c>
      <c r="AD340" t="s">
        <v>48</v>
      </c>
      <c r="AE340" s="94" t="s">
        <v>1448</v>
      </c>
      <c r="AF340" s="2" t="s">
        <v>1458</v>
      </c>
      <c r="AG340" s="2" t="s">
        <v>1450</v>
      </c>
    </row>
    <row r="341" spans="1:34" x14ac:dyDescent="0.3">
      <c r="A341" t="s">
        <v>1484</v>
      </c>
      <c r="B341">
        <v>18551.599999999999</v>
      </c>
      <c r="C341">
        <v>10603.9</v>
      </c>
      <c r="D341">
        <v>25770</v>
      </c>
      <c r="E341">
        <v>19386</v>
      </c>
      <c r="F341">
        <v>6384</v>
      </c>
      <c r="G341">
        <v>24.77</v>
      </c>
      <c r="H341">
        <v>278</v>
      </c>
      <c r="I341">
        <v>22963965.300000001</v>
      </c>
      <c r="J341">
        <v>20657.599999999999</v>
      </c>
      <c r="K341" s="10">
        <f>F342/D341*100</f>
        <v>22.533954210322079</v>
      </c>
      <c r="N341" s="2" t="s">
        <v>1459</v>
      </c>
      <c r="Q341" t="s">
        <v>1523</v>
      </c>
      <c r="R341" t="s">
        <v>78</v>
      </c>
      <c r="T341" t="s">
        <v>2</v>
      </c>
      <c r="U341" t="s">
        <v>79</v>
      </c>
      <c r="V341">
        <v>18806.400000000001</v>
      </c>
      <c r="W341">
        <v>16231.7</v>
      </c>
      <c r="X341">
        <v>58988</v>
      </c>
      <c r="Y341">
        <v>54600</v>
      </c>
      <c r="Z341">
        <v>4388</v>
      </c>
      <c r="AA341">
        <v>7.4390000000000001</v>
      </c>
      <c r="AB341">
        <v>393.51</v>
      </c>
      <c r="AC341">
        <v>11150893</v>
      </c>
      <c r="AD341">
        <v>29620.3</v>
      </c>
      <c r="AE341" s="69">
        <f>Z342/X341*100</f>
        <v>6.430121380619787</v>
      </c>
      <c r="AH341" s="2" t="s">
        <v>1459</v>
      </c>
    </row>
    <row r="342" spans="1:34" x14ac:dyDescent="0.3">
      <c r="D342" s="2" t="s">
        <v>1449</v>
      </c>
      <c r="E342">
        <v>577</v>
      </c>
      <c r="F342">
        <f>F341-E342</f>
        <v>5807</v>
      </c>
      <c r="K342" s="10"/>
      <c r="N342" s="2"/>
      <c r="X342" s="2" t="s">
        <v>1449</v>
      </c>
      <c r="Y342">
        <v>595</v>
      </c>
      <c r="Z342">
        <f>Z341-Y342</f>
        <v>3793</v>
      </c>
      <c r="AE342" s="69"/>
      <c r="AH342" s="2"/>
    </row>
    <row r="343" spans="1:34" x14ac:dyDescent="0.3">
      <c r="A343" t="s">
        <v>2</v>
      </c>
      <c r="B343" t="s">
        <v>3</v>
      </c>
      <c r="C343" t="s">
        <v>4</v>
      </c>
      <c r="D343" t="s">
        <v>5</v>
      </c>
      <c r="E343" t="s">
        <v>6</v>
      </c>
      <c r="F343" t="s">
        <v>7</v>
      </c>
      <c r="G343" t="s">
        <v>8</v>
      </c>
      <c r="H343" t="s">
        <v>9</v>
      </c>
      <c r="I343" t="s">
        <v>10</v>
      </c>
      <c r="J343" t="s">
        <v>48</v>
      </c>
      <c r="K343" s="10">
        <f>F345/D341*100</f>
        <v>2.4058983313930931</v>
      </c>
      <c r="N343" s="2" t="s">
        <v>1451</v>
      </c>
      <c r="Q343" t="s">
        <v>2</v>
      </c>
      <c r="R343" t="s">
        <v>73</v>
      </c>
      <c r="S343" t="s">
        <v>74</v>
      </c>
      <c r="T343" t="s">
        <v>75</v>
      </c>
      <c r="U343" t="s">
        <v>76</v>
      </c>
      <c r="V343" t="s">
        <v>3</v>
      </c>
      <c r="W343" t="s">
        <v>4</v>
      </c>
      <c r="X343" t="s">
        <v>5</v>
      </c>
      <c r="Y343" t="s">
        <v>6</v>
      </c>
      <c r="Z343" t="s">
        <v>7</v>
      </c>
      <c r="AA343" t="s">
        <v>8</v>
      </c>
      <c r="AB343" t="s">
        <v>9</v>
      </c>
      <c r="AC343" t="s">
        <v>10</v>
      </c>
      <c r="AD343" t="s">
        <v>48</v>
      </c>
      <c r="AE343">
        <f>Z345/X341*100</f>
        <v>0.34583305078999116</v>
      </c>
      <c r="AH343" s="2" t="s">
        <v>1451</v>
      </c>
    </row>
    <row r="344" spans="1:34" x14ac:dyDescent="0.3">
      <c r="A344" t="s">
        <v>1484</v>
      </c>
      <c r="B344">
        <v>18551.599999999999</v>
      </c>
      <c r="C344">
        <v>10603.9</v>
      </c>
      <c r="D344">
        <v>25810</v>
      </c>
      <c r="E344">
        <v>24676</v>
      </c>
      <c r="F344">
        <v>1134</v>
      </c>
      <c r="G344">
        <v>4.3940000000000001</v>
      </c>
      <c r="H344">
        <v>49.38</v>
      </c>
      <c r="I344">
        <v>22963965.300000001</v>
      </c>
      <c r="J344">
        <v>20657.599999999999</v>
      </c>
      <c r="K344" s="10"/>
      <c r="Q344" t="s">
        <v>1523</v>
      </c>
      <c r="R344" t="s">
        <v>78</v>
      </c>
      <c r="T344" t="s">
        <v>2</v>
      </c>
      <c r="U344" t="s">
        <v>79</v>
      </c>
      <c r="V344">
        <v>18806.400000000001</v>
      </c>
      <c r="W344">
        <v>16231.7</v>
      </c>
      <c r="X344">
        <v>58877</v>
      </c>
      <c r="Y344">
        <v>58319</v>
      </c>
      <c r="Z344">
        <v>558</v>
      </c>
      <c r="AA344">
        <v>0.94769999999999999</v>
      </c>
      <c r="AB344">
        <v>50.04</v>
      </c>
      <c r="AC344">
        <v>11150893</v>
      </c>
      <c r="AD344">
        <v>29620.3</v>
      </c>
      <c r="AH344" s="2"/>
    </row>
    <row r="345" spans="1:34" x14ac:dyDescent="0.3">
      <c r="D345" s="2" t="s">
        <v>1449</v>
      </c>
      <c r="E345">
        <v>514</v>
      </c>
      <c r="F345">
        <f>F344-E345</f>
        <v>620</v>
      </c>
      <c r="K345" s="10"/>
      <c r="Q345" s="87" t="s">
        <v>1524</v>
      </c>
      <c r="X345" s="2" t="s">
        <v>1449</v>
      </c>
      <c r="Y345">
        <v>354</v>
      </c>
      <c r="Z345">
        <f>Z344-Y345</f>
        <v>204</v>
      </c>
      <c r="AH345" s="2"/>
    </row>
    <row r="346" spans="1:34" x14ac:dyDescent="0.3">
      <c r="A346" t="s">
        <v>2</v>
      </c>
      <c r="B346" t="s">
        <v>3</v>
      </c>
      <c r="C346" t="s">
        <v>4</v>
      </c>
      <c r="D346" t="s">
        <v>5</v>
      </c>
      <c r="E346" t="s">
        <v>6</v>
      </c>
      <c r="F346" t="s">
        <v>7</v>
      </c>
      <c r="G346" t="s">
        <v>8</v>
      </c>
      <c r="H346" t="s">
        <v>9</v>
      </c>
      <c r="I346" t="s">
        <v>10</v>
      </c>
      <c r="J346" t="s">
        <v>48</v>
      </c>
      <c r="K346" s="10">
        <f>F348/D341*100</f>
        <v>0.46565774155995343</v>
      </c>
      <c r="L346">
        <f>F348/F342*100</f>
        <v>2.0664714999138969</v>
      </c>
      <c r="M346">
        <f>F348/F345*100</f>
        <v>19.35483870967742</v>
      </c>
      <c r="N346" s="2" t="s">
        <v>128</v>
      </c>
      <c r="Q346" t="s">
        <v>2</v>
      </c>
      <c r="R346" t="s">
        <v>73</v>
      </c>
      <c r="S346" t="s">
        <v>74</v>
      </c>
      <c r="T346" t="s">
        <v>75</v>
      </c>
      <c r="U346" t="s">
        <v>76</v>
      </c>
      <c r="V346" t="s">
        <v>3</v>
      </c>
      <c r="W346" t="s">
        <v>4</v>
      </c>
      <c r="X346" t="s">
        <v>5</v>
      </c>
      <c r="Y346" t="s">
        <v>6</v>
      </c>
      <c r="Z346" t="s">
        <v>7</v>
      </c>
      <c r="AA346" t="s">
        <v>8</v>
      </c>
      <c r="AB346" t="s">
        <v>9</v>
      </c>
      <c r="AC346" t="s">
        <v>10</v>
      </c>
      <c r="AD346" t="s">
        <v>48</v>
      </c>
      <c r="AE346">
        <f>Z348/X341*100</f>
        <v>7.7981962433037233E-2</v>
      </c>
      <c r="AF346">
        <f>Z348/Z342*100</f>
        <v>1.2127603480094913</v>
      </c>
      <c r="AG346">
        <f>Z348/Z345*100</f>
        <v>22.549019607843139</v>
      </c>
      <c r="AH346" s="2" t="s">
        <v>128</v>
      </c>
    </row>
    <row r="347" spans="1:34" x14ac:dyDescent="0.3">
      <c r="A347" t="s">
        <v>1484</v>
      </c>
      <c r="B347">
        <v>18551.599999999999</v>
      </c>
      <c r="C347">
        <v>10603.9</v>
      </c>
      <c r="D347">
        <v>16908</v>
      </c>
      <c r="E347">
        <v>16640</v>
      </c>
      <c r="F347">
        <v>268</v>
      </c>
      <c r="G347">
        <v>1.585</v>
      </c>
      <c r="H347">
        <v>11.67</v>
      </c>
      <c r="I347">
        <v>22963965.300000001</v>
      </c>
      <c r="J347">
        <v>20657.599999999999</v>
      </c>
      <c r="K347" s="10"/>
      <c r="Q347" t="s">
        <v>1523</v>
      </c>
      <c r="R347" t="s">
        <v>78</v>
      </c>
      <c r="T347" t="s">
        <v>2</v>
      </c>
      <c r="U347" t="s">
        <v>79</v>
      </c>
      <c r="V347">
        <v>18806.400000000001</v>
      </c>
      <c r="W347">
        <v>16231.7</v>
      </c>
      <c r="X347">
        <v>5045</v>
      </c>
      <c r="Y347">
        <v>4989</v>
      </c>
      <c r="Z347">
        <v>56</v>
      </c>
      <c r="AA347">
        <v>1.1100000000000001</v>
      </c>
      <c r="AB347">
        <v>5.0220000000000002</v>
      </c>
      <c r="AC347">
        <v>11150893</v>
      </c>
      <c r="AD347">
        <v>29620.3</v>
      </c>
    </row>
    <row r="348" spans="1:34" x14ac:dyDescent="0.3">
      <c r="D348" s="2" t="s">
        <v>1449</v>
      </c>
      <c r="E348">
        <v>148</v>
      </c>
      <c r="F348">
        <f>F347-E348</f>
        <v>120</v>
      </c>
      <c r="K348" s="10"/>
      <c r="X348" s="2" t="s">
        <v>1449</v>
      </c>
      <c r="Y348">
        <v>10</v>
      </c>
      <c r="Z348">
        <f>Z347-Y348</f>
        <v>46</v>
      </c>
    </row>
    <row r="350" spans="1:34" x14ac:dyDescent="0.3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6"/>
    </row>
    <row r="352" spans="1:34" x14ac:dyDescent="0.3">
      <c r="A352" t="s">
        <v>2</v>
      </c>
      <c r="B352" t="s">
        <v>3</v>
      </c>
      <c r="C352" t="s">
        <v>4</v>
      </c>
      <c r="D352" t="s">
        <v>5</v>
      </c>
      <c r="E352" t="s">
        <v>6</v>
      </c>
      <c r="F352" t="s">
        <v>7</v>
      </c>
      <c r="G352" t="s">
        <v>8</v>
      </c>
      <c r="H352" t="s">
        <v>9</v>
      </c>
      <c r="I352" t="s">
        <v>10</v>
      </c>
      <c r="J352" t="s">
        <v>48</v>
      </c>
      <c r="K352" s="16" t="s">
        <v>1448</v>
      </c>
      <c r="L352" s="2" t="s">
        <v>1458</v>
      </c>
      <c r="M352" s="2" t="s">
        <v>1450</v>
      </c>
      <c r="Q352" t="s">
        <v>2</v>
      </c>
      <c r="R352" t="s">
        <v>73</v>
      </c>
      <c r="S352" t="s">
        <v>74</v>
      </c>
      <c r="T352" t="s">
        <v>75</v>
      </c>
      <c r="U352" t="s">
        <v>76</v>
      </c>
      <c r="V352" t="s">
        <v>3</v>
      </c>
      <c r="W352" t="s">
        <v>4</v>
      </c>
      <c r="X352" t="s">
        <v>5</v>
      </c>
      <c r="Y352" t="s">
        <v>6</v>
      </c>
      <c r="Z352" t="s">
        <v>7</v>
      </c>
      <c r="AA352" t="s">
        <v>8</v>
      </c>
      <c r="AB352" t="s">
        <v>9</v>
      </c>
      <c r="AC352" t="s">
        <v>10</v>
      </c>
      <c r="AD352" t="s">
        <v>48</v>
      </c>
      <c r="AE352" s="94" t="s">
        <v>1448</v>
      </c>
      <c r="AF352" s="2" t="s">
        <v>1458</v>
      </c>
      <c r="AG352" s="2" t="s">
        <v>1450</v>
      </c>
    </row>
    <row r="353" spans="1:34" x14ac:dyDescent="0.3">
      <c r="A353" t="s">
        <v>1485</v>
      </c>
      <c r="B353">
        <v>16204.1</v>
      </c>
      <c r="C353">
        <v>10265.4</v>
      </c>
      <c r="D353">
        <v>16961</v>
      </c>
      <c r="E353">
        <v>13823</v>
      </c>
      <c r="F353">
        <v>3138</v>
      </c>
      <c r="G353">
        <v>18.5</v>
      </c>
      <c r="H353">
        <v>206.68</v>
      </c>
      <c r="I353">
        <v>15182710.699999999</v>
      </c>
      <c r="J353">
        <v>17691.400000000001</v>
      </c>
      <c r="K353" s="10">
        <f>F354/D353*100</f>
        <v>16.620482282884264</v>
      </c>
      <c r="N353" s="2" t="s">
        <v>1459</v>
      </c>
      <c r="Q353" t="s">
        <v>1522</v>
      </c>
      <c r="R353" t="s">
        <v>78</v>
      </c>
      <c r="T353" t="s">
        <v>2</v>
      </c>
      <c r="U353" t="s">
        <v>79</v>
      </c>
      <c r="V353">
        <v>13804.9</v>
      </c>
      <c r="W353">
        <v>11478</v>
      </c>
      <c r="X353">
        <v>49433</v>
      </c>
      <c r="Y353">
        <v>43042</v>
      </c>
      <c r="Z353">
        <v>6391</v>
      </c>
      <c r="AA353">
        <v>12.93</v>
      </c>
      <c r="AB353">
        <v>736.79</v>
      </c>
      <c r="AC353">
        <v>8674096.1999999993</v>
      </c>
      <c r="AD353">
        <v>27690</v>
      </c>
      <c r="AE353" s="69">
        <f>Z354/X353*100</f>
        <v>12.279246657091416</v>
      </c>
      <c r="AH353" s="2" t="s">
        <v>1459</v>
      </c>
    </row>
    <row r="354" spans="1:34" x14ac:dyDescent="0.3">
      <c r="D354" s="2" t="s">
        <v>1449</v>
      </c>
      <c r="E354">
        <v>319</v>
      </c>
      <c r="F354">
        <f>F353-E354</f>
        <v>2819</v>
      </c>
      <c r="K354" s="10"/>
      <c r="N354" s="2"/>
      <c r="X354" s="2" t="s">
        <v>1449</v>
      </c>
      <c r="Y354">
        <v>321</v>
      </c>
      <c r="Z354">
        <f>Z353-Y354</f>
        <v>6070</v>
      </c>
      <c r="AE354" s="69"/>
      <c r="AH354" s="2"/>
    </row>
    <row r="355" spans="1:34" x14ac:dyDescent="0.3">
      <c r="A355" t="s">
        <v>2</v>
      </c>
      <c r="B355" t="s">
        <v>3</v>
      </c>
      <c r="C355" t="s">
        <v>4</v>
      </c>
      <c r="D355" t="s">
        <v>5</v>
      </c>
      <c r="E355" t="s">
        <v>6</v>
      </c>
      <c r="F355" t="s">
        <v>7</v>
      </c>
      <c r="G355" t="s">
        <v>8</v>
      </c>
      <c r="H355" t="s">
        <v>9</v>
      </c>
      <c r="I355" t="s">
        <v>10</v>
      </c>
      <c r="J355" t="s">
        <v>48</v>
      </c>
      <c r="K355" s="10">
        <f>F357/D353*100</f>
        <v>3.6613407228347383</v>
      </c>
      <c r="N355" s="2" t="s">
        <v>1451</v>
      </c>
      <c r="Q355" t="s">
        <v>2</v>
      </c>
      <c r="R355" t="s">
        <v>73</v>
      </c>
      <c r="S355" t="s">
        <v>74</v>
      </c>
      <c r="T355" t="s">
        <v>75</v>
      </c>
      <c r="U355" t="s">
        <v>76</v>
      </c>
      <c r="V355" t="s">
        <v>3</v>
      </c>
      <c r="W355" t="s">
        <v>4</v>
      </c>
      <c r="X355" t="s">
        <v>5</v>
      </c>
      <c r="Y355" t="s">
        <v>6</v>
      </c>
      <c r="Z355" t="s">
        <v>7</v>
      </c>
      <c r="AA355" t="s">
        <v>8</v>
      </c>
      <c r="AB355" t="s">
        <v>9</v>
      </c>
      <c r="AC355" t="s">
        <v>10</v>
      </c>
      <c r="AD355" t="s">
        <v>48</v>
      </c>
      <c r="AE355">
        <f>Z357/X353*100</f>
        <v>1.102502376954666</v>
      </c>
      <c r="AH355" s="2" t="s">
        <v>1451</v>
      </c>
    </row>
    <row r="356" spans="1:34" x14ac:dyDescent="0.3">
      <c r="A356" t="s">
        <v>1485</v>
      </c>
      <c r="B356">
        <v>16204.1</v>
      </c>
      <c r="C356">
        <v>10265.4</v>
      </c>
      <c r="D356">
        <v>16979</v>
      </c>
      <c r="E356">
        <v>15921</v>
      </c>
      <c r="F356">
        <v>1058</v>
      </c>
      <c r="G356">
        <v>6.2309999999999999</v>
      </c>
      <c r="H356">
        <v>69.680000000000007</v>
      </c>
      <c r="I356">
        <v>15182710.699999999</v>
      </c>
      <c r="J356">
        <v>17691.400000000001</v>
      </c>
      <c r="K356" s="10"/>
      <c r="Q356" t="s">
        <v>1522</v>
      </c>
      <c r="R356" t="s">
        <v>78</v>
      </c>
      <c r="T356" t="s">
        <v>2</v>
      </c>
      <c r="U356" t="s">
        <v>79</v>
      </c>
      <c r="V356">
        <v>13804.9</v>
      </c>
      <c r="W356">
        <v>11478</v>
      </c>
      <c r="X356">
        <v>49454</v>
      </c>
      <c r="Y356">
        <v>48538</v>
      </c>
      <c r="Z356">
        <v>916</v>
      </c>
      <c r="AA356">
        <v>1.8520000000000001</v>
      </c>
      <c r="AB356">
        <v>105.6</v>
      </c>
      <c r="AC356">
        <v>8674096.1999999993</v>
      </c>
      <c r="AD356">
        <v>27690</v>
      </c>
      <c r="AH356" s="2"/>
    </row>
    <row r="357" spans="1:34" x14ac:dyDescent="0.3">
      <c r="D357" s="2" t="s">
        <v>1449</v>
      </c>
      <c r="E357">
        <v>437</v>
      </c>
      <c r="F357">
        <f>F356-E357</f>
        <v>621</v>
      </c>
      <c r="K357" s="10"/>
      <c r="X357" s="2" t="s">
        <v>1449</v>
      </c>
      <c r="Y357">
        <v>371</v>
      </c>
      <c r="Z357">
        <f>Z356-Y357</f>
        <v>545</v>
      </c>
      <c r="AH357" s="2"/>
    </row>
    <row r="358" spans="1:34" x14ac:dyDescent="0.3">
      <c r="A358" t="s">
        <v>2</v>
      </c>
      <c r="B358" t="s">
        <v>3</v>
      </c>
      <c r="C358" t="s">
        <v>4</v>
      </c>
      <c r="D358" t="s">
        <v>5</v>
      </c>
      <c r="E358" t="s">
        <v>6</v>
      </c>
      <c r="F358" t="s">
        <v>7</v>
      </c>
      <c r="G358" t="s">
        <v>8</v>
      </c>
      <c r="H358" t="s">
        <v>9</v>
      </c>
      <c r="I358" t="s">
        <v>10</v>
      </c>
      <c r="J358" t="s">
        <v>48</v>
      </c>
      <c r="K358" s="10">
        <f>F360/D353*100</f>
        <v>0.90796533223276921</v>
      </c>
      <c r="L358">
        <f>F360/F354*100</f>
        <v>5.4629301170627889</v>
      </c>
      <c r="M358">
        <f>F360/F357*100</f>
        <v>24.798711755233494</v>
      </c>
      <c r="N358" s="2" t="s">
        <v>128</v>
      </c>
      <c r="Q358" t="s">
        <v>2</v>
      </c>
      <c r="R358" t="s">
        <v>73</v>
      </c>
      <c r="S358" t="s">
        <v>74</v>
      </c>
      <c r="T358" t="s">
        <v>75</v>
      </c>
      <c r="U358" t="s">
        <v>76</v>
      </c>
      <c r="V358" t="s">
        <v>3</v>
      </c>
      <c r="W358" t="s">
        <v>4</v>
      </c>
      <c r="X358" t="s">
        <v>5</v>
      </c>
      <c r="Y358" t="s">
        <v>6</v>
      </c>
      <c r="Z358" t="s">
        <v>7</v>
      </c>
      <c r="AA358" t="s">
        <v>8</v>
      </c>
      <c r="AB358" t="s">
        <v>9</v>
      </c>
      <c r="AC358" t="s">
        <v>10</v>
      </c>
      <c r="AD358" t="s">
        <v>48</v>
      </c>
      <c r="AE358">
        <f>Z360/X353*100</f>
        <v>0.27511985920336612</v>
      </c>
      <c r="AF358">
        <f>Z360/Z354*100</f>
        <v>2.2405271828665567</v>
      </c>
      <c r="AG358">
        <f>Z360/Z357*100</f>
        <v>24.954128440366972</v>
      </c>
      <c r="AH358" s="2" t="s">
        <v>128</v>
      </c>
    </row>
    <row r="359" spans="1:34" x14ac:dyDescent="0.3">
      <c r="A359" t="s">
        <v>1485</v>
      </c>
      <c r="B359">
        <v>16204.1</v>
      </c>
      <c r="C359">
        <v>10265.4</v>
      </c>
      <c r="D359">
        <v>7401</v>
      </c>
      <c r="E359">
        <v>7141</v>
      </c>
      <c r="F359">
        <v>260</v>
      </c>
      <c r="G359">
        <v>3.5129999999999999</v>
      </c>
      <c r="H359">
        <v>17.12</v>
      </c>
      <c r="I359">
        <v>15182710.699999999</v>
      </c>
      <c r="J359">
        <v>17691.400000000001</v>
      </c>
      <c r="K359" s="10"/>
      <c r="Q359" t="s">
        <v>1522</v>
      </c>
      <c r="R359" t="s">
        <v>78</v>
      </c>
      <c r="T359" t="s">
        <v>2</v>
      </c>
      <c r="U359" t="s">
        <v>79</v>
      </c>
      <c r="V359">
        <v>13804.9</v>
      </c>
      <c r="W359">
        <v>11478</v>
      </c>
      <c r="X359">
        <v>3097</v>
      </c>
      <c r="Y359">
        <v>2915</v>
      </c>
      <c r="Z359">
        <v>182</v>
      </c>
      <c r="AA359">
        <v>5.8769999999999998</v>
      </c>
      <c r="AB359">
        <v>20.98</v>
      </c>
      <c r="AC359">
        <v>8674096.1999999993</v>
      </c>
      <c r="AD359">
        <v>27690</v>
      </c>
    </row>
    <row r="360" spans="1:34" x14ac:dyDescent="0.3">
      <c r="D360" s="2" t="s">
        <v>1449</v>
      </c>
      <c r="E360">
        <v>106</v>
      </c>
      <c r="F360">
        <f>F359-E360</f>
        <v>154</v>
      </c>
      <c r="K360" s="10"/>
      <c r="X360" s="2" t="s">
        <v>1449</v>
      </c>
      <c r="Y360">
        <v>46</v>
      </c>
      <c r="Z360">
        <f>Z359-Y360</f>
        <v>136</v>
      </c>
    </row>
  </sheetData>
  <mergeCells count="2">
    <mergeCell ref="A2:N2"/>
    <mergeCell ref="Q2:AH2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65426-2218-4026-BE5A-14E89094275B}">
  <dimension ref="A1:Y39"/>
  <sheetViews>
    <sheetView tabSelected="1" workbookViewId="0">
      <selection activeCell="M4" sqref="M4:M33"/>
    </sheetView>
  </sheetViews>
  <sheetFormatPr defaultRowHeight="14.4" x14ac:dyDescent="0.3"/>
  <cols>
    <col min="1" max="1" width="10.77734375" customWidth="1"/>
    <col min="3" max="5" width="12" bestFit="1" customWidth="1"/>
    <col min="6" max="6" width="14.21875" bestFit="1" customWidth="1"/>
    <col min="7" max="7" width="12.6640625" bestFit="1" customWidth="1"/>
    <col min="8" max="10" width="12" bestFit="1" customWidth="1"/>
    <col min="11" max="11" width="14.21875" bestFit="1" customWidth="1"/>
    <col min="12" max="12" width="12.6640625" bestFit="1" customWidth="1"/>
    <col min="14" max="14" width="10.109375" bestFit="1" customWidth="1"/>
    <col min="15" max="15" width="7.6640625" customWidth="1"/>
    <col min="16" max="18" width="12" bestFit="1" customWidth="1"/>
    <col min="19" max="19" width="14.21875" bestFit="1" customWidth="1"/>
    <col min="20" max="20" width="12.6640625" bestFit="1" customWidth="1"/>
    <col min="21" max="23" width="12" bestFit="1" customWidth="1"/>
    <col min="24" max="24" width="14.21875" bestFit="1" customWidth="1"/>
    <col min="25" max="25" width="12.6640625" bestFit="1" customWidth="1"/>
  </cols>
  <sheetData>
    <row r="1" spans="1:25" x14ac:dyDescent="0.3">
      <c r="A1" s="37" t="s">
        <v>1486</v>
      </c>
    </row>
    <row r="2" spans="1:25" x14ac:dyDescent="0.3">
      <c r="C2" s="99" t="s">
        <v>350</v>
      </c>
      <c r="D2" s="100"/>
      <c r="E2" s="100"/>
      <c r="F2" s="100"/>
      <c r="G2" s="101"/>
      <c r="H2" s="99" t="s">
        <v>351</v>
      </c>
      <c r="I2" s="100"/>
      <c r="J2" s="100"/>
      <c r="K2" s="100"/>
      <c r="L2" s="100"/>
      <c r="N2" t="s">
        <v>352</v>
      </c>
      <c r="P2" s="99" t="s">
        <v>350</v>
      </c>
      <c r="Q2" s="100"/>
      <c r="R2" s="100"/>
      <c r="S2" s="100"/>
      <c r="T2" s="101"/>
      <c r="U2" s="99" t="s">
        <v>351</v>
      </c>
      <c r="V2" s="100"/>
      <c r="W2" s="100"/>
      <c r="X2" s="100"/>
      <c r="Y2" s="100"/>
    </row>
    <row r="3" spans="1:25" x14ac:dyDescent="0.3">
      <c r="A3" t="s">
        <v>353</v>
      </c>
      <c r="C3" s="91" t="s">
        <v>1487</v>
      </c>
      <c r="D3" s="90" t="s">
        <v>355</v>
      </c>
      <c r="E3" s="90" t="s">
        <v>356</v>
      </c>
      <c r="F3" s="90" t="s">
        <v>1488</v>
      </c>
      <c r="G3" s="90" t="s">
        <v>1489</v>
      </c>
      <c r="H3" s="91" t="s">
        <v>1487</v>
      </c>
      <c r="I3" s="90" t="s">
        <v>355</v>
      </c>
      <c r="J3" s="90" t="s">
        <v>356</v>
      </c>
      <c r="K3" s="90" t="s">
        <v>1488</v>
      </c>
      <c r="L3" s="90" t="s">
        <v>1489</v>
      </c>
      <c r="N3" s="62"/>
      <c r="O3" s="62"/>
      <c r="P3" s="91" t="s">
        <v>1487</v>
      </c>
      <c r="Q3" s="90" t="s">
        <v>355</v>
      </c>
      <c r="R3" s="90" t="s">
        <v>356</v>
      </c>
      <c r="S3" s="90" t="s">
        <v>1488</v>
      </c>
      <c r="T3" s="90" t="s">
        <v>1489</v>
      </c>
      <c r="U3" s="91" t="s">
        <v>1487</v>
      </c>
      <c r="V3" s="90" t="s">
        <v>355</v>
      </c>
      <c r="W3" s="90" t="s">
        <v>356</v>
      </c>
      <c r="X3" s="90" t="s">
        <v>1488</v>
      </c>
      <c r="Y3" s="90" t="s">
        <v>1489</v>
      </c>
    </row>
    <row r="4" spans="1:25" x14ac:dyDescent="0.3">
      <c r="A4" s="62">
        <v>6</v>
      </c>
      <c r="B4">
        <v>717</v>
      </c>
      <c r="C4" s="10">
        <v>12.785388127853881</v>
      </c>
      <c r="D4">
        <v>13.155408597071327</v>
      </c>
      <c r="E4">
        <v>3.3380569988978115</v>
      </c>
      <c r="F4">
        <v>26.108374384236456</v>
      </c>
      <c r="G4">
        <v>25.37402752842609</v>
      </c>
      <c r="H4" s="10">
        <v>2.3214549756025433</v>
      </c>
      <c r="I4">
        <v>1.6634629602247524</v>
      </c>
      <c r="J4">
        <v>0.29572674848440045</v>
      </c>
      <c r="K4">
        <v>12.738853503184714</v>
      </c>
      <c r="L4" s="69">
        <v>17.777777777777779</v>
      </c>
      <c r="N4" s="62">
        <v>0</v>
      </c>
      <c r="O4" s="10">
        <v>751</v>
      </c>
      <c r="P4" s="10">
        <v>16.173752310536045</v>
      </c>
      <c r="Q4">
        <v>5.880314232902033</v>
      </c>
      <c r="R4">
        <v>2.033271719038817</v>
      </c>
      <c r="S4">
        <v>12.571428571428573</v>
      </c>
      <c r="T4" s="69">
        <v>34.577603143418465</v>
      </c>
      <c r="U4" s="10">
        <v>4.2805543193649545</v>
      </c>
      <c r="V4">
        <v>1.3475052523726236</v>
      </c>
      <c r="W4">
        <v>0.22044440764621259</v>
      </c>
      <c r="X4">
        <v>5.1499032882011599</v>
      </c>
      <c r="Y4" s="69">
        <v>16.359447004608295</v>
      </c>
    </row>
    <row r="5" spans="1:25" x14ac:dyDescent="0.3">
      <c r="A5" s="62">
        <v>5</v>
      </c>
      <c r="B5">
        <v>718</v>
      </c>
      <c r="C5" s="10">
        <v>30.158858156600278</v>
      </c>
      <c r="D5">
        <v>8.596080961212806</v>
      </c>
      <c r="E5">
        <v>5.2657043786791391</v>
      </c>
      <c r="F5">
        <v>17.459893048128343</v>
      </c>
      <c r="G5" s="69">
        <v>61.257035647279544</v>
      </c>
      <c r="H5" s="91">
        <v>2.6665759668038502</v>
      </c>
      <c r="I5" s="90">
        <v>0.49318050406448766</v>
      </c>
      <c r="J5" s="90">
        <v>0.12584605965783477</v>
      </c>
      <c r="K5">
        <v>4.7193877551020407</v>
      </c>
      <c r="L5" s="69">
        <v>25.517241379310345</v>
      </c>
      <c r="N5" s="62">
        <v>0</v>
      </c>
      <c r="O5" s="10">
        <v>851</v>
      </c>
      <c r="P5" s="10">
        <v>25.350905389478196</v>
      </c>
      <c r="Q5">
        <v>5.0144648023143681</v>
      </c>
      <c r="R5">
        <v>0.22500803600128574</v>
      </c>
      <c r="S5">
        <v>0.8875739644970414</v>
      </c>
      <c r="T5" s="69">
        <v>4.4871794871794872</v>
      </c>
      <c r="U5" s="10">
        <v>8.7309421958977733</v>
      </c>
      <c r="V5">
        <v>2.303389272787101</v>
      </c>
      <c r="W5">
        <v>0.6306899199298015</v>
      </c>
      <c r="X5">
        <v>7.2236180904522609</v>
      </c>
      <c r="Y5" s="69">
        <v>27.380952380952383</v>
      </c>
    </row>
    <row r="6" spans="1:25" x14ac:dyDescent="0.3">
      <c r="A6" s="62">
        <v>5</v>
      </c>
      <c r="B6">
        <v>723</v>
      </c>
      <c r="C6" s="10">
        <v>19.317315026697177</v>
      </c>
      <c r="D6">
        <v>11.62280701754386</v>
      </c>
      <c r="E6">
        <v>6.4740655987795579</v>
      </c>
      <c r="F6">
        <v>33.51431391905232</v>
      </c>
      <c r="G6" s="69">
        <v>55.701394585726007</v>
      </c>
      <c r="H6" s="10">
        <v>3.1159936781431097</v>
      </c>
      <c r="I6">
        <v>0.55471195264805229</v>
      </c>
      <c r="J6">
        <v>0.12240850351730763</v>
      </c>
      <c r="K6">
        <v>3.9283938339134759</v>
      </c>
      <c r="L6" s="69">
        <v>22.067039106145252</v>
      </c>
      <c r="N6" s="62">
        <v>0</v>
      </c>
      <c r="O6" s="10">
        <v>1068</v>
      </c>
      <c r="P6" s="10">
        <v>29.434899606706686</v>
      </c>
      <c r="Q6">
        <v>4.4245497826536955</v>
      </c>
      <c r="R6">
        <v>2.2873111157110331</v>
      </c>
      <c r="S6">
        <v>7.7707454289732771</v>
      </c>
      <c r="T6" s="69">
        <v>51.695906432748536</v>
      </c>
      <c r="U6" s="10">
        <v>5.656452764583527</v>
      </c>
      <c r="V6">
        <v>1.4591288690199</v>
      </c>
      <c r="W6">
        <v>1.1207351525876252</v>
      </c>
      <c r="X6">
        <v>19.81339187705818</v>
      </c>
      <c r="Y6" s="69">
        <v>76.808510638297875</v>
      </c>
    </row>
    <row r="7" spans="1:25" x14ac:dyDescent="0.3">
      <c r="A7" s="62">
        <v>3</v>
      </c>
      <c r="B7">
        <v>749</v>
      </c>
      <c r="C7" s="10">
        <v>10.725552050473187</v>
      </c>
      <c r="D7">
        <v>1.7003923982457492</v>
      </c>
      <c r="E7">
        <v>0.41548049549896132</v>
      </c>
      <c r="F7">
        <v>3.873744619799139</v>
      </c>
      <c r="G7" s="69">
        <v>2.4434389140271491</v>
      </c>
      <c r="H7" s="10">
        <v>5.6252876448684148</v>
      </c>
      <c r="I7">
        <v>0.36190954353374338</v>
      </c>
      <c r="J7">
        <v>0.13179364880130537</v>
      </c>
      <c r="K7">
        <v>2.3428783934548161</v>
      </c>
      <c r="L7" s="69">
        <v>36.416184971098261</v>
      </c>
      <c r="N7" s="62">
        <v>1</v>
      </c>
      <c r="O7" s="10">
        <v>881</v>
      </c>
      <c r="P7" s="10">
        <v>16.882265058484862</v>
      </c>
      <c r="Q7">
        <v>3.4252814925481907</v>
      </c>
      <c r="R7">
        <v>0.43362606129067521</v>
      </c>
      <c r="S7">
        <v>2.5685301100798621</v>
      </c>
      <c r="T7" s="69">
        <v>12.659574468085106</v>
      </c>
      <c r="U7" s="10">
        <v>2.9071630399953392</v>
      </c>
      <c r="V7">
        <v>0.39325351743423931</v>
      </c>
      <c r="W7">
        <v>6.1172769378659439E-2</v>
      </c>
      <c r="X7">
        <v>2.1042084168336674</v>
      </c>
      <c r="Y7" s="69">
        <v>15.555555555555555</v>
      </c>
    </row>
    <row r="8" spans="1:25" x14ac:dyDescent="0.3">
      <c r="A8" s="62">
        <v>0</v>
      </c>
      <c r="B8">
        <v>751</v>
      </c>
      <c r="C8" s="10">
        <v>16.173752310536045</v>
      </c>
      <c r="D8">
        <v>5.880314232902033</v>
      </c>
      <c r="E8">
        <v>2.033271719038817</v>
      </c>
      <c r="F8">
        <v>12.571428571428573</v>
      </c>
      <c r="G8" s="69">
        <v>34.577603143418465</v>
      </c>
      <c r="H8" s="10">
        <v>4.2805543193649545</v>
      </c>
      <c r="I8">
        <v>1.3475052523726236</v>
      </c>
      <c r="J8">
        <v>0.22044440764621259</v>
      </c>
      <c r="K8">
        <v>5.1499032882011599</v>
      </c>
      <c r="L8" s="69">
        <v>16.359447004608295</v>
      </c>
      <c r="N8" s="62">
        <v>1</v>
      </c>
      <c r="O8" s="10">
        <v>921</v>
      </c>
      <c r="P8" s="10">
        <v>21.513119774853077</v>
      </c>
      <c r="Q8">
        <v>2.8557238639185498</v>
      </c>
      <c r="R8">
        <v>1.6554920950252465</v>
      </c>
      <c r="S8">
        <v>7.6952674105425167</v>
      </c>
      <c r="T8" s="69">
        <v>57.971014492753625</v>
      </c>
      <c r="U8" s="10">
        <v>15.993404781533387</v>
      </c>
      <c r="V8">
        <v>0.62781406557169128</v>
      </c>
      <c r="W8">
        <v>8.5611008941594263E-2</v>
      </c>
      <c r="X8">
        <v>0.535289452815226</v>
      </c>
      <c r="Y8" s="69">
        <v>13.636363636363635</v>
      </c>
    </row>
    <row r="9" spans="1:25" x14ac:dyDescent="0.3">
      <c r="A9" s="62">
        <v>4</v>
      </c>
      <c r="B9">
        <v>753</v>
      </c>
      <c r="C9" s="10">
        <v>36.268932903844835</v>
      </c>
      <c r="D9">
        <v>3.9270783359605237</v>
      </c>
      <c r="E9">
        <v>0.78815708313343846</v>
      </c>
      <c r="F9">
        <v>2.1730914588057444</v>
      </c>
      <c r="G9" s="69">
        <v>20.069808027923212</v>
      </c>
      <c r="H9" s="10">
        <v>8.8883739996791853</v>
      </c>
      <c r="I9">
        <v>1.0533445024684978</v>
      </c>
      <c r="J9">
        <v>0.29764557007147058</v>
      </c>
      <c r="K9">
        <v>11.850812111489875</v>
      </c>
      <c r="L9" s="69">
        <v>28.257191201353638</v>
      </c>
      <c r="N9" s="62">
        <v>1</v>
      </c>
      <c r="O9" s="10">
        <v>941</v>
      </c>
      <c r="P9" s="10">
        <v>13.261472128118262</v>
      </c>
      <c r="Q9">
        <v>2.2605481983369264</v>
      </c>
      <c r="R9">
        <v>0.62211271943332314</v>
      </c>
      <c r="S9">
        <v>4.6911286576869484</v>
      </c>
      <c r="T9" s="69">
        <v>27.520435967302454</v>
      </c>
      <c r="U9" s="10">
        <v>7.3932293177116568</v>
      </c>
      <c r="V9">
        <v>0.38860854938808653</v>
      </c>
      <c r="W9">
        <v>8.5068538174506506E-2</v>
      </c>
      <c r="X9">
        <v>1.1506276150627615</v>
      </c>
      <c r="Y9" s="69">
        <v>21.890547263681594</v>
      </c>
    </row>
    <row r="10" spans="1:25" x14ac:dyDescent="0.3">
      <c r="A10" s="62">
        <v>5</v>
      </c>
      <c r="B10">
        <v>763</v>
      </c>
      <c r="C10" s="10">
        <v>28.502415458937197</v>
      </c>
      <c r="D10">
        <v>15.288189238713976</v>
      </c>
      <c r="E10">
        <v>4.218723971347659</v>
      </c>
      <c r="F10">
        <v>14.801285797779077</v>
      </c>
      <c r="G10" s="69">
        <v>27.594660855352764</v>
      </c>
      <c r="H10" s="10">
        <v>2.1741634984117577</v>
      </c>
      <c r="I10">
        <v>0.92661169538669175</v>
      </c>
      <c r="J10">
        <v>0.15141789693707927</v>
      </c>
      <c r="K10">
        <v>6.9644208932626794</v>
      </c>
      <c r="L10" s="69">
        <v>16.341030195381883</v>
      </c>
      <c r="N10" s="62">
        <v>1</v>
      </c>
      <c r="O10" s="10">
        <v>1067</v>
      </c>
      <c r="P10" s="10">
        <v>13.506435199042203</v>
      </c>
      <c r="Q10">
        <v>5.836575875486381</v>
      </c>
      <c r="R10">
        <v>2.7948219096079021</v>
      </c>
      <c r="S10">
        <v>20.692520775623269</v>
      </c>
      <c r="T10" s="69">
        <v>47.884615384615387</v>
      </c>
      <c r="U10" s="10">
        <v>6.6351437140167686</v>
      </c>
      <c r="V10">
        <v>1.5236093780784132</v>
      </c>
      <c r="W10">
        <v>0.75085921936910316</v>
      </c>
      <c r="X10">
        <v>11.316397228637413</v>
      </c>
      <c r="Y10" s="69">
        <v>49.281609195402297</v>
      </c>
    </row>
    <row r="11" spans="1:25" x14ac:dyDescent="0.3">
      <c r="A11" s="62">
        <v>2</v>
      </c>
      <c r="B11">
        <v>766</v>
      </c>
      <c r="C11" s="10">
        <v>14.748743718592966</v>
      </c>
      <c r="D11">
        <v>3.949748743718593</v>
      </c>
      <c r="E11">
        <v>2.1105527638190953</v>
      </c>
      <c r="F11">
        <v>14.310051107325384</v>
      </c>
      <c r="G11" s="69">
        <v>53.435114503816791</v>
      </c>
      <c r="H11" s="10">
        <v>4.8059964726631392</v>
      </c>
      <c r="I11">
        <v>0.51106301106301111</v>
      </c>
      <c r="J11">
        <v>0.27056277056277056</v>
      </c>
      <c r="K11">
        <v>5.6296914095079229</v>
      </c>
      <c r="L11" s="69">
        <v>52.941176470588239</v>
      </c>
      <c r="N11" s="62">
        <v>2</v>
      </c>
      <c r="O11" s="10">
        <v>766</v>
      </c>
      <c r="P11" s="10">
        <v>14.748743718592966</v>
      </c>
      <c r="Q11">
        <v>3.949748743718593</v>
      </c>
      <c r="R11">
        <v>2.1105527638190953</v>
      </c>
      <c r="S11">
        <v>14.310051107325384</v>
      </c>
      <c r="T11" s="69">
        <v>53.435114503816791</v>
      </c>
      <c r="U11" s="10">
        <v>4.8059964726631392</v>
      </c>
      <c r="V11">
        <v>0.51106301106301111</v>
      </c>
      <c r="W11">
        <v>0.27056277056277056</v>
      </c>
      <c r="X11">
        <v>5.6296914095079229</v>
      </c>
      <c r="Y11" s="69">
        <v>52.941176470588239</v>
      </c>
    </row>
    <row r="12" spans="1:25" x14ac:dyDescent="0.3">
      <c r="A12" s="62">
        <v>4</v>
      </c>
      <c r="B12">
        <v>800</v>
      </c>
      <c r="C12" s="10">
        <v>10.417752095865108</v>
      </c>
      <c r="D12">
        <v>14.815516506417847</v>
      </c>
      <c r="E12">
        <v>0.81466395112016288</v>
      </c>
      <c r="F12">
        <v>7.8199590816094569</v>
      </c>
      <c r="G12" s="69">
        <v>5.4987212276214841</v>
      </c>
      <c r="H12" s="10">
        <v>4.3384994013569242</v>
      </c>
      <c r="I12">
        <v>2.1368232007449781</v>
      </c>
      <c r="J12">
        <v>0.11307702540907277</v>
      </c>
      <c r="K12">
        <v>2.6063625910310462</v>
      </c>
      <c r="L12" s="69">
        <v>5.2918287937743189</v>
      </c>
      <c r="N12" s="62">
        <v>2</v>
      </c>
      <c r="O12" s="10">
        <v>870</v>
      </c>
      <c r="P12" s="10">
        <v>5.4539178460476352</v>
      </c>
      <c r="Q12">
        <v>2.353008859739961</v>
      </c>
      <c r="R12">
        <v>0.19560464848694051</v>
      </c>
      <c r="S12">
        <v>3.5864978902953584</v>
      </c>
      <c r="T12" s="69">
        <v>8.3129584352078236</v>
      </c>
      <c r="U12" s="10">
        <v>7.1529804085035424</v>
      </c>
      <c r="V12">
        <v>0.85869112130054193</v>
      </c>
      <c r="W12">
        <v>0.18340975406419344</v>
      </c>
      <c r="X12">
        <v>2.5641025641025639</v>
      </c>
      <c r="Y12" s="69">
        <v>21.359223300970871</v>
      </c>
    </row>
    <row r="13" spans="1:25" x14ac:dyDescent="0.3">
      <c r="A13" s="62">
        <v>5</v>
      </c>
      <c r="B13">
        <v>816</v>
      </c>
      <c r="C13" s="10">
        <v>11.666752590606794</v>
      </c>
      <c r="D13">
        <v>5.3668093004072794</v>
      </c>
      <c r="E13">
        <v>0.4330566582461205</v>
      </c>
      <c r="F13">
        <v>3.7118868758285464</v>
      </c>
      <c r="G13" s="69">
        <v>8.0691642651296824</v>
      </c>
      <c r="H13" s="10">
        <v>5.0465917147776764</v>
      </c>
      <c r="I13">
        <v>4.8921300516560313</v>
      </c>
      <c r="J13">
        <v>0.22282994024106148</v>
      </c>
      <c r="K13">
        <v>4.4154540893125942</v>
      </c>
      <c r="L13" s="69">
        <v>4.5548654244306412</v>
      </c>
      <c r="N13" s="62">
        <v>2</v>
      </c>
      <c r="O13" s="10">
        <v>1092</v>
      </c>
      <c r="P13" s="10">
        <v>22.533954210322079</v>
      </c>
      <c r="Q13">
        <v>2.4058983313930931</v>
      </c>
      <c r="R13">
        <v>0.46565774155995343</v>
      </c>
      <c r="S13">
        <v>2.0664714999138969</v>
      </c>
      <c r="T13" s="69">
        <v>19.35483870967742</v>
      </c>
      <c r="U13" s="10">
        <v>6.430121380619787</v>
      </c>
      <c r="V13">
        <v>0.34583305078999116</v>
      </c>
      <c r="W13">
        <v>7.7981962433037233E-2</v>
      </c>
      <c r="X13">
        <v>1.2127603480094913</v>
      </c>
      <c r="Y13" s="69">
        <v>22.549019607843139</v>
      </c>
    </row>
    <row r="14" spans="1:25" x14ac:dyDescent="0.3">
      <c r="A14" s="62">
        <v>3</v>
      </c>
      <c r="B14">
        <v>818</v>
      </c>
      <c r="C14" s="10">
        <v>22.574524086429577</v>
      </c>
      <c r="D14">
        <v>10.451735324723021</v>
      </c>
      <c r="E14">
        <v>4.8570729020015913</v>
      </c>
      <c r="F14">
        <v>21.515726681127983</v>
      </c>
      <c r="G14" s="69">
        <v>46.471449487554906</v>
      </c>
      <c r="H14" s="10">
        <v>15.899886149424214</v>
      </c>
      <c r="I14">
        <v>2.0866384217697234</v>
      </c>
      <c r="J14">
        <v>1.2803523768640699</v>
      </c>
      <c r="K14">
        <v>8.0525883319638467</v>
      </c>
      <c r="L14" s="69">
        <v>61.359570661896242</v>
      </c>
    </row>
    <row r="15" spans="1:25" x14ac:dyDescent="0.3">
      <c r="A15" s="62">
        <v>5</v>
      </c>
      <c r="B15">
        <v>839</v>
      </c>
      <c r="C15" s="10">
        <v>11.687999037034064</v>
      </c>
      <c r="D15">
        <v>7.322553464671187</v>
      </c>
      <c r="E15">
        <v>0.71419973518436786</v>
      </c>
      <c r="F15">
        <v>6.1105389632681089</v>
      </c>
      <c r="G15" s="69">
        <v>9.7534246575342465</v>
      </c>
      <c r="H15" s="10">
        <v>10.763915845043087</v>
      </c>
      <c r="I15">
        <v>0.91025541495225526</v>
      </c>
      <c r="J15">
        <v>0.33770669979038892</v>
      </c>
      <c r="K15">
        <v>3.1373963216732781</v>
      </c>
      <c r="L15" s="69">
        <v>37.100213219616208</v>
      </c>
      <c r="N15" t="s">
        <v>358</v>
      </c>
      <c r="P15" s="99" t="s">
        <v>350</v>
      </c>
      <c r="Q15" s="100"/>
      <c r="R15" s="100"/>
      <c r="S15" s="100"/>
      <c r="T15" s="101"/>
      <c r="U15" s="99" t="s">
        <v>351</v>
      </c>
      <c r="V15" s="100"/>
      <c r="W15" s="100"/>
      <c r="X15" s="100"/>
      <c r="Y15" s="100"/>
    </row>
    <row r="16" spans="1:25" x14ac:dyDescent="0.3">
      <c r="A16" s="62">
        <v>0</v>
      </c>
      <c r="B16">
        <v>851</v>
      </c>
      <c r="C16" s="10">
        <v>25.350905389478196</v>
      </c>
      <c r="D16">
        <v>5.0144648023143681</v>
      </c>
      <c r="E16">
        <v>0.22500803600128574</v>
      </c>
      <c r="F16">
        <v>0.8875739644970414</v>
      </c>
      <c r="G16" s="69">
        <v>4.4871794871794872</v>
      </c>
      <c r="H16" s="10">
        <v>8.7309421958977733</v>
      </c>
      <c r="I16">
        <v>2.303389272787101</v>
      </c>
      <c r="J16">
        <v>0.6306899199298015</v>
      </c>
      <c r="K16">
        <v>7.2236180904522609</v>
      </c>
      <c r="L16" s="69">
        <v>27.380952380952383</v>
      </c>
      <c r="N16" s="62"/>
      <c r="O16" s="62"/>
      <c r="P16" s="91" t="s">
        <v>1487</v>
      </c>
      <c r="Q16" s="90" t="s">
        <v>355</v>
      </c>
      <c r="R16" s="90" t="s">
        <v>356</v>
      </c>
      <c r="S16" s="90" t="s">
        <v>1488</v>
      </c>
      <c r="T16" s="90" t="s">
        <v>1489</v>
      </c>
      <c r="U16" s="91" t="s">
        <v>1487</v>
      </c>
      <c r="V16" s="90" t="s">
        <v>355</v>
      </c>
      <c r="W16" s="90" t="s">
        <v>356</v>
      </c>
      <c r="X16" s="90" t="s">
        <v>1488</v>
      </c>
      <c r="Y16" s="90" t="s">
        <v>1489</v>
      </c>
    </row>
    <row r="17" spans="1:25" x14ac:dyDescent="0.3">
      <c r="A17" s="62">
        <v>4</v>
      </c>
      <c r="B17">
        <v>856</v>
      </c>
      <c r="C17" s="10">
        <v>4.4351906933703482</v>
      </c>
      <c r="D17">
        <v>0.75351973031925445</v>
      </c>
      <c r="E17">
        <v>4.6268755370480537E-2</v>
      </c>
      <c r="F17">
        <v>1.0432190760059614</v>
      </c>
      <c r="G17" s="69">
        <v>6.140350877192982</v>
      </c>
      <c r="H17" s="10">
        <v>3.1749176106178751</v>
      </c>
      <c r="I17">
        <v>0.31154892038394355</v>
      </c>
      <c r="J17">
        <v>4.3220659475229163E-2</v>
      </c>
      <c r="K17">
        <v>1.3613159387407827</v>
      </c>
      <c r="L17" s="69">
        <v>13.872832369942195</v>
      </c>
      <c r="N17" s="62">
        <v>3</v>
      </c>
      <c r="O17" s="10">
        <v>749</v>
      </c>
      <c r="P17" s="10">
        <v>10.725552050473187</v>
      </c>
      <c r="Q17">
        <v>1.7003923982457492</v>
      </c>
      <c r="R17">
        <v>0.41548049549896132</v>
      </c>
      <c r="S17">
        <v>3.873744619799139</v>
      </c>
      <c r="T17" s="69">
        <v>2.4434389140271491</v>
      </c>
      <c r="U17" s="10">
        <v>5.6252876448684148</v>
      </c>
      <c r="V17">
        <v>0.36190954353374338</v>
      </c>
      <c r="W17">
        <v>0.13179364880130537</v>
      </c>
      <c r="X17">
        <v>2.3428783934548161</v>
      </c>
      <c r="Y17" s="69">
        <v>36.416184971098261</v>
      </c>
    </row>
    <row r="18" spans="1:25" x14ac:dyDescent="0.3">
      <c r="A18" s="62">
        <v>2</v>
      </c>
      <c r="B18">
        <v>870</v>
      </c>
      <c r="C18" s="10">
        <v>5.4539178460476352</v>
      </c>
      <c r="D18">
        <v>2.353008859739961</v>
      </c>
      <c r="E18">
        <v>0.19560464848694051</v>
      </c>
      <c r="F18">
        <v>3.5864978902953584</v>
      </c>
      <c r="G18" s="69">
        <v>8.3129584352078236</v>
      </c>
      <c r="H18" s="10">
        <v>7.1529804085035424</v>
      </c>
      <c r="I18">
        <v>0.85869112130054193</v>
      </c>
      <c r="J18">
        <v>0.18340975406419344</v>
      </c>
      <c r="K18">
        <v>2.5641025641025639</v>
      </c>
      <c r="L18" s="69">
        <v>21.359223300970871</v>
      </c>
      <c r="N18" s="62">
        <v>3</v>
      </c>
      <c r="O18" s="10">
        <v>818</v>
      </c>
      <c r="P18" s="10">
        <v>22.574524086429577</v>
      </c>
      <c r="Q18">
        <v>10.451735324723021</v>
      </c>
      <c r="R18">
        <v>4.8570729020015913</v>
      </c>
      <c r="S18">
        <v>21.515726681127983</v>
      </c>
      <c r="T18" s="69">
        <v>46.471449487554906</v>
      </c>
      <c r="U18" s="10">
        <v>15.899886149424214</v>
      </c>
      <c r="V18">
        <v>2.0866384217697234</v>
      </c>
      <c r="W18">
        <v>1.2803523768640699</v>
      </c>
      <c r="X18">
        <v>8.0525883319638467</v>
      </c>
      <c r="Y18" s="69">
        <v>61.359570661896242</v>
      </c>
    </row>
    <row r="19" spans="1:25" x14ac:dyDescent="0.3">
      <c r="A19" s="62">
        <v>1</v>
      </c>
      <c r="B19">
        <v>881</v>
      </c>
      <c r="C19" s="10">
        <v>16.882265058484862</v>
      </c>
      <c r="D19">
        <v>3.4252814925481907</v>
      </c>
      <c r="E19">
        <v>0.43362606129067521</v>
      </c>
      <c r="F19">
        <v>2.5685301100798621</v>
      </c>
      <c r="G19" s="69">
        <v>12.659574468085106</v>
      </c>
      <c r="H19" s="10">
        <v>2.9071630399953392</v>
      </c>
      <c r="I19">
        <v>0.39325351743423931</v>
      </c>
      <c r="J19">
        <v>6.1172769378659439E-2</v>
      </c>
      <c r="K19">
        <v>2.1042084168336674</v>
      </c>
      <c r="L19" s="69">
        <v>15.555555555555555</v>
      </c>
      <c r="N19" s="62">
        <v>3</v>
      </c>
      <c r="O19" s="10">
        <v>929</v>
      </c>
      <c r="P19" s="10">
        <v>27.911623658369489</v>
      </c>
      <c r="Q19">
        <v>3.8479104818451701</v>
      </c>
      <c r="R19" s="10">
        <v>1.1361041333637818</v>
      </c>
      <c r="S19">
        <v>4.0703620372264266</v>
      </c>
      <c r="T19">
        <v>29.525222551928781</v>
      </c>
      <c r="U19" s="10">
        <v>5.5111327503230276</v>
      </c>
      <c r="V19">
        <v>1.011217018407895</v>
      </c>
      <c r="W19">
        <v>0.36141645287541435</v>
      </c>
      <c r="X19">
        <v>6.5579340808698605</v>
      </c>
      <c r="Y19" s="69">
        <v>35.74074074074074</v>
      </c>
    </row>
    <row r="20" spans="1:25" x14ac:dyDescent="0.3">
      <c r="A20" s="62">
        <v>6</v>
      </c>
      <c r="B20">
        <v>882</v>
      </c>
      <c r="C20" s="10">
        <v>16.719150494324424</v>
      </c>
      <c r="D20">
        <v>1.2449652142072503</v>
      </c>
      <c r="E20">
        <v>0.2343463932625412</v>
      </c>
      <c r="F20">
        <v>1.4016644765659221</v>
      </c>
      <c r="G20" s="69">
        <v>18.823529411764707</v>
      </c>
      <c r="H20" s="10">
        <v>3.3966781385605262</v>
      </c>
      <c r="I20">
        <v>1.4963339817447254</v>
      </c>
      <c r="J20">
        <v>6.359419422415083E-2</v>
      </c>
      <c r="K20">
        <v>1.8722466960352422</v>
      </c>
      <c r="L20" s="69">
        <v>4.25</v>
      </c>
      <c r="N20" s="62">
        <v>3</v>
      </c>
      <c r="O20" s="10">
        <v>977</v>
      </c>
      <c r="P20" s="10">
        <v>16.404568005241973</v>
      </c>
      <c r="Q20">
        <v>6.1780398764392022</v>
      </c>
      <c r="R20">
        <v>1.3479359730412805</v>
      </c>
      <c r="S20">
        <v>8.216833095577746</v>
      </c>
      <c r="T20" s="69">
        <v>21.818181818181817</v>
      </c>
      <c r="U20" s="10">
        <v>7.5090541366821872</v>
      </c>
      <c r="V20">
        <v>0.29631720050797233</v>
      </c>
      <c r="W20">
        <v>2.351723813555336E-2</v>
      </c>
      <c r="X20">
        <v>0.31318509238960224</v>
      </c>
      <c r="Y20" s="69">
        <v>7.9365079365079358</v>
      </c>
    </row>
    <row r="21" spans="1:25" x14ac:dyDescent="0.3">
      <c r="A21" s="62">
        <v>6</v>
      </c>
      <c r="B21">
        <v>885</v>
      </c>
      <c r="C21" s="10">
        <v>12.232149617627016</v>
      </c>
      <c r="D21">
        <v>1.3023396683576891</v>
      </c>
      <c r="E21">
        <v>0.38994472628151738</v>
      </c>
      <c r="F21">
        <v>3.187867533271433</v>
      </c>
      <c r="G21" s="69">
        <v>29.941860465116278</v>
      </c>
      <c r="H21" s="10">
        <v>13.113054453660295</v>
      </c>
      <c r="I21">
        <v>0.70320952037504514</v>
      </c>
      <c r="J21">
        <v>0.2186260367832672</v>
      </c>
      <c r="K21">
        <v>1.6672396012375388</v>
      </c>
      <c r="L21" s="69">
        <v>31.089743589743591</v>
      </c>
      <c r="N21" s="62">
        <v>3</v>
      </c>
      <c r="O21" s="10">
        <v>1096</v>
      </c>
      <c r="P21" s="10">
        <v>16.620482282884264</v>
      </c>
      <c r="Q21">
        <v>3.6613407228347383</v>
      </c>
      <c r="R21">
        <v>0.90796533223276921</v>
      </c>
      <c r="S21">
        <v>5.4629301170627889</v>
      </c>
      <c r="T21" s="69">
        <v>24.798711755233494</v>
      </c>
      <c r="U21" s="10">
        <v>12.279246657091416</v>
      </c>
      <c r="V21">
        <v>1.102502376954666</v>
      </c>
      <c r="W21">
        <v>0.27511985920336612</v>
      </c>
      <c r="X21">
        <v>2.2405271828665567</v>
      </c>
      <c r="Y21" s="69">
        <v>24.954128440366972</v>
      </c>
    </row>
    <row r="22" spans="1:25" x14ac:dyDescent="0.3">
      <c r="A22" s="62">
        <v>1</v>
      </c>
      <c r="B22">
        <v>921</v>
      </c>
      <c r="C22" s="10">
        <v>21.513119774853077</v>
      </c>
      <c r="D22">
        <v>2.8557238639185498</v>
      </c>
      <c r="E22">
        <v>1.6554920950252465</v>
      </c>
      <c r="F22">
        <v>7.6952674105425167</v>
      </c>
      <c r="G22" s="69">
        <v>57.971014492753625</v>
      </c>
      <c r="H22" s="10">
        <v>15.993404781533387</v>
      </c>
      <c r="I22">
        <v>0.62781406557169128</v>
      </c>
      <c r="J22">
        <v>8.5611008941594263E-2</v>
      </c>
      <c r="K22">
        <v>0.535289452815226</v>
      </c>
      <c r="L22" s="69">
        <v>13.636363636363635</v>
      </c>
      <c r="N22" s="62">
        <v>4</v>
      </c>
      <c r="O22" s="10">
        <v>753</v>
      </c>
      <c r="P22" s="10">
        <v>36.268932903844835</v>
      </c>
      <c r="Q22">
        <v>3.9270783359605237</v>
      </c>
      <c r="R22">
        <v>0.78815708313343846</v>
      </c>
      <c r="S22">
        <v>2.1730914588057444</v>
      </c>
      <c r="T22" s="69">
        <v>20.069808027923212</v>
      </c>
      <c r="U22" s="10">
        <v>8.8883739996791853</v>
      </c>
      <c r="V22">
        <v>1.0533445024684978</v>
      </c>
      <c r="W22">
        <v>0.29764557007147058</v>
      </c>
      <c r="X22">
        <v>11.850812111489875</v>
      </c>
      <c r="Y22" s="69">
        <v>28.257191201353638</v>
      </c>
    </row>
    <row r="23" spans="1:25" x14ac:dyDescent="0.3">
      <c r="A23" s="62">
        <v>3</v>
      </c>
      <c r="B23">
        <v>929</v>
      </c>
      <c r="C23" s="10">
        <v>27.911623658369489</v>
      </c>
      <c r="D23">
        <v>3.8479104818451701</v>
      </c>
      <c r="E23" s="10">
        <v>1.1361041333637818</v>
      </c>
      <c r="F23">
        <v>4.0703620372264266</v>
      </c>
      <c r="G23">
        <v>29.525222551928781</v>
      </c>
      <c r="H23" s="10">
        <v>5.5111327503230276</v>
      </c>
      <c r="I23">
        <v>1.011217018407895</v>
      </c>
      <c r="J23">
        <v>0.36141645287541435</v>
      </c>
      <c r="K23">
        <v>6.5579340808698605</v>
      </c>
      <c r="L23" s="69">
        <v>35.74074074074074</v>
      </c>
      <c r="N23" s="62">
        <v>4</v>
      </c>
      <c r="O23" s="10">
        <v>800</v>
      </c>
      <c r="P23" s="10">
        <v>10.417752095865108</v>
      </c>
      <c r="Q23">
        <v>14.815516506417847</v>
      </c>
      <c r="R23">
        <v>0.81466395112016288</v>
      </c>
      <c r="S23">
        <v>7.8199590816094569</v>
      </c>
      <c r="T23" s="69">
        <v>5.4987212276214841</v>
      </c>
      <c r="U23" s="10">
        <v>4.3384994013569242</v>
      </c>
      <c r="V23">
        <v>2.1368232007449781</v>
      </c>
      <c r="W23">
        <v>0.11307702540907277</v>
      </c>
      <c r="X23">
        <v>2.6063625910310462</v>
      </c>
      <c r="Y23" s="69">
        <v>5.2918287937743189</v>
      </c>
    </row>
    <row r="24" spans="1:25" x14ac:dyDescent="0.3">
      <c r="A24" s="62">
        <v>1</v>
      </c>
      <c r="B24">
        <v>941</v>
      </c>
      <c r="C24" s="10">
        <v>13.261472128118262</v>
      </c>
      <c r="D24">
        <v>2.2605481983369264</v>
      </c>
      <c r="E24">
        <v>0.62211271943332314</v>
      </c>
      <c r="F24">
        <v>4.6911286576869484</v>
      </c>
      <c r="G24" s="69">
        <v>27.520435967302454</v>
      </c>
      <c r="H24" s="10">
        <v>7.3932293177116568</v>
      </c>
      <c r="I24">
        <v>0.38860854938808653</v>
      </c>
      <c r="J24">
        <v>8.5068538174506506E-2</v>
      </c>
      <c r="K24">
        <v>1.1506276150627615</v>
      </c>
      <c r="L24" s="69">
        <v>21.890547263681594</v>
      </c>
      <c r="N24" s="62">
        <v>4</v>
      </c>
      <c r="O24" s="10">
        <v>856</v>
      </c>
      <c r="P24" s="10">
        <v>4.4351906933703482</v>
      </c>
      <c r="Q24">
        <v>0.75351973031925445</v>
      </c>
      <c r="R24">
        <v>4.6268755370480537E-2</v>
      </c>
      <c r="S24">
        <v>1.0432190760059614</v>
      </c>
      <c r="T24" s="69">
        <v>6.140350877192982</v>
      </c>
      <c r="U24" s="10">
        <v>3.1749176106178751</v>
      </c>
      <c r="V24">
        <v>0.31154892038394355</v>
      </c>
      <c r="W24">
        <v>4.3220659475229163E-2</v>
      </c>
      <c r="X24">
        <v>1.3613159387407827</v>
      </c>
      <c r="Y24" s="69">
        <v>13.872832369942195</v>
      </c>
    </row>
    <row r="25" spans="1:25" x14ac:dyDescent="0.3">
      <c r="A25" s="62">
        <v>4</v>
      </c>
      <c r="B25">
        <v>955</v>
      </c>
      <c r="C25" s="10">
        <v>23.354359925788497</v>
      </c>
      <c r="D25">
        <v>10.018552875695732</v>
      </c>
      <c r="E25">
        <v>4.0222634508348794</v>
      </c>
      <c r="F25">
        <v>17.222751827136957</v>
      </c>
      <c r="G25" s="69">
        <v>40.148148148148152</v>
      </c>
      <c r="H25" s="10">
        <v>9.1439940056326385</v>
      </c>
      <c r="I25">
        <v>0.62269074748727493</v>
      </c>
      <c r="J25">
        <v>0.20670232281735268</v>
      </c>
      <c r="K25">
        <v>2.2605255721955353</v>
      </c>
      <c r="L25" s="69">
        <v>33.195020746887963</v>
      </c>
      <c r="N25" s="62">
        <v>4</v>
      </c>
      <c r="O25" s="10">
        <v>955</v>
      </c>
      <c r="P25" s="10">
        <v>23.354359925788497</v>
      </c>
      <c r="Q25">
        <v>10.018552875695732</v>
      </c>
      <c r="R25">
        <v>4.0222634508348794</v>
      </c>
      <c r="S25">
        <v>17.222751827136957</v>
      </c>
      <c r="T25" s="69">
        <v>40.148148148148152</v>
      </c>
      <c r="U25" s="10">
        <v>9.1439940056326385</v>
      </c>
      <c r="V25">
        <v>0.62269074748727493</v>
      </c>
      <c r="W25">
        <v>0.20670232281735268</v>
      </c>
      <c r="X25">
        <v>2.2605255721955353</v>
      </c>
      <c r="Y25" s="69">
        <v>33.195020746887963</v>
      </c>
    </row>
    <row r="26" spans="1:25" x14ac:dyDescent="0.3">
      <c r="A26" s="62">
        <v>3</v>
      </c>
      <c r="B26">
        <v>977</v>
      </c>
      <c r="C26" s="10">
        <v>16.404568005241973</v>
      </c>
      <c r="D26">
        <v>6.1780398764392022</v>
      </c>
      <c r="E26">
        <v>1.3479359730412805</v>
      </c>
      <c r="F26">
        <v>8.216833095577746</v>
      </c>
      <c r="G26" s="69">
        <v>21.818181818181817</v>
      </c>
      <c r="H26" s="10">
        <v>7.5090541366821872</v>
      </c>
      <c r="I26">
        <v>0.29631720050797233</v>
      </c>
      <c r="J26">
        <v>2.351723813555336E-2</v>
      </c>
      <c r="K26">
        <v>0.31318509238960224</v>
      </c>
      <c r="L26" s="69">
        <v>7.9365079365079358</v>
      </c>
      <c r="N26" s="62">
        <v>4</v>
      </c>
      <c r="O26" s="10">
        <v>1076</v>
      </c>
      <c r="P26" s="10">
        <v>17.310416469921616</v>
      </c>
      <c r="Q26">
        <v>7.1867031825479266</v>
      </c>
      <c r="R26">
        <v>1.0765889130229485</v>
      </c>
      <c r="S26">
        <v>6.2193126022913257</v>
      </c>
      <c r="T26" s="69">
        <v>14.980289093298291</v>
      </c>
      <c r="U26" s="10">
        <v>3.0822147651006713</v>
      </c>
      <c r="V26">
        <v>0.54697986577181212</v>
      </c>
      <c r="W26">
        <v>8.3892617449664433E-2</v>
      </c>
      <c r="X26">
        <v>2.7218290691344587</v>
      </c>
      <c r="Y26" s="69">
        <v>15.337423312883436</v>
      </c>
    </row>
    <row r="27" spans="1:25" x14ac:dyDescent="0.3">
      <c r="A27" s="62">
        <v>6</v>
      </c>
      <c r="B27">
        <v>1003</v>
      </c>
      <c r="C27" s="10">
        <v>22.391526526061504</v>
      </c>
      <c r="D27">
        <v>12.394313853014959</v>
      </c>
      <c r="E27">
        <v>1.6445229025364674</v>
      </c>
      <c r="F27">
        <v>7.3443983402489632</v>
      </c>
      <c r="G27" s="69">
        <v>13.268365817091453</v>
      </c>
      <c r="H27" s="10">
        <v>2.992595189063664</v>
      </c>
      <c r="I27">
        <v>0.67037637470972267</v>
      </c>
      <c r="J27">
        <v>0.16211716251150154</v>
      </c>
      <c r="K27">
        <v>5.4172767203513912</v>
      </c>
      <c r="L27" s="69">
        <v>24.183006535947712</v>
      </c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x14ac:dyDescent="0.3">
      <c r="A28" s="62">
        <v>1</v>
      </c>
      <c r="B28">
        <v>1067</v>
      </c>
      <c r="C28" s="10">
        <v>13.506435199042203</v>
      </c>
      <c r="D28">
        <v>5.836575875486381</v>
      </c>
      <c r="E28">
        <v>2.7948219096079021</v>
      </c>
      <c r="F28">
        <v>20.692520775623269</v>
      </c>
      <c r="G28" s="69">
        <v>47.884615384615387</v>
      </c>
      <c r="H28" s="10">
        <v>6.6351437140167686</v>
      </c>
      <c r="I28">
        <v>1.5236093780784132</v>
      </c>
      <c r="J28">
        <v>0.75085921936910316</v>
      </c>
      <c r="K28">
        <v>11.316397228637413</v>
      </c>
      <c r="L28" s="69">
        <v>49.281609195402297</v>
      </c>
      <c r="N28" t="s">
        <v>359</v>
      </c>
      <c r="P28" s="99" t="s">
        <v>350</v>
      </c>
      <c r="Q28" s="100"/>
      <c r="R28" s="100"/>
      <c r="S28" s="100"/>
      <c r="T28" s="101"/>
      <c r="U28" s="99" t="s">
        <v>351</v>
      </c>
      <c r="V28" s="100"/>
      <c r="W28" s="100"/>
      <c r="X28" s="100"/>
      <c r="Y28" s="100"/>
    </row>
    <row r="29" spans="1:25" x14ac:dyDescent="0.3">
      <c r="A29" s="62">
        <v>0</v>
      </c>
      <c r="B29">
        <v>1068</v>
      </c>
      <c r="C29" s="10">
        <v>29.434899606706686</v>
      </c>
      <c r="D29">
        <v>4.4245497826536955</v>
      </c>
      <c r="E29">
        <v>2.2873111157110331</v>
      </c>
      <c r="F29">
        <v>7.7707454289732771</v>
      </c>
      <c r="G29" s="69">
        <v>51.695906432748536</v>
      </c>
      <c r="H29" s="10">
        <v>5.656452764583527</v>
      </c>
      <c r="I29">
        <v>1.4591288690199</v>
      </c>
      <c r="J29">
        <v>1.1207351525876252</v>
      </c>
      <c r="K29">
        <v>19.81339187705818</v>
      </c>
      <c r="L29" s="69">
        <v>76.808510638297875</v>
      </c>
      <c r="N29" s="62"/>
      <c r="O29" s="62"/>
      <c r="P29" s="91" t="s">
        <v>1487</v>
      </c>
      <c r="Q29" s="90" t="s">
        <v>355</v>
      </c>
      <c r="R29" s="90" t="s">
        <v>356</v>
      </c>
      <c r="S29" s="90" t="s">
        <v>1488</v>
      </c>
      <c r="T29" s="90" t="s">
        <v>1489</v>
      </c>
      <c r="U29" s="91" t="s">
        <v>1487</v>
      </c>
      <c r="V29" s="90" t="s">
        <v>355</v>
      </c>
      <c r="W29" s="90" t="s">
        <v>356</v>
      </c>
      <c r="X29" s="90" t="s">
        <v>1488</v>
      </c>
      <c r="Y29" s="90" t="s">
        <v>1489</v>
      </c>
    </row>
    <row r="30" spans="1:25" x14ac:dyDescent="0.3">
      <c r="A30" s="62">
        <v>6</v>
      </c>
      <c r="B30">
        <v>1075</v>
      </c>
      <c r="C30" s="10">
        <v>25.271853269239745</v>
      </c>
      <c r="D30">
        <v>4.9516964577402343</v>
      </c>
      <c r="E30">
        <v>1.4841088346478741</v>
      </c>
      <c r="F30">
        <v>5.8725761772853184</v>
      </c>
      <c r="G30" s="69">
        <v>29.971724787935912</v>
      </c>
      <c r="H30" s="10">
        <v>4.7615695935245475</v>
      </c>
      <c r="I30">
        <v>0.77247932430054544</v>
      </c>
      <c r="J30">
        <v>0.42055252507478441</v>
      </c>
      <c r="K30">
        <v>8.8322246858832223</v>
      </c>
      <c r="L30" s="69">
        <v>54.441913439635535</v>
      </c>
      <c r="N30" s="62">
        <v>5</v>
      </c>
      <c r="O30" s="10">
        <v>718</v>
      </c>
      <c r="P30" s="10">
        <v>30.158858156600278</v>
      </c>
      <c r="Q30">
        <v>8.596080961212806</v>
      </c>
      <c r="R30">
        <v>5.2657043786791391</v>
      </c>
      <c r="S30">
        <v>17.459893048128343</v>
      </c>
      <c r="T30" s="69">
        <v>61.257035647279544</v>
      </c>
      <c r="U30" s="96">
        <v>2.6665759668038502</v>
      </c>
      <c r="V30" s="95">
        <v>0.49318050406448766</v>
      </c>
      <c r="W30" s="95">
        <v>0.12584605965783477</v>
      </c>
      <c r="X30">
        <v>4.7193877551020407</v>
      </c>
      <c r="Y30" s="69">
        <v>25.517241379310345</v>
      </c>
    </row>
    <row r="31" spans="1:25" x14ac:dyDescent="0.3">
      <c r="A31" s="62">
        <v>4</v>
      </c>
      <c r="B31">
        <v>1076</v>
      </c>
      <c r="C31" s="10">
        <v>17.310416469921616</v>
      </c>
      <c r="D31">
        <v>7.1867031825479266</v>
      </c>
      <c r="E31">
        <v>1.0765889130229485</v>
      </c>
      <c r="F31">
        <v>6.2193126022913257</v>
      </c>
      <c r="G31" s="69">
        <v>14.980289093298291</v>
      </c>
      <c r="H31" s="10">
        <v>3.0822147651006713</v>
      </c>
      <c r="I31">
        <v>0.54697986577181212</v>
      </c>
      <c r="J31">
        <v>8.3892617449664433E-2</v>
      </c>
      <c r="K31">
        <v>2.7218290691344587</v>
      </c>
      <c r="L31" s="69">
        <v>15.337423312883436</v>
      </c>
      <c r="N31" s="62">
        <v>5</v>
      </c>
      <c r="O31" s="10">
        <v>723</v>
      </c>
      <c r="P31" s="10">
        <v>19.317315026697177</v>
      </c>
      <c r="Q31">
        <v>11.62280701754386</v>
      </c>
      <c r="R31">
        <v>6.4740655987795579</v>
      </c>
      <c r="S31">
        <v>33.51431391905232</v>
      </c>
      <c r="T31" s="69">
        <v>55.701394585726007</v>
      </c>
      <c r="U31" s="10">
        <v>3.1159936781431097</v>
      </c>
      <c r="V31">
        <v>0.55471195264805229</v>
      </c>
      <c r="W31">
        <v>0.12240850351730763</v>
      </c>
      <c r="X31">
        <v>3.9283938339134759</v>
      </c>
      <c r="Y31" s="69">
        <v>22.067039106145252</v>
      </c>
    </row>
    <row r="32" spans="1:25" x14ac:dyDescent="0.3">
      <c r="A32" s="62">
        <v>2</v>
      </c>
      <c r="B32">
        <v>1092</v>
      </c>
      <c r="C32" s="10">
        <v>22.533954210322079</v>
      </c>
      <c r="D32">
        <v>2.4058983313930931</v>
      </c>
      <c r="E32">
        <v>0.46565774155995343</v>
      </c>
      <c r="F32">
        <v>2.0664714999138969</v>
      </c>
      <c r="G32" s="69">
        <v>19.35483870967742</v>
      </c>
      <c r="H32" s="10">
        <v>6.430121380619787</v>
      </c>
      <c r="I32">
        <v>0.34583305078999116</v>
      </c>
      <c r="J32">
        <v>7.7981962433037233E-2</v>
      </c>
      <c r="K32">
        <v>1.2127603480094913</v>
      </c>
      <c r="L32" s="69">
        <v>22.549019607843139</v>
      </c>
      <c r="N32" s="62">
        <v>5</v>
      </c>
      <c r="O32" s="10">
        <v>763</v>
      </c>
      <c r="P32" s="10">
        <v>28.502415458937197</v>
      </c>
      <c r="Q32">
        <v>15.288189238713976</v>
      </c>
      <c r="R32">
        <v>4.218723971347659</v>
      </c>
      <c r="S32">
        <v>14.801285797779077</v>
      </c>
      <c r="T32" s="69">
        <v>27.594660855352764</v>
      </c>
      <c r="U32" s="10">
        <v>2.1741634984117577</v>
      </c>
      <c r="V32">
        <v>0.92661169538669175</v>
      </c>
      <c r="W32">
        <v>0.15141789693707927</v>
      </c>
      <c r="X32">
        <v>6.9644208932626794</v>
      </c>
      <c r="Y32" s="69">
        <v>16.341030195381883</v>
      </c>
    </row>
    <row r="33" spans="1:25" x14ac:dyDescent="0.3">
      <c r="A33" s="62">
        <v>3</v>
      </c>
      <c r="B33">
        <v>1096</v>
      </c>
      <c r="C33" s="10">
        <v>16.620482282884264</v>
      </c>
      <c r="D33">
        <v>3.6613407228347383</v>
      </c>
      <c r="E33">
        <v>0.90796533223276921</v>
      </c>
      <c r="F33">
        <v>5.4629301170627889</v>
      </c>
      <c r="G33" s="69">
        <v>24.798711755233494</v>
      </c>
      <c r="H33" s="10">
        <v>12.279246657091416</v>
      </c>
      <c r="I33">
        <v>1.102502376954666</v>
      </c>
      <c r="J33">
        <v>0.27511985920336612</v>
      </c>
      <c r="K33">
        <v>2.2405271828665567</v>
      </c>
      <c r="L33" s="69">
        <v>24.954128440366972</v>
      </c>
      <c r="N33" s="62">
        <v>5</v>
      </c>
      <c r="O33" s="10">
        <v>816</v>
      </c>
      <c r="P33" s="10">
        <v>11.666752590606794</v>
      </c>
      <c r="Q33">
        <v>5.3668093004072794</v>
      </c>
      <c r="R33">
        <v>0.4330566582461205</v>
      </c>
      <c r="S33">
        <v>3.7118868758285464</v>
      </c>
      <c r="T33" s="69">
        <v>8.0691642651296824</v>
      </c>
      <c r="U33" s="10">
        <v>5.0465917147776764</v>
      </c>
      <c r="V33">
        <v>4.8921300516560313</v>
      </c>
      <c r="W33">
        <v>0.22282994024106148</v>
      </c>
      <c r="X33">
        <v>4.4154540893125942</v>
      </c>
      <c r="Y33" s="69">
        <v>4.5548654244306412</v>
      </c>
    </row>
    <row r="34" spans="1:25" x14ac:dyDescent="0.3">
      <c r="N34" s="62">
        <v>5</v>
      </c>
      <c r="O34" s="10">
        <v>839</v>
      </c>
      <c r="P34" s="10">
        <v>11.687999037034064</v>
      </c>
      <c r="Q34">
        <v>7.322553464671187</v>
      </c>
      <c r="R34">
        <v>0.71419973518436786</v>
      </c>
      <c r="S34">
        <v>6.1105389632681089</v>
      </c>
      <c r="T34" s="69">
        <v>9.7534246575342465</v>
      </c>
      <c r="U34" s="10">
        <v>10.763915845043087</v>
      </c>
      <c r="V34">
        <v>0.91025541495225526</v>
      </c>
      <c r="W34">
        <v>0.33770669979038892</v>
      </c>
      <c r="X34">
        <v>3.1373963216732781</v>
      </c>
      <c r="Y34" s="69">
        <v>37.100213219616208</v>
      </c>
    </row>
    <row r="35" spans="1:25" x14ac:dyDescent="0.3">
      <c r="B35" t="s">
        <v>360</v>
      </c>
      <c r="C35">
        <f>AVERAGE(C4:C33)</f>
        <v>18.520542523978428</v>
      </c>
      <c r="D35">
        <f t="shared" ref="D35:G35" si="0">AVERAGE(D4:D33)</f>
        <v>6.073068913032718</v>
      </c>
      <c r="E35">
        <f t="shared" si="0"/>
        <v>1.7477563332485875</v>
      </c>
      <c r="F35">
        <f t="shared" si="0"/>
        <v>9.1323648509558062</v>
      </c>
      <c r="G35">
        <f t="shared" si="0"/>
        <v>26.984958364909073</v>
      </c>
      <c r="H35">
        <f t="shared" ref="H35:L35" si="1">AVERAGE(H4:H33)</f>
        <v>6.5263729523085825</v>
      </c>
      <c r="I35">
        <f t="shared" si="1"/>
        <v>1.0790539888632804</v>
      </c>
      <c r="J35">
        <f t="shared" si="1"/>
        <v>0.28080330138039261</v>
      </c>
      <c r="K35">
        <f t="shared" si="1"/>
        <v>5.0233614251591074</v>
      </c>
      <c r="L35">
        <f t="shared" si="1"/>
        <v>27.248222163256816</v>
      </c>
      <c r="N35" s="62">
        <v>6</v>
      </c>
      <c r="O35" s="10">
        <v>717</v>
      </c>
      <c r="P35" s="10">
        <v>12.785388127853881</v>
      </c>
      <c r="Q35">
        <v>13.155408597071327</v>
      </c>
      <c r="R35">
        <v>3.3380569988978115</v>
      </c>
      <c r="S35">
        <v>26.108374384236456</v>
      </c>
      <c r="T35">
        <v>25.37402752842609</v>
      </c>
      <c r="U35" s="10">
        <v>2.3214549756025433</v>
      </c>
      <c r="V35">
        <v>1.6634629602247524</v>
      </c>
      <c r="W35">
        <v>0.29572674848440045</v>
      </c>
      <c r="X35">
        <v>12.738853503184714</v>
      </c>
      <c r="Y35" s="69">
        <v>17.777777777777779</v>
      </c>
    </row>
    <row r="36" spans="1:25" x14ac:dyDescent="0.3">
      <c r="B36" t="s">
        <v>361</v>
      </c>
      <c r="C36">
        <f>MEDIAN(C4:C33)</f>
        <v>16.800707776404643</v>
      </c>
      <c r="D36">
        <f t="shared" ref="D36:L36" si="2">MEDIAN(D4:D33)</f>
        <v>4.9830806300273007</v>
      </c>
      <c r="E36">
        <f t="shared" si="2"/>
        <v>1.1063465231933651</v>
      </c>
      <c r="F36">
        <f t="shared" si="2"/>
        <v>6.1649257827797168</v>
      </c>
      <c r="G36">
        <f t="shared" si="2"/>
        <v>25.086369641829791</v>
      </c>
      <c r="H36">
        <f t="shared" si="2"/>
        <v>5.5682101975957217</v>
      </c>
      <c r="I36">
        <f t="shared" si="2"/>
        <v>0.81558522280054369</v>
      </c>
      <c r="J36">
        <f t="shared" si="2"/>
        <v>0.19505603844077307</v>
      </c>
      <c r="K36">
        <f t="shared" si="2"/>
        <v>3.532895077793377</v>
      </c>
      <c r="L36">
        <f t="shared" si="2"/>
        <v>23.366013071895424</v>
      </c>
      <c r="N36" s="62">
        <v>6</v>
      </c>
      <c r="O36" s="10">
        <v>882</v>
      </c>
      <c r="P36" s="10">
        <v>16.719150494324424</v>
      </c>
      <c r="Q36">
        <v>1.2449652142072503</v>
      </c>
      <c r="R36">
        <v>0.2343463932625412</v>
      </c>
      <c r="S36">
        <v>1.4016644765659221</v>
      </c>
      <c r="T36" s="69">
        <v>18.823529411764707</v>
      </c>
      <c r="U36" s="10">
        <v>3.3966781385605262</v>
      </c>
      <c r="V36">
        <v>1.4963339817447254</v>
      </c>
      <c r="W36">
        <v>6.359419422415083E-2</v>
      </c>
      <c r="X36">
        <v>1.8722466960352422</v>
      </c>
      <c r="Y36" s="69">
        <v>4.25</v>
      </c>
    </row>
    <row r="37" spans="1:25" x14ac:dyDescent="0.3">
      <c r="N37" s="62">
        <v>6</v>
      </c>
      <c r="O37" s="10">
        <v>885</v>
      </c>
      <c r="P37" s="10">
        <v>12.232149617627016</v>
      </c>
      <c r="Q37">
        <v>1.3023396683576891</v>
      </c>
      <c r="R37">
        <v>0.38994472628151738</v>
      </c>
      <c r="S37">
        <v>3.187867533271433</v>
      </c>
      <c r="T37" s="69">
        <v>29.941860465116278</v>
      </c>
      <c r="U37" s="10">
        <v>13.113054453660295</v>
      </c>
      <c r="V37">
        <v>0.70320952037504514</v>
      </c>
      <c r="W37">
        <v>0.2186260367832672</v>
      </c>
      <c r="X37">
        <v>1.6672396012375388</v>
      </c>
      <c r="Y37" s="69">
        <v>31.089743589743591</v>
      </c>
    </row>
    <row r="38" spans="1:25" x14ac:dyDescent="0.3">
      <c r="N38" s="62">
        <v>6</v>
      </c>
      <c r="O38" s="10">
        <v>1003</v>
      </c>
      <c r="P38" s="10">
        <v>22.391526526061504</v>
      </c>
      <c r="Q38">
        <v>12.394313853014959</v>
      </c>
      <c r="R38">
        <v>1.6445229025364674</v>
      </c>
      <c r="S38">
        <v>7.3443983402489632</v>
      </c>
      <c r="T38" s="69">
        <v>13.268365817091453</v>
      </c>
      <c r="U38" s="10">
        <v>2.992595189063664</v>
      </c>
      <c r="V38">
        <v>0.67037637470972267</v>
      </c>
      <c r="W38">
        <v>0.16211716251150154</v>
      </c>
      <c r="X38">
        <v>5.4172767203513912</v>
      </c>
      <c r="Y38" s="69">
        <v>24.183006535947712</v>
      </c>
    </row>
    <row r="39" spans="1:25" x14ac:dyDescent="0.3">
      <c r="N39" s="62">
        <v>6</v>
      </c>
      <c r="O39" s="10">
        <v>1075</v>
      </c>
      <c r="P39" s="10">
        <v>25.271853269239745</v>
      </c>
      <c r="Q39">
        <v>4.9516964577402343</v>
      </c>
      <c r="R39">
        <v>1.4841088346478741</v>
      </c>
      <c r="S39">
        <v>5.8725761772853184</v>
      </c>
      <c r="T39" s="69">
        <v>29.971724787935912</v>
      </c>
      <c r="U39" s="10">
        <v>4.7615695935245475</v>
      </c>
      <c r="V39">
        <v>0.77247932430054544</v>
      </c>
      <c r="W39">
        <v>0.42055252507478441</v>
      </c>
      <c r="X39">
        <v>8.8322246858832223</v>
      </c>
      <c r="Y39" s="69">
        <v>54.441913439635535</v>
      </c>
    </row>
  </sheetData>
  <mergeCells count="8">
    <mergeCell ref="P28:T28"/>
    <mergeCell ref="U28:Y28"/>
    <mergeCell ref="C2:G2"/>
    <mergeCell ref="H2:L2"/>
    <mergeCell ref="P2:T2"/>
    <mergeCell ref="U2:Y2"/>
    <mergeCell ref="P15:T15"/>
    <mergeCell ref="U15:Y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82F5-6E7D-49FA-AB69-50B4D3273506}">
  <dimension ref="B1:U76"/>
  <sheetViews>
    <sheetView topLeftCell="A54" workbookViewId="0">
      <selection activeCell="G67" sqref="G67:J67"/>
    </sheetView>
  </sheetViews>
  <sheetFormatPr defaultRowHeight="14.4" x14ac:dyDescent="0.3"/>
  <cols>
    <col min="2" max="2" width="17.5546875" customWidth="1"/>
    <col min="3" max="3" width="10.109375" customWidth="1"/>
    <col min="4" max="4" width="10" customWidth="1"/>
    <col min="7" max="7" width="17" customWidth="1"/>
    <col min="8" max="8" width="10.44140625" customWidth="1"/>
    <col min="9" max="9" width="9.6640625" customWidth="1"/>
    <col min="10" max="10" width="9.88671875" customWidth="1"/>
    <col min="13" max="13" width="17.44140625" customWidth="1"/>
    <col min="14" max="14" width="10.44140625" customWidth="1"/>
    <col min="16" max="16" width="9.88671875" customWidth="1"/>
    <col min="18" max="18" width="16.6640625" customWidth="1"/>
    <col min="19" max="19" width="10.33203125" customWidth="1"/>
    <col min="20" max="20" width="10.88671875" customWidth="1"/>
    <col min="21" max="21" width="10.6640625" customWidth="1"/>
  </cols>
  <sheetData>
    <row r="1" spans="2:21" x14ac:dyDescent="0.3">
      <c r="B1" s="107" t="s">
        <v>823</v>
      </c>
      <c r="C1" s="107"/>
      <c r="D1" s="107"/>
      <c r="E1" s="107"/>
      <c r="F1" s="107"/>
      <c r="G1" s="107"/>
      <c r="H1" s="107"/>
      <c r="I1" s="107"/>
      <c r="J1" s="107"/>
    </row>
    <row r="2" spans="2:21" x14ac:dyDescent="0.3">
      <c r="B2" s="108" t="s">
        <v>824</v>
      </c>
      <c r="C2" s="109"/>
      <c r="D2" s="109"/>
      <c r="E2" s="109"/>
      <c r="F2" s="38"/>
      <c r="G2" s="109" t="s">
        <v>351</v>
      </c>
      <c r="H2" s="109"/>
      <c r="I2" s="109"/>
      <c r="J2" s="110"/>
    </row>
    <row r="3" spans="2:21" x14ac:dyDescent="0.3">
      <c r="B3" s="39"/>
      <c r="C3" s="40" t="s">
        <v>825</v>
      </c>
      <c r="D3" s="40" t="s">
        <v>826</v>
      </c>
      <c r="E3" s="40" t="s">
        <v>827</v>
      </c>
      <c r="F3" s="38"/>
      <c r="G3" s="40"/>
      <c r="H3" s="40" t="s">
        <v>825</v>
      </c>
      <c r="I3" s="40" t="s">
        <v>826</v>
      </c>
      <c r="J3" s="41" t="s">
        <v>827</v>
      </c>
    </row>
    <row r="4" spans="2:21" x14ac:dyDescent="0.3">
      <c r="B4" s="39" t="s">
        <v>828</v>
      </c>
      <c r="C4" s="42" t="s">
        <v>829</v>
      </c>
      <c r="D4" s="42" t="s">
        <v>829</v>
      </c>
      <c r="E4" s="42" t="s">
        <v>829</v>
      </c>
      <c r="F4" s="38"/>
      <c r="G4" s="40" t="s">
        <v>828</v>
      </c>
      <c r="H4" s="42" t="s">
        <v>829</v>
      </c>
      <c r="I4" s="42" t="s">
        <v>829</v>
      </c>
      <c r="J4" s="43" t="s">
        <v>829</v>
      </c>
    </row>
    <row r="5" spans="2:21" x14ac:dyDescent="0.3">
      <c r="B5" s="39" t="s">
        <v>830</v>
      </c>
      <c r="C5" s="42" t="s">
        <v>831</v>
      </c>
      <c r="D5" s="42" t="s">
        <v>831</v>
      </c>
      <c r="E5" s="42" t="s">
        <v>831</v>
      </c>
      <c r="F5" s="38"/>
      <c r="G5" s="40" t="s">
        <v>830</v>
      </c>
      <c r="H5" s="42" t="s">
        <v>831</v>
      </c>
      <c r="I5" s="42" t="s">
        <v>831</v>
      </c>
      <c r="J5" s="43" t="s">
        <v>831</v>
      </c>
    </row>
    <row r="6" spans="2:21" x14ac:dyDescent="0.3">
      <c r="B6" s="39" t="s">
        <v>832</v>
      </c>
      <c r="C6" s="42" t="s">
        <v>833</v>
      </c>
      <c r="D6" s="42" t="s">
        <v>833</v>
      </c>
      <c r="E6" s="42" t="s">
        <v>833</v>
      </c>
      <c r="F6" s="38"/>
      <c r="G6" s="40" t="s">
        <v>832</v>
      </c>
      <c r="H6" s="42" t="s">
        <v>833</v>
      </c>
      <c r="I6" s="42" t="s">
        <v>833</v>
      </c>
      <c r="J6" s="43" t="s">
        <v>833</v>
      </c>
    </row>
    <row r="7" spans="2:21" x14ac:dyDescent="0.3">
      <c r="B7" s="39" t="s">
        <v>834</v>
      </c>
      <c r="C7" s="42" t="s">
        <v>835</v>
      </c>
      <c r="D7" s="42" t="s">
        <v>835</v>
      </c>
      <c r="E7" s="42" t="s">
        <v>835</v>
      </c>
      <c r="F7" s="38"/>
      <c r="G7" s="40" t="s">
        <v>834</v>
      </c>
      <c r="H7" s="42" t="s">
        <v>835</v>
      </c>
      <c r="I7" s="42" t="s">
        <v>835</v>
      </c>
      <c r="J7" s="43" t="s">
        <v>835</v>
      </c>
    </row>
    <row r="8" spans="2:21" ht="15" thickBot="1" x14ac:dyDescent="0.35">
      <c r="B8" s="39" t="s">
        <v>836</v>
      </c>
      <c r="C8" s="44" t="s">
        <v>837</v>
      </c>
      <c r="D8" s="44" t="s">
        <v>837</v>
      </c>
      <c r="E8" s="44" t="s">
        <v>837</v>
      </c>
      <c r="F8" s="38"/>
      <c r="G8" s="40" t="s">
        <v>836</v>
      </c>
      <c r="H8" s="44" t="s">
        <v>837</v>
      </c>
      <c r="I8" s="44" t="s">
        <v>837</v>
      </c>
      <c r="J8" s="45" t="s">
        <v>838</v>
      </c>
    </row>
    <row r="9" spans="2:21" x14ac:dyDescent="0.3">
      <c r="B9" s="39" t="s">
        <v>839</v>
      </c>
      <c r="C9" s="46">
        <v>200</v>
      </c>
      <c r="D9" s="46">
        <v>200</v>
      </c>
      <c r="E9" s="47">
        <v>250</v>
      </c>
      <c r="F9" s="38"/>
      <c r="G9" s="40" t="s">
        <v>839</v>
      </c>
      <c r="H9" s="46">
        <v>300</v>
      </c>
      <c r="I9" s="46">
        <v>200</v>
      </c>
      <c r="J9" s="48">
        <v>200</v>
      </c>
    </row>
    <row r="10" spans="2:21" x14ac:dyDescent="0.3">
      <c r="B10" s="39" t="s">
        <v>840</v>
      </c>
      <c r="C10" s="49" t="s">
        <v>841</v>
      </c>
      <c r="D10" s="49" t="s">
        <v>841</v>
      </c>
      <c r="E10" s="49" t="s">
        <v>842</v>
      </c>
      <c r="F10" s="38"/>
      <c r="G10" s="40" t="s">
        <v>840</v>
      </c>
      <c r="H10" s="49" t="s">
        <v>841</v>
      </c>
      <c r="I10" s="49" t="s">
        <v>842</v>
      </c>
      <c r="J10" s="50" t="s">
        <v>842</v>
      </c>
    </row>
    <row r="11" spans="2:21" ht="15" thickBot="1" x14ac:dyDescent="0.35">
      <c r="B11" s="39" t="s">
        <v>843</v>
      </c>
      <c r="C11" s="51">
        <v>200</v>
      </c>
      <c r="D11" s="52">
        <v>335</v>
      </c>
      <c r="E11" s="52">
        <v>335</v>
      </c>
      <c r="F11" s="38"/>
      <c r="G11" s="40" t="s">
        <v>843</v>
      </c>
      <c r="H11" s="51">
        <v>200</v>
      </c>
      <c r="I11" s="52">
        <v>400</v>
      </c>
      <c r="J11" s="53">
        <v>400</v>
      </c>
    </row>
    <row r="14" spans="2:21" x14ac:dyDescent="0.3">
      <c r="B14" s="106" t="s">
        <v>1445</v>
      </c>
      <c r="C14" s="106"/>
      <c r="D14" s="106"/>
      <c r="E14" s="106"/>
      <c r="F14" s="106"/>
      <c r="G14" s="106"/>
      <c r="H14" s="106"/>
      <c r="I14" s="106"/>
      <c r="J14" s="106"/>
      <c r="M14" s="106" t="s">
        <v>1446</v>
      </c>
      <c r="N14" s="106"/>
      <c r="O14" s="106"/>
      <c r="P14" s="106"/>
      <c r="Q14" s="106"/>
      <c r="R14" s="106"/>
      <c r="S14" s="106"/>
      <c r="T14" s="106"/>
      <c r="U14" s="106"/>
    </row>
    <row r="15" spans="2:21" x14ac:dyDescent="0.3">
      <c r="B15" s="105" t="s">
        <v>824</v>
      </c>
      <c r="C15" s="105"/>
      <c r="D15" s="105"/>
      <c r="E15" s="105"/>
      <c r="G15" s="105" t="s">
        <v>351</v>
      </c>
      <c r="H15" s="105"/>
      <c r="I15" s="105"/>
      <c r="J15" s="105"/>
      <c r="M15" s="105" t="s">
        <v>824</v>
      </c>
      <c r="N15" s="105"/>
      <c r="O15" s="105"/>
      <c r="P15" s="105"/>
      <c r="R15" s="105" t="s">
        <v>351</v>
      </c>
      <c r="S15" s="105"/>
      <c r="T15" s="105"/>
      <c r="U15" s="105"/>
    </row>
    <row r="16" spans="2:21" x14ac:dyDescent="0.3">
      <c r="B16" s="23"/>
      <c r="C16" s="23" t="s">
        <v>825</v>
      </c>
      <c r="D16" s="23" t="s">
        <v>826</v>
      </c>
      <c r="E16" s="23" t="s">
        <v>827</v>
      </c>
      <c r="G16" s="23"/>
      <c r="H16" s="23" t="s">
        <v>825</v>
      </c>
      <c r="I16" s="23" t="s">
        <v>826</v>
      </c>
      <c r="J16" s="23" t="s">
        <v>827</v>
      </c>
      <c r="M16" s="23"/>
      <c r="N16" s="23" t="s">
        <v>825</v>
      </c>
      <c r="O16" s="23" t="s">
        <v>826</v>
      </c>
      <c r="P16" s="23" t="s">
        <v>827</v>
      </c>
      <c r="R16" s="23"/>
      <c r="S16" s="23" t="s">
        <v>825</v>
      </c>
      <c r="T16" s="23" t="s">
        <v>826</v>
      </c>
      <c r="U16" s="23" t="s">
        <v>827</v>
      </c>
    </row>
    <row r="17" spans="2:21" x14ac:dyDescent="0.3">
      <c r="B17" s="23" t="s">
        <v>828</v>
      </c>
      <c r="C17" s="24" t="s">
        <v>829</v>
      </c>
      <c r="D17" s="24" t="s">
        <v>829</v>
      </c>
      <c r="E17" s="24" t="s">
        <v>829</v>
      </c>
      <c r="G17" s="23" t="s">
        <v>828</v>
      </c>
      <c r="H17" s="24" t="s">
        <v>829</v>
      </c>
      <c r="I17" s="24" t="s">
        <v>829</v>
      </c>
      <c r="J17" s="24" t="s">
        <v>829</v>
      </c>
      <c r="M17" s="23" t="s">
        <v>828</v>
      </c>
      <c r="N17" s="24" t="s">
        <v>829</v>
      </c>
      <c r="O17" s="24" t="s">
        <v>829</v>
      </c>
      <c r="P17" s="24" t="s">
        <v>829</v>
      </c>
      <c r="R17" s="23" t="s">
        <v>828</v>
      </c>
      <c r="S17" s="24" t="s">
        <v>829</v>
      </c>
      <c r="T17" s="24" t="s">
        <v>829</v>
      </c>
      <c r="U17" s="24" t="s">
        <v>829</v>
      </c>
    </row>
    <row r="18" spans="2:21" x14ac:dyDescent="0.3">
      <c r="B18" s="23" t="s">
        <v>830</v>
      </c>
      <c r="C18" s="24" t="s">
        <v>831</v>
      </c>
      <c r="D18" s="24" t="s">
        <v>831</v>
      </c>
      <c r="E18" s="24" t="s">
        <v>831</v>
      </c>
      <c r="G18" s="23" t="s">
        <v>830</v>
      </c>
      <c r="H18" s="24" t="s">
        <v>831</v>
      </c>
      <c r="I18" s="24" t="s">
        <v>831</v>
      </c>
      <c r="J18" s="24" t="s">
        <v>831</v>
      </c>
      <c r="M18" s="23" t="s">
        <v>830</v>
      </c>
      <c r="N18" s="24" t="s">
        <v>831</v>
      </c>
      <c r="O18" s="24" t="s">
        <v>831</v>
      </c>
      <c r="P18" s="24" t="s">
        <v>831</v>
      </c>
      <c r="R18" s="23" t="s">
        <v>830</v>
      </c>
      <c r="S18" s="24" t="s">
        <v>831</v>
      </c>
      <c r="T18" s="24" t="s">
        <v>831</v>
      </c>
      <c r="U18" s="24" t="s">
        <v>831</v>
      </c>
    </row>
    <row r="19" spans="2:21" x14ac:dyDescent="0.3">
      <c r="B19" s="23" t="s">
        <v>832</v>
      </c>
      <c r="C19" s="24" t="s">
        <v>833</v>
      </c>
      <c r="D19" s="24" t="s">
        <v>833</v>
      </c>
      <c r="E19" s="24" t="s">
        <v>833</v>
      </c>
      <c r="G19" s="23" t="s">
        <v>832</v>
      </c>
      <c r="H19" s="24" t="s">
        <v>833</v>
      </c>
      <c r="I19" s="24" t="s">
        <v>833</v>
      </c>
      <c r="J19" s="24" t="s">
        <v>833</v>
      </c>
      <c r="M19" s="23" t="s">
        <v>832</v>
      </c>
      <c r="N19" s="24" t="s">
        <v>833</v>
      </c>
      <c r="O19" s="24" t="s">
        <v>833</v>
      </c>
      <c r="P19" s="24" t="s">
        <v>833</v>
      </c>
      <c r="R19" s="23" t="s">
        <v>832</v>
      </c>
      <c r="S19" s="24" t="s">
        <v>833</v>
      </c>
      <c r="T19" s="24" t="s">
        <v>833</v>
      </c>
      <c r="U19" s="24" t="s">
        <v>833</v>
      </c>
    </row>
    <row r="20" spans="2:21" x14ac:dyDescent="0.3">
      <c r="B20" s="23" t="s">
        <v>834</v>
      </c>
      <c r="C20" s="24" t="s">
        <v>835</v>
      </c>
      <c r="D20" s="24" t="s">
        <v>835</v>
      </c>
      <c r="E20" s="24" t="s">
        <v>835</v>
      </c>
      <c r="G20" s="23" t="s">
        <v>834</v>
      </c>
      <c r="H20" s="24" t="s">
        <v>835</v>
      </c>
      <c r="I20" s="24" t="s">
        <v>835</v>
      </c>
      <c r="J20" s="24" t="s">
        <v>835</v>
      </c>
      <c r="M20" s="23" t="s">
        <v>834</v>
      </c>
      <c r="N20" s="24" t="s">
        <v>835</v>
      </c>
      <c r="O20" s="24" t="s">
        <v>835</v>
      </c>
      <c r="P20" s="24" t="s">
        <v>835</v>
      </c>
      <c r="R20" s="23" t="s">
        <v>834</v>
      </c>
      <c r="S20" s="24" t="s">
        <v>835</v>
      </c>
      <c r="T20" s="24" t="s">
        <v>835</v>
      </c>
      <c r="U20" s="24" t="s">
        <v>835</v>
      </c>
    </row>
    <row r="21" spans="2:21" ht="15" thickBot="1" x14ac:dyDescent="0.35">
      <c r="B21" s="23" t="s">
        <v>836</v>
      </c>
      <c r="C21" s="26" t="s">
        <v>837</v>
      </c>
      <c r="D21" s="26" t="s">
        <v>837</v>
      </c>
      <c r="E21" s="26" t="s">
        <v>837</v>
      </c>
      <c r="G21" s="23" t="s">
        <v>836</v>
      </c>
      <c r="H21" s="26" t="s">
        <v>837</v>
      </c>
      <c r="I21" s="26" t="s">
        <v>837</v>
      </c>
      <c r="J21" s="26" t="s">
        <v>837</v>
      </c>
      <c r="M21" s="23" t="s">
        <v>836</v>
      </c>
      <c r="N21" s="26" t="s">
        <v>837</v>
      </c>
      <c r="O21" s="26" t="s">
        <v>837</v>
      </c>
      <c r="P21" s="26" t="s">
        <v>837</v>
      </c>
      <c r="R21" s="23" t="s">
        <v>836</v>
      </c>
      <c r="S21" s="26" t="s">
        <v>837</v>
      </c>
      <c r="T21" s="26" t="s">
        <v>837</v>
      </c>
      <c r="U21" s="26" t="s">
        <v>837</v>
      </c>
    </row>
    <row r="22" spans="2:21" x14ac:dyDescent="0.3">
      <c r="B22" s="25" t="s">
        <v>839</v>
      </c>
      <c r="C22" s="27">
        <v>120</v>
      </c>
      <c r="D22" s="27">
        <v>120</v>
      </c>
      <c r="E22" s="34">
        <v>250</v>
      </c>
      <c r="G22" s="25" t="s">
        <v>839</v>
      </c>
      <c r="H22" s="27">
        <v>100</v>
      </c>
      <c r="I22" s="27">
        <v>100</v>
      </c>
      <c r="J22" s="30">
        <v>400</v>
      </c>
      <c r="M22" s="25" t="s">
        <v>839</v>
      </c>
      <c r="N22" s="27">
        <v>120</v>
      </c>
      <c r="O22" s="27">
        <v>120</v>
      </c>
      <c r="P22" s="34">
        <v>400</v>
      </c>
      <c r="R22" s="25" t="s">
        <v>839</v>
      </c>
      <c r="S22" s="27">
        <v>100</v>
      </c>
      <c r="T22" s="27">
        <v>100</v>
      </c>
      <c r="U22" s="30">
        <v>400</v>
      </c>
    </row>
    <row r="23" spans="2:21" x14ac:dyDescent="0.3">
      <c r="B23" s="25" t="s">
        <v>840</v>
      </c>
      <c r="C23" s="28" t="s">
        <v>841</v>
      </c>
      <c r="D23" s="28" t="s">
        <v>842</v>
      </c>
      <c r="E23" s="28" t="s">
        <v>829</v>
      </c>
      <c r="G23" s="25" t="s">
        <v>840</v>
      </c>
      <c r="H23" s="28" t="s">
        <v>841</v>
      </c>
      <c r="I23" s="28" t="s">
        <v>842</v>
      </c>
      <c r="J23" s="31" t="s">
        <v>829</v>
      </c>
      <c r="M23" s="25" t="s">
        <v>840</v>
      </c>
      <c r="N23" s="28" t="s">
        <v>841</v>
      </c>
      <c r="O23" s="28" t="s">
        <v>842</v>
      </c>
      <c r="P23" s="28" t="s">
        <v>829</v>
      </c>
      <c r="R23" s="25" t="s">
        <v>840</v>
      </c>
      <c r="S23" s="28" t="s">
        <v>841</v>
      </c>
      <c r="T23" s="28" t="s">
        <v>842</v>
      </c>
      <c r="U23" s="31" t="s">
        <v>829</v>
      </c>
    </row>
    <row r="24" spans="2:21" ht="15" thickBot="1" x14ac:dyDescent="0.35">
      <c r="B24" s="25" t="s">
        <v>843</v>
      </c>
      <c r="C24" s="29">
        <v>500</v>
      </c>
      <c r="D24" s="33">
        <v>550</v>
      </c>
      <c r="E24" s="33">
        <v>480</v>
      </c>
      <c r="G24" s="25" t="s">
        <v>843</v>
      </c>
      <c r="H24" s="29">
        <v>600</v>
      </c>
      <c r="I24" s="33">
        <v>550</v>
      </c>
      <c r="J24" s="32">
        <v>480</v>
      </c>
      <c r="M24" s="25" t="s">
        <v>843</v>
      </c>
      <c r="N24" s="29">
        <v>400</v>
      </c>
      <c r="O24" s="33">
        <v>350</v>
      </c>
      <c r="P24" s="33">
        <v>350</v>
      </c>
      <c r="R24" s="25" t="s">
        <v>843</v>
      </c>
      <c r="S24" s="29">
        <v>400</v>
      </c>
      <c r="T24" s="33">
        <v>350</v>
      </c>
      <c r="U24" s="32">
        <v>350</v>
      </c>
    </row>
    <row r="25" spans="2:21" x14ac:dyDescent="0.3">
      <c r="H25" s="3"/>
    </row>
    <row r="27" spans="2:21" x14ac:dyDescent="0.3">
      <c r="B27" s="106" t="s">
        <v>1444</v>
      </c>
      <c r="C27" s="106"/>
      <c r="D27" s="106"/>
      <c r="E27" s="106"/>
      <c r="F27" s="106"/>
      <c r="G27" s="106"/>
      <c r="H27" s="106"/>
      <c r="I27" s="106"/>
      <c r="J27" s="106"/>
    </row>
    <row r="28" spans="2:21" x14ac:dyDescent="0.3">
      <c r="B28" s="105" t="s">
        <v>824</v>
      </c>
      <c r="C28" s="105"/>
      <c r="D28" s="105"/>
      <c r="E28" s="105"/>
      <c r="G28" s="105" t="s">
        <v>351</v>
      </c>
      <c r="H28" s="105"/>
      <c r="I28" s="105"/>
      <c r="J28" s="105"/>
    </row>
    <row r="29" spans="2:21" x14ac:dyDescent="0.3">
      <c r="B29" s="23"/>
      <c r="C29" s="23" t="s">
        <v>825</v>
      </c>
      <c r="D29" s="23" t="s">
        <v>826</v>
      </c>
      <c r="E29" s="23" t="s">
        <v>827</v>
      </c>
      <c r="G29" s="23"/>
      <c r="H29" s="23" t="s">
        <v>825</v>
      </c>
      <c r="I29" s="23" t="s">
        <v>826</v>
      </c>
      <c r="J29" s="23" t="s">
        <v>827</v>
      </c>
    </row>
    <row r="30" spans="2:21" x14ac:dyDescent="0.3">
      <c r="B30" s="23" t="s">
        <v>828</v>
      </c>
      <c r="C30" s="24" t="s">
        <v>829</v>
      </c>
      <c r="D30" s="24" t="s">
        <v>829</v>
      </c>
      <c r="E30" s="24" t="s">
        <v>829</v>
      </c>
      <c r="G30" s="23" t="s">
        <v>828</v>
      </c>
      <c r="H30" s="24" t="s">
        <v>829</v>
      </c>
      <c r="I30" s="24" t="s">
        <v>829</v>
      </c>
      <c r="J30" s="24" t="s">
        <v>829</v>
      </c>
    </row>
    <row r="31" spans="2:21" x14ac:dyDescent="0.3">
      <c r="B31" s="23" t="s">
        <v>830</v>
      </c>
      <c r="C31" s="24" t="s">
        <v>831</v>
      </c>
      <c r="D31" s="24" t="s">
        <v>831</v>
      </c>
      <c r="E31" s="24" t="s">
        <v>831</v>
      </c>
      <c r="G31" s="23" t="s">
        <v>830</v>
      </c>
      <c r="H31" s="24" t="s">
        <v>831</v>
      </c>
      <c r="I31" s="24" t="s">
        <v>831</v>
      </c>
      <c r="J31" s="24" t="s">
        <v>831</v>
      </c>
    </row>
    <row r="32" spans="2:21" x14ac:dyDescent="0.3">
      <c r="B32" s="23" t="s">
        <v>832</v>
      </c>
      <c r="C32" s="24" t="s">
        <v>833</v>
      </c>
      <c r="D32" s="24" t="s">
        <v>833</v>
      </c>
      <c r="E32" s="24" t="s">
        <v>833</v>
      </c>
      <c r="G32" s="23" t="s">
        <v>832</v>
      </c>
      <c r="H32" s="24" t="s">
        <v>833</v>
      </c>
      <c r="I32" s="24" t="s">
        <v>833</v>
      </c>
      <c r="J32" s="24" t="s">
        <v>833</v>
      </c>
    </row>
    <row r="33" spans="2:10" x14ac:dyDescent="0.3">
      <c r="B33" s="23" t="s">
        <v>834</v>
      </c>
      <c r="C33" s="24" t="s">
        <v>835</v>
      </c>
      <c r="D33" s="24" t="s">
        <v>835</v>
      </c>
      <c r="E33" s="24" t="s">
        <v>835</v>
      </c>
      <c r="G33" s="23" t="s">
        <v>834</v>
      </c>
      <c r="H33" s="24" t="s">
        <v>835</v>
      </c>
      <c r="I33" s="24" t="s">
        <v>835</v>
      </c>
      <c r="J33" s="24" t="s">
        <v>835</v>
      </c>
    </row>
    <row r="34" spans="2:10" ht="15" thickBot="1" x14ac:dyDescent="0.35">
      <c r="B34" s="23" t="s">
        <v>836</v>
      </c>
      <c r="C34" s="26" t="s">
        <v>837</v>
      </c>
      <c r="D34" s="26" t="s">
        <v>837</v>
      </c>
      <c r="E34" s="26" t="s">
        <v>837</v>
      </c>
      <c r="G34" s="23" t="s">
        <v>836</v>
      </c>
      <c r="H34" s="26" t="s">
        <v>837</v>
      </c>
      <c r="I34" s="26" t="s">
        <v>837</v>
      </c>
      <c r="J34" s="26" t="s">
        <v>837</v>
      </c>
    </row>
    <row r="35" spans="2:10" x14ac:dyDescent="0.3">
      <c r="B35" s="25" t="s">
        <v>839</v>
      </c>
      <c r="C35" s="27">
        <v>120</v>
      </c>
      <c r="D35" s="27">
        <v>120</v>
      </c>
      <c r="E35" s="34">
        <v>400</v>
      </c>
      <c r="G35" s="25" t="s">
        <v>839</v>
      </c>
      <c r="H35" s="27">
        <v>120</v>
      </c>
      <c r="I35" s="27">
        <v>120</v>
      </c>
      <c r="J35" s="34">
        <v>400</v>
      </c>
    </row>
    <row r="36" spans="2:10" x14ac:dyDescent="0.3">
      <c r="B36" s="25" t="s">
        <v>840</v>
      </c>
      <c r="C36" s="28" t="s">
        <v>842</v>
      </c>
      <c r="D36" s="28" t="s">
        <v>842</v>
      </c>
      <c r="E36" s="28" t="s">
        <v>829</v>
      </c>
      <c r="G36" s="25" t="s">
        <v>840</v>
      </c>
      <c r="H36" s="28" t="s">
        <v>842</v>
      </c>
      <c r="I36" s="28" t="s">
        <v>842</v>
      </c>
      <c r="J36" s="28" t="s">
        <v>829</v>
      </c>
    </row>
    <row r="37" spans="2:10" ht="15" thickBot="1" x14ac:dyDescent="0.35">
      <c r="B37" s="25" t="s">
        <v>843</v>
      </c>
      <c r="C37" s="29">
        <v>400</v>
      </c>
      <c r="D37" s="33">
        <v>650</v>
      </c>
      <c r="E37" s="33">
        <v>650</v>
      </c>
      <c r="G37" s="25" t="s">
        <v>843</v>
      </c>
      <c r="H37" s="29">
        <v>400</v>
      </c>
      <c r="I37" s="33">
        <v>650</v>
      </c>
      <c r="J37" s="33">
        <v>650</v>
      </c>
    </row>
    <row r="40" spans="2:10" x14ac:dyDescent="0.3">
      <c r="B40" s="106" t="s">
        <v>1443</v>
      </c>
      <c r="C40" s="106"/>
      <c r="D40" s="106"/>
      <c r="E40" s="106"/>
      <c r="F40" s="106"/>
      <c r="G40" s="106"/>
      <c r="H40" s="106"/>
      <c r="I40" s="106"/>
      <c r="J40" s="106"/>
    </row>
    <row r="41" spans="2:10" x14ac:dyDescent="0.3">
      <c r="B41" s="105" t="s">
        <v>824</v>
      </c>
      <c r="C41" s="105"/>
      <c r="D41" s="105"/>
      <c r="E41" s="105"/>
      <c r="G41" s="105" t="s">
        <v>351</v>
      </c>
      <c r="H41" s="105"/>
      <c r="I41" s="105"/>
      <c r="J41" s="105"/>
    </row>
    <row r="42" spans="2:10" x14ac:dyDescent="0.3">
      <c r="B42" s="23"/>
      <c r="C42" s="23" t="s">
        <v>825</v>
      </c>
      <c r="D42" s="23" t="s">
        <v>826</v>
      </c>
      <c r="E42" s="23" t="s">
        <v>827</v>
      </c>
      <c r="G42" s="23"/>
      <c r="H42" s="23" t="s">
        <v>825</v>
      </c>
      <c r="I42" s="23" t="s">
        <v>826</v>
      </c>
      <c r="J42" s="23" t="s">
        <v>827</v>
      </c>
    </row>
    <row r="43" spans="2:10" x14ac:dyDescent="0.3">
      <c r="B43" s="23" t="s">
        <v>828</v>
      </c>
      <c r="C43" s="24" t="s">
        <v>829</v>
      </c>
      <c r="D43" s="24" t="s">
        <v>829</v>
      </c>
      <c r="E43" s="24" t="s">
        <v>829</v>
      </c>
      <c r="G43" s="23" t="s">
        <v>828</v>
      </c>
      <c r="H43" s="24" t="s">
        <v>829</v>
      </c>
      <c r="I43" s="24" t="s">
        <v>829</v>
      </c>
      <c r="J43" s="24" t="s">
        <v>829</v>
      </c>
    </row>
    <row r="44" spans="2:10" x14ac:dyDescent="0.3">
      <c r="B44" s="23" t="s">
        <v>830</v>
      </c>
      <c r="C44" s="24" t="s">
        <v>831</v>
      </c>
      <c r="D44" s="24" t="s">
        <v>831</v>
      </c>
      <c r="E44" s="24" t="s">
        <v>831</v>
      </c>
      <c r="G44" s="23" t="s">
        <v>830</v>
      </c>
      <c r="H44" s="24" t="s">
        <v>831</v>
      </c>
      <c r="I44" s="24" t="s">
        <v>831</v>
      </c>
      <c r="J44" s="24" t="s">
        <v>831</v>
      </c>
    </row>
    <row r="45" spans="2:10" x14ac:dyDescent="0.3">
      <c r="B45" s="23" t="s">
        <v>832</v>
      </c>
      <c r="C45" s="24" t="s">
        <v>833</v>
      </c>
      <c r="D45" s="24" t="s">
        <v>833</v>
      </c>
      <c r="E45" s="24" t="s">
        <v>833</v>
      </c>
      <c r="G45" s="23" t="s">
        <v>832</v>
      </c>
      <c r="H45" s="24" t="s">
        <v>833</v>
      </c>
      <c r="I45" s="24" t="s">
        <v>833</v>
      </c>
      <c r="J45" s="24" t="s">
        <v>833</v>
      </c>
    </row>
    <row r="46" spans="2:10" x14ac:dyDescent="0.3">
      <c r="B46" s="23" t="s">
        <v>834</v>
      </c>
      <c r="C46" s="24" t="s">
        <v>835</v>
      </c>
      <c r="D46" s="24" t="s">
        <v>835</v>
      </c>
      <c r="E46" s="24" t="s">
        <v>835</v>
      </c>
      <c r="G46" s="23" t="s">
        <v>834</v>
      </c>
      <c r="H46" s="24" t="s">
        <v>835</v>
      </c>
      <c r="I46" s="24" t="s">
        <v>835</v>
      </c>
      <c r="J46" s="24" t="s">
        <v>835</v>
      </c>
    </row>
    <row r="47" spans="2:10" ht="15" thickBot="1" x14ac:dyDescent="0.35">
      <c r="B47" s="23" t="s">
        <v>836</v>
      </c>
      <c r="C47" s="26" t="s">
        <v>837</v>
      </c>
      <c r="D47" s="26" t="s">
        <v>837</v>
      </c>
      <c r="E47" s="26" t="s">
        <v>837</v>
      </c>
      <c r="G47" s="23" t="s">
        <v>836</v>
      </c>
      <c r="H47" s="26" t="s">
        <v>837</v>
      </c>
      <c r="I47" s="26" t="s">
        <v>837</v>
      </c>
      <c r="J47" s="26" t="s">
        <v>837</v>
      </c>
    </row>
    <row r="48" spans="2:10" x14ac:dyDescent="0.3">
      <c r="B48" s="25" t="s">
        <v>839</v>
      </c>
      <c r="C48" s="27">
        <v>80</v>
      </c>
      <c r="D48" s="27">
        <v>80</v>
      </c>
      <c r="E48" s="34">
        <v>250</v>
      </c>
      <c r="G48" s="25" t="s">
        <v>839</v>
      </c>
      <c r="H48" s="27">
        <v>80</v>
      </c>
      <c r="I48" s="27">
        <v>80</v>
      </c>
      <c r="J48" s="34">
        <v>200</v>
      </c>
    </row>
    <row r="49" spans="2:10" x14ac:dyDescent="0.3">
      <c r="B49" s="25" t="s">
        <v>840</v>
      </c>
      <c r="C49" s="28" t="s">
        <v>841</v>
      </c>
      <c r="D49" s="28" t="s">
        <v>842</v>
      </c>
      <c r="E49" s="28" t="s">
        <v>829</v>
      </c>
      <c r="G49" s="25" t="s">
        <v>840</v>
      </c>
      <c r="H49" s="28" t="s">
        <v>841</v>
      </c>
      <c r="I49" s="28" t="s">
        <v>842</v>
      </c>
      <c r="J49" s="28" t="s">
        <v>829</v>
      </c>
    </row>
    <row r="50" spans="2:10" ht="15" thickBot="1" x14ac:dyDescent="0.35">
      <c r="B50" s="25" t="s">
        <v>843</v>
      </c>
      <c r="C50" s="29">
        <v>250</v>
      </c>
      <c r="D50" s="33">
        <v>300</v>
      </c>
      <c r="E50" s="33">
        <v>300</v>
      </c>
      <c r="G50" s="25" t="s">
        <v>843</v>
      </c>
      <c r="H50" s="29">
        <v>200</v>
      </c>
      <c r="I50" s="33">
        <v>1000</v>
      </c>
      <c r="J50" s="33">
        <v>1000</v>
      </c>
    </row>
    <row r="53" spans="2:10" x14ac:dyDescent="0.3">
      <c r="B53" s="106" t="s">
        <v>1442</v>
      </c>
      <c r="C53" s="106"/>
      <c r="D53" s="106"/>
      <c r="E53" s="106"/>
      <c r="F53" s="106"/>
      <c r="G53" s="106"/>
      <c r="H53" s="106"/>
      <c r="I53" s="106"/>
      <c r="J53" s="106"/>
    </row>
    <row r="54" spans="2:10" x14ac:dyDescent="0.3">
      <c r="B54" s="105" t="s">
        <v>824</v>
      </c>
      <c r="C54" s="105"/>
      <c r="D54" s="105"/>
      <c r="E54" s="105"/>
      <c r="G54" s="105" t="s">
        <v>351</v>
      </c>
      <c r="H54" s="105"/>
      <c r="I54" s="105"/>
      <c r="J54" s="105"/>
    </row>
    <row r="55" spans="2:10" x14ac:dyDescent="0.3">
      <c r="B55" s="23"/>
      <c r="C55" s="23" t="s">
        <v>825</v>
      </c>
      <c r="D55" s="23" t="s">
        <v>826</v>
      </c>
      <c r="E55" s="23" t="s">
        <v>827</v>
      </c>
      <c r="G55" s="23"/>
      <c r="H55" s="23" t="s">
        <v>825</v>
      </c>
      <c r="I55" s="23" t="s">
        <v>826</v>
      </c>
      <c r="J55" s="23" t="s">
        <v>827</v>
      </c>
    </row>
    <row r="56" spans="2:10" x14ac:dyDescent="0.3">
      <c r="B56" s="23" t="s">
        <v>828</v>
      </c>
      <c r="C56" s="24" t="s">
        <v>829</v>
      </c>
      <c r="D56" s="24" t="s">
        <v>829</v>
      </c>
      <c r="E56" s="24" t="s">
        <v>829</v>
      </c>
      <c r="G56" s="23" t="s">
        <v>828</v>
      </c>
      <c r="H56" s="24" t="s">
        <v>829</v>
      </c>
      <c r="I56" s="24" t="s">
        <v>829</v>
      </c>
      <c r="J56" s="24" t="s">
        <v>829</v>
      </c>
    </row>
    <row r="57" spans="2:10" x14ac:dyDescent="0.3">
      <c r="B57" s="23" t="s">
        <v>830</v>
      </c>
      <c r="C57" s="24" t="s">
        <v>831</v>
      </c>
      <c r="D57" s="24" t="s">
        <v>831</v>
      </c>
      <c r="E57" s="24" t="s">
        <v>831</v>
      </c>
      <c r="G57" s="23" t="s">
        <v>830</v>
      </c>
      <c r="H57" s="24" t="s">
        <v>831</v>
      </c>
      <c r="I57" s="24" t="s">
        <v>831</v>
      </c>
      <c r="J57" s="24" t="s">
        <v>831</v>
      </c>
    </row>
    <row r="58" spans="2:10" x14ac:dyDescent="0.3">
      <c r="B58" s="23" t="s">
        <v>832</v>
      </c>
      <c r="C58" s="24" t="s">
        <v>833</v>
      </c>
      <c r="D58" s="24" t="s">
        <v>833</v>
      </c>
      <c r="E58" s="24" t="s">
        <v>833</v>
      </c>
      <c r="G58" s="23" t="s">
        <v>832</v>
      </c>
      <c r="H58" s="24" t="s">
        <v>833</v>
      </c>
      <c r="I58" s="24" t="s">
        <v>833</v>
      </c>
      <c r="J58" s="24" t="s">
        <v>833</v>
      </c>
    </row>
    <row r="59" spans="2:10" x14ac:dyDescent="0.3">
      <c r="B59" s="23" t="s">
        <v>834</v>
      </c>
      <c r="C59" s="24" t="s">
        <v>835</v>
      </c>
      <c r="D59" s="24" t="s">
        <v>835</v>
      </c>
      <c r="E59" s="24" t="s">
        <v>835</v>
      </c>
      <c r="G59" s="23" t="s">
        <v>834</v>
      </c>
      <c r="H59" s="24" t="s">
        <v>835</v>
      </c>
      <c r="I59" s="24" t="s">
        <v>835</v>
      </c>
      <c r="J59" s="24" t="s">
        <v>835</v>
      </c>
    </row>
    <row r="60" spans="2:10" ht="15" thickBot="1" x14ac:dyDescent="0.35">
      <c r="B60" s="23" t="s">
        <v>836</v>
      </c>
      <c r="C60" s="26" t="s">
        <v>837</v>
      </c>
      <c r="D60" s="26" t="s">
        <v>837</v>
      </c>
      <c r="E60" s="26" t="s">
        <v>837</v>
      </c>
      <c r="G60" s="23" t="s">
        <v>836</v>
      </c>
      <c r="H60" s="26" t="s">
        <v>837</v>
      </c>
      <c r="I60" s="26" t="s">
        <v>837</v>
      </c>
      <c r="J60" s="26" t="s">
        <v>837</v>
      </c>
    </row>
    <row r="61" spans="2:10" x14ac:dyDescent="0.3">
      <c r="B61" s="25" t="s">
        <v>839</v>
      </c>
      <c r="C61" s="27">
        <v>80</v>
      </c>
      <c r="D61" s="27">
        <v>80</v>
      </c>
      <c r="E61" s="34">
        <v>600</v>
      </c>
      <c r="G61" s="25" t="s">
        <v>839</v>
      </c>
      <c r="H61" s="27">
        <v>80</v>
      </c>
      <c r="I61" s="27">
        <v>80</v>
      </c>
      <c r="J61" s="34">
        <v>600</v>
      </c>
    </row>
    <row r="62" spans="2:10" x14ac:dyDescent="0.3">
      <c r="B62" s="25" t="s">
        <v>840</v>
      </c>
      <c r="C62" s="28" t="s">
        <v>841</v>
      </c>
      <c r="D62" s="28" t="s">
        <v>842</v>
      </c>
      <c r="E62" s="28" t="s">
        <v>829</v>
      </c>
      <c r="G62" s="25" t="s">
        <v>840</v>
      </c>
      <c r="H62" s="28" t="s">
        <v>841</v>
      </c>
      <c r="I62" s="28" t="s">
        <v>842</v>
      </c>
      <c r="J62" s="28" t="s">
        <v>829</v>
      </c>
    </row>
    <row r="63" spans="2:10" ht="15" thickBot="1" x14ac:dyDescent="0.35">
      <c r="B63" s="25" t="s">
        <v>843</v>
      </c>
      <c r="C63" s="29">
        <v>600</v>
      </c>
      <c r="D63" s="33">
        <v>450</v>
      </c>
      <c r="E63" s="33">
        <v>450</v>
      </c>
      <c r="G63" s="25" t="s">
        <v>843</v>
      </c>
      <c r="H63" s="29">
        <v>600</v>
      </c>
      <c r="I63" s="33">
        <v>900</v>
      </c>
      <c r="J63" s="33">
        <v>900</v>
      </c>
    </row>
    <row r="66" spans="2:10" x14ac:dyDescent="0.3">
      <c r="B66" s="106" t="s">
        <v>1441</v>
      </c>
      <c r="C66" s="106"/>
      <c r="D66" s="106"/>
      <c r="E66" s="106"/>
      <c r="F66" s="106"/>
      <c r="G66" s="106"/>
      <c r="H66" s="106"/>
      <c r="I66" s="106"/>
      <c r="J66" s="106"/>
    </row>
    <row r="67" spans="2:10" x14ac:dyDescent="0.3">
      <c r="B67" s="105" t="s">
        <v>824</v>
      </c>
      <c r="C67" s="105"/>
      <c r="D67" s="105"/>
      <c r="E67" s="105"/>
      <c r="G67" s="105" t="s">
        <v>351</v>
      </c>
      <c r="H67" s="105"/>
      <c r="I67" s="105"/>
      <c r="J67" s="105"/>
    </row>
    <row r="68" spans="2:10" x14ac:dyDescent="0.3">
      <c r="B68" s="23"/>
      <c r="C68" s="23" t="s">
        <v>825</v>
      </c>
      <c r="D68" s="23" t="s">
        <v>826</v>
      </c>
      <c r="E68" s="23" t="s">
        <v>827</v>
      </c>
      <c r="G68" s="23"/>
      <c r="H68" s="23" t="s">
        <v>825</v>
      </c>
      <c r="I68" s="23" t="s">
        <v>826</v>
      </c>
      <c r="J68" s="23" t="s">
        <v>827</v>
      </c>
    </row>
    <row r="69" spans="2:10" x14ac:dyDescent="0.3">
      <c r="B69" s="23" t="s">
        <v>828</v>
      </c>
      <c r="C69" s="24" t="s">
        <v>829</v>
      </c>
      <c r="D69" s="24" t="s">
        <v>829</v>
      </c>
      <c r="E69" s="24" t="s">
        <v>829</v>
      </c>
      <c r="G69" s="23" t="s">
        <v>828</v>
      </c>
      <c r="H69" s="24" t="s">
        <v>829</v>
      </c>
      <c r="I69" s="24" t="s">
        <v>829</v>
      </c>
      <c r="J69" s="24" t="s">
        <v>829</v>
      </c>
    </row>
    <row r="70" spans="2:10" x14ac:dyDescent="0.3">
      <c r="B70" s="23" t="s">
        <v>830</v>
      </c>
      <c r="C70" s="24" t="s">
        <v>831</v>
      </c>
      <c r="D70" s="24" t="s">
        <v>831</v>
      </c>
      <c r="E70" s="24" t="s">
        <v>831</v>
      </c>
      <c r="G70" s="23" t="s">
        <v>830</v>
      </c>
      <c r="H70" s="24" t="s">
        <v>831</v>
      </c>
      <c r="I70" s="24" t="s">
        <v>831</v>
      </c>
      <c r="J70" s="24" t="s">
        <v>831</v>
      </c>
    </row>
    <row r="71" spans="2:10" x14ac:dyDescent="0.3">
      <c r="B71" s="23" t="s">
        <v>832</v>
      </c>
      <c r="C71" s="24" t="s">
        <v>833</v>
      </c>
      <c r="D71" s="24" t="s">
        <v>833</v>
      </c>
      <c r="E71" s="24" t="s">
        <v>833</v>
      </c>
      <c r="G71" s="23" t="s">
        <v>832</v>
      </c>
      <c r="H71" s="24" t="s">
        <v>833</v>
      </c>
      <c r="I71" s="24" t="s">
        <v>833</v>
      </c>
      <c r="J71" s="24" t="s">
        <v>833</v>
      </c>
    </row>
    <row r="72" spans="2:10" x14ac:dyDescent="0.3">
      <c r="B72" s="23" t="s">
        <v>834</v>
      </c>
      <c r="C72" s="24" t="s">
        <v>835</v>
      </c>
      <c r="D72" s="24" t="s">
        <v>835</v>
      </c>
      <c r="E72" s="24" t="s">
        <v>835</v>
      </c>
      <c r="G72" s="23" t="s">
        <v>834</v>
      </c>
      <c r="H72" s="24" t="s">
        <v>835</v>
      </c>
      <c r="I72" s="24" t="s">
        <v>835</v>
      </c>
      <c r="J72" s="24" t="s">
        <v>835</v>
      </c>
    </row>
    <row r="73" spans="2:10" ht="15" thickBot="1" x14ac:dyDescent="0.35">
      <c r="B73" s="23" t="s">
        <v>836</v>
      </c>
      <c r="C73" s="26" t="s">
        <v>837</v>
      </c>
      <c r="D73" s="26" t="s">
        <v>837</v>
      </c>
      <c r="E73" s="26" t="s">
        <v>837</v>
      </c>
      <c r="G73" s="23" t="s">
        <v>836</v>
      </c>
      <c r="H73" s="26" t="s">
        <v>837</v>
      </c>
      <c r="I73" s="26" t="s">
        <v>837</v>
      </c>
      <c r="J73" s="26" t="s">
        <v>837</v>
      </c>
    </row>
    <row r="74" spans="2:10" x14ac:dyDescent="0.3">
      <c r="B74" s="25" t="s">
        <v>839</v>
      </c>
      <c r="C74" s="27">
        <v>80</v>
      </c>
      <c r="D74" s="27">
        <v>80</v>
      </c>
      <c r="E74" s="34">
        <v>450</v>
      </c>
      <c r="G74" s="25" t="s">
        <v>839</v>
      </c>
      <c r="H74" s="27">
        <v>80</v>
      </c>
      <c r="I74" s="27">
        <v>80</v>
      </c>
      <c r="J74" s="34">
        <v>450</v>
      </c>
    </row>
    <row r="75" spans="2:10" x14ac:dyDescent="0.3">
      <c r="B75" s="25" t="s">
        <v>840</v>
      </c>
      <c r="C75" s="28" t="s">
        <v>841</v>
      </c>
      <c r="D75" s="28" t="s">
        <v>842</v>
      </c>
      <c r="E75" s="28" t="s">
        <v>829</v>
      </c>
      <c r="G75" s="25" t="s">
        <v>840</v>
      </c>
      <c r="H75" s="28" t="s">
        <v>841</v>
      </c>
      <c r="I75" s="28" t="s">
        <v>842</v>
      </c>
      <c r="J75" s="28" t="s">
        <v>829</v>
      </c>
    </row>
    <row r="76" spans="2:10" ht="15" thickBot="1" x14ac:dyDescent="0.35">
      <c r="B76" s="25" t="s">
        <v>843</v>
      </c>
      <c r="C76" s="29">
        <v>450</v>
      </c>
      <c r="D76" s="33">
        <v>500</v>
      </c>
      <c r="E76" s="33">
        <v>500</v>
      </c>
      <c r="G76" s="25" t="s">
        <v>843</v>
      </c>
      <c r="H76" s="29">
        <v>450</v>
      </c>
      <c r="I76" s="33">
        <v>550</v>
      </c>
      <c r="J76" s="33">
        <v>550</v>
      </c>
    </row>
  </sheetData>
  <mergeCells count="21">
    <mergeCell ref="B1:J1"/>
    <mergeCell ref="B14:J14"/>
    <mergeCell ref="B27:J27"/>
    <mergeCell ref="B28:E28"/>
    <mergeCell ref="G28:J28"/>
    <mergeCell ref="B2:E2"/>
    <mergeCell ref="G2:J2"/>
    <mergeCell ref="B15:E15"/>
    <mergeCell ref="G15:J15"/>
    <mergeCell ref="M14:U14"/>
    <mergeCell ref="M15:P15"/>
    <mergeCell ref="R15:U15"/>
    <mergeCell ref="B41:E41"/>
    <mergeCell ref="G41:J41"/>
    <mergeCell ref="B67:E67"/>
    <mergeCell ref="G67:J67"/>
    <mergeCell ref="B66:J66"/>
    <mergeCell ref="B40:J40"/>
    <mergeCell ref="B53:J53"/>
    <mergeCell ref="B54:E54"/>
    <mergeCell ref="G54:J54"/>
  </mergeCells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2A38-DF7E-4D91-B7C7-9B43823A81DF}">
  <dimension ref="A1:AD325"/>
  <sheetViews>
    <sheetView workbookViewId="0">
      <selection activeCell="N233" sqref="N233:U235"/>
    </sheetView>
  </sheetViews>
  <sheetFormatPr defaultRowHeight="14.4" x14ac:dyDescent="0.3"/>
  <cols>
    <col min="3" max="3" width="11.33203125" customWidth="1"/>
    <col min="4" max="4" width="10.5546875" customWidth="1"/>
    <col min="5" max="5" width="9.6640625" customWidth="1"/>
    <col min="6" max="6" width="12.6640625" customWidth="1"/>
    <col min="7" max="7" width="11.6640625" customWidth="1"/>
    <col min="8" max="8" width="10" customWidth="1"/>
    <col min="9" max="9" width="22.33203125" customWidth="1"/>
    <col min="10" max="10" width="10.5546875" customWidth="1"/>
    <col min="11" max="11" width="12.6640625" customWidth="1"/>
    <col min="12" max="12" width="12.44140625" customWidth="1"/>
    <col min="14" max="14" width="14.33203125" customWidth="1"/>
    <col min="15" max="15" width="14.88671875" customWidth="1"/>
    <col min="16" max="16" width="13" customWidth="1"/>
    <col min="17" max="17" width="11.6640625" customWidth="1"/>
    <col min="18" max="18" width="9.44140625" customWidth="1"/>
    <col min="19" max="19" width="20.6640625" customWidth="1"/>
    <col min="20" max="20" width="11" customWidth="1"/>
    <col min="21" max="21" width="12.6640625" customWidth="1"/>
    <col min="23" max="23" width="21.109375" customWidth="1"/>
    <col min="24" max="24" width="17.6640625" customWidth="1"/>
    <col min="28" max="28" width="8.6640625" customWidth="1"/>
  </cols>
  <sheetData>
    <row r="1" spans="1:30" x14ac:dyDescent="0.3">
      <c r="A1" s="37" t="s">
        <v>0</v>
      </c>
      <c r="N1" s="37" t="s">
        <v>47</v>
      </c>
    </row>
    <row r="3" spans="1:30" x14ac:dyDescent="0.3">
      <c r="B3" s="7" t="s">
        <v>2</v>
      </c>
      <c r="C3" s="8" t="s">
        <v>3</v>
      </c>
      <c r="D3" s="8" t="s">
        <v>4</v>
      </c>
      <c r="E3" s="8" t="s">
        <v>5</v>
      </c>
      <c r="F3" s="7" t="s">
        <v>6</v>
      </c>
      <c r="G3" s="8" t="s">
        <v>7</v>
      </c>
      <c r="H3" s="8" t="s">
        <v>8</v>
      </c>
      <c r="I3" s="9" t="s">
        <v>9</v>
      </c>
      <c r="J3" s="8" t="s">
        <v>10</v>
      </c>
      <c r="K3" s="9" t="s">
        <v>48</v>
      </c>
      <c r="N3" t="s">
        <v>2</v>
      </c>
      <c r="O3" t="s">
        <v>5</v>
      </c>
      <c r="P3" t="s">
        <v>6</v>
      </c>
      <c r="Q3" t="s">
        <v>7</v>
      </c>
      <c r="R3" t="s">
        <v>8</v>
      </c>
      <c r="S3" t="s">
        <v>9</v>
      </c>
      <c r="T3" t="s">
        <v>10</v>
      </c>
      <c r="U3" t="s">
        <v>48</v>
      </c>
      <c r="W3" t="s">
        <v>49</v>
      </c>
      <c r="X3" t="s">
        <v>50</v>
      </c>
      <c r="Y3" s="97" t="s">
        <v>51</v>
      </c>
      <c r="Z3" s="97"/>
      <c r="AA3" s="97"/>
      <c r="AB3" s="97"/>
      <c r="AC3" s="97"/>
    </row>
    <row r="4" spans="1:30" x14ac:dyDescent="0.3">
      <c r="A4" s="2" t="s">
        <v>52</v>
      </c>
      <c r="B4" s="12" t="s">
        <v>53</v>
      </c>
      <c r="C4" s="13">
        <v>20015.099999999999</v>
      </c>
      <c r="D4" s="13">
        <v>9922.6</v>
      </c>
      <c r="E4" s="13">
        <v>5004</v>
      </c>
      <c r="F4" s="12">
        <v>4839</v>
      </c>
      <c r="G4" s="13">
        <v>165</v>
      </c>
      <c r="H4" s="13">
        <v>3.2970000000000002</v>
      </c>
      <c r="I4" s="17">
        <v>20.58</v>
      </c>
      <c r="J4" s="13">
        <v>8016690.7999999998</v>
      </c>
      <c r="K4" s="14">
        <v>14582.4</v>
      </c>
      <c r="N4" t="s">
        <v>53</v>
      </c>
      <c r="O4">
        <v>5004</v>
      </c>
      <c r="P4">
        <v>4839</v>
      </c>
      <c r="Q4">
        <v>165</v>
      </c>
      <c r="R4">
        <v>3.2970000000000002</v>
      </c>
      <c r="S4" s="3">
        <v>20.58</v>
      </c>
      <c r="T4">
        <v>8016690.7999999998</v>
      </c>
      <c r="U4">
        <v>14582.4</v>
      </c>
      <c r="W4">
        <f>(S4-S10)</f>
        <v>16.588328024825405</v>
      </c>
      <c r="X4">
        <f>(W4/S4)*100</f>
        <v>80.604120625973792</v>
      </c>
    </row>
    <row r="5" spans="1:30" x14ac:dyDescent="0.3">
      <c r="A5" s="2"/>
      <c r="B5" s="7" t="s">
        <v>2</v>
      </c>
      <c r="C5" s="8" t="s">
        <v>3</v>
      </c>
      <c r="D5" s="8" t="s">
        <v>4</v>
      </c>
      <c r="E5" s="8" t="s">
        <v>5</v>
      </c>
      <c r="F5" s="7" t="s">
        <v>6</v>
      </c>
      <c r="G5" s="8" t="s">
        <v>7</v>
      </c>
      <c r="H5" s="8" t="s">
        <v>8</v>
      </c>
      <c r="I5" s="9" t="s">
        <v>9</v>
      </c>
      <c r="J5" s="8" t="s">
        <v>10</v>
      </c>
      <c r="K5" s="9" t="s">
        <v>48</v>
      </c>
      <c r="N5" t="s">
        <v>2</v>
      </c>
      <c r="O5" t="s">
        <v>5</v>
      </c>
      <c r="P5" t="s">
        <v>6</v>
      </c>
      <c r="Q5" t="s">
        <v>7</v>
      </c>
      <c r="R5" t="s">
        <v>8</v>
      </c>
      <c r="S5" t="s">
        <v>9</v>
      </c>
      <c r="T5" t="s">
        <v>10</v>
      </c>
      <c r="U5" t="s">
        <v>48</v>
      </c>
    </row>
    <row r="6" spans="1:30" x14ac:dyDescent="0.3">
      <c r="A6" s="2" t="s">
        <v>13</v>
      </c>
      <c r="B6" s="10" t="s">
        <v>53</v>
      </c>
      <c r="C6">
        <v>20015.099999999999</v>
      </c>
      <c r="D6">
        <v>9922.6</v>
      </c>
      <c r="E6">
        <v>5025</v>
      </c>
      <c r="F6" s="10">
        <v>4694</v>
      </c>
      <c r="G6">
        <v>331</v>
      </c>
      <c r="H6">
        <v>6.5869999999999997</v>
      </c>
      <c r="I6" s="18">
        <v>41.29</v>
      </c>
      <c r="J6">
        <v>8016690.7999999998</v>
      </c>
      <c r="K6" s="11">
        <v>14582.4</v>
      </c>
      <c r="N6" t="s">
        <v>53</v>
      </c>
      <c r="O6">
        <v>5025</v>
      </c>
      <c r="P6">
        <v>4694</v>
      </c>
      <c r="Q6">
        <v>331</v>
      </c>
      <c r="R6">
        <v>6.5869999999999997</v>
      </c>
      <c r="S6" s="35">
        <v>41.29</v>
      </c>
      <c r="T6">
        <v>8016690.7999999998</v>
      </c>
      <c r="U6">
        <v>14582.4</v>
      </c>
      <c r="W6" t="s">
        <v>54</v>
      </c>
      <c r="X6" t="s">
        <v>55</v>
      </c>
    </row>
    <row r="7" spans="1:30" x14ac:dyDescent="0.3">
      <c r="A7" s="2"/>
      <c r="B7" s="12"/>
      <c r="C7" s="13"/>
      <c r="D7" s="13"/>
      <c r="E7" s="13"/>
      <c r="F7" s="15" t="s">
        <v>14</v>
      </c>
      <c r="G7" s="13">
        <v>212</v>
      </c>
      <c r="H7" s="13"/>
      <c r="I7" s="19">
        <f>(G7/J6)*1000000</f>
        <v>26.444826835531689</v>
      </c>
      <c r="J7" s="13"/>
      <c r="K7" s="14"/>
      <c r="L7" s="6" t="s">
        <v>56</v>
      </c>
      <c r="P7" s="2" t="s">
        <v>14</v>
      </c>
      <c r="Q7">
        <v>212</v>
      </c>
      <c r="S7" s="4">
        <f>(Q7/T6)*1000000</f>
        <v>26.444826835531689</v>
      </c>
      <c r="W7">
        <f>(S7-S10)</f>
        <v>22.453154860357095</v>
      </c>
      <c r="X7">
        <f>(W7/S7)*100</f>
        <v>84.905660377358487</v>
      </c>
      <c r="Y7" s="97" t="s">
        <v>57</v>
      </c>
      <c r="Z7" s="97"/>
      <c r="AA7" s="97"/>
      <c r="AB7" s="97"/>
      <c r="AC7" s="97"/>
    </row>
    <row r="8" spans="1:30" x14ac:dyDescent="0.3">
      <c r="A8" s="2"/>
      <c r="B8" s="10" t="s">
        <v>2</v>
      </c>
      <c r="C8" t="s">
        <v>3</v>
      </c>
      <c r="D8" t="s">
        <v>4</v>
      </c>
      <c r="E8" t="s">
        <v>5</v>
      </c>
      <c r="F8" s="10" t="s">
        <v>6</v>
      </c>
      <c r="G8" t="s">
        <v>7</v>
      </c>
      <c r="H8" t="s">
        <v>8</v>
      </c>
      <c r="I8" s="11" t="s">
        <v>9</v>
      </c>
      <c r="J8" t="s">
        <v>10</v>
      </c>
      <c r="K8" s="11" t="s">
        <v>48</v>
      </c>
      <c r="N8" t="s">
        <v>2</v>
      </c>
      <c r="O8" t="s">
        <v>5</v>
      </c>
      <c r="P8" t="s">
        <v>6</v>
      </c>
      <c r="Q8" t="s">
        <v>7</v>
      </c>
      <c r="R8" t="s">
        <v>8</v>
      </c>
      <c r="S8" t="s">
        <v>9</v>
      </c>
      <c r="T8" t="s">
        <v>10</v>
      </c>
      <c r="U8" t="s">
        <v>48</v>
      </c>
    </row>
    <row r="9" spans="1:30" x14ac:dyDescent="0.3">
      <c r="A9" s="2" t="s">
        <v>15</v>
      </c>
      <c r="B9" s="10" t="s">
        <v>53</v>
      </c>
      <c r="C9">
        <v>20015.099999999999</v>
      </c>
      <c r="D9">
        <v>9922.6</v>
      </c>
      <c r="E9">
        <v>473</v>
      </c>
      <c r="F9" s="10">
        <v>236</v>
      </c>
      <c r="G9">
        <v>237</v>
      </c>
      <c r="H9">
        <v>50.11</v>
      </c>
      <c r="I9" s="11">
        <v>29.56</v>
      </c>
      <c r="J9">
        <v>8016690.7999999998</v>
      </c>
      <c r="K9" s="11">
        <v>14582.4</v>
      </c>
      <c r="N9" t="s">
        <v>53</v>
      </c>
      <c r="O9">
        <v>130</v>
      </c>
      <c r="P9">
        <v>81</v>
      </c>
      <c r="Q9">
        <v>49</v>
      </c>
      <c r="R9">
        <v>37.69</v>
      </c>
      <c r="S9">
        <v>6.1120000000000001</v>
      </c>
      <c r="T9">
        <v>8016690.7999999998</v>
      </c>
      <c r="U9">
        <v>14582.4</v>
      </c>
      <c r="W9" s="7" t="s">
        <v>58</v>
      </c>
      <c r="X9" s="9" t="s">
        <v>59</v>
      </c>
      <c r="Y9" s="97" t="s">
        <v>60</v>
      </c>
      <c r="Z9" s="97"/>
      <c r="AA9" s="97"/>
      <c r="AB9" s="97"/>
      <c r="AC9" s="97"/>
    </row>
    <row r="10" spans="1:30" x14ac:dyDescent="0.3">
      <c r="B10" s="10"/>
      <c r="F10" s="16" t="s">
        <v>14</v>
      </c>
      <c r="G10">
        <v>38</v>
      </c>
      <c r="I10" s="20">
        <f>(G10/J9)*1000000</f>
        <v>4.7401104705198307</v>
      </c>
      <c r="K10" s="11"/>
      <c r="L10" s="6" t="s">
        <v>56</v>
      </c>
      <c r="P10" s="2" t="s">
        <v>14</v>
      </c>
      <c r="Q10">
        <v>32</v>
      </c>
      <c r="S10" s="5">
        <f>(Q10/T9)*1000000</f>
        <v>3.9916719751745946</v>
      </c>
      <c r="W10" s="12">
        <f>(S10/S4)*100</f>
        <v>19.395879374026215</v>
      </c>
      <c r="X10" s="14">
        <f>(S10/S7)*100</f>
        <v>15.09433962264151</v>
      </c>
    </row>
    <row r="11" spans="1:30" x14ac:dyDescent="0.3">
      <c r="B11" s="12"/>
      <c r="C11" s="13"/>
      <c r="D11" s="13"/>
      <c r="E11" s="13"/>
      <c r="F11" s="15" t="s">
        <v>17</v>
      </c>
      <c r="G11" s="13">
        <v>51</v>
      </c>
      <c r="H11" s="13"/>
      <c r="I11" s="21">
        <f>(G11/J9)*1000000</f>
        <v>6.3617272104345099</v>
      </c>
      <c r="J11" s="13"/>
      <c r="K11" s="14"/>
      <c r="L11" s="6" t="s">
        <v>61</v>
      </c>
    </row>
    <row r="12" spans="1:30" x14ac:dyDescent="0.3">
      <c r="P12" s="2"/>
      <c r="S12" s="5"/>
      <c r="Z12">
        <f>Q4-Q10</f>
        <v>133</v>
      </c>
      <c r="AB12">
        <f>Q7-Q10</f>
        <v>180</v>
      </c>
    </row>
    <row r="13" spans="1:30" x14ac:dyDescent="0.3">
      <c r="B13" s="7" t="s">
        <v>2</v>
      </c>
      <c r="C13" s="8" t="s">
        <v>3</v>
      </c>
      <c r="D13" s="8" t="s">
        <v>4</v>
      </c>
      <c r="E13" s="8" t="s">
        <v>5</v>
      </c>
      <c r="F13" s="7" t="s">
        <v>6</v>
      </c>
      <c r="G13" s="8" t="s">
        <v>7</v>
      </c>
      <c r="H13" s="8" t="s">
        <v>8</v>
      </c>
      <c r="I13" s="9" t="s">
        <v>9</v>
      </c>
      <c r="J13" s="8" t="s">
        <v>10</v>
      </c>
      <c r="K13" s="9" t="s">
        <v>48</v>
      </c>
      <c r="N13" t="s">
        <v>2</v>
      </c>
      <c r="O13" t="s">
        <v>5</v>
      </c>
      <c r="P13" t="s">
        <v>6</v>
      </c>
      <c r="Q13" t="s">
        <v>7</v>
      </c>
      <c r="R13" t="s">
        <v>8</v>
      </c>
      <c r="S13" t="s">
        <v>9</v>
      </c>
      <c r="T13" t="s">
        <v>10</v>
      </c>
      <c r="U13" t="s">
        <v>48</v>
      </c>
      <c r="W13" t="s">
        <v>62</v>
      </c>
      <c r="X13" t="s">
        <v>50</v>
      </c>
      <c r="Z13">
        <f>(Z12/O4)*100</f>
        <v>2.6578737010391684</v>
      </c>
      <c r="AB13">
        <f>(AB12/O4)*100</f>
        <v>3.5971223021582732</v>
      </c>
      <c r="AD13">
        <f>(Q10/O4)*100</f>
        <v>0.63948840927258188</v>
      </c>
    </row>
    <row r="14" spans="1:30" x14ac:dyDescent="0.3">
      <c r="A14" s="2" t="s">
        <v>52</v>
      </c>
      <c r="B14" s="12" t="s">
        <v>63</v>
      </c>
      <c r="C14" s="13">
        <v>25269.9</v>
      </c>
      <c r="D14" s="13">
        <v>10169.6</v>
      </c>
      <c r="E14" s="13">
        <v>5382</v>
      </c>
      <c r="F14" s="12">
        <v>5379</v>
      </c>
      <c r="G14" s="13">
        <v>3</v>
      </c>
      <c r="H14" s="13">
        <v>5.57E-2</v>
      </c>
      <c r="I14" s="17">
        <v>2.3879999999999999</v>
      </c>
      <c r="J14" s="13">
        <v>1256263.6000000001</v>
      </c>
      <c r="K14" s="14">
        <v>4695.2</v>
      </c>
      <c r="N14" t="s">
        <v>63</v>
      </c>
      <c r="O14">
        <v>5382</v>
      </c>
      <c r="P14">
        <v>5381</v>
      </c>
      <c r="Q14">
        <v>1</v>
      </c>
      <c r="R14">
        <v>1.8599999999999998E-2</v>
      </c>
      <c r="S14" s="3">
        <v>0.79600000000000004</v>
      </c>
      <c r="T14">
        <v>1256263.6000000001</v>
      </c>
      <c r="U14">
        <v>4695.2</v>
      </c>
      <c r="W14">
        <f>S14-S19</f>
        <v>-3.1840000000000002</v>
      </c>
      <c r="X14">
        <f>(W14/S14)*100</f>
        <v>-400</v>
      </c>
    </row>
    <row r="15" spans="1:30" x14ac:dyDescent="0.3">
      <c r="A15" s="2"/>
      <c r="B15" s="7" t="s">
        <v>2</v>
      </c>
      <c r="C15" s="8" t="s">
        <v>3</v>
      </c>
      <c r="D15" s="8" t="s">
        <v>4</v>
      </c>
      <c r="E15" s="8" t="s">
        <v>5</v>
      </c>
      <c r="F15" s="7" t="s">
        <v>6</v>
      </c>
      <c r="G15" s="8" t="s">
        <v>7</v>
      </c>
      <c r="H15" s="8" t="s">
        <v>8</v>
      </c>
      <c r="I15" s="9" t="s">
        <v>9</v>
      </c>
      <c r="J15" s="8" t="s">
        <v>10</v>
      </c>
      <c r="K15" s="9" t="s">
        <v>48</v>
      </c>
      <c r="N15" t="s">
        <v>2</v>
      </c>
      <c r="O15" t="s">
        <v>5</v>
      </c>
      <c r="P15" t="s">
        <v>6</v>
      </c>
      <c r="Q15" t="s">
        <v>7</v>
      </c>
      <c r="R15" t="s">
        <v>8</v>
      </c>
      <c r="S15" t="s">
        <v>9</v>
      </c>
      <c r="T15" t="s">
        <v>10</v>
      </c>
      <c r="U15" t="s">
        <v>48</v>
      </c>
      <c r="W15" t="s">
        <v>64</v>
      </c>
      <c r="X15" t="s">
        <v>55</v>
      </c>
    </row>
    <row r="16" spans="1:30" x14ac:dyDescent="0.3">
      <c r="A16" s="2" t="s">
        <v>13</v>
      </c>
      <c r="B16" s="10" t="s">
        <v>63</v>
      </c>
      <c r="C16">
        <v>25269.9</v>
      </c>
      <c r="D16">
        <v>10169.6</v>
      </c>
      <c r="E16">
        <v>5382</v>
      </c>
      <c r="F16" s="10">
        <v>5343</v>
      </c>
      <c r="G16">
        <v>39</v>
      </c>
      <c r="H16">
        <v>0.72460000000000002</v>
      </c>
      <c r="I16" s="18">
        <v>31.04</v>
      </c>
      <c r="J16">
        <v>1256263.6000000001</v>
      </c>
      <c r="K16" s="11">
        <v>4695.2</v>
      </c>
      <c r="N16" t="s">
        <v>63</v>
      </c>
      <c r="O16">
        <v>5382</v>
      </c>
      <c r="P16">
        <v>5358</v>
      </c>
      <c r="Q16">
        <v>24</v>
      </c>
      <c r="R16">
        <v>0.44590000000000002</v>
      </c>
      <c r="S16">
        <v>19.100000000000001</v>
      </c>
      <c r="T16">
        <v>1256263.6000000001</v>
      </c>
      <c r="U16">
        <v>4695.2</v>
      </c>
      <c r="W16">
        <f>S17-S19</f>
        <v>12.736236942628917</v>
      </c>
      <c r="X16">
        <f>(W16/S17)*100</f>
        <v>76.190813676190473</v>
      </c>
    </row>
    <row r="17" spans="1:25" x14ac:dyDescent="0.3">
      <c r="A17" s="2"/>
      <c r="B17" s="12"/>
      <c r="C17" s="13"/>
      <c r="D17" s="13"/>
      <c r="E17" s="13"/>
      <c r="F17" s="15" t="s">
        <v>14</v>
      </c>
      <c r="G17" s="13"/>
      <c r="H17" s="13"/>
      <c r="I17" s="19"/>
      <c r="J17" s="13"/>
      <c r="K17" s="14"/>
      <c r="L17" s="6" t="s">
        <v>56</v>
      </c>
      <c r="P17">
        <v>3</v>
      </c>
      <c r="Q17">
        <v>21</v>
      </c>
      <c r="S17" s="4">
        <f>(Q17/T16)*1000000</f>
        <v>16.716236942628917</v>
      </c>
    </row>
    <row r="18" spans="1:25" x14ac:dyDescent="0.3">
      <c r="A18" s="2"/>
      <c r="B18" s="10" t="s">
        <v>2</v>
      </c>
      <c r="C18" t="s">
        <v>3</v>
      </c>
      <c r="D18" t="s">
        <v>4</v>
      </c>
      <c r="E18" t="s">
        <v>5</v>
      </c>
      <c r="F18" s="10" t="s">
        <v>6</v>
      </c>
      <c r="G18" t="s">
        <v>7</v>
      </c>
      <c r="H18" t="s">
        <v>8</v>
      </c>
      <c r="I18" s="11" t="s">
        <v>9</v>
      </c>
      <c r="J18" t="s">
        <v>10</v>
      </c>
      <c r="K18" s="11" t="s">
        <v>48</v>
      </c>
      <c r="N18" t="s">
        <v>2</v>
      </c>
      <c r="O18" t="s">
        <v>5</v>
      </c>
      <c r="P18" t="s">
        <v>6</v>
      </c>
      <c r="Q18" t="s">
        <v>7</v>
      </c>
      <c r="R18" t="s">
        <v>8</v>
      </c>
      <c r="S18" t="s">
        <v>9</v>
      </c>
      <c r="T18" t="s">
        <v>10</v>
      </c>
      <c r="U18" t="s">
        <v>48</v>
      </c>
      <c r="W18" s="7" t="s">
        <v>58</v>
      </c>
      <c r="X18" s="9" t="s">
        <v>59</v>
      </c>
    </row>
    <row r="19" spans="1:25" x14ac:dyDescent="0.3">
      <c r="A19" s="2" t="s">
        <v>15</v>
      </c>
      <c r="B19" s="10" t="s">
        <v>63</v>
      </c>
      <c r="C19">
        <v>25269.9</v>
      </c>
      <c r="D19">
        <v>10169.6</v>
      </c>
      <c r="E19">
        <v>12</v>
      </c>
      <c r="F19" s="10">
        <v>5</v>
      </c>
      <c r="G19">
        <v>7</v>
      </c>
      <c r="H19">
        <v>58.33</v>
      </c>
      <c r="I19" s="11">
        <v>5.5720000000000001</v>
      </c>
      <c r="J19">
        <v>1256263.6000000001</v>
      </c>
      <c r="K19" s="11">
        <v>4695.2</v>
      </c>
      <c r="N19" t="s">
        <v>63</v>
      </c>
      <c r="O19">
        <v>7</v>
      </c>
      <c r="P19">
        <v>2</v>
      </c>
      <c r="Q19">
        <v>5</v>
      </c>
      <c r="R19">
        <v>71.430000000000007</v>
      </c>
      <c r="S19" s="5">
        <v>3.98</v>
      </c>
      <c r="T19">
        <v>1256263.6000000001</v>
      </c>
      <c r="U19">
        <v>4695.2</v>
      </c>
      <c r="W19" s="12">
        <f>(S19/S14)*100</f>
        <v>500</v>
      </c>
      <c r="X19" s="14">
        <f>(S19/S17)*100</f>
        <v>23.809186323809527</v>
      </c>
      <c r="Y19" t="s">
        <v>65</v>
      </c>
    </row>
    <row r="20" spans="1:25" x14ac:dyDescent="0.3">
      <c r="B20" s="10"/>
      <c r="F20" s="16" t="s">
        <v>14</v>
      </c>
      <c r="G20">
        <v>1</v>
      </c>
      <c r="I20" s="20">
        <f>(G20/J19)*1000000</f>
        <v>0.79601128298232948</v>
      </c>
      <c r="K20" s="11"/>
      <c r="L20" s="6" t="s">
        <v>61</v>
      </c>
    </row>
    <row r="21" spans="1:25" x14ac:dyDescent="0.3">
      <c r="B21" s="12"/>
      <c r="C21" s="13"/>
      <c r="D21" s="13"/>
      <c r="E21" s="13"/>
      <c r="F21" s="15" t="s">
        <v>17</v>
      </c>
      <c r="G21" s="13">
        <v>1</v>
      </c>
      <c r="H21" s="13"/>
      <c r="I21" s="21">
        <f>(G21/J19)*1000000</f>
        <v>0.79601128298232948</v>
      </c>
      <c r="J21" s="13"/>
      <c r="K21" s="14"/>
      <c r="L21" s="6" t="s">
        <v>61</v>
      </c>
    </row>
    <row r="23" spans="1:25" x14ac:dyDescent="0.3">
      <c r="B23" s="7" t="s">
        <v>2</v>
      </c>
      <c r="C23" s="8" t="s">
        <v>3</v>
      </c>
      <c r="D23" s="8" t="s">
        <v>4</v>
      </c>
      <c r="E23" s="8" t="s">
        <v>5</v>
      </c>
      <c r="F23" s="7" t="s">
        <v>6</v>
      </c>
      <c r="G23" s="8" t="s">
        <v>7</v>
      </c>
      <c r="H23" s="8" t="s">
        <v>8</v>
      </c>
      <c r="I23" s="9" t="s">
        <v>9</v>
      </c>
      <c r="J23" s="8" t="s">
        <v>10</v>
      </c>
      <c r="K23" s="9" t="s">
        <v>48</v>
      </c>
      <c r="N23" t="s">
        <v>2</v>
      </c>
      <c r="O23" t="s">
        <v>5</v>
      </c>
      <c r="P23" t="s">
        <v>6</v>
      </c>
      <c r="Q23" t="s">
        <v>7</v>
      </c>
      <c r="R23" t="s">
        <v>8</v>
      </c>
      <c r="S23" t="s">
        <v>9</v>
      </c>
      <c r="T23" t="s">
        <v>10</v>
      </c>
      <c r="U23" t="s">
        <v>48</v>
      </c>
      <c r="W23" t="s">
        <v>62</v>
      </c>
      <c r="X23" t="s">
        <v>50</v>
      </c>
    </row>
    <row r="24" spans="1:25" x14ac:dyDescent="0.3">
      <c r="A24" s="2" t="s">
        <v>52</v>
      </c>
      <c r="B24" s="12" t="s">
        <v>66</v>
      </c>
      <c r="C24" s="13">
        <v>17219.099999999999</v>
      </c>
      <c r="D24" s="13">
        <v>9969.2000000000007</v>
      </c>
      <c r="E24" s="13">
        <v>9929</v>
      </c>
      <c r="F24" s="12">
        <v>8463</v>
      </c>
      <c r="G24" s="13">
        <v>1466</v>
      </c>
      <c r="H24" s="13">
        <v>14.76</v>
      </c>
      <c r="I24" s="17">
        <v>168.14</v>
      </c>
      <c r="J24" s="13">
        <v>8718825.5</v>
      </c>
      <c r="K24" s="14">
        <v>14995.2</v>
      </c>
      <c r="N24" t="s">
        <v>66</v>
      </c>
      <c r="O24">
        <v>9929</v>
      </c>
      <c r="P24">
        <v>8463</v>
      </c>
      <c r="Q24">
        <v>1466</v>
      </c>
      <c r="R24">
        <v>14.76</v>
      </c>
      <c r="S24" s="3">
        <v>168.14</v>
      </c>
      <c r="T24">
        <v>8718825.5</v>
      </c>
      <c r="U24">
        <v>14995.2</v>
      </c>
      <c r="W24">
        <f>S24-S30</f>
        <v>52.986875304477635</v>
      </c>
      <c r="X24">
        <f>(W24/S24)*100</f>
        <v>31.513545440988249</v>
      </c>
    </row>
    <row r="25" spans="1:25" x14ac:dyDescent="0.3">
      <c r="A25" s="2"/>
      <c r="B25" s="7" t="s">
        <v>2</v>
      </c>
      <c r="C25" s="8" t="s">
        <v>3</v>
      </c>
      <c r="D25" s="8" t="s">
        <v>4</v>
      </c>
      <c r="E25" s="8" t="s">
        <v>5</v>
      </c>
      <c r="F25" s="7" t="s">
        <v>6</v>
      </c>
      <c r="G25" s="8" t="s">
        <v>7</v>
      </c>
      <c r="H25" s="8" t="s">
        <v>8</v>
      </c>
      <c r="I25" s="9" t="s">
        <v>9</v>
      </c>
      <c r="J25" s="8" t="s">
        <v>10</v>
      </c>
      <c r="K25" s="9" t="s">
        <v>48</v>
      </c>
      <c r="N25" t="s">
        <v>2</v>
      </c>
      <c r="O25" t="s">
        <v>5</v>
      </c>
      <c r="P25" t="s">
        <v>6</v>
      </c>
      <c r="Q25" t="s">
        <v>7</v>
      </c>
      <c r="R25" t="s">
        <v>8</v>
      </c>
      <c r="S25" t="s">
        <v>9</v>
      </c>
      <c r="T25" t="s">
        <v>10</v>
      </c>
      <c r="U25" t="s">
        <v>48</v>
      </c>
      <c r="W25" t="s">
        <v>64</v>
      </c>
      <c r="X25" t="s">
        <v>55</v>
      </c>
    </row>
    <row r="26" spans="1:25" x14ac:dyDescent="0.3">
      <c r="A26" s="2" t="s">
        <v>13</v>
      </c>
      <c r="B26" s="10" t="s">
        <v>66</v>
      </c>
      <c r="C26">
        <v>17219.099999999999</v>
      </c>
      <c r="D26">
        <v>9969.2000000000007</v>
      </c>
      <c r="E26">
        <v>9910</v>
      </c>
      <c r="F26" s="10">
        <v>8784</v>
      </c>
      <c r="G26">
        <v>1126</v>
      </c>
      <c r="H26">
        <v>11.36</v>
      </c>
      <c r="I26" s="18">
        <v>129.15</v>
      </c>
      <c r="J26">
        <v>8718825.5</v>
      </c>
      <c r="K26" s="11">
        <v>14995.2</v>
      </c>
      <c r="N26" t="s">
        <v>66</v>
      </c>
      <c r="O26">
        <v>9910</v>
      </c>
      <c r="P26">
        <v>8784</v>
      </c>
      <c r="Q26">
        <v>1126</v>
      </c>
      <c r="R26">
        <v>11.36</v>
      </c>
      <c r="S26" s="35">
        <v>129.15</v>
      </c>
      <c r="T26">
        <v>8718825.5</v>
      </c>
      <c r="U26">
        <v>14995.2</v>
      </c>
      <c r="W26">
        <f>S27-S30</f>
        <v>-12.1576008144675</v>
      </c>
      <c r="X26">
        <f>(W26/S27)*100</f>
        <v>-11.804008908685971</v>
      </c>
    </row>
    <row r="27" spans="1:25" x14ac:dyDescent="0.3">
      <c r="A27" s="2"/>
      <c r="B27" s="12"/>
      <c r="C27" s="13"/>
      <c r="D27" s="13"/>
      <c r="E27" s="13"/>
      <c r="F27" s="15" t="s">
        <v>14</v>
      </c>
      <c r="G27" s="13">
        <v>934</v>
      </c>
      <c r="H27" s="13"/>
      <c r="I27" s="19">
        <f>(G27/J26)*1000000</f>
        <v>107.12452038408155</v>
      </c>
      <c r="J27" s="13"/>
      <c r="K27" s="14"/>
      <c r="L27" s="6" t="s">
        <v>56</v>
      </c>
      <c r="P27" s="2" t="s">
        <v>14</v>
      </c>
      <c r="Q27">
        <v>898</v>
      </c>
      <c r="S27" s="4">
        <f>(Q27/T26)*1000000</f>
        <v>102.99552388105485</v>
      </c>
    </row>
    <row r="28" spans="1:25" x14ac:dyDescent="0.3">
      <c r="A28" s="2"/>
      <c r="B28" s="10" t="s">
        <v>2</v>
      </c>
      <c r="C28" t="s">
        <v>3</v>
      </c>
      <c r="D28" t="s">
        <v>4</v>
      </c>
      <c r="E28" t="s">
        <v>5</v>
      </c>
      <c r="F28" s="10" t="s">
        <v>6</v>
      </c>
      <c r="G28" t="s">
        <v>7</v>
      </c>
      <c r="H28" t="s">
        <v>8</v>
      </c>
      <c r="I28" s="11" t="s">
        <v>9</v>
      </c>
      <c r="J28" t="s">
        <v>10</v>
      </c>
      <c r="K28" s="11" t="s">
        <v>48</v>
      </c>
      <c r="N28" t="s">
        <v>2</v>
      </c>
      <c r="O28" t="s">
        <v>5</v>
      </c>
      <c r="P28" t="s">
        <v>6</v>
      </c>
      <c r="Q28" t="s">
        <v>7</v>
      </c>
      <c r="R28" t="s">
        <v>8</v>
      </c>
      <c r="S28" t="s">
        <v>9</v>
      </c>
      <c r="T28" t="s">
        <v>10</v>
      </c>
      <c r="U28" t="s">
        <v>48</v>
      </c>
      <c r="W28" s="7" t="s">
        <v>58</v>
      </c>
      <c r="X28" s="9" t="s">
        <v>59</v>
      </c>
    </row>
    <row r="29" spans="1:25" x14ac:dyDescent="0.3">
      <c r="A29" s="2" t="s">
        <v>15</v>
      </c>
      <c r="B29" s="10" t="s">
        <v>66</v>
      </c>
      <c r="C29">
        <v>17219.099999999999</v>
      </c>
      <c r="D29">
        <v>9969.2000000000007</v>
      </c>
      <c r="E29">
        <v>6412</v>
      </c>
      <c r="F29" s="10">
        <v>5104</v>
      </c>
      <c r="G29">
        <v>1308</v>
      </c>
      <c r="H29">
        <v>20.399999999999999</v>
      </c>
      <c r="I29" s="11">
        <v>150.02000000000001</v>
      </c>
      <c r="J29">
        <v>8718825.5</v>
      </c>
      <c r="K29" s="11">
        <v>14995.2</v>
      </c>
      <c r="N29" t="s">
        <v>66</v>
      </c>
      <c r="O29">
        <v>5231</v>
      </c>
      <c r="P29">
        <v>4060</v>
      </c>
      <c r="Q29">
        <v>1171</v>
      </c>
      <c r="R29">
        <v>22.39</v>
      </c>
      <c r="S29">
        <v>134.31</v>
      </c>
      <c r="T29">
        <v>8718825.5</v>
      </c>
      <c r="U29">
        <v>14995.2</v>
      </c>
      <c r="W29" s="12">
        <f>(S30/S24)*100</f>
        <v>68.486454559011761</v>
      </c>
      <c r="X29" s="14">
        <f>(S30/S27)*100</f>
        <v>111.80400890868596</v>
      </c>
      <c r="Y29" t="s">
        <v>65</v>
      </c>
    </row>
    <row r="30" spans="1:25" x14ac:dyDescent="0.3">
      <c r="B30" s="10"/>
      <c r="F30" s="16" t="s">
        <v>14</v>
      </c>
      <c r="G30">
        <v>203</v>
      </c>
      <c r="I30" s="20">
        <f>(G30/J29)*1000000</f>
        <v>23.282952503178322</v>
      </c>
      <c r="K30" s="11"/>
      <c r="L30" s="6" t="s">
        <v>56</v>
      </c>
      <c r="P30" s="2" t="s">
        <v>14</v>
      </c>
      <c r="Q30">
        <v>1004</v>
      </c>
      <c r="S30" s="5">
        <f>(Q30/T29)*1000000</f>
        <v>115.15312469552235</v>
      </c>
    </row>
    <row r="31" spans="1:25" x14ac:dyDescent="0.3">
      <c r="B31" s="12"/>
      <c r="C31" s="13"/>
      <c r="D31" s="13"/>
      <c r="E31" s="13"/>
      <c r="F31" s="15" t="s">
        <v>17</v>
      </c>
      <c r="G31" s="13">
        <v>213</v>
      </c>
      <c r="H31" s="13"/>
      <c r="I31" s="21">
        <f>(G31/J29)*1000000</f>
        <v>24.429895976241294</v>
      </c>
      <c r="J31" s="13"/>
      <c r="K31" s="14"/>
      <c r="L31" s="6" t="s">
        <v>61</v>
      </c>
    </row>
    <row r="33" spans="1:24" x14ac:dyDescent="0.3">
      <c r="B33" s="7" t="s">
        <v>2</v>
      </c>
      <c r="C33" s="8" t="s">
        <v>3</v>
      </c>
      <c r="D33" s="8" t="s">
        <v>4</v>
      </c>
      <c r="E33" s="8" t="s">
        <v>5</v>
      </c>
      <c r="F33" s="7" t="s">
        <v>6</v>
      </c>
      <c r="G33" s="8" t="s">
        <v>7</v>
      </c>
      <c r="H33" s="8" t="s">
        <v>8</v>
      </c>
      <c r="I33" s="9" t="s">
        <v>9</v>
      </c>
      <c r="J33" s="8" t="s">
        <v>10</v>
      </c>
      <c r="K33" s="9" t="s">
        <v>48</v>
      </c>
      <c r="N33" t="s">
        <v>2</v>
      </c>
      <c r="O33" t="s">
        <v>5</v>
      </c>
      <c r="P33" t="s">
        <v>6</v>
      </c>
      <c r="Q33" t="s">
        <v>7</v>
      </c>
      <c r="R33" t="s">
        <v>8</v>
      </c>
      <c r="S33" t="s">
        <v>9</v>
      </c>
      <c r="T33" t="s">
        <v>10</v>
      </c>
      <c r="U33" t="s">
        <v>48</v>
      </c>
      <c r="W33" t="s">
        <v>62</v>
      </c>
      <c r="X33" t="s">
        <v>50</v>
      </c>
    </row>
    <row r="34" spans="1:24" x14ac:dyDescent="0.3">
      <c r="A34" s="2" t="s">
        <v>52</v>
      </c>
      <c r="B34" s="12" t="s">
        <v>67</v>
      </c>
      <c r="C34" s="13">
        <v>17216.7</v>
      </c>
      <c r="D34" s="13">
        <v>11030.3</v>
      </c>
      <c r="E34" s="13">
        <v>12370</v>
      </c>
      <c r="F34" s="12">
        <v>12136</v>
      </c>
      <c r="G34" s="13">
        <v>234</v>
      </c>
      <c r="H34" s="13">
        <v>1.8919999999999999</v>
      </c>
      <c r="I34" s="17">
        <v>103.67</v>
      </c>
      <c r="J34" s="13">
        <v>2257141</v>
      </c>
      <c r="K34" s="14">
        <v>7241.2</v>
      </c>
      <c r="N34" t="s">
        <v>67</v>
      </c>
      <c r="O34">
        <v>12370</v>
      </c>
      <c r="P34">
        <v>12136</v>
      </c>
      <c r="Q34">
        <v>234</v>
      </c>
      <c r="R34">
        <v>1.8919999999999999</v>
      </c>
      <c r="S34" s="3">
        <v>103.67</v>
      </c>
      <c r="T34">
        <v>2257141</v>
      </c>
      <c r="U34">
        <v>7241.2</v>
      </c>
      <c r="W34">
        <f>S34-S40</f>
        <v>98.353539929494886</v>
      </c>
      <c r="X34">
        <f>(W34/S34)*100</f>
        <v>94.871746821158382</v>
      </c>
    </row>
    <row r="35" spans="1:24" x14ac:dyDescent="0.3">
      <c r="A35" s="2"/>
      <c r="B35" s="7" t="s">
        <v>2</v>
      </c>
      <c r="C35" s="8" t="s">
        <v>3</v>
      </c>
      <c r="D35" s="8" t="s">
        <v>4</v>
      </c>
      <c r="E35" s="8" t="s">
        <v>5</v>
      </c>
      <c r="F35" s="7" t="s">
        <v>6</v>
      </c>
      <c r="G35" s="8" t="s">
        <v>7</v>
      </c>
      <c r="H35" s="8" t="s">
        <v>8</v>
      </c>
      <c r="I35" s="9" t="s">
        <v>9</v>
      </c>
      <c r="J35" s="8" t="s">
        <v>10</v>
      </c>
      <c r="K35" s="9" t="s">
        <v>48</v>
      </c>
      <c r="N35" t="s">
        <v>2</v>
      </c>
      <c r="O35" t="s">
        <v>5</v>
      </c>
      <c r="P35" t="s">
        <v>6</v>
      </c>
      <c r="Q35" t="s">
        <v>7</v>
      </c>
      <c r="R35" t="s">
        <v>8</v>
      </c>
      <c r="S35" t="s">
        <v>9</v>
      </c>
      <c r="T35" t="s">
        <v>10</v>
      </c>
      <c r="U35" t="s">
        <v>48</v>
      </c>
      <c r="W35" t="s">
        <v>64</v>
      </c>
      <c r="X35" t="s">
        <v>55</v>
      </c>
    </row>
    <row r="36" spans="1:24" x14ac:dyDescent="0.3">
      <c r="A36" s="2" t="s">
        <v>13</v>
      </c>
      <c r="B36" s="10" t="s">
        <v>67</v>
      </c>
      <c r="C36">
        <v>17216.7</v>
      </c>
      <c r="D36">
        <v>11030.3</v>
      </c>
      <c r="E36">
        <v>12370</v>
      </c>
      <c r="F36" s="10">
        <v>12244</v>
      </c>
      <c r="G36">
        <v>126</v>
      </c>
      <c r="H36">
        <v>1.0189999999999999</v>
      </c>
      <c r="I36" s="18">
        <v>55.82</v>
      </c>
      <c r="J36">
        <v>2257141</v>
      </c>
      <c r="K36" s="11">
        <v>7241.2</v>
      </c>
      <c r="N36" t="s">
        <v>67</v>
      </c>
      <c r="O36">
        <v>12370</v>
      </c>
      <c r="P36">
        <v>12244</v>
      </c>
      <c r="Q36">
        <v>126</v>
      </c>
      <c r="R36">
        <v>1.0189999999999999</v>
      </c>
      <c r="S36">
        <v>55.82</v>
      </c>
      <c r="T36">
        <v>2257141</v>
      </c>
      <c r="U36">
        <v>7241.2</v>
      </c>
      <c r="W36">
        <f>S37-S40</f>
        <v>8.4177284449664427</v>
      </c>
      <c r="X36">
        <f>(W36/S37)*100</f>
        <v>61.29032258064516</v>
      </c>
    </row>
    <row r="37" spans="1:24" x14ac:dyDescent="0.3">
      <c r="A37" s="2"/>
      <c r="B37" s="12"/>
      <c r="C37" s="13"/>
      <c r="D37" s="13"/>
      <c r="E37" s="13"/>
      <c r="F37" s="15" t="s">
        <v>14</v>
      </c>
      <c r="G37" s="13"/>
      <c r="H37" s="13"/>
      <c r="I37" s="19"/>
      <c r="J37" s="13"/>
      <c r="K37" s="14"/>
      <c r="L37" s="6" t="s">
        <v>56</v>
      </c>
      <c r="P37">
        <v>95</v>
      </c>
      <c r="Q37">
        <v>31</v>
      </c>
      <c r="S37" s="4">
        <f>(Q37/T36)*1000000</f>
        <v>13.734188515471564</v>
      </c>
    </row>
    <row r="38" spans="1:24" x14ac:dyDescent="0.3">
      <c r="A38" s="2"/>
      <c r="B38" s="10" t="s">
        <v>2</v>
      </c>
      <c r="C38" t="s">
        <v>3</v>
      </c>
      <c r="D38" t="s">
        <v>4</v>
      </c>
      <c r="E38" t="s">
        <v>5</v>
      </c>
      <c r="F38" s="10" t="s">
        <v>6</v>
      </c>
      <c r="G38" t="s">
        <v>7</v>
      </c>
      <c r="H38" t="s">
        <v>8</v>
      </c>
      <c r="I38" s="11" t="s">
        <v>9</v>
      </c>
      <c r="J38" t="s">
        <v>10</v>
      </c>
      <c r="K38" s="11" t="s">
        <v>48</v>
      </c>
      <c r="N38" t="s">
        <v>2</v>
      </c>
      <c r="O38" t="s">
        <v>5</v>
      </c>
      <c r="P38" t="s">
        <v>6</v>
      </c>
      <c r="Q38" t="s">
        <v>7</v>
      </c>
      <c r="R38" t="s">
        <v>8</v>
      </c>
      <c r="S38" t="s">
        <v>9</v>
      </c>
      <c r="T38" t="s">
        <v>10</v>
      </c>
      <c r="U38" t="s">
        <v>48</v>
      </c>
      <c r="W38" s="7" t="s">
        <v>58</v>
      </c>
      <c r="X38" s="9" t="s">
        <v>59</v>
      </c>
    </row>
    <row r="39" spans="1:24" x14ac:dyDescent="0.3">
      <c r="A39" s="2" t="s">
        <v>15</v>
      </c>
      <c r="B39" s="10" t="s">
        <v>67</v>
      </c>
      <c r="C39">
        <v>17216.7</v>
      </c>
      <c r="D39">
        <v>11030.3</v>
      </c>
      <c r="E39">
        <v>408</v>
      </c>
      <c r="F39" s="10">
        <v>379</v>
      </c>
      <c r="G39">
        <v>29</v>
      </c>
      <c r="H39">
        <v>7.1079999999999997</v>
      </c>
      <c r="I39" s="11">
        <v>12.85</v>
      </c>
      <c r="J39">
        <v>2257141</v>
      </c>
      <c r="K39" s="11">
        <v>7241.2</v>
      </c>
      <c r="N39" t="s">
        <v>67</v>
      </c>
      <c r="O39">
        <v>291</v>
      </c>
      <c r="P39">
        <v>268</v>
      </c>
      <c r="Q39">
        <v>23</v>
      </c>
      <c r="R39">
        <v>7.9039999999999999</v>
      </c>
      <c r="S39">
        <v>10.19</v>
      </c>
      <c r="T39">
        <v>2257141</v>
      </c>
      <c r="U39">
        <v>7241.2</v>
      </c>
      <c r="W39" s="12">
        <f>(S40/S34)*100</f>
        <v>5.128253178841633</v>
      </c>
      <c r="X39" s="14">
        <f>(S40/S37)*100</f>
        <v>38.70967741935484</v>
      </c>
    </row>
    <row r="40" spans="1:24" x14ac:dyDescent="0.3">
      <c r="B40" s="10"/>
      <c r="F40" s="16" t="s">
        <v>14</v>
      </c>
      <c r="G40">
        <v>7</v>
      </c>
      <c r="I40" s="20">
        <f>(G40/J39)*1000000</f>
        <v>3.1012683744613208</v>
      </c>
      <c r="K40" s="11"/>
      <c r="L40" s="6" t="s">
        <v>61</v>
      </c>
      <c r="P40">
        <v>11</v>
      </c>
      <c r="Q40">
        <v>12</v>
      </c>
      <c r="S40" s="5">
        <f>(Q40/T39)*1000000</f>
        <v>5.316460070505121</v>
      </c>
    </row>
    <row r="41" spans="1:24" x14ac:dyDescent="0.3">
      <c r="B41" s="12"/>
      <c r="C41" s="13"/>
      <c r="D41" s="13"/>
      <c r="E41" s="13"/>
      <c r="F41" s="15" t="s">
        <v>17</v>
      </c>
      <c r="G41" s="13">
        <v>13</v>
      </c>
      <c r="H41" s="13"/>
      <c r="I41" s="21">
        <f>(G41/J39)*1000000</f>
        <v>5.7594984097138813</v>
      </c>
      <c r="J41" s="13"/>
      <c r="K41" s="14"/>
      <c r="L41" s="6" t="s">
        <v>61</v>
      </c>
    </row>
    <row r="43" spans="1:24" x14ac:dyDescent="0.3">
      <c r="B43" s="7" t="s">
        <v>2</v>
      </c>
      <c r="C43" s="8" t="s">
        <v>3</v>
      </c>
      <c r="D43" s="8" t="s">
        <v>4</v>
      </c>
      <c r="E43" s="8" t="s">
        <v>5</v>
      </c>
      <c r="F43" s="7" t="s">
        <v>6</v>
      </c>
      <c r="G43" s="8" t="s">
        <v>7</v>
      </c>
      <c r="H43" s="8" t="s">
        <v>8</v>
      </c>
      <c r="I43" s="9" t="s">
        <v>9</v>
      </c>
      <c r="J43" s="8" t="s">
        <v>10</v>
      </c>
      <c r="K43" s="9" t="s">
        <v>48</v>
      </c>
      <c r="N43" t="s">
        <v>2</v>
      </c>
      <c r="O43" t="s">
        <v>5</v>
      </c>
      <c r="P43" t="s">
        <v>6</v>
      </c>
      <c r="Q43" t="s">
        <v>7</v>
      </c>
      <c r="R43" t="s">
        <v>8</v>
      </c>
      <c r="S43" t="s">
        <v>9</v>
      </c>
      <c r="T43" t="s">
        <v>10</v>
      </c>
      <c r="U43" t="s">
        <v>48</v>
      </c>
      <c r="W43" t="s">
        <v>62</v>
      </c>
      <c r="X43" t="s">
        <v>50</v>
      </c>
    </row>
    <row r="44" spans="1:24" x14ac:dyDescent="0.3">
      <c r="A44" s="2" t="s">
        <v>52</v>
      </c>
      <c r="B44" s="12" t="s">
        <v>68</v>
      </c>
      <c r="C44" s="13">
        <v>20245.5</v>
      </c>
      <c r="D44" s="13">
        <v>7556.9</v>
      </c>
      <c r="E44" s="13">
        <v>13076</v>
      </c>
      <c r="F44" s="12">
        <v>11852</v>
      </c>
      <c r="G44" s="13">
        <v>1224</v>
      </c>
      <c r="H44" s="13">
        <v>9.3610000000000007</v>
      </c>
      <c r="I44" s="17">
        <v>110.88</v>
      </c>
      <c r="J44" s="13">
        <v>11038614.800000001</v>
      </c>
      <c r="K44" s="14">
        <v>18284.3</v>
      </c>
      <c r="N44" t="s">
        <v>68</v>
      </c>
      <c r="O44">
        <v>13076</v>
      </c>
      <c r="P44">
        <v>11852</v>
      </c>
      <c r="Q44">
        <v>1224</v>
      </c>
      <c r="R44">
        <v>9.3610000000000007</v>
      </c>
      <c r="S44" s="3">
        <v>110.88</v>
      </c>
      <c r="T44">
        <v>11038614.800000001</v>
      </c>
      <c r="U44">
        <v>18284.3</v>
      </c>
      <c r="W44">
        <f>S44-S50</f>
        <v>80.260216075661958</v>
      </c>
      <c r="X44">
        <f>(W44/S44)*100</f>
        <v>72.384754757992383</v>
      </c>
    </row>
    <row r="45" spans="1:24" x14ac:dyDescent="0.3">
      <c r="A45" s="2"/>
      <c r="B45" s="7" t="s">
        <v>2</v>
      </c>
      <c r="C45" s="8" t="s">
        <v>3</v>
      </c>
      <c r="D45" s="8" t="s">
        <v>4</v>
      </c>
      <c r="E45" s="8" t="s">
        <v>5</v>
      </c>
      <c r="F45" s="7" t="s">
        <v>6</v>
      </c>
      <c r="G45" s="8" t="s">
        <v>7</v>
      </c>
      <c r="H45" s="8" t="s">
        <v>8</v>
      </c>
      <c r="I45" s="9" t="s">
        <v>9</v>
      </c>
      <c r="J45" s="8" t="s">
        <v>10</v>
      </c>
      <c r="K45" s="9" t="s">
        <v>48</v>
      </c>
      <c r="N45" t="s">
        <v>2</v>
      </c>
      <c r="O45" t="s">
        <v>5</v>
      </c>
      <c r="P45" t="s">
        <v>6</v>
      </c>
      <c r="Q45" t="s">
        <v>7</v>
      </c>
      <c r="R45" t="s">
        <v>8</v>
      </c>
      <c r="S45" t="s">
        <v>9</v>
      </c>
      <c r="T45" t="s">
        <v>10</v>
      </c>
      <c r="U45" t="s">
        <v>48</v>
      </c>
      <c r="W45" t="s">
        <v>64</v>
      </c>
      <c r="X45" t="s">
        <v>55</v>
      </c>
    </row>
    <row r="46" spans="1:24" x14ac:dyDescent="0.3">
      <c r="A46" s="2" t="s">
        <v>13</v>
      </c>
      <c r="B46" s="10" t="s">
        <v>68</v>
      </c>
      <c r="C46">
        <v>20245.5</v>
      </c>
      <c r="D46">
        <v>7556.9</v>
      </c>
      <c r="E46">
        <v>13076</v>
      </c>
      <c r="F46" s="10">
        <v>10344</v>
      </c>
      <c r="G46">
        <v>2732</v>
      </c>
      <c r="H46">
        <v>20.89</v>
      </c>
      <c r="I46" s="18">
        <v>247.49</v>
      </c>
      <c r="J46">
        <v>11038614.800000001</v>
      </c>
      <c r="K46" s="11">
        <v>18284.3</v>
      </c>
      <c r="N46" t="s">
        <v>68</v>
      </c>
      <c r="O46">
        <v>13076</v>
      </c>
      <c r="P46">
        <v>10344</v>
      </c>
      <c r="Q46">
        <v>2732</v>
      </c>
      <c r="R46">
        <v>20.89</v>
      </c>
      <c r="S46">
        <v>247.49</v>
      </c>
      <c r="T46">
        <v>11038614.800000001</v>
      </c>
      <c r="U46">
        <v>18284.3</v>
      </c>
      <c r="W46">
        <f>S47-S50</f>
        <v>174.38782264600809</v>
      </c>
      <c r="X46">
        <f>(W46/S47)*100</f>
        <v>85.064074237737515</v>
      </c>
    </row>
    <row r="47" spans="1:24" x14ac:dyDescent="0.3">
      <c r="A47" s="2"/>
      <c r="B47" s="12"/>
      <c r="C47" s="13"/>
      <c r="D47" s="13"/>
      <c r="E47" s="13"/>
      <c r="F47" s="15" t="s">
        <v>14</v>
      </c>
      <c r="G47" s="13"/>
      <c r="H47" s="13"/>
      <c r="I47" s="19"/>
      <c r="J47" s="13"/>
      <c r="K47" s="14"/>
      <c r="L47" s="6" t="s">
        <v>56</v>
      </c>
      <c r="O47" s="2" t="s">
        <v>14</v>
      </c>
      <c r="P47">
        <v>459</v>
      </c>
      <c r="Q47">
        <v>2263</v>
      </c>
      <c r="S47" s="4">
        <f>(Q47/T46)*1000000</f>
        <v>205.00760657034613</v>
      </c>
    </row>
    <row r="48" spans="1:24" x14ac:dyDescent="0.3">
      <c r="A48" s="2"/>
      <c r="B48" s="10" t="s">
        <v>2</v>
      </c>
      <c r="C48" t="s">
        <v>3</v>
      </c>
      <c r="D48" t="s">
        <v>4</v>
      </c>
      <c r="E48" t="s">
        <v>5</v>
      </c>
      <c r="F48" s="10" t="s">
        <v>6</v>
      </c>
      <c r="G48" t="s">
        <v>7</v>
      </c>
      <c r="H48" t="s">
        <v>8</v>
      </c>
      <c r="I48" s="11" t="s">
        <v>9</v>
      </c>
      <c r="J48" t="s">
        <v>10</v>
      </c>
      <c r="K48" s="11" t="s">
        <v>48</v>
      </c>
      <c r="N48" t="s">
        <v>2</v>
      </c>
      <c r="O48" t="s">
        <v>5</v>
      </c>
      <c r="P48" t="s">
        <v>6</v>
      </c>
      <c r="Q48" t="s">
        <v>7</v>
      </c>
      <c r="R48" t="s">
        <v>8</v>
      </c>
      <c r="S48" t="s">
        <v>9</v>
      </c>
      <c r="T48" t="s">
        <v>10</v>
      </c>
      <c r="U48" t="s">
        <v>48</v>
      </c>
      <c r="W48" s="7" t="s">
        <v>58</v>
      </c>
      <c r="X48" s="9" t="s">
        <v>59</v>
      </c>
    </row>
    <row r="49" spans="1:24" x14ac:dyDescent="0.3">
      <c r="A49" s="2" t="s">
        <v>15</v>
      </c>
      <c r="B49" s="10" t="s">
        <v>68</v>
      </c>
      <c r="C49">
        <v>20245.5</v>
      </c>
      <c r="D49">
        <v>7556.9</v>
      </c>
      <c r="E49">
        <v>920</v>
      </c>
      <c r="F49" s="10">
        <v>92</v>
      </c>
      <c r="G49">
        <v>828</v>
      </c>
      <c r="H49">
        <v>90</v>
      </c>
      <c r="I49" s="11">
        <v>75.010000000000005</v>
      </c>
      <c r="J49">
        <v>11038614.800000001</v>
      </c>
      <c r="K49" s="11">
        <v>18284.3</v>
      </c>
      <c r="N49" t="s">
        <v>68</v>
      </c>
      <c r="O49">
        <v>502</v>
      </c>
      <c r="P49">
        <v>52</v>
      </c>
      <c r="Q49">
        <v>450</v>
      </c>
      <c r="R49">
        <v>89.64</v>
      </c>
      <c r="S49">
        <v>40.770000000000003</v>
      </c>
      <c r="T49">
        <v>11038614.800000001</v>
      </c>
      <c r="U49">
        <v>18284.3</v>
      </c>
      <c r="W49" s="12">
        <f>(S50/S44)*100</f>
        <v>27.615245242007614</v>
      </c>
      <c r="X49" s="14">
        <f>(S50/S47)*100</f>
        <v>14.935925762262483</v>
      </c>
    </row>
    <row r="50" spans="1:24" x14ac:dyDescent="0.3">
      <c r="B50" s="10"/>
      <c r="F50" s="16" t="s">
        <v>14</v>
      </c>
      <c r="I50" s="20"/>
      <c r="K50" s="11"/>
      <c r="L50" s="6" t="s">
        <v>56</v>
      </c>
      <c r="O50" s="2" t="s">
        <v>14</v>
      </c>
      <c r="P50">
        <v>112</v>
      </c>
      <c r="Q50">
        <v>338</v>
      </c>
      <c r="S50" s="5">
        <f>(Q50/T49)*1000000</f>
        <v>30.619783924338041</v>
      </c>
    </row>
    <row r="51" spans="1:24" x14ac:dyDescent="0.3">
      <c r="B51" s="12"/>
      <c r="C51" s="13"/>
      <c r="D51" s="13"/>
      <c r="E51" s="13"/>
      <c r="F51" s="15" t="s">
        <v>17</v>
      </c>
      <c r="G51" s="13">
        <v>221</v>
      </c>
      <c r="H51" s="13"/>
      <c r="I51" s="21">
        <f>(G51/J49)*1000000</f>
        <v>20.02062795052872</v>
      </c>
      <c r="J51" s="13"/>
      <c r="K51" s="14"/>
      <c r="L51" s="6" t="s">
        <v>61</v>
      </c>
    </row>
    <row r="53" spans="1:24" x14ac:dyDescent="0.3">
      <c r="B53" s="7" t="s">
        <v>2</v>
      </c>
      <c r="C53" s="8" t="s">
        <v>3</v>
      </c>
      <c r="D53" s="8" t="s">
        <v>4</v>
      </c>
      <c r="E53" s="8" t="s">
        <v>5</v>
      </c>
      <c r="F53" s="7" t="s">
        <v>6</v>
      </c>
      <c r="G53" s="8" t="s">
        <v>7</v>
      </c>
      <c r="H53" s="8" t="s">
        <v>8</v>
      </c>
      <c r="I53" s="9" t="s">
        <v>9</v>
      </c>
      <c r="J53" s="8" t="s">
        <v>10</v>
      </c>
      <c r="K53" s="9" t="s">
        <v>48</v>
      </c>
      <c r="N53" t="s">
        <v>2</v>
      </c>
      <c r="O53" t="s">
        <v>5</v>
      </c>
      <c r="P53" t="s">
        <v>6</v>
      </c>
      <c r="Q53" t="s">
        <v>7</v>
      </c>
      <c r="R53" t="s">
        <v>8</v>
      </c>
      <c r="S53" t="s">
        <v>9</v>
      </c>
      <c r="T53" t="s">
        <v>10</v>
      </c>
      <c r="U53" t="s">
        <v>48</v>
      </c>
      <c r="W53" t="s">
        <v>62</v>
      </c>
      <c r="X53" t="s">
        <v>50</v>
      </c>
    </row>
    <row r="54" spans="1:24" x14ac:dyDescent="0.3">
      <c r="A54" s="2" t="s">
        <v>52</v>
      </c>
      <c r="B54" s="12" t="s">
        <v>69</v>
      </c>
      <c r="C54" s="13">
        <v>19014.2</v>
      </c>
      <c r="D54" s="13">
        <v>13925.4</v>
      </c>
      <c r="E54" s="13">
        <v>22245</v>
      </c>
      <c r="F54" s="12">
        <v>21962</v>
      </c>
      <c r="G54" s="13">
        <v>283</v>
      </c>
      <c r="H54" s="13">
        <v>1.272</v>
      </c>
      <c r="I54" s="17">
        <v>85.41</v>
      </c>
      <c r="J54" s="13">
        <v>3313253.8</v>
      </c>
      <c r="K54" s="14">
        <v>9974.2999999999993</v>
      </c>
      <c r="N54" t="s">
        <v>69</v>
      </c>
      <c r="O54">
        <v>22245</v>
      </c>
      <c r="P54">
        <v>21962</v>
      </c>
      <c r="Q54">
        <v>283</v>
      </c>
      <c r="R54">
        <v>1.272</v>
      </c>
      <c r="S54" s="3">
        <v>85.41</v>
      </c>
      <c r="T54">
        <v>3313253.8</v>
      </c>
      <c r="U54">
        <v>9974.2999999999993</v>
      </c>
      <c r="W54">
        <f>S54-S59</f>
        <v>70.02</v>
      </c>
      <c r="X54">
        <f>(W54/S54)*100</f>
        <v>81.981032665964165</v>
      </c>
    </row>
    <row r="55" spans="1:24" x14ac:dyDescent="0.3">
      <c r="A55" s="2"/>
      <c r="B55" s="7" t="s">
        <v>2</v>
      </c>
      <c r="C55" s="8" t="s">
        <v>3</v>
      </c>
      <c r="D55" s="8" t="s">
        <v>4</v>
      </c>
      <c r="E55" s="8" t="s">
        <v>5</v>
      </c>
      <c r="F55" s="7" t="s">
        <v>6</v>
      </c>
      <c r="G55" s="8" t="s">
        <v>7</v>
      </c>
      <c r="H55" s="8" t="s">
        <v>8</v>
      </c>
      <c r="I55" s="9" t="s">
        <v>9</v>
      </c>
      <c r="J55" s="8" t="s">
        <v>10</v>
      </c>
      <c r="K55" s="9" t="s">
        <v>48</v>
      </c>
      <c r="N55" t="s">
        <v>2</v>
      </c>
      <c r="O55" t="s">
        <v>5</v>
      </c>
      <c r="P55" t="s">
        <v>6</v>
      </c>
      <c r="Q55" t="s">
        <v>7</v>
      </c>
      <c r="R55" t="s">
        <v>8</v>
      </c>
      <c r="S55" t="s">
        <v>9</v>
      </c>
      <c r="T55" t="s">
        <v>10</v>
      </c>
      <c r="U55" t="s">
        <v>48</v>
      </c>
      <c r="W55" t="s">
        <v>64</v>
      </c>
      <c r="X55" t="s">
        <v>55</v>
      </c>
    </row>
    <row r="56" spans="1:24" x14ac:dyDescent="0.3">
      <c r="A56" s="2" t="s">
        <v>13</v>
      </c>
      <c r="B56" s="10" t="s">
        <v>69</v>
      </c>
      <c r="C56">
        <v>19014.2</v>
      </c>
      <c r="D56">
        <v>13925.4</v>
      </c>
      <c r="E56">
        <v>22245</v>
      </c>
      <c r="F56" s="10">
        <v>21690</v>
      </c>
      <c r="G56">
        <v>555</v>
      </c>
      <c r="H56">
        <v>2.4950000000000001</v>
      </c>
      <c r="I56" s="18">
        <v>167.51</v>
      </c>
      <c r="J56">
        <v>3313253.8</v>
      </c>
      <c r="K56" s="11">
        <v>9974.2999999999993</v>
      </c>
      <c r="N56" t="s">
        <v>69</v>
      </c>
      <c r="O56">
        <v>22245</v>
      </c>
      <c r="P56">
        <v>21690</v>
      </c>
      <c r="Q56">
        <v>555</v>
      </c>
      <c r="R56">
        <v>2.4950000000000001</v>
      </c>
      <c r="S56">
        <v>167.51</v>
      </c>
      <c r="T56">
        <v>3313253.8</v>
      </c>
      <c r="U56">
        <v>9974.2999999999993</v>
      </c>
      <c r="W56">
        <f>S57-S59</f>
        <v>134.00996446997209</v>
      </c>
      <c r="X56">
        <f>(W56/S57)*100</f>
        <v>89.698792730909076</v>
      </c>
    </row>
    <row r="57" spans="1:24" x14ac:dyDescent="0.3">
      <c r="A57" s="2"/>
      <c r="B57" s="12"/>
      <c r="C57" s="13"/>
      <c r="D57" s="13"/>
      <c r="E57" s="13"/>
      <c r="F57" s="15" t="s">
        <v>14</v>
      </c>
      <c r="G57" s="13"/>
      <c r="H57" s="13"/>
      <c r="I57" s="19"/>
      <c r="J57" s="13"/>
      <c r="K57" s="14"/>
      <c r="L57" s="6" t="s">
        <v>56</v>
      </c>
      <c r="P57">
        <v>60</v>
      </c>
      <c r="Q57">
        <v>495</v>
      </c>
      <c r="S57" s="4">
        <f>(Q57/T56)*1000000</f>
        <v>149.3999644699721</v>
      </c>
    </row>
    <row r="58" spans="1:24" x14ac:dyDescent="0.3">
      <c r="A58" s="2"/>
      <c r="B58" s="10" t="s">
        <v>2</v>
      </c>
      <c r="C58" t="s">
        <v>3</v>
      </c>
      <c r="D58" t="s">
        <v>4</v>
      </c>
      <c r="E58" t="s">
        <v>5</v>
      </c>
      <c r="F58" s="10" t="s">
        <v>6</v>
      </c>
      <c r="G58" t="s">
        <v>7</v>
      </c>
      <c r="H58" t="s">
        <v>8</v>
      </c>
      <c r="I58" s="11" t="s">
        <v>9</v>
      </c>
      <c r="J58" t="s">
        <v>10</v>
      </c>
      <c r="K58" s="11" t="s">
        <v>48</v>
      </c>
      <c r="N58" t="s">
        <v>2</v>
      </c>
      <c r="O58" t="s">
        <v>5</v>
      </c>
      <c r="P58" t="s">
        <v>6</v>
      </c>
      <c r="Q58" t="s">
        <v>7</v>
      </c>
      <c r="R58" t="s">
        <v>8</v>
      </c>
      <c r="S58" t="s">
        <v>9</v>
      </c>
      <c r="T58" t="s">
        <v>10</v>
      </c>
      <c r="U58" t="s">
        <v>48</v>
      </c>
      <c r="W58" s="7" t="s">
        <v>58</v>
      </c>
      <c r="X58" s="9" t="s">
        <v>59</v>
      </c>
    </row>
    <row r="59" spans="1:24" x14ac:dyDescent="0.3">
      <c r="A59" s="2" t="s">
        <v>15</v>
      </c>
      <c r="B59" s="10" t="s">
        <v>69</v>
      </c>
      <c r="C59">
        <v>19014.2</v>
      </c>
      <c r="D59">
        <v>13925.4</v>
      </c>
      <c r="E59">
        <v>74</v>
      </c>
      <c r="F59" s="10">
        <v>8</v>
      </c>
      <c r="G59">
        <v>66</v>
      </c>
      <c r="H59">
        <v>89.19</v>
      </c>
      <c r="I59" s="11">
        <v>19.920000000000002</v>
      </c>
      <c r="J59">
        <v>3313253.8</v>
      </c>
      <c r="K59" s="11">
        <v>9974.2999999999993</v>
      </c>
      <c r="N59" t="s">
        <v>69</v>
      </c>
      <c r="O59">
        <v>52</v>
      </c>
      <c r="P59">
        <v>1</v>
      </c>
      <c r="Q59">
        <v>51</v>
      </c>
      <c r="R59">
        <v>98.08</v>
      </c>
      <c r="S59" s="5">
        <v>15.39</v>
      </c>
      <c r="T59">
        <v>3313253.8</v>
      </c>
      <c r="U59">
        <v>9974.2999999999993</v>
      </c>
      <c r="W59" s="12">
        <f>(S59/S54)*100</f>
        <v>18.018967334035828</v>
      </c>
      <c r="X59" s="14">
        <f>(S59/S57)*100</f>
        <v>10.301207269090908</v>
      </c>
    </row>
    <row r="60" spans="1:24" x14ac:dyDescent="0.3">
      <c r="B60" s="10"/>
      <c r="F60" s="16" t="s">
        <v>14</v>
      </c>
      <c r="G60">
        <v>7</v>
      </c>
      <c r="I60" s="20">
        <f>(G60/J59)*1000000</f>
        <v>2.1127267702824337</v>
      </c>
      <c r="K60" s="11"/>
      <c r="L60" s="6" t="s">
        <v>61</v>
      </c>
    </row>
    <row r="61" spans="1:24" x14ac:dyDescent="0.3">
      <c r="B61" s="12"/>
      <c r="C61" s="13"/>
      <c r="D61" s="13"/>
      <c r="E61" s="13"/>
      <c r="F61" s="15" t="s">
        <v>17</v>
      </c>
      <c r="G61" s="13">
        <v>7</v>
      </c>
      <c r="H61" s="13"/>
      <c r="I61" s="21">
        <f>(G61/J59)*1000000</f>
        <v>2.1127267702824337</v>
      </c>
      <c r="J61" s="13"/>
      <c r="K61" s="14"/>
      <c r="L61" s="6" t="s">
        <v>61</v>
      </c>
    </row>
    <row r="63" spans="1:24" x14ac:dyDescent="0.3">
      <c r="B63" s="7" t="s">
        <v>2</v>
      </c>
      <c r="C63" s="8" t="s">
        <v>3</v>
      </c>
      <c r="D63" s="8" t="s">
        <v>4</v>
      </c>
      <c r="E63" s="8" t="s">
        <v>5</v>
      </c>
      <c r="F63" s="7" t="s">
        <v>6</v>
      </c>
      <c r="G63" s="8" t="s">
        <v>7</v>
      </c>
      <c r="H63" s="8" t="s">
        <v>8</v>
      </c>
      <c r="I63" s="9" t="s">
        <v>9</v>
      </c>
      <c r="J63" s="8" t="s">
        <v>10</v>
      </c>
      <c r="K63" s="9" t="s">
        <v>48</v>
      </c>
      <c r="N63" t="s">
        <v>2</v>
      </c>
      <c r="O63" t="s">
        <v>5</v>
      </c>
      <c r="P63" t="s">
        <v>6</v>
      </c>
      <c r="Q63" t="s">
        <v>7</v>
      </c>
      <c r="R63" t="s">
        <v>8</v>
      </c>
      <c r="S63" t="s">
        <v>9</v>
      </c>
      <c r="T63" t="s">
        <v>10</v>
      </c>
      <c r="U63" t="s">
        <v>48</v>
      </c>
      <c r="W63" t="s">
        <v>62</v>
      </c>
      <c r="X63" t="s">
        <v>50</v>
      </c>
    </row>
    <row r="64" spans="1:24" x14ac:dyDescent="0.3">
      <c r="A64" s="2" t="s">
        <v>52</v>
      </c>
      <c r="B64" s="12" t="s">
        <v>70</v>
      </c>
      <c r="C64" s="13">
        <v>18833.099999999999</v>
      </c>
      <c r="D64" s="13">
        <v>11726.3</v>
      </c>
      <c r="E64" s="13">
        <v>14545</v>
      </c>
      <c r="F64" s="12">
        <v>12155</v>
      </c>
      <c r="G64" s="13">
        <v>2390</v>
      </c>
      <c r="H64" s="13">
        <v>16.43</v>
      </c>
      <c r="I64" s="17">
        <v>308.08</v>
      </c>
      <c r="J64" s="13">
        <v>7757651</v>
      </c>
      <c r="K64" s="14">
        <v>15314.3</v>
      </c>
      <c r="N64" t="s">
        <v>70</v>
      </c>
      <c r="O64">
        <v>14545</v>
      </c>
      <c r="P64">
        <v>12155</v>
      </c>
      <c r="Q64">
        <v>2390</v>
      </c>
      <c r="R64">
        <v>16.43</v>
      </c>
      <c r="S64" s="3">
        <v>308.08</v>
      </c>
      <c r="T64">
        <v>7757651</v>
      </c>
      <c r="U64">
        <v>15314.3</v>
      </c>
      <c r="W64">
        <f>S64-S70</f>
        <v>106.21477043501955</v>
      </c>
      <c r="X64">
        <f>(W64/S64)*100</f>
        <v>34.47636017755763</v>
      </c>
    </row>
    <row r="65" spans="1:25" x14ac:dyDescent="0.3">
      <c r="A65" s="2"/>
      <c r="B65" s="7" t="s">
        <v>2</v>
      </c>
      <c r="C65" s="8" t="s">
        <v>3</v>
      </c>
      <c r="D65" s="8" t="s">
        <v>4</v>
      </c>
      <c r="E65" s="8" t="s">
        <v>5</v>
      </c>
      <c r="F65" s="7" t="s">
        <v>6</v>
      </c>
      <c r="G65" s="8" t="s">
        <v>7</v>
      </c>
      <c r="H65" s="8" t="s">
        <v>8</v>
      </c>
      <c r="I65" s="9" t="s">
        <v>9</v>
      </c>
      <c r="J65" s="8" t="s">
        <v>10</v>
      </c>
      <c r="K65" s="9" t="s">
        <v>48</v>
      </c>
      <c r="N65" t="s">
        <v>2</v>
      </c>
      <c r="O65" t="s">
        <v>5</v>
      </c>
      <c r="P65" t="s">
        <v>6</v>
      </c>
      <c r="Q65" t="s">
        <v>7</v>
      </c>
      <c r="R65" t="s">
        <v>8</v>
      </c>
      <c r="S65" t="s">
        <v>9</v>
      </c>
      <c r="T65" t="s">
        <v>10</v>
      </c>
      <c r="U65" t="s">
        <v>48</v>
      </c>
      <c r="W65" t="s">
        <v>64</v>
      </c>
      <c r="X65" t="s">
        <v>55</v>
      </c>
    </row>
    <row r="66" spans="1:25" x14ac:dyDescent="0.3">
      <c r="A66" s="2" t="s">
        <v>13</v>
      </c>
      <c r="B66" s="10" t="s">
        <v>70</v>
      </c>
      <c r="C66">
        <v>18833.099999999999</v>
      </c>
      <c r="D66">
        <v>11726.3</v>
      </c>
      <c r="E66">
        <v>14529</v>
      </c>
      <c r="F66" s="10">
        <v>12880</v>
      </c>
      <c r="G66">
        <v>1649</v>
      </c>
      <c r="H66">
        <v>11.35</v>
      </c>
      <c r="I66" s="18">
        <v>212.56</v>
      </c>
      <c r="J66">
        <v>7757651</v>
      </c>
      <c r="K66" s="11">
        <v>15314.3</v>
      </c>
      <c r="N66" t="s">
        <v>70</v>
      </c>
      <c r="O66">
        <v>14529</v>
      </c>
      <c r="P66">
        <v>12880</v>
      </c>
      <c r="Q66">
        <v>1649</v>
      </c>
      <c r="R66">
        <v>11.35</v>
      </c>
      <c r="S66">
        <v>212.56</v>
      </c>
      <c r="T66">
        <v>7757651</v>
      </c>
      <c r="U66">
        <v>15314.3</v>
      </c>
      <c r="W66">
        <f>S67-S70</f>
        <v>-27.843479939997309</v>
      </c>
      <c r="X66">
        <f>(W66/S67)*100</f>
        <v>-16.000000000000007</v>
      </c>
    </row>
    <row r="67" spans="1:25" x14ac:dyDescent="0.3">
      <c r="A67" s="2"/>
      <c r="B67" s="12"/>
      <c r="C67" s="13"/>
      <c r="D67" s="13"/>
      <c r="E67" s="13"/>
      <c r="F67" s="15" t="s">
        <v>14</v>
      </c>
      <c r="G67" s="13"/>
      <c r="H67" s="13"/>
      <c r="I67" s="19"/>
      <c r="J67" s="13"/>
      <c r="K67" s="14"/>
      <c r="L67" s="6" t="s">
        <v>56</v>
      </c>
      <c r="O67" s="2" t="s">
        <v>14</v>
      </c>
      <c r="P67">
        <v>299</v>
      </c>
      <c r="Q67">
        <v>1350</v>
      </c>
      <c r="S67" s="4">
        <f>(Q67/T66)*1000000</f>
        <v>174.02174962498313</v>
      </c>
    </row>
    <row r="68" spans="1:25" x14ac:dyDescent="0.3">
      <c r="A68" s="2"/>
      <c r="B68" s="10" t="s">
        <v>2</v>
      </c>
      <c r="C68" t="s">
        <v>3</v>
      </c>
      <c r="D68" t="s">
        <v>4</v>
      </c>
      <c r="E68" t="s">
        <v>5</v>
      </c>
      <c r="F68" s="10" t="s">
        <v>6</v>
      </c>
      <c r="G68" t="s">
        <v>7</v>
      </c>
      <c r="H68" t="s">
        <v>8</v>
      </c>
      <c r="I68" s="11" t="s">
        <v>9</v>
      </c>
      <c r="J68" t="s">
        <v>10</v>
      </c>
      <c r="K68" s="11" t="s">
        <v>48</v>
      </c>
      <c r="N68" t="s">
        <v>2</v>
      </c>
      <c r="O68" t="s">
        <v>5</v>
      </c>
      <c r="P68" t="s">
        <v>6</v>
      </c>
      <c r="Q68" t="s">
        <v>7</v>
      </c>
      <c r="R68" t="s">
        <v>8</v>
      </c>
      <c r="S68" t="s">
        <v>9</v>
      </c>
      <c r="T68" t="s">
        <v>10</v>
      </c>
      <c r="U68" t="s">
        <v>48</v>
      </c>
      <c r="W68" s="7" t="s">
        <v>58</v>
      </c>
      <c r="X68" s="9" t="s">
        <v>59</v>
      </c>
    </row>
    <row r="69" spans="1:25" x14ac:dyDescent="0.3">
      <c r="A69" s="2" t="s">
        <v>15</v>
      </c>
      <c r="B69" s="10" t="s">
        <v>70</v>
      </c>
      <c r="C69">
        <v>18833.099999999999</v>
      </c>
      <c r="D69">
        <v>11726.3</v>
      </c>
      <c r="E69">
        <v>9508</v>
      </c>
      <c r="F69" s="10">
        <v>6814</v>
      </c>
      <c r="G69">
        <v>2694</v>
      </c>
      <c r="H69">
        <v>28.33</v>
      </c>
      <c r="I69" s="11">
        <v>347.27</v>
      </c>
      <c r="J69">
        <v>7757651</v>
      </c>
      <c r="K69" s="11">
        <v>15314.3</v>
      </c>
      <c r="N69" t="s">
        <v>70</v>
      </c>
      <c r="O69">
        <v>7301</v>
      </c>
      <c r="P69">
        <v>5333</v>
      </c>
      <c r="Q69">
        <v>1968</v>
      </c>
      <c r="R69">
        <v>26.96</v>
      </c>
      <c r="S69">
        <v>253.69</v>
      </c>
      <c r="T69">
        <v>7757651</v>
      </c>
      <c r="U69">
        <v>15314.3</v>
      </c>
      <c r="W69" s="12">
        <f>(S70/S64)*100</f>
        <v>65.523639822442377</v>
      </c>
      <c r="X69" s="14">
        <f>(S70/S67)*100</f>
        <v>116.00000000000001</v>
      </c>
      <c r="Y69" t="s">
        <v>65</v>
      </c>
    </row>
    <row r="70" spans="1:25" x14ac:dyDescent="0.3">
      <c r="B70" s="10"/>
      <c r="F70" s="16" t="s">
        <v>14</v>
      </c>
      <c r="I70" s="20"/>
      <c r="K70" s="11"/>
      <c r="L70" s="6" t="s">
        <v>56</v>
      </c>
      <c r="O70" s="2" t="s">
        <v>14</v>
      </c>
      <c r="P70">
        <v>402</v>
      </c>
      <c r="Q70">
        <v>1566</v>
      </c>
      <c r="S70" s="5">
        <f>(Q70/T69)*1000000</f>
        <v>201.86522956498044</v>
      </c>
    </row>
    <row r="71" spans="1:25" x14ac:dyDescent="0.3">
      <c r="B71" s="12"/>
      <c r="C71" s="13"/>
      <c r="D71" s="13"/>
      <c r="E71" s="13"/>
      <c r="F71" s="15" t="s">
        <v>17</v>
      </c>
      <c r="G71" s="13">
        <v>232</v>
      </c>
      <c r="H71" s="13"/>
      <c r="I71" s="21">
        <f>(G71/J69)*1000000</f>
        <v>29.905959935552655</v>
      </c>
      <c r="J71" s="13"/>
      <c r="K71" s="14"/>
      <c r="L71" s="6" t="s">
        <v>61</v>
      </c>
    </row>
    <row r="72" spans="1:25" x14ac:dyDescent="0.3">
      <c r="N72" t="s">
        <v>2</v>
      </c>
      <c r="O72" t="s">
        <v>5</v>
      </c>
      <c r="P72" t="s">
        <v>6</v>
      </c>
      <c r="Q72" t="s">
        <v>7</v>
      </c>
      <c r="R72" t="s">
        <v>8</v>
      </c>
      <c r="S72" t="s">
        <v>9</v>
      </c>
      <c r="T72" t="s">
        <v>10</v>
      </c>
      <c r="U72" t="s">
        <v>48</v>
      </c>
      <c r="W72" t="s">
        <v>62</v>
      </c>
      <c r="X72" t="s">
        <v>50</v>
      </c>
    </row>
    <row r="73" spans="1:25" x14ac:dyDescent="0.3">
      <c r="B73" s="7" t="s">
        <v>2</v>
      </c>
      <c r="C73" s="8" t="s">
        <v>3</v>
      </c>
      <c r="D73" s="8" t="s">
        <v>4</v>
      </c>
      <c r="E73" s="8" t="s">
        <v>5</v>
      </c>
      <c r="F73" s="7" t="s">
        <v>6</v>
      </c>
      <c r="G73" s="8" t="s">
        <v>7</v>
      </c>
      <c r="H73" s="8" t="s">
        <v>8</v>
      </c>
      <c r="I73" s="9" t="s">
        <v>9</v>
      </c>
      <c r="J73" s="8" t="s">
        <v>10</v>
      </c>
      <c r="K73" s="9" t="s">
        <v>48</v>
      </c>
      <c r="N73" t="s">
        <v>71</v>
      </c>
      <c r="O73">
        <v>11224</v>
      </c>
      <c r="P73">
        <v>9343</v>
      </c>
      <c r="Q73">
        <v>1881</v>
      </c>
      <c r="R73">
        <v>16.760000000000002</v>
      </c>
      <c r="S73" s="3">
        <v>913.67</v>
      </c>
      <c r="T73">
        <v>2058721.6</v>
      </c>
      <c r="U73">
        <v>7317.5</v>
      </c>
      <c r="W73">
        <f>S73-S79</f>
        <v>907.06395865861612</v>
      </c>
      <c r="X73">
        <f>(W73/S73)*100</f>
        <v>99.276977317698538</v>
      </c>
    </row>
    <row r="74" spans="1:25" x14ac:dyDescent="0.3">
      <c r="A74" s="2" t="s">
        <v>52</v>
      </c>
      <c r="B74" s="10" t="s">
        <v>71</v>
      </c>
      <c r="C74">
        <v>20463.400000000001</v>
      </c>
      <c r="D74">
        <v>15349</v>
      </c>
      <c r="E74">
        <v>11224</v>
      </c>
      <c r="F74" s="10">
        <v>9343</v>
      </c>
      <c r="G74">
        <v>1881</v>
      </c>
      <c r="H74">
        <v>16.760000000000002</v>
      </c>
      <c r="I74" s="22">
        <v>913.67</v>
      </c>
      <c r="J74">
        <v>2058721.6</v>
      </c>
      <c r="K74" s="11">
        <v>7317.5</v>
      </c>
      <c r="N74" t="s">
        <v>2</v>
      </c>
      <c r="O74" t="s">
        <v>5</v>
      </c>
      <c r="P74" t="s">
        <v>6</v>
      </c>
      <c r="Q74" t="s">
        <v>7</v>
      </c>
      <c r="R74" t="s">
        <v>8</v>
      </c>
      <c r="S74" t="s">
        <v>9</v>
      </c>
      <c r="T74" t="s">
        <v>10</v>
      </c>
      <c r="U74" t="s">
        <v>48</v>
      </c>
      <c r="W74" t="s">
        <v>64</v>
      </c>
      <c r="X74" t="s">
        <v>55</v>
      </c>
    </row>
    <row r="75" spans="1:25" x14ac:dyDescent="0.3">
      <c r="B75" s="12"/>
      <c r="C75" s="13"/>
      <c r="D75" s="13"/>
      <c r="E75" s="13"/>
      <c r="F75" s="12"/>
      <c r="G75" s="13">
        <v>72</v>
      </c>
      <c r="H75" s="13"/>
      <c r="I75" s="17">
        <f>(G75/J74)*1000000</f>
        <v>34.97316004262062</v>
      </c>
      <c r="J75" s="13"/>
      <c r="K75" s="14"/>
      <c r="L75" s="6" t="s">
        <v>61</v>
      </c>
      <c r="N75" t="s">
        <v>71</v>
      </c>
      <c r="O75">
        <v>11224</v>
      </c>
      <c r="P75">
        <v>9994</v>
      </c>
      <c r="Q75">
        <v>1230</v>
      </c>
      <c r="R75">
        <v>10.96</v>
      </c>
      <c r="S75">
        <v>597.46</v>
      </c>
      <c r="T75">
        <v>2058721.6</v>
      </c>
      <c r="U75">
        <v>7317.5</v>
      </c>
      <c r="W75">
        <f>S76-S79</f>
        <v>564.62223935475299</v>
      </c>
      <c r="X75">
        <f>(W75/S76)*100</f>
        <v>98.843537414965994</v>
      </c>
    </row>
    <row r="76" spans="1:25" x14ac:dyDescent="0.3">
      <c r="B76" s="7" t="s">
        <v>2</v>
      </c>
      <c r="C76" s="8" t="s">
        <v>3</v>
      </c>
      <c r="D76" s="8" t="s">
        <v>4</v>
      </c>
      <c r="E76" s="8" t="s">
        <v>5</v>
      </c>
      <c r="F76" s="7" t="s">
        <v>6</v>
      </c>
      <c r="G76" s="8" t="s">
        <v>7</v>
      </c>
      <c r="H76" s="8" t="s">
        <v>8</v>
      </c>
      <c r="I76" s="9" t="s">
        <v>9</v>
      </c>
      <c r="J76" s="8" t="s">
        <v>10</v>
      </c>
      <c r="K76" s="9" t="s">
        <v>48</v>
      </c>
      <c r="P76">
        <v>54</v>
      </c>
      <c r="Q76">
        <v>1176</v>
      </c>
      <c r="S76" s="4">
        <f>(Q76/T75)*1000000</f>
        <v>571.22828069613684</v>
      </c>
    </row>
    <row r="77" spans="1:25" x14ac:dyDescent="0.3">
      <c r="A77" s="2" t="s">
        <v>13</v>
      </c>
      <c r="B77" s="10" t="s">
        <v>71</v>
      </c>
      <c r="C77">
        <v>20463.400000000001</v>
      </c>
      <c r="D77">
        <v>15349</v>
      </c>
      <c r="E77">
        <v>11224</v>
      </c>
      <c r="F77" s="10">
        <v>9994</v>
      </c>
      <c r="G77">
        <v>1230</v>
      </c>
      <c r="H77">
        <v>10.96</v>
      </c>
      <c r="I77" s="11">
        <v>597.46</v>
      </c>
      <c r="J77">
        <v>2058721.6</v>
      </c>
      <c r="K77" s="11">
        <v>7317.5</v>
      </c>
      <c r="N77" t="s">
        <v>2</v>
      </c>
      <c r="O77" t="s">
        <v>5</v>
      </c>
      <c r="P77" t="s">
        <v>6</v>
      </c>
      <c r="Q77" t="s">
        <v>7</v>
      </c>
      <c r="R77" t="s">
        <v>8</v>
      </c>
      <c r="S77" t="s">
        <v>9</v>
      </c>
      <c r="T77" t="s">
        <v>10</v>
      </c>
      <c r="U77" t="s">
        <v>48</v>
      </c>
      <c r="W77" s="7" t="s">
        <v>58</v>
      </c>
      <c r="X77" s="9" t="s">
        <v>59</v>
      </c>
    </row>
    <row r="78" spans="1:25" x14ac:dyDescent="0.3">
      <c r="B78" s="10"/>
      <c r="F78" s="16" t="s">
        <v>17</v>
      </c>
      <c r="G78">
        <v>138</v>
      </c>
      <c r="I78" s="18">
        <f>(G78/J77)*1000000</f>
        <v>67.031890081689525</v>
      </c>
      <c r="K78" s="11"/>
      <c r="L78" s="6" t="s">
        <v>61</v>
      </c>
      <c r="N78" t="s">
        <v>71</v>
      </c>
      <c r="O78">
        <v>206</v>
      </c>
      <c r="P78">
        <v>62</v>
      </c>
      <c r="Q78">
        <v>144</v>
      </c>
      <c r="R78">
        <v>69.900000000000006</v>
      </c>
      <c r="S78">
        <v>69.95</v>
      </c>
      <c r="T78">
        <v>2058721.6</v>
      </c>
      <c r="U78">
        <v>7317.5</v>
      </c>
      <c r="W78" s="12">
        <f>(S79/S73)*100</f>
        <v>0.72302268230147604</v>
      </c>
      <c r="X78" s="14">
        <f>(S79/S76)*100</f>
        <v>1.1564625850340138</v>
      </c>
    </row>
    <row r="79" spans="1:25" x14ac:dyDescent="0.3">
      <c r="B79" s="12"/>
      <c r="C79" s="13"/>
      <c r="D79" s="13"/>
      <c r="E79" s="13"/>
      <c r="F79" s="15" t="s">
        <v>14</v>
      </c>
      <c r="G79" s="13"/>
      <c r="H79" s="13"/>
      <c r="I79" s="19"/>
      <c r="J79" s="13"/>
      <c r="K79" s="14"/>
      <c r="L79" s="6" t="s">
        <v>56</v>
      </c>
      <c r="P79">
        <v>8</v>
      </c>
      <c r="Q79">
        <v>136</v>
      </c>
      <c r="S79" s="5">
        <f>(Q79/T78)*100000</f>
        <v>6.6060413413838956</v>
      </c>
    </row>
    <row r="80" spans="1:25" x14ac:dyDescent="0.3">
      <c r="B80" s="10" t="s">
        <v>2</v>
      </c>
      <c r="C80" t="s">
        <v>3</v>
      </c>
      <c r="D80" t="s">
        <v>4</v>
      </c>
      <c r="E80" t="s">
        <v>5</v>
      </c>
      <c r="F80" s="10" t="s">
        <v>6</v>
      </c>
      <c r="G80" t="s">
        <v>7</v>
      </c>
      <c r="H80" t="s">
        <v>8</v>
      </c>
      <c r="I80" s="11" t="s">
        <v>9</v>
      </c>
      <c r="J80" t="s">
        <v>10</v>
      </c>
      <c r="K80" s="11" t="s">
        <v>48</v>
      </c>
    </row>
    <row r="81" spans="1:27" x14ac:dyDescent="0.3">
      <c r="A81" s="2" t="s">
        <v>15</v>
      </c>
      <c r="B81" s="10" t="s">
        <v>71</v>
      </c>
      <c r="C81">
        <v>20463.400000000001</v>
      </c>
      <c r="D81">
        <v>15349</v>
      </c>
      <c r="E81">
        <v>250</v>
      </c>
      <c r="F81" s="10">
        <v>71</v>
      </c>
      <c r="G81">
        <v>179</v>
      </c>
      <c r="H81">
        <v>71.599999999999994</v>
      </c>
      <c r="I81" s="11">
        <v>86.95</v>
      </c>
      <c r="J81">
        <v>2058721.6</v>
      </c>
      <c r="K81" s="11">
        <v>7317.5</v>
      </c>
    </row>
    <row r="82" spans="1:27" x14ac:dyDescent="0.3">
      <c r="B82" s="10"/>
      <c r="F82" s="16" t="s">
        <v>14</v>
      </c>
      <c r="G82">
        <v>33</v>
      </c>
      <c r="I82" s="20">
        <f>(G82/J81)*1000000</f>
        <v>16.029365019534453</v>
      </c>
      <c r="K82" s="11"/>
      <c r="L82" s="6" t="s">
        <v>61</v>
      </c>
    </row>
    <row r="83" spans="1:27" x14ac:dyDescent="0.3">
      <c r="B83" s="12"/>
      <c r="C83" s="13"/>
      <c r="D83" s="13"/>
      <c r="E83" s="13"/>
      <c r="F83" s="15" t="s">
        <v>17</v>
      </c>
      <c r="G83" s="13">
        <v>36</v>
      </c>
      <c r="H83" s="13"/>
      <c r="I83" s="21">
        <f>(G83/J81)*1000000</f>
        <v>17.48658002131031</v>
      </c>
      <c r="J83" s="13"/>
      <c r="K83" s="14"/>
      <c r="L83" s="6" t="s">
        <v>61</v>
      </c>
    </row>
    <row r="85" spans="1:27" x14ac:dyDescent="0.3">
      <c r="B85" s="7" t="s">
        <v>2</v>
      </c>
      <c r="C85" s="8" t="s">
        <v>3</v>
      </c>
      <c r="D85" s="8" t="s">
        <v>4</v>
      </c>
      <c r="E85" s="8" t="s">
        <v>5</v>
      </c>
      <c r="F85" s="7" t="s">
        <v>6</v>
      </c>
      <c r="G85" s="8" t="s">
        <v>7</v>
      </c>
      <c r="H85" s="8" t="s">
        <v>8</v>
      </c>
      <c r="I85" s="9" t="s">
        <v>9</v>
      </c>
      <c r="J85" s="8" t="s">
        <v>10</v>
      </c>
      <c r="K85" s="9" t="s">
        <v>48</v>
      </c>
      <c r="N85" t="s">
        <v>2</v>
      </c>
      <c r="O85" t="s">
        <v>5</v>
      </c>
      <c r="P85" t="s">
        <v>6</v>
      </c>
      <c r="Q85" t="s">
        <v>7</v>
      </c>
      <c r="R85" t="s">
        <v>8</v>
      </c>
      <c r="S85" t="s">
        <v>9</v>
      </c>
      <c r="T85" t="s">
        <v>10</v>
      </c>
      <c r="U85" t="s">
        <v>48</v>
      </c>
      <c r="W85" t="s">
        <v>62</v>
      </c>
      <c r="X85" t="s">
        <v>50</v>
      </c>
    </row>
    <row r="86" spans="1:27" x14ac:dyDescent="0.3">
      <c r="A86" s="2" t="s">
        <v>52</v>
      </c>
      <c r="B86" s="12" t="s">
        <v>72</v>
      </c>
      <c r="C86" s="13">
        <v>14963.8</v>
      </c>
      <c r="D86" s="13">
        <v>13702.7</v>
      </c>
      <c r="E86" s="13">
        <v>16710</v>
      </c>
      <c r="F86" s="12">
        <v>16086</v>
      </c>
      <c r="G86" s="13">
        <v>624</v>
      </c>
      <c r="H86" s="13">
        <v>3.734</v>
      </c>
      <c r="I86" s="17">
        <v>44.42</v>
      </c>
      <c r="J86" s="13">
        <v>14048378.199999999</v>
      </c>
      <c r="K86" s="14">
        <v>15843.6</v>
      </c>
      <c r="N86" t="s">
        <v>72</v>
      </c>
      <c r="O86">
        <v>16710</v>
      </c>
      <c r="P86">
        <v>16086</v>
      </c>
      <c r="Q86">
        <v>624</v>
      </c>
      <c r="R86">
        <v>3.734</v>
      </c>
      <c r="S86" s="3">
        <v>44.42</v>
      </c>
      <c r="T86">
        <v>14048378.199999999</v>
      </c>
      <c r="U86">
        <v>15843.6</v>
      </c>
      <c r="W86">
        <f>S86-S92</f>
        <v>-57.58465702154858</v>
      </c>
      <c r="X86">
        <f>(W86/S86)*100</f>
        <v>-129.63677852667396</v>
      </c>
    </row>
    <row r="87" spans="1:27" x14ac:dyDescent="0.3">
      <c r="A87" s="2"/>
      <c r="B87" s="7" t="s">
        <v>2</v>
      </c>
      <c r="C87" s="8" t="s">
        <v>3</v>
      </c>
      <c r="D87" s="8" t="s">
        <v>4</v>
      </c>
      <c r="E87" s="8" t="s">
        <v>5</v>
      </c>
      <c r="F87" s="7" t="s">
        <v>6</v>
      </c>
      <c r="G87" s="8" t="s">
        <v>7</v>
      </c>
      <c r="H87" s="8" t="s">
        <v>8</v>
      </c>
      <c r="I87" s="9" t="s">
        <v>9</v>
      </c>
      <c r="J87" s="8" t="s">
        <v>10</v>
      </c>
      <c r="K87" s="9" t="s">
        <v>48</v>
      </c>
      <c r="N87" t="s">
        <v>2</v>
      </c>
      <c r="O87" t="s">
        <v>5</v>
      </c>
      <c r="P87" t="s">
        <v>6</v>
      </c>
      <c r="Q87" t="s">
        <v>7</v>
      </c>
      <c r="R87" t="s">
        <v>8</v>
      </c>
      <c r="S87" t="s">
        <v>9</v>
      </c>
      <c r="T87" t="s">
        <v>10</v>
      </c>
      <c r="U87" t="s">
        <v>48</v>
      </c>
      <c r="W87" t="s">
        <v>64</v>
      </c>
      <c r="X87" t="s">
        <v>55</v>
      </c>
    </row>
    <row r="88" spans="1:27" x14ac:dyDescent="0.3">
      <c r="A88" s="2" t="s">
        <v>13</v>
      </c>
      <c r="B88" s="10" t="s">
        <v>72</v>
      </c>
      <c r="C88">
        <v>14963.8</v>
      </c>
      <c r="D88">
        <v>13702.7</v>
      </c>
      <c r="E88">
        <v>16696</v>
      </c>
      <c r="F88" s="10">
        <v>14895</v>
      </c>
      <c r="G88">
        <v>1801</v>
      </c>
      <c r="H88">
        <v>10.79</v>
      </c>
      <c r="I88" s="18">
        <v>128.19999999999999</v>
      </c>
      <c r="J88">
        <v>14048378.199999999</v>
      </c>
      <c r="K88" s="11">
        <v>15843.6</v>
      </c>
      <c r="N88" t="s">
        <v>72</v>
      </c>
      <c r="O88">
        <v>16696</v>
      </c>
      <c r="P88">
        <v>14895</v>
      </c>
      <c r="Q88">
        <v>1801</v>
      </c>
      <c r="R88">
        <v>10.79</v>
      </c>
      <c r="S88">
        <v>128.19999999999999</v>
      </c>
      <c r="T88">
        <v>14048378.199999999</v>
      </c>
      <c r="U88">
        <v>15843.6</v>
      </c>
      <c r="W88">
        <f>S89-S92</f>
        <v>-9.1113720158815141</v>
      </c>
      <c r="X88">
        <f>(W88/S89)*100</f>
        <v>-9.8084291187739403</v>
      </c>
    </row>
    <row r="89" spans="1:27" x14ac:dyDescent="0.3">
      <c r="A89" s="2"/>
      <c r="B89" s="12"/>
      <c r="C89" s="13"/>
      <c r="D89" s="13"/>
      <c r="E89" s="13"/>
      <c r="F89" s="15" t="s">
        <v>14</v>
      </c>
      <c r="G89" s="13"/>
      <c r="H89" s="13"/>
      <c r="I89" s="19"/>
      <c r="J89" s="13"/>
      <c r="K89" s="14"/>
      <c r="L89" s="6" t="s">
        <v>56</v>
      </c>
      <c r="O89" s="2" t="s">
        <v>14</v>
      </c>
      <c r="P89">
        <v>496</v>
      </c>
      <c r="Q89">
        <v>1305</v>
      </c>
      <c r="S89" s="4">
        <f>(Q89/T88)*1000000</f>
        <v>92.893285005667067</v>
      </c>
    </row>
    <row r="90" spans="1:27" x14ac:dyDescent="0.3">
      <c r="A90" s="2"/>
      <c r="B90" s="10" t="s">
        <v>2</v>
      </c>
      <c r="C90" t="s">
        <v>3</v>
      </c>
      <c r="D90" t="s">
        <v>4</v>
      </c>
      <c r="E90" t="s">
        <v>5</v>
      </c>
      <c r="F90" s="10" t="s">
        <v>6</v>
      </c>
      <c r="G90" t="s">
        <v>7</v>
      </c>
      <c r="H90" t="s">
        <v>8</v>
      </c>
      <c r="I90" s="11" t="s">
        <v>9</v>
      </c>
      <c r="J90" t="s">
        <v>10</v>
      </c>
      <c r="K90" s="11" t="s">
        <v>48</v>
      </c>
      <c r="N90" t="s">
        <v>2</v>
      </c>
      <c r="O90" t="s">
        <v>5</v>
      </c>
      <c r="P90" t="s">
        <v>6</v>
      </c>
      <c r="Q90" t="s">
        <v>7</v>
      </c>
      <c r="R90" t="s">
        <v>8</v>
      </c>
      <c r="S90" t="s">
        <v>9</v>
      </c>
      <c r="T90" t="s">
        <v>10</v>
      </c>
      <c r="U90" t="s">
        <v>48</v>
      </c>
      <c r="W90" s="7" t="s">
        <v>58</v>
      </c>
      <c r="X90" s="9" t="s">
        <v>59</v>
      </c>
    </row>
    <row r="91" spans="1:27" x14ac:dyDescent="0.3">
      <c r="A91" s="2" t="s">
        <v>15</v>
      </c>
      <c r="B91" s="10" t="s">
        <v>72</v>
      </c>
      <c r="C91">
        <v>14963.8</v>
      </c>
      <c r="D91">
        <v>13702.7</v>
      </c>
      <c r="E91">
        <v>2998</v>
      </c>
      <c r="F91" s="10">
        <v>382</v>
      </c>
      <c r="G91">
        <v>2616</v>
      </c>
      <c r="H91">
        <v>87.26</v>
      </c>
      <c r="I91" s="11">
        <v>186.21</v>
      </c>
      <c r="J91">
        <v>14048378.199999999</v>
      </c>
      <c r="K91" s="11">
        <v>15843.6</v>
      </c>
      <c r="N91" t="s">
        <v>72</v>
      </c>
      <c r="O91">
        <v>1834</v>
      </c>
      <c r="P91">
        <v>203</v>
      </c>
      <c r="Q91">
        <v>1631</v>
      </c>
      <c r="R91">
        <v>88.93</v>
      </c>
      <c r="S91">
        <v>116.1</v>
      </c>
      <c r="T91">
        <v>14048378.199999999</v>
      </c>
      <c r="U91">
        <v>15843.6</v>
      </c>
      <c r="W91" s="12">
        <f>(S92/S86)*100</f>
        <v>229.63677852667396</v>
      </c>
      <c r="X91" s="14">
        <f>(S92/S89)*100</f>
        <v>109.80842911877393</v>
      </c>
      <c r="Y91" t="s">
        <v>65</v>
      </c>
    </row>
    <row r="92" spans="1:27" x14ac:dyDescent="0.3">
      <c r="B92" s="10"/>
      <c r="F92" s="16" t="s">
        <v>14</v>
      </c>
      <c r="I92" s="20"/>
      <c r="K92" s="11"/>
      <c r="L92" s="6" t="s">
        <v>56</v>
      </c>
      <c r="O92" s="2" t="s">
        <v>14</v>
      </c>
      <c r="P92">
        <v>198</v>
      </c>
      <c r="Q92">
        <v>1433</v>
      </c>
      <c r="S92" s="5">
        <f>(Q92/T91)*1000000</f>
        <v>102.00465702154858</v>
      </c>
    </row>
    <row r="93" spans="1:27" x14ac:dyDescent="0.3">
      <c r="B93" s="12"/>
      <c r="C93" s="13"/>
      <c r="D93" s="13"/>
      <c r="E93" s="13"/>
      <c r="F93" s="15" t="s">
        <v>17</v>
      </c>
      <c r="G93" s="13">
        <v>216</v>
      </c>
      <c r="H93" s="13"/>
      <c r="I93" s="21">
        <f>(G93/J91)*1000000</f>
        <v>15.375440276800065</v>
      </c>
      <c r="J93" s="13"/>
      <c r="K93" s="14"/>
      <c r="L93" s="6" t="s">
        <v>61</v>
      </c>
    </row>
    <row r="95" spans="1:27" x14ac:dyDescent="0.3">
      <c r="B95" s="7" t="s">
        <v>2</v>
      </c>
      <c r="C95" s="8" t="s">
        <v>3</v>
      </c>
      <c r="D95" s="8" t="s">
        <v>4</v>
      </c>
      <c r="E95" s="8" t="s">
        <v>5</v>
      </c>
      <c r="F95" s="7" t="s">
        <v>6</v>
      </c>
      <c r="G95" s="8" t="s">
        <v>7</v>
      </c>
      <c r="H95" s="8" t="s">
        <v>8</v>
      </c>
      <c r="I95" s="9" t="s">
        <v>9</v>
      </c>
      <c r="J95" s="8" t="s">
        <v>10</v>
      </c>
      <c r="K95" s="9" t="s">
        <v>48</v>
      </c>
      <c r="N95" t="s">
        <v>2</v>
      </c>
      <c r="O95" t="s">
        <v>73</v>
      </c>
      <c r="P95" t="s">
        <v>74</v>
      </c>
      <c r="Q95" t="s">
        <v>75</v>
      </c>
      <c r="R95" t="s">
        <v>76</v>
      </c>
      <c r="S95" t="s">
        <v>3</v>
      </c>
      <c r="T95" t="s">
        <v>4</v>
      </c>
      <c r="U95" t="s">
        <v>5</v>
      </c>
      <c r="V95" t="s">
        <v>6</v>
      </c>
      <c r="W95" t="s">
        <v>7</v>
      </c>
      <c r="X95" t="s">
        <v>8</v>
      </c>
      <c r="Y95" t="s">
        <v>9</v>
      </c>
      <c r="Z95" t="s">
        <v>10</v>
      </c>
      <c r="AA95" t="s">
        <v>48</v>
      </c>
    </row>
    <row r="96" spans="1:27" x14ac:dyDescent="0.3">
      <c r="A96" s="2" t="s">
        <v>52</v>
      </c>
      <c r="B96" s="10" t="s">
        <v>77</v>
      </c>
      <c r="C96">
        <v>20061.3</v>
      </c>
      <c r="D96">
        <v>12129.3</v>
      </c>
      <c r="E96">
        <v>9800</v>
      </c>
      <c r="F96" s="10">
        <v>194</v>
      </c>
      <c r="G96">
        <v>9606</v>
      </c>
      <c r="H96">
        <v>98.02</v>
      </c>
      <c r="I96" s="22">
        <v>5778.1</v>
      </c>
      <c r="J96">
        <v>1662473.4</v>
      </c>
      <c r="K96" s="11">
        <v>6420</v>
      </c>
      <c r="N96" t="s">
        <v>77</v>
      </c>
      <c r="O96" t="s">
        <v>78</v>
      </c>
      <c r="Q96" t="s">
        <v>2</v>
      </c>
      <c r="R96" t="s">
        <v>79</v>
      </c>
      <c r="S96">
        <v>20061.3</v>
      </c>
      <c r="T96">
        <v>12129.3</v>
      </c>
      <c r="U96">
        <v>9800</v>
      </c>
      <c r="V96">
        <v>194</v>
      </c>
      <c r="W96">
        <v>9606</v>
      </c>
      <c r="X96">
        <v>98.02</v>
      </c>
      <c r="Y96">
        <v>5778.1</v>
      </c>
      <c r="Z96">
        <v>1662473.4</v>
      </c>
      <c r="AA96">
        <v>6420</v>
      </c>
    </row>
    <row r="97" spans="1:24" x14ac:dyDescent="0.3">
      <c r="B97" s="12"/>
      <c r="C97" s="13"/>
      <c r="D97" s="13"/>
      <c r="E97" s="13"/>
      <c r="F97" s="12"/>
      <c r="G97" s="13">
        <v>41</v>
      </c>
      <c r="H97" s="13"/>
      <c r="I97" s="17">
        <f>(G97/J96)*1000000</f>
        <v>24.662048728117998</v>
      </c>
      <c r="J97" s="13"/>
      <c r="K97" s="14"/>
      <c r="L97" s="6" t="s">
        <v>61</v>
      </c>
    </row>
    <row r="98" spans="1:24" x14ac:dyDescent="0.3">
      <c r="B98" s="7" t="s">
        <v>2</v>
      </c>
      <c r="C98" s="8" t="s">
        <v>3</v>
      </c>
      <c r="D98" s="8" t="s">
        <v>4</v>
      </c>
      <c r="E98" s="8" t="s">
        <v>5</v>
      </c>
      <c r="F98" s="7" t="s">
        <v>6</v>
      </c>
      <c r="G98" s="8" t="s">
        <v>7</v>
      </c>
      <c r="H98" s="8" t="s">
        <v>8</v>
      </c>
      <c r="I98" s="9" t="s">
        <v>9</v>
      </c>
      <c r="J98" s="8" t="s">
        <v>10</v>
      </c>
      <c r="K98" s="9" t="s">
        <v>48</v>
      </c>
    </row>
    <row r="99" spans="1:24" x14ac:dyDescent="0.3">
      <c r="A99" s="2" t="s">
        <v>13</v>
      </c>
      <c r="B99" s="10" t="s">
        <v>77</v>
      </c>
      <c r="C99">
        <v>20061.3</v>
      </c>
      <c r="D99">
        <v>12129.3</v>
      </c>
      <c r="E99">
        <v>9800</v>
      </c>
      <c r="F99" s="10">
        <v>525</v>
      </c>
      <c r="G99">
        <v>9275</v>
      </c>
      <c r="H99">
        <v>94.64</v>
      </c>
      <c r="I99" s="11">
        <v>5579</v>
      </c>
      <c r="J99">
        <v>1662473.4</v>
      </c>
      <c r="K99" s="11">
        <v>6420</v>
      </c>
    </row>
    <row r="100" spans="1:24" x14ac:dyDescent="0.3">
      <c r="B100" s="10"/>
      <c r="F100" s="16" t="s">
        <v>17</v>
      </c>
      <c r="G100">
        <v>46</v>
      </c>
      <c r="I100" s="18">
        <f>(G100/J99)*1000000</f>
        <v>27.669615646181168</v>
      </c>
      <c r="K100" s="11"/>
      <c r="L100" s="6" t="s">
        <v>61</v>
      </c>
    </row>
    <row r="101" spans="1:24" x14ac:dyDescent="0.3">
      <c r="B101" s="12"/>
      <c r="C101" s="13"/>
      <c r="D101" s="13"/>
      <c r="E101" s="13"/>
      <c r="F101" s="15" t="s">
        <v>14</v>
      </c>
      <c r="G101" s="13"/>
      <c r="H101" s="13"/>
      <c r="I101" s="19"/>
      <c r="J101" s="13"/>
      <c r="K101" s="14"/>
      <c r="L101" s="6" t="s">
        <v>56</v>
      </c>
    </row>
    <row r="102" spans="1:24" x14ac:dyDescent="0.3">
      <c r="B102" s="10" t="s">
        <v>2</v>
      </c>
      <c r="C102" t="s">
        <v>3</v>
      </c>
      <c r="D102" t="s">
        <v>4</v>
      </c>
      <c r="E102" t="s">
        <v>5</v>
      </c>
      <c r="F102" s="10" t="s">
        <v>6</v>
      </c>
      <c r="G102" t="s">
        <v>7</v>
      </c>
      <c r="H102" t="s">
        <v>8</v>
      </c>
      <c r="I102" s="11" t="s">
        <v>9</v>
      </c>
      <c r="J102" t="s">
        <v>10</v>
      </c>
      <c r="K102" s="11" t="s">
        <v>48</v>
      </c>
    </row>
    <row r="103" spans="1:24" x14ac:dyDescent="0.3">
      <c r="A103" s="2" t="s">
        <v>15</v>
      </c>
      <c r="B103" s="10" t="s">
        <v>77</v>
      </c>
      <c r="C103">
        <v>20061.3</v>
      </c>
      <c r="D103">
        <v>12129.3</v>
      </c>
      <c r="E103">
        <v>914</v>
      </c>
      <c r="F103" s="10">
        <v>2</v>
      </c>
      <c r="G103">
        <v>912</v>
      </c>
      <c r="H103">
        <v>99.78</v>
      </c>
      <c r="I103" s="11">
        <v>548.58000000000004</v>
      </c>
      <c r="J103">
        <v>1662473.4</v>
      </c>
      <c r="K103" s="11">
        <v>6420</v>
      </c>
    </row>
    <row r="104" spans="1:24" x14ac:dyDescent="0.3">
      <c r="B104" s="10"/>
      <c r="F104" s="16" t="s">
        <v>14</v>
      </c>
      <c r="G104">
        <v>15</v>
      </c>
      <c r="I104" s="20">
        <f>(G104/J103)*1000000</f>
        <v>9.0227007541895112</v>
      </c>
      <c r="K104" s="11"/>
      <c r="L104" s="6" t="s">
        <v>61</v>
      </c>
    </row>
    <row r="105" spans="1:24" x14ac:dyDescent="0.3">
      <c r="B105" s="12"/>
      <c r="C105" s="13"/>
      <c r="D105" s="13"/>
      <c r="E105" s="13"/>
      <c r="F105" s="15" t="s">
        <v>17</v>
      </c>
      <c r="G105" s="13">
        <v>17</v>
      </c>
      <c r="H105" s="13"/>
      <c r="I105" s="21">
        <f>(G105/J103)*1000000</f>
        <v>10.225727521414779</v>
      </c>
      <c r="J105" s="13"/>
      <c r="K105" s="14"/>
      <c r="L105" s="6" t="s">
        <v>61</v>
      </c>
    </row>
    <row r="107" spans="1:24" x14ac:dyDescent="0.3">
      <c r="B107" s="7" t="s">
        <v>2</v>
      </c>
      <c r="C107" s="8" t="s">
        <v>3</v>
      </c>
      <c r="D107" s="8" t="s">
        <v>4</v>
      </c>
      <c r="E107" s="8" t="s">
        <v>5</v>
      </c>
      <c r="F107" s="7" t="s">
        <v>6</v>
      </c>
      <c r="G107" s="8" t="s">
        <v>7</v>
      </c>
      <c r="H107" s="8" t="s">
        <v>8</v>
      </c>
      <c r="I107" s="9" t="s">
        <v>9</v>
      </c>
      <c r="J107" s="8" t="s">
        <v>10</v>
      </c>
      <c r="K107" s="9" t="s">
        <v>48</v>
      </c>
      <c r="N107" t="s">
        <v>2</v>
      </c>
      <c r="O107" t="s">
        <v>5</v>
      </c>
      <c r="P107" t="s">
        <v>6</v>
      </c>
      <c r="Q107" t="s">
        <v>7</v>
      </c>
      <c r="R107" t="s">
        <v>8</v>
      </c>
      <c r="S107" t="s">
        <v>9</v>
      </c>
      <c r="T107" t="s">
        <v>10</v>
      </c>
      <c r="U107" t="s">
        <v>48</v>
      </c>
      <c r="W107" t="s">
        <v>62</v>
      </c>
      <c r="X107" t="s">
        <v>50</v>
      </c>
    </row>
    <row r="108" spans="1:24" x14ac:dyDescent="0.3">
      <c r="A108" s="2" t="s">
        <v>52</v>
      </c>
      <c r="B108" s="12" t="s">
        <v>80</v>
      </c>
      <c r="C108" s="13">
        <v>17321.3</v>
      </c>
      <c r="D108" s="13">
        <v>8756.2000000000007</v>
      </c>
      <c r="E108" s="13">
        <v>16149</v>
      </c>
      <c r="F108" s="12">
        <v>14423</v>
      </c>
      <c r="G108" s="13">
        <v>1726</v>
      </c>
      <c r="H108" s="13">
        <v>10.69</v>
      </c>
      <c r="I108" s="17">
        <v>190.89</v>
      </c>
      <c r="J108" s="13">
        <v>9041793.0999999996</v>
      </c>
      <c r="K108" s="14">
        <v>17733.900000000001</v>
      </c>
      <c r="N108" t="s">
        <v>80</v>
      </c>
      <c r="O108">
        <v>16149</v>
      </c>
      <c r="P108">
        <v>14423</v>
      </c>
      <c r="Q108">
        <v>1726</v>
      </c>
      <c r="R108">
        <v>10.69</v>
      </c>
      <c r="S108" s="3">
        <v>190.89</v>
      </c>
      <c r="T108">
        <v>9041793.0999999996</v>
      </c>
      <c r="U108">
        <v>17733.900000000001</v>
      </c>
      <c r="W108">
        <f>S108-S114</f>
        <v>-11.835275808401349</v>
      </c>
      <c r="X108">
        <f>(W108/S108)*100</f>
        <v>-6.2000501903721252</v>
      </c>
    </row>
    <row r="109" spans="1:24" x14ac:dyDescent="0.3">
      <c r="A109" s="2"/>
      <c r="B109" s="7" t="s">
        <v>2</v>
      </c>
      <c r="C109" s="8" t="s">
        <v>3</v>
      </c>
      <c r="D109" s="8" t="s">
        <v>4</v>
      </c>
      <c r="E109" s="8" t="s">
        <v>5</v>
      </c>
      <c r="F109" s="7" t="s">
        <v>6</v>
      </c>
      <c r="G109" s="8" t="s">
        <v>7</v>
      </c>
      <c r="H109" s="8" t="s">
        <v>8</v>
      </c>
      <c r="I109" s="9" t="s">
        <v>9</v>
      </c>
      <c r="J109" s="8" t="s">
        <v>10</v>
      </c>
      <c r="K109" s="9" t="s">
        <v>48</v>
      </c>
      <c r="N109" t="s">
        <v>2</v>
      </c>
      <c r="O109" t="s">
        <v>5</v>
      </c>
      <c r="P109" t="s">
        <v>6</v>
      </c>
      <c r="Q109" t="s">
        <v>7</v>
      </c>
      <c r="R109" t="s">
        <v>8</v>
      </c>
      <c r="S109" t="s">
        <v>9</v>
      </c>
      <c r="T109" t="s">
        <v>10</v>
      </c>
      <c r="U109" t="s">
        <v>48</v>
      </c>
      <c r="W109" t="s">
        <v>64</v>
      </c>
      <c r="X109" t="s">
        <v>55</v>
      </c>
    </row>
    <row r="110" spans="1:24" x14ac:dyDescent="0.3">
      <c r="A110" s="2" t="s">
        <v>13</v>
      </c>
      <c r="B110" s="10" t="s">
        <v>80</v>
      </c>
      <c r="C110">
        <v>17321.3</v>
      </c>
      <c r="D110">
        <v>8756.2000000000007</v>
      </c>
      <c r="E110">
        <v>16133</v>
      </c>
      <c r="F110" s="10">
        <v>13051</v>
      </c>
      <c r="G110">
        <v>3082</v>
      </c>
      <c r="H110">
        <v>19.100000000000001</v>
      </c>
      <c r="I110" s="18">
        <v>340.86</v>
      </c>
      <c r="J110">
        <v>9041793.0999999996</v>
      </c>
      <c r="K110" s="11">
        <v>17733.900000000001</v>
      </c>
      <c r="N110" t="s">
        <v>80</v>
      </c>
      <c r="O110">
        <v>16133</v>
      </c>
      <c r="P110">
        <v>13051</v>
      </c>
      <c r="Q110">
        <v>3082</v>
      </c>
      <c r="R110">
        <v>19.100000000000001</v>
      </c>
      <c r="S110">
        <v>340.86</v>
      </c>
      <c r="T110">
        <v>9041793.0999999996</v>
      </c>
      <c r="U110">
        <v>17733.900000000001</v>
      </c>
      <c r="W110">
        <f>S111-S114</f>
        <v>103.07689964726134</v>
      </c>
      <c r="X110">
        <f>(W110/S111)*100</f>
        <v>33.707052441229656</v>
      </c>
    </row>
    <row r="111" spans="1:24" x14ac:dyDescent="0.3">
      <c r="A111" s="2"/>
      <c r="B111" s="12"/>
      <c r="C111" s="13"/>
      <c r="D111" s="13"/>
      <c r="E111" s="13"/>
      <c r="F111" s="15" t="s">
        <v>14</v>
      </c>
      <c r="G111" s="13"/>
      <c r="H111" s="13"/>
      <c r="I111" s="19"/>
      <c r="J111" s="13"/>
      <c r="K111" s="14"/>
      <c r="L111" s="6" t="s">
        <v>56</v>
      </c>
      <c r="P111">
        <v>317</v>
      </c>
      <c r="Q111">
        <v>2765</v>
      </c>
      <c r="S111" s="4">
        <f>(Q111/T110)*1000000</f>
        <v>305.80217545566268</v>
      </c>
    </row>
    <row r="112" spans="1:24" x14ac:dyDescent="0.3">
      <c r="A112" s="2"/>
      <c r="B112" s="10" t="s">
        <v>2</v>
      </c>
      <c r="C112" t="s">
        <v>3</v>
      </c>
      <c r="D112" t="s">
        <v>4</v>
      </c>
      <c r="E112" t="s">
        <v>5</v>
      </c>
      <c r="F112" s="10" t="s">
        <v>6</v>
      </c>
      <c r="G112" t="s">
        <v>7</v>
      </c>
      <c r="H112" t="s">
        <v>8</v>
      </c>
      <c r="I112" s="11" t="s">
        <v>9</v>
      </c>
      <c r="J112" t="s">
        <v>10</v>
      </c>
      <c r="K112" s="11" t="s">
        <v>48</v>
      </c>
      <c r="N112" t="s">
        <v>2</v>
      </c>
      <c r="O112" t="s">
        <v>5</v>
      </c>
      <c r="P112" t="s">
        <v>6</v>
      </c>
      <c r="Q112" t="s">
        <v>7</v>
      </c>
      <c r="R112" t="s">
        <v>8</v>
      </c>
      <c r="S112" t="s">
        <v>9</v>
      </c>
      <c r="T112" t="s">
        <v>10</v>
      </c>
      <c r="U112" t="s">
        <v>48</v>
      </c>
      <c r="W112" s="7" t="s">
        <v>58</v>
      </c>
      <c r="X112" s="9" t="s">
        <v>59</v>
      </c>
    </row>
    <row r="113" spans="1:25" x14ac:dyDescent="0.3">
      <c r="A113" s="2" t="s">
        <v>15</v>
      </c>
      <c r="B113" s="10" t="s">
        <v>80</v>
      </c>
      <c r="C113">
        <v>17321.3</v>
      </c>
      <c r="D113">
        <v>8756.2000000000007</v>
      </c>
      <c r="E113">
        <v>4821</v>
      </c>
      <c r="F113" s="10">
        <v>2044</v>
      </c>
      <c r="G113">
        <v>2777</v>
      </c>
      <c r="H113">
        <v>57.6</v>
      </c>
      <c r="I113" s="11">
        <v>307.13</v>
      </c>
      <c r="J113">
        <v>9041793.0999999996</v>
      </c>
      <c r="K113" s="11">
        <v>17733.900000000001</v>
      </c>
      <c r="N113" t="s">
        <v>80</v>
      </c>
      <c r="O113">
        <v>3468</v>
      </c>
      <c r="P113">
        <v>1457</v>
      </c>
      <c r="Q113">
        <v>2011</v>
      </c>
      <c r="R113">
        <v>57.99</v>
      </c>
      <c r="S113">
        <v>222.41</v>
      </c>
      <c r="T113">
        <v>9041793.0999999996</v>
      </c>
      <c r="U113">
        <v>17733.900000000001</v>
      </c>
      <c r="W113" s="12">
        <f>(S114/S108)*100</f>
        <v>106.20005019037212</v>
      </c>
      <c r="X113" s="14">
        <f>(S114/S111)*100</f>
        <v>66.292947558770337</v>
      </c>
      <c r="Y113" t="s">
        <v>65</v>
      </c>
    </row>
    <row r="114" spans="1:25" x14ac:dyDescent="0.3">
      <c r="B114" s="10"/>
      <c r="F114" s="16" t="s">
        <v>14</v>
      </c>
      <c r="I114" s="20"/>
      <c r="K114" s="11"/>
      <c r="L114" s="6" t="s">
        <v>56</v>
      </c>
      <c r="P114">
        <v>168</v>
      </c>
      <c r="Q114">
        <v>1833</v>
      </c>
      <c r="S114" s="5">
        <f>(Q114/T113)*1000000</f>
        <v>202.72527580840134</v>
      </c>
    </row>
    <row r="115" spans="1:25" x14ac:dyDescent="0.3">
      <c r="B115" s="12"/>
      <c r="C115" s="13"/>
      <c r="D115" s="13"/>
      <c r="E115" s="13"/>
      <c r="F115" s="15" t="s">
        <v>17</v>
      </c>
      <c r="G115" s="13">
        <v>262</v>
      </c>
      <c r="H115" s="13"/>
      <c r="I115" s="21">
        <f>(G115/J113)*1000000</f>
        <v>28.976553334315955</v>
      </c>
      <c r="J115" s="13"/>
      <c r="K115" s="14"/>
      <c r="L115" s="6" t="s">
        <v>61</v>
      </c>
    </row>
    <row r="117" spans="1:25" x14ac:dyDescent="0.3">
      <c r="B117" s="7" t="s">
        <v>2</v>
      </c>
      <c r="C117" s="8" t="s">
        <v>3</v>
      </c>
      <c r="D117" s="8" t="s">
        <v>4</v>
      </c>
      <c r="E117" s="8" t="s">
        <v>5</v>
      </c>
      <c r="F117" s="7" t="s">
        <v>6</v>
      </c>
      <c r="G117" s="8" t="s">
        <v>7</v>
      </c>
      <c r="H117" s="8" t="s">
        <v>8</v>
      </c>
      <c r="I117" s="9" t="s">
        <v>9</v>
      </c>
      <c r="J117" s="8" t="s">
        <v>10</v>
      </c>
      <c r="K117" s="9" t="s">
        <v>48</v>
      </c>
      <c r="N117" t="s">
        <v>2</v>
      </c>
      <c r="O117" t="s">
        <v>5</v>
      </c>
      <c r="P117" t="s">
        <v>6</v>
      </c>
      <c r="Q117" t="s">
        <v>7</v>
      </c>
      <c r="R117" t="s">
        <v>8</v>
      </c>
      <c r="S117" t="s">
        <v>9</v>
      </c>
      <c r="T117" t="s">
        <v>10</v>
      </c>
      <c r="U117" t="s">
        <v>48</v>
      </c>
      <c r="W117" t="s">
        <v>62</v>
      </c>
      <c r="X117" t="s">
        <v>50</v>
      </c>
    </row>
    <row r="118" spans="1:25" x14ac:dyDescent="0.3">
      <c r="A118" s="2" t="s">
        <v>52</v>
      </c>
      <c r="B118" s="10" t="s">
        <v>81</v>
      </c>
      <c r="C118">
        <v>30535.4</v>
      </c>
      <c r="D118">
        <v>11806.9</v>
      </c>
      <c r="E118">
        <v>4452</v>
      </c>
      <c r="F118" s="10">
        <v>3711</v>
      </c>
      <c r="G118">
        <v>741</v>
      </c>
      <c r="H118">
        <v>16.64</v>
      </c>
      <c r="I118" s="11">
        <v>835.8</v>
      </c>
      <c r="J118">
        <v>886570.6</v>
      </c>
      <c r="K118" s="11">
        <v>4702.2</v>
      </c>
      <c r="N118" t="s">
        <v>81</v>
      </c>
      <c r="O118">
        <v>4452</v>
      </c>
      <c r="P118">
        <v>3711</v>
      </c>
      <c r="Q118">
        <v>741</v>
      </c>
      <c r="R118">
        <v>16.64</v>
      </c>
      <c r="S118" s="3">
        <v>835.8</v>
      </c>
      <c r="T118">
        <v>886570.6</v>
      </c>
      <c r="U118">
        <v>4702.2</v>
      </c>
      <c r="W118">
        <f>S118-S124</f>
        <v>827.90440770312023</v>
      </c>
      <c r="X118">
        <f>(W118/S118)*100</f>
        <v>99.055325161895226</v>
      </c>
    </row>
    <row r="119" spans="1:25" x14ac:dyDescent="0.3">
      <c r="B119" s="12"/>
      <c r="C119" s="13"/>
      <c r="D119" s="13"/>
      <c r="E119" s="13"/>
      <c r="F119" s="12"/>
      <c r="G119" s="13">
        <v>56</v>
      </c>
      <c r="H119" s="13"/>
      <c r="I119" s="17">
        <f>(G119/J118)*1000000</f>
        <v>63.164738375037487</v>
      </c>
      <c r="J119" s="13"/>
      <c r="K119" s="14"/>
      <c r="L119" s="6" t="s">
        <v>61</v>
      </c>
      <c r="N119" t="s">
        <v>2</v>
      </c>
      <c r="O119" t="s">
        <v>5</v>
      </c>
      <c r="P119" t="s">
        <v>6</v>
      </c>
      <c r="Q119" t="s">
        <v>7</v>
      </c>
      <c r="R119" t="s">
        <v>8</v>
      </c>
      <c r="S119" t="s">
        <v>9</v>
      </c>
      <c r="T119" t="s">
        <v>10</v>
      </c>
      <c r="U119" t="s">
        <v>48</v>
      </c>
      <c r="W119" t="s">
        <v>64</v>
      </c>
      <c r="X119" t="s">
        <v>55</v>
      </c>
    </row>
    <row r="120" spans="1:25" x14ac:dyDescent="0.3">
      <c r="B120" s="7" t="s">
        <v>2</v>
      </c>
      <c r="C120" s="8" t="s">
        <v>3</v>
      </c>
      <c r="D120" s="8" t="s">
        <v>4</v>
      </c>
      <c r="E120" s="8" t="s">
        <v>5</v>
      </c>
      <c r="F120" s="7" t="s">
        <v>6</v>
      </c>
      <c r="G120" s="8" t="s">
        <v>7</v>
      </c>
      <c r="H120" s="8" t="s">
        <v>8</v>
      </c>
      <c r="I120" s="9" t="s">
        <v>9</v>
      </c>
      <c r="J120" s="8" t="s">
        <v>10</v>
      </c>
      <c r="K120" s="9" t="s">
        <v>48</v>
      </c>
      <c r="N120" t="s">
        <v>81</v>
      </c>
      <c r="O120">
        <v>4452</v>
      </c>
      <c r="P120">
        <v>4373</v>
      </c>
      <c r="Q120">
        <v>79</v>
      </c>
      <c r="R120">
        <v>1.774</v>
      </c>
      <c r="S120">
        <v>89.11</v>
      </c>
      <c r="T120">
        <v>886570.6</v>
      </c>
      <c r="U120">
        <v>4702.2</v>
      </c>
      <c r="W120">
        <f>S121-S124</f>
        <v>72.188272428614255</v>
      </c>
      <c r="X120">
        <f>(W120/S121)*100</f>
        <v>90.140845070422543</v>
      </c>
    </row>
    <row r="121" spans="1:25" x14ac:dyDescent="0.3">
      <c r="A121" s="2" t="s">
        <v>13</v>
      </c>
      <c r="B121" s="10" t="s">
        <v>81</v>
      </c>
      <c r="C121">
        <v>30535.4</v>
      </c>
      <c r="D121">
        <v>11806.9</v>
      </c>
      <c r="E121">
        <v>4452</v>
      </c>
      <c r="F121" s="10">
        <v>2932</v>
      </c>
      <c r="G121">
        <v>1520</v>
      </c>
      <c r="H121">
        <v>34.14</v>
      </c>
      <c r="I121" s="11">
        <v>1714.5</v>
      </c>
      <c r="J121">
        <v>886570.6</v>
      </c>
      <c r="K121" s="11">
        <v>4702.2</v>
      </c>
      <c r="P121">
        <v>8</v>
      </c>
      <c r="Q121">
        <v>71</v>
      </c>
      <c r="S121" s="4">
        <f>(Q121/T120)*1000000</f>
        <v>80.083864725493939</v>
      </c>
    </row>
    <row r="122" spans="1:25" x14ac:dyDescent="0.3">
      <c r="B122" s="10"/>
      <c r="F122" s="16" t="s">
        <v>17</v>
      </c>
      <c r="G122">
        <v>97</v>
      </c>
      <c r="I122" s="18">
        <f>(G122/J121)*1000000</f>
        <v>109.41035039961848</v>
      </c>
      <c r="K122" s="11"/>
      <c r="L122" s="6" t="s">
        <v>61</v>
      </c>
      <c r="N122" t="s">
        <v>2</v>
      </c>
      <c r="O122" t="s">
        <v>5</v>
      </c>
      <c r="P122" t="s">
        <v>6</v>
      </c>
      <c r="Q122" t="s">
        <v>7</v>
      </c>
      <c r="R122" t="s">
        <v>8</v>
      </c>
      <c r="S122" t="s">
        <v>9</v>
      </c>
      <c r="T122" t="s">
        <v>10</v>
      </c>
      <c r="U122" t="s">
        <v>48</v>
      </c>
      <c r="W122" s="7" t="s">
        <v>58</v>
      </c>
      <c r="X122" s="9" t="s">
        <v>59</v>
      </c>
    </row>
    <row r="123" spans="1:25" x14ac:dyDescent="0.3">
      <c r="B123" s="12"/>
      <c r="C123" s="13"/>
      <c r="D123" s="13"/>
      <c r="E123" s="13"/>
      <c r="F123" s="15" t="s">
        <v>14</v>
      </c>
      <c r="G123" s="13"/>
      <c r="H123" s="13"/>
      <c r="I123" s="19"/>
      <c r="J123" s="13"/>
      <c r="K123" s="14"/>
      <c r="L123" s="6" t="s">
        <v>56</v>
      </c>
      <c r="N123" t="s">
        <v>81</v>
      </c>
      <c r="O123">
        <v>8</v>
      </c>
      <c r="P123">
        <v>0</v>
      </c>
      <c r="Q123">
        <v>8</v>
      </c>
      <c r="R123">
        <v>100</v>
      </c>
      <c r="S123">
        <f>(Q123/T123)*1000000</f>
        <v>9.0235340535767818</v>
      </c>
      <c r="T123">
        <v>886570.6</v>
      </c>
      <c r="U123">
        <v>4702.2</v>
      </c>
      <c r="W123" s="12">
        <f>(S124/S118)*100</f>
        <v>0.94467483810477226</v>
      </c>
      <c r="X123" s="14">
        <f>(S124/S121)*100</f>
        <v>9.8591549295774676</v>
      </c>
    </row>
    <row r="124" spans="1:25" x14ac:dyDescent="0.3">
      <c r="B124" s="10" t="s">
        <v>2</v>
      </c>
      <c r="C124" t="s">
        <v>3</v>
      </c>
      <c r="D124" t="s">
        <v>4</v>
      </c>
      <c r="E124" t="s">
        <v>5</v>
      </c>
      <c r="F124" s="10" t="s">
        <v>6</v>
      </c>
      <c r="G124" t="s">
        <v>7</v>
      </c>
      <c r="H124" t="s">
        <v>8</v>
      </c>
      <c r="I124" s="11" t="s">
        <v>9</v>
      </c>
      <c r="J124" t="s">
        <v>10</v>
      </c>
      <c r="K124" s="11" t="s">
        <v>48</v>
      </c>
      <c r="P124">
        <v>1</v>
      </c>
      <c r="Q124">
        <v>7</v>
      </c>
      <c r="S124" s="5">
        <f>(Q124/T123)*1000000</f>
        <v>7.8955922968796859</v>
      </c>
    </row>
    <row r="125" spans="1:25" x14ac:dyDescent="0.3">
      <c r="A125" s="2" t="s">
        <v>15</v>
      </c>
      <c r="B125" s="10" t="s">
        <v>81</v>
      </c>
      <c r="C125">
        <v>30535.4</v>
      </c>
      <c r="D125">
        <v>11806.9</v>
      </c>
      <c r="E125">
        <v>20</v>
      </c>
      <c r="F125" s="10">
        <v>2</v>
      </c>
      <c r="G125">
        <v>18</v>
      </c>
      <c r="H125">
        <v>90</v>
      </c>
      <c r="I125" s="11">
        <v>20.3</v>
      </c>
      <c r="J125">
        <v>886570.6</v>
      </c>
      <c r="K125" s="11">
        <v>4702.2</v>
      </c>
    </row>
    <row r="126" spans="1:25" x14ac:dyDescent="0.3">
      <c r="B126" s="10"/>
      <c r="F126" s="16" t="s">
        <v>14</v>
      </c>
      <c r="G126">
        <v>9</v>
      </c>
      <c r="I126" s="20">
        <f>(G126/J125)*1000000</f>
        <v>10.15147581027388</v>
      </c>
      <c r="K126" s="11"/>
      <c r="L126" s="6" t="s">
        <v>61</v>
      </c>
    </row>
    <row r="127" spans="1:25" x14ac:dyDescent="0.3">
      <c r="B127" s="12"/>
      <c r="C127" s="13"/>
      <c r="D127" s="13"/>
      <c r="E127" s="13"/>
      <c r="F127" s="15" t="s">
        <v>17</v>
      </c>
      <c r="G127" s="13">
        <v>12</v>
      </c>
      <c r="H127" s="13"/>
      <c r="I127" s="21">
        <f>(G127/J125)*1000000</f>
        <v>13.535301080365173</v>
      </c>
      <c r="J127" s="13"/>
      <c r="K127" s="14"/>
      <c r="L127" s="6" t="s">
        <v>61</v>
      </c>
    </row>
    <row r="129" spans="1:24" x14ac:dyDescent="0.3">
      <c r="B129" s="7" t="s">
        <v>2</v>
      </c>
      <c r="C129" s="8" t="s">
        <v>3</v>
      </c>
      <c r="D129" s="8" t="s">
        <v>4</v>
      </c>
      <c r="E129" s="8" t="s">
        <v>5</v>
      </c>
      <c r="F129" s="7" t="s">
        <v>6</v>
      </c>
      <c r="G129" s="8" t="s">
        <v>7</v>
      </c>
      <c r="H129" s="8" t="s">
        <v>8</v>
      </c>
      <c r="I129" s="9" t="s">
        <v>9</v>
      </c>
      <c r="J129" s="8" t="s">
        <v>10</v>
      </c>
      <c r="K129" s="9" t="s">
        <v>48</v>
      </c>
      <c r="N129" t="s">
        <v>2</v>
      </c>
      <c r="O129" t="s">
        <v>5</v>
      </c>
      <c r="P129" t="s">
        <v>6</v>
      </c>
      <c r="Q129" t="s">
        <v>7</v>
      </c>
      <c r="R129" t="s">
        <v>8</v>
      </c>
      <c r="S129" t="s">
        <v>9</v>
      </c>
      <c r="T129" t="s">
        <v>10</v>
      </c>
      <c r="U129" t="s">
        <v>48</v>
      </c>
      <c r="W129" t="s">
        <v>62</v>
      </c>
      <c r="X129" t="s">
        <v>50</v>
      </c>
    </row>
    <row r="130" spans="1:24" x14ac:dyDescent="0.3">
      <c r="A130" s="2" t="s">
        <v>52</v>
      </c>
      <c r="B130" s="12" t="s">
        <v>82</v>
      </c>
      <c r="C130" s="13">
        <v>12954.9</v>
      </c>
      <c r="D130" s="13">
        <v>15610</v>
      </c>
      <c r="E130" s="13">
        <v>6584</v>
      </c>
      <c r="F130" s="12">
        <v>2100</v>
      </c>
      <c r="G130" s="13">
        <v>4484</v>
      </c>
      <c r="H130" s="13">
        <v>68.099999999999994</v>
      </c>
      <c r="I130" s="17">
        <v>546.34</v>
      </c>
      <c r="J130" s="13">
        <v>8207273.0999999996</v>
      </c>
      <c r="K130" s="14">
        <v>13822.6</v>
      </c>
      <c r="N130" t="s">
        <v>82</v>
      </c>
      <c r="O130">
        <v>6584</v>
      </c>
      <c r="P130">
        <v>2100</v>
      </c>
      <c r="Q130">
        <v>4484</v>
      </c>
      <c r="R130">
        <v>68.099999999999994</v>
      </c>
      <c r="S130">
        <v>546.34</v>
      </c>
      <c r="T130">
        <v>8207273.0999999996</v>
      </c>
      <c r="U130">
        <v>13822.6</v>
      </c>
      <c r="W130">
        <f>S131-S137</f>
        <v>383.56223335616795</v>
      </c>
      <c r="X130">
        <f>(W130/S131)*100</f>
        <v>73.039443155452432</v>
      </c>
    </row>
    <row r="131" spans="1:24" x14ac:dyDescent="0.3">
      <c r="A131" s="2"/>
      <c r="B131" s="7" t="s">
        <v>2</v>
      </c>
      <c r="C131" s="8" t="s">
        <v>3</v>
      </c>
      <c r="D131" s="8" t="s">
        <v>4</v>
      </c>
      <c r="E131" s="8" t="s">
        <v>5</v>
      </c>
      <c r="F131" s="7" t="s">
        <v>6</v>
      </c>
      <c r="G131" s="8" t="s">
        <v>7</v>
      </c>
      <c r="H131" s="8" t="s">
        <v>8</v>
      </c>
      <c r="I131" s="9" t="s">
        <v>9</v>
      </c>
      <c r="J131" s="8" t="s">
        <v>10</v>
      </c>
      <c r="K131" s="9" t="s">
        <v>48</v>
      </c>
      <c r="P131">
        <v>174</v>
      </c>
      <c r="Q131">
        <v>4310</v>
      </c>
      <c r="S131" s="3">
        <f>(Q131/T130)*1000000</f>
        <v>525.14397260644341</v>
      </c>
      <c r="W131" t="s">
        <v>64</v>
      </c>
      <c r="X131" t="s">
        <v>55</v>
      </c>
    </row>
    <row r="132" spans="1:24" x14ac:dyDescent="0.3">
      <c r="A132" s="2" t="s">
        <v>13</v>
      </c>
      <c r="B132" s="10" t="s">
        <v>82</v>
      </c>
      <c r="C132">
        <v>12954.9</v>
      </c>
      <c r="D132">
        <v>15610</v>
      </c>
      <c r="E132">
        <v>6580</v>
      </c>
      <c r="F132" s="10">
        <v>3866</v>
      </c>
      <c r="G132">
        <v>2714</v>
      </c>
      <c r="H132">
        <v>41.25</v>
      </c>
      <c r="I132" s="18">
        <v>330.68</v>
      </c>
      <c r="J132">
        <v>8207273.0999999996</v>
      </c>
      <c r="K132" s="11">
        <v>13822.6</v>
      </c>
      <c r="N132" t="s">
        <v>2</v>
      </c>
      <c r="O132" t="s">
        <v>5</v>
      </c>
      <c r="P132" t="s">
        <v>6</v>
      </c>
      <c r="Q132" t="s">
        <v>7</v>
      </c>
      <c r="R132" t="s">
        <v>8</v>
      </c>
      <c r="S132" t="s">
        <v>9</v>
      </c>
      <c r="T132" t="s">
        <v>10</v>
      </c>
      <c r="U132" t="s">
        <v>48</v>
      </c>
      <c r="W132">
        <f>S134-S137</f>
        <v>161.68585885121826</v>
      </c>
      <c r="X132">
        <f>(W132/S134)*100</f>
        <v>53.314584170349541</v>
      </c>
    </row>
    <row r="133" spans="1:24" x14ac:dyDescent="0.3">
      <c r="A133" s="2"/>
      <c r="B133" s="12"/>
      <c r="C133" s="13"/>
      <c r="D133" s="13"/>
      <c r="E133" s="13"/>
      <c r="F133" s="15" t="s">
        <v>14</v>
      </c>
      <c r="G133" s="13"/>
      <c r="H133" s="13"/>
      <c r="I133" s="19"/>
      <c r="J133" s="13"/>
      <c r="K133" s="14"/>
      <c r="L133" s="6" t="s">
        <v>56</v>
      </c>
      <c r="N133" t="s">
        <v>82</v>
      </c>
      <c r="O133">
        <v>6580</v>
      </c>
      <c r="P133">
        <v>3866</v>
      </c>
      <c r="Q133">
        <v>2714</v>
      </c>
      <c r="R133">
        <v>41.25</v>
      </c>
      <c r="S133">
        <v>330.68</v>
      </c>
      <c r="T133">
        <v>8207273.0999999996</v>
      </c>
      <c r="U133">
        <v>13822.6</v>
      </c>
    </row>
    <row r="134" spans="1:24" x14ac:dyDescent="0.3">
      <c r="A134" s="2"/>
      <c r="B134" s="10" t="s">
        <v>2</v>
      </c>
      <c r="C134" t="s">
        <v>3</v>
      </c>
      <c r="D134" t="s">
        <v>4</v>
      </c>
      <c r="E134" t="s">
        <v>5</v>
      </c>
      <c r="F134" s="10" t="s">
        <v>6</v>
      </c>
      <c r="G134" t="s">
        <v>7</v>
      </c>
      <c r="H134" t="s">
        <v>8</v>
      </c>
      <c r="I134" s="11" t="s">
        <v>9</v>
      </c>
      <c r="J134" t="s">
        <v>10</v>
      </c>
      <c r="K134" s="11" t="s">
        <v>48</v>
      </c>
      <c r="P134">
        <v>225</v>
      </c>
      <c r="Q134">
        <v>2489</v>
      </c>
      <c r="S134" s="4">
        <f>(Q134/T133)*1000000</f>
        <v>303.26759810149372</v>
      </c>
      <c r="W134" s="7" t="s">
        <v>58</v>
      </c>
      <c r="X134" s="9" t="s">
        <v>59</v>
      </c>
    </row>
    <row r="135" spans="1:24" x14ac:dyDescent="0.3">
      <c r="A135" s="2" t="s">
        <v>15</v>
      </c>
      <c r="B135" s="10" t="s">
        <v>82</v>
      </c>
      <c r="C135">
        <v>12954.9</v>
      </c>
      <c r="D135">
        <v>15610</v>
      </c>
      <c r="E135">
        <v>3246</v>
      </c>
      <c r="F135" s="10">
        <v>603</v>
      </c>
      <c r="G135">
        <v>2643</v>
      </c>
      <c r="H135">
        <v>81.42</v>
      </c>
      <c r="I135" s="11">
        <v>322.02999999999997</v>
      </c>
      <c r="J135">
        <v>8207273.0999999996</v>
      </c>
      <c r="K135" s="11">
        <v>13822.6</v>
      </c>
      <c r="N135" t="s">
        <v>2</v>
      </c>
      <c r="O135" t="s">
        <v>5</v>
      </c>
      <c r="P135" t="s">
        <v>6</v>
      </c>
      <c r="Q135" t="s">
        <v>7</v>
      </c>
      <c r="R135" t="s">
        <v>8</v>
      </c>
      <c r="S135" t="s">
        <v>9</v>
      </c>
      <c r="T135" t="s">
        <v>10</v>
      </c>
      <c r="U135" t="s">
        <v>48</v>
      </c>
      <c r="W135" s="12">
        <f>(S137/S131)*100</f>
        <v>26.960556844547561</v>
      </c>
      <c r="X135" s="14">
        <f>(S137/S134)*100</f>
        <v>46.685415829650452</v>
      </c>
    </row>
    <row r="136" spans="1:24" x14ac:dyDescent="0.3">
      <c r="B136" s="10"/>
      <c r="F136" s="16" t="s">
        <v>14</v>
      </c>
      <c r="I136" s="20"/>
      <c r="K136" s="11"/>
      <c r="L136" s="6" t="s">
        <v>56</v>
      </c>
      <c r="N136" t="s">
        <v>82</v>
      </c>
      <c r="O136">
        <v>1647</v>
      </c>
      <c r="P136">
        <v>352</v>
      </c>
      <c r="Q136">
        <v>1295</v>
      </c>
      <c r="R136">
        <v>78.63</v>
      </c>
      <c r="S136">
        <v>157.79</v>
      </c>
      <c r="T136">
        <v>8207273.0999999996</v>
      </c>
      <c r="U136">
        <v>13822.6</v>
      </c>
    </row>
    <row r="137" spans="1:24" x14ac:dyDescent="0.3">
      <c r="B137" s="12"/>
      <c r="C137" s="13"/>
      <c r="D137" s="13"/>
      <c r="E137" s="13"/>
      <c r="F137" s="15" t="s">
        <v>17</v>
      </c>
      <c r="G137" s="13">
        <v>419</v>
      </c>
      <c r="H137" s="13"/>
      <c r="I137" s="21">
        <f>(G137/J135)*1000000</f>
        <v>51.052279471484873</v>
      </c>
      <c r="J137" s="13"/>
      <c r="K137" s="14"/>
      <c r="L137" s="6" t="s">
        <v>61</v>
      </c>
      <c r="P137">
        <v>133</v>
      </c>
      <c r="Q137">
        <v>1162</v>
      </c>
      <c r="S137" s="5">
        <f>(Q137/T136)*1000000</f>
        <v>141.58173925027546</v>
      </c>
    </row>
    <row r="139" spans="1:24" x14ac:dyDescent="0.3">
      <c r="B139" t="s">
        <v>2</v>
      </c>
      <c r="C139" t="s">
        <v>3</v>
      </c>
      <c r="D139" t="s">
        <v>4</v>
      </c>
      <c r="E139" t="s">
        <v>5</v>
      </c>
      <c r="F139" t="s">
        <v>6</v>
      </c>
      <c r="G139" t="s">
        <v>7</v>
      </c>
      <c r="H139" t="s">
        <v>8</v>
      </c>
      <c r="I139" t="s">
        <v>9</v>
      </c>
      <c r="J139" t="s">
        <v>10</v>
      </c>
      <c r="K139" t="s">
        <v>48</v>
      </c>
      <c r="N139" t="s">
        <v>2</v>
      </c>
      <c r="O139" t="s">
        <v>5</v>
      </c>
      <c r="P139" t="s">
        <v>6</v>
      </c>
      <c r="Q139" t="s">
        <v>7</v>
      </c>
      <c r="R139" t="s">
        <v>8</v>
      </c>
      <c r="S139" t="s">
        <v>9</v>
      </c>
      <c r="T139" t="s">
        <v>10</v>
      </c>
      <c r="U139" t="s">
        <v>48</v>
      </c>
      <c r="W139" t="s">
        <v>62</v>
      </c>
      <c r="X139" t="s">
        <v>50</v>
      </c>
    </row>
    <row r="140" spans="1:24" x14ac:dyDescent="0.3">
      <c r="A140" s="2" t="s">
        <v>52</v>
      </c>
      <c r="B140" t="s">
        <v>83</v>
      </c>
      <c r="C140">
        <v>7698.2</v>
      </c>
      <c r="D140">
        <v>4646.8</v>
      </c>
      <c r="E140">
        <v>23751</v>
      </c>
      <c r="F140">
        <v>19405</v>
      </c>
      <c r="G140">
        <v>4346</v>
      </c>
      <c r="H140">
        <v>18.3</v>
      </c>
      <c r="I140">
        <v>1074.2</v>
      </c>
      <c r="J140">
        <v>4045791.7</v>
      </c>
      <c r="K140">
        <v>9671.7999999999993</v>
      </c>
      <c r="N140" t="s">
        <v>83</v>
      </c>
      <c r="O140">
        <v>23751</v>
      </c>
      <c r="P140">
        <v>19405</v>
      </c>
      <c r="Q140">
        <v>4346</v>
      </c>
      <c r="R140">
        <v>18.3</v>
      </c>
      <c r="S140">
        <v>1074.2</v>
      </c>
      <c r="T140">
        <v>4045791.7</v>
      </c>
      <c r="U140">
        <v>9671.7999999999993</v>
      </c>
      <c r="V140" t="s">
        <v>84</v>
      </c>
      <c r="W140">
        <f>S141-S147</f>
        <v>49.681252744672932</v>
      </c>
      <c r="X140">
        <f>(W140/S141)*100</f>
        <v>82.040816326530603</v>
      </c>
    </row>
    <row r="141" spans="1:24" x14ac:dyDescent="0.3">
      <c r="G141">
        <v>108</v>
      </c>
      <c r="I141" s="3">
        <f>(G141/J140)*1000000</f>
        <v>26.694404459824263</v>
      </c>
      <c r="L141" s="6" t="s">
        <v>61</v>
      </c>
      <c r="Q141">
        <v>245</v>
      </c>
      <c r="S141" s="3">
        <f>(Q141/T140)*1000000</f>
        <v>60.556750857934674</v>
      </c>
      <c r="W141" t="s">
        <v>64</v>
      </c>
      <c r="X141" t="s">
        <v>55</v>
      </c>
    </row>
    <row r="142" spans="1:24" x14ac:dyDescent="0.3">
      <c r="B142" t="s">
        <v>2</v>
      </c>
      <c r="C142" t="s">
        <v>3</v>
      </c>
      <c r="D142" t="s">
        <v>4</v>
      </c>
      <c r="E142" t="s">
        <v>5</v>
      </c>
      <c r="F142" t="s">
        <v>6</v>
      </c>
      <c r="G142" t="s">
        <v>7</v>
      </c>
      <c r="H142" t="s">
        <v>8</v>
      </c>
      <c r="I142" t="s">
        <v>9</v>
      </c>
      <c r="J142" t="s">
        <v>10</v>
      </c>
      <c r="K142" t="s">
        <v>48</v>
      </c>
      <c r="N142" t="s">
        <v>2</v>
      </c>
      <c r="O142" t="s">
        <v>5</v>
      </c>
      <c r="P142" t="s">
        <v>6</v>
      </c>
      <c r="Q142" t="s">
        <v>7</v>
      </c>
      <c r="R142" t="s">
        <v>8</v>
      </c>
      <c r="S142" t="s">
        <v>9</v>
      </c>
      <c r="T142" t="s">
        <v>10</v>
      </c>
      <c r="U142" t="s">
        <v>48</v>
      </c>
      <c r="W142">
        <f>S144-S147</f>
        <v>30.154790223134814</v>
      </c>
      <c r="X142">
        <f>(W142/S144)*100</f>
        <v>73.493975903614455</v>
      </c>
    </row>
    <row r="143" spans="1:24" x14ac:dyDescent="0.3">
      <c r="A143" s="2" t="s">
        <v>13</v>
      </c>
      <c r="B143" t="s">
        <v>83</v>
      </c>
      <c r="C143">
        <v>7698.2</v>
      </c>
      <c r="D143">
        <v>4646.8</v>
      </c>
      <c r="E143">
        <v>23751</v>
      </c>
      <c r="F143">
        <v>21290</v>
      </c>
      <c r="G143">
        <v>2461</v>
      </c>
      <c r="H143">
        <v>10.36</v>
      </c>
      <c r="I143">
        <v>608.29</v>
      </c>
      <c r="J143">
        <v>4045791.7</v>
      </c>
      <c r="K143">
        <v>9671.7999999999993</v>
      </c>
      <c r="N143" t="s">
        <v>83</v>
      </c>
      <c r="O143">
        <v>23751</v>
      </c>
      <c r="P143">
        <v>21290</v>
      </c>
      <c r="Q143">
        <v>2461</v>
      </c>
      <c r="R143">
        <v>10.36</v>
      </c>
      <c r="S143">
        <v>608.29</v>
      </c>
      <c r="T143">
        <v>4045791.7</v>
      </c>
      <c r="U143">
        <v>9671.7999999999993</v>
      </c>
      <c r="V143" t="s">
        <v>84</v>
      </c>
    </row>
    <row r="144" spans="1:24" x14ac:dyDescent="0.3">
      <c r="F144" s="2" t="s">
        <v>17</v>
      </c>
      <c r="G144">
        <v>121</v>
      </c>
      <c r="I144" s="4">
        <f>(G144/J143)*1000000</f>
        <v>29.907619811469779</v>
      </c>
      <c r="L144" s="6" t="s">
        <v>61</v>
      </c>
      <c r="Q144">
        <v>166</v>
      </c>
      <c r="S144" s="4">
        <f>(Q144/T143)*1000000</f>
        <v>41.030288336396552</v>
      </c>
      <c r="W144" s="7" t="s">
        <v>58</v>
      </c>
      <c r="X144" s="9" t="s">
        <v>59</v>
      </c>
    </row>
    <row r="145" spans="1:24" x14ac:dyDescent="0.3">
      <c r="F145" s="2" t="s">
        <v>14</v>
      </c>
      <c r="I145" s="4"/>
      <c r="L145" s="6" t="s">
        <v>56</v>
      </c>
      <c r="N145" t="s">
        <v>2</v>
      </c>
      <c r="O145" t="s">
        <v>5</v>
      </c>
      <c r="P145" t="s">
        <v>6</v>
      </c>
      <c r="Q145" t="s">
        <v>7</v>
      </c>
      <c r="R145" t="s">
        <v>8</v>
      </c>
      <c r="S145" t="s">
        <v>9</v>
      </c>
      <c r="T145" t="s">
        <v>10</v>
      </c>
      <c r="U145" t="s">
        <v>48</v>
      </c>
      <c r="W145" s="12">
        <f>(S147/S141)*100</f>
        <v>17.95918367346939</v>
      </c>
      <c r="X145" s="14">
        <f>(S147/S144)*100</f>
        <v>26.506024096385545</v>
      </c>
    </row>
    <row r="146" spans="1:24" x14ac:dyDescent="0.3">
      <c r="B146" t="s">
        <v>2</v>
      </c>
      <c r="C146" t="s">
        <v>3</v>
      </c>
      <c r="D146" t="s">
        <v>4</v>
      </c>
      <c r="E146" t="s">
        <v>5</v>
      </c>
      <c r="F146" t="s">
        <v>6</v>
      </c>
      <c r="G146" t="s">
        <v>7</v>
      </c>
      <c r="H146" t="s">
        <v>8</v>
      </c>
      <c r="I146" t="s">
        <v>9</v>
      </c>
      <c r="J146" t="s">
        <v>10</v>
      </c>
      <c r="K146" t="s">
        <v>48</v>
      </c>
      <c r="N146" t="s">
        <v>83</v>
      </c>
      <c r="O146">
        <v>118</v>
      </c>
      <c r="P146">
        <v>65</v>
      </c>
      <c r="Q146">
        <v>53</v>
      </c>
      <c r="R146">
        <v>44.92</v>
      </c>
      <c r="S146">
        <v>13.1</v>
      </c>
      <c r="T146">
        <v>4045791.7</v>
      </c>
      <c r="U146">
        <v>9671.7999999999993</v>
      </c>
    </row>
    <row r="147" spans="1:24" x14ac:dyDescent="0.3">
      <c r="A147" s="2" t="s">
        <v>15</v>
      </c>
      <c r="B147" t="s">
        <v>83</v>
      </c>
      <c r="C147">
        <v>7698.2</v>
      </c>
      <c r="D147">
        <v>4646.8</v>
      </c>
      <c r="E147">
        <v>212</v>
      </c>
      <c r="F147">
        <v>107</v>
      </c>
      <c r="G147">
        <v>105</v>
      </c>
      <c r="H147">
        <v>49.53</v>
      </c>
      <c r="I147">
        <v>25.95</v>
      </c>
      <c r="J147">
        <v>4045791.7</v>
      </c>
      <c r="K147">
        <v>9671.7999999999993</v>
      </c>
      <c r="P147">
        <v>9</v>
      </c>
      <c r="Q147">
        <v>44</v>
      </c>
      <c r="S147" s="5">
        <f>(Q147/T146)*1000000</f>
        <v>10.875498113261738</v>
      </c>
    </row>
    <row r="148" spans="1:24" x14ac:dyDescent="0.3">
      <c r="F148" s="2" t="s">
        <v>14</v>
      </c>
      <c r="G148">
        <v>33</v>
      </c>
      <c r="I148" s="5">
        <f>(G148/J147)*1000000</f>
        <v>8.1566235849463027</v>
      </c>
      <c r="L148" s="6" t="s">
        <v>61</v>
      </c>
    </row>
    <row r="149" spans="1:24" x14ac:dyDescent="0.3">
      <c r="F149" s="2" t="s">
        <v>17</v>
      </c>
      <c r="G149">
        <v>42</v>
      </c>
      <c r="I149" s="5">
        <f>(G149/J147)*1000000</f>
        <v>10.381157289931659</v>
      </c>
      <c r="L149" s="6" t="s">
        <v>61</v>
      </c>
    </row>
    <row r="151" spans="1:24" x14ac:dyDescent="0.3">
      <c r="B151" t="s">
        <v>2</v>
      </c>
      <c r="C151" t="s">
        <v>3</v>
      </c>
      <c r="D151" t="s">
        <v>4</v>
      </c>
      <c r="E151" t="s">
        <v>5</v>
      </c>
      <c r="F151" t="s">
        <v>6</v>
      </c>
      <c r="G151" t="s">
        <v>7</v>
      </c>
      <c r="H151" t="s">
        <v>8</v>
      </c>
      <c r="I151" t="s">
        <v>9</v>
      </c>
      <c r="J151" t="s">
        <v>10</v>
      </c>
      <c r="K151" t="s">
        <v>48</v>
      </c>
      <c r="N151" t="s">
        <v>2</v>
      </c>
      <c r="O151" t="s">
        <v>5</v>
      </c>
      <c r="P151" t="s">
        <v>6</v>
      </c>
      <c r="Q151" t="s">
        <v>7</v>
      </c>
      <c r="R151" t="s">
        <v>8</v>
      </c>
      <c r="S151" t="s">
        <v>9</v>
      </c>
      <c r="T151" t="s">
        <v>10</v>
      </c>
      <c r="U151" t="s">
        <v>48</v>
      </c>
      <c r="W151" t="s">
        <v>62</v>
      </c>
      <c r="X151" t="s">
        <v>50</v>
      </c>
    </row>
    <row r="152" spans="1:24" x14ac:dyDescent="0.3">
      <c r="A152" s="2" t="s">
        <v>52</v>
      </c>
      <c r="B152" t="s">
        <v>85</v>
      </c>
      <c r="C152">
        <v>26438.3</v>
      </c>
      <c r="D152">
        <v>14739.5</v>
      </c>
      <c r="E152">
        <v>9873</v>
      </c>
      <c r="F152">
        <v>9385</v>
      </c>
      <c r="G152">
        <v>488</v>
      </c>
      <c r="H152">
        <v>4.9429999999999996</v>
      </c>
      <c r="I152" s="3">
        <v>42.45</v>
      </c>
      <c r="J152">
        <v>11496644.699999999</v>
      </c>
      <c r="K152">
        <v>17672.599999999999</v>
      </c>
      <c r="N152" t="s">
        <v>85</v>
      </c>
      <c r="O152">
        <v>9873</v>
      </c>
      <c r="P152">
        <v>9385</v>
      </c>
      <c r="Q152">
        <v>488</v>
      </c>
      <c r="R152">
        <v>4.9429999999999996</v>
      </c>
      <c r="S152" s="3">
        <v>42.45</v>
      </c>
      <c r="T152">
        <v>11496644.699999999</v>
      </c>
      <c r="U152">
        <v>17672.599999999999</v>
      </c>
      <c r="W152">
        <f>S152-S158</f>
        <v>29.402714995184638</v>
      </c>
      <c r="X152">
        <f>(W152/S152)*100</f>
        <v>69.264346278409036</v>
      </c>
    </row>
    <row r="153" spans="1:24" x14ac:dyDescent="0.3">
      <c r="A153" s="2"/>
      <c r="B153" t="s">
        <v>2</v>
      </c>
      <c r="C153" t="s">
        <v>3</v>
      </c>
      <c r="D153" t="s">
        <v>4</v>
      </c>
      <c r="E153" t="s">
        <v>5</v>
      </c>
      <c r="F153" t="s">
        <v>6</v>
      </c>
      <c r="G153" t="s">
        <v>7</v>
      </c>
      <c r="H153" t="s">
        <v>8</v>
      </c>
      <c r="I153" t="s">
        <v>9</v>
      </c>
      <c r="J153" t="s">
        <v>10</v>
      </c>
      <c r="K153" t="s">
        <v>48</v>
      </c>
      <c r="N153" t="s">
        <v>2</v>
      </c>
      <c r="O153" t="s">
        <v>5</v>
      </c>
      <c r="P153" t="s">
        <v>6</v>
      </c>
      <c r="Q153" t="s">
        <v>7</v>
      </c>
      <c r="R153" t="s">
        <v>8</v>
      </c>
      <c r="S153" t="s">
        <v>9</v>
      </c>
      <c r="T153" t="s">
        <v>10</v>
      </c>
      <c r="U153" t="s">
        <v>48</v>
      </c>
      <c r="W153" t="s">
        <v>64</v>
      </c>
      <c r="X153" t="s">
        <v>55</v>
      </c>
    </row>
    <row r="154" spans="1:24" x14ac:dyDescent="0.3">
      <c r="A154" s="2" t="s">
        <v>13</v>
      </c>
      <c r="B154" t="s">
        <v>85</v>
      </c>
      <c r="C154">
        <v>26438.3</v>
      </c>
      <c r="D154">
        <v>14739.5</v>
      </c>
      <c r="E154">
        <v>9869</v>
      </c>
      <c r="F154">
        <v>9535</v>
      </c>
      <c r="G154">
        <v>334</v>
      </c>
      <c r="H154">
        <v>3.3839999999999999</v>
      </c>
      <c r="I154" s="4">
        <v>29.05</v>
      </c>
      <c r="J154">
        <v>11496644.699999999</v>
      </c>
      <c r="K154">
        <v>17672.599999999999</v>
      </c>
      <c r="N154" t="s">
        <v>85</v>
      </c>
      <c r="O154">
        <v>9869</v>
      </c>
      <c r="P154">
        <v>9535</v>
      </c>
      <c r="Q154">
        <v>334</v>
      </c>
      <c r="R154">
        <v>3.3839999999999999</v>
      </c>
      <c r="S154">
        <v>29.05</v>
      </c>
      <c r="T154">
        <v>11496644.699999999</v>
      </c>
      <c r="U154">
        <v>17672.599999999999</v>
      </c>
      <c r="W154">
        <f>S155-S158</f>
        <v>0.34792760012840773</v>
      </c>
      <c r="X154">
        <f>(W154/S155)*100</f>
        <v>2.5974025974025832</v>
      </c>
    </row>
    <row r="155" spans="1:24" x14ac:dyDescent="0.3">
      <c r="A155" s="2"/>
      <c r="F155" s="2" t="s">
        <v>14</v>
      </c>
      <c r="I155" s="4"/>
      <c r="L155" s="6" t="s">
        <v>56</v>
      </c>
      <c r="O155" t="s">
        <v>14</v>
      </c>
      <c r="P155">
        <v>180</v>
      </c>
      <c r="Q155">
        <v>154</v>
      </c>
      <c r="S155" s="4">
        <f>(Q155/T154)*1000000</f>
        <v>13.395212604943771</v>
      </c>
    </row>
    <row r="156" spans="1:24" x14ac:dyDescent="0.3">
      <c r="A156" s="2"/>
      <c r="B156" t="s">
        <v>2</v>
      </c>
      <c r="C156" t="s">
        <v>3</v>
      </c>
      <c r="D156" t="s">
        <v>4</v>
      </c>
      <c r="E156" t="s">
        <v>5</v>
      </c>
      <c r="F156" t="s">
        <v>6</v>
      </c>
      <c r="G156" t="s">
        <v>7</v>
      </c>
      <c r="H156" t="s">
        <v>8</v>
      </c>
      <c r="I156" t="s">
        <v>9</v>
      </c>
      <c r="J156" t="s">
        <v>10</v>
      </c>
      <c r="K156" t="s">
        <v>48</v>
      </c>
      <c r="N156" t="s">
        <v>2</v>
      </c>
      <c r="O156" t="s">
        <v>5</v>
      </c>
      <c r="P156" t="s">
        <v>6</v>
      </c>
      <c r="Q156" t="s">
        <v>7</v>
      </c>
      <c r="R156" t="s">
        <v>8</v>
      </c>
      <c r="S156" t="s">
        <v>9</v>
      </c>
      <c r="T156" t="s">
        <v>10</v>
      </c>
      <c r="U156" t="s">
        <v>48</v>
      </c>
      <c r="W156" s="7" t="s">
        <v>58</v>
      </c>
      <c r="X156" s="9" t="s">
        <v>59</v>
      </c>
    </row>
    <row r="157" spans="1:24" x14ac:dyDescent="0.3">
      <c r="A157" s="2" t="s">
        <v>15</v>
      </c>
      <c r="B157" t="s">
        <v>85</v>
      </c>
      <c r="C157">
        <v>26438.3</v>
      </c>
      <c r="D157">
        <v>14739.5</v>
      </c>
      <c r="E157">
        <v>2351</v>
      </c>
      <c r="F157">
        <v>2070</v>
      </c>
      <c r="G157">
        <v>281</v>
      </c>
      <c r="H157">
        <v>11.95</v>
      </c>
      <c r="I157">
        <v>24.44</v>
      </c>
      <c r="J157">
        <v>11496644.699999999</v>
      </c>
      <c r="K157">
        <v>17672.599999999999</v>
      </c>
      <c r="N157" t="s">
        <v>85</v>
      </c>
      <c r="O157">
        <v>1649</v>
      </c>
      <c r="P157">
        <v>1421</v>
      </c>
      <c r="Q157">
        <v>228</v>
      </c>
      <c r="R157">
        <v>13.83</v>
      </c>
      <c r="S157">
        <v>19.829999999999998</v>
      </c>
      <c r="T157">
        <v>11496644.699999999</v>
      </c>
      <c r="U157">
        <v>17672.599999999999</v>
      </c>
      <c r="W157" s="12">
        <f>(S158/S152)*100</f>
        <v>30.73565372159096</v>
      </c>
      <c r="X157" s="14">
        <f>(S158/S155)*100</f>
        <v>97.402597402597408</v>
      </c>
    </row>
    <row r="158" spans="1:24" x14ac:dyDescent="0.3">
      <c r="F158" s="2" t="s">
        <v>14</v>
      </c>
      <c r="I158" s="5"/>
      <c r="L158" s="6" t="s">
        <v>56</v>
      </c>
      <c r="O158" t="s">
        <v>14</v>
      </c>
      <c r="P158">
        <v>78</v>
      </c>
      <c r="Q158">
        <v>150</v>
      </c>
      <c r="S158" s="5">
        <f>(Q158/T157)*1000000</f>
        <v>13.047285004815363</v>
      </c>
    </row>
    <row r="159" spans="1:24" x14ac:dyDescent="0.3">
      <c r="F159" s="2" t="s">
        <v>17</v>
      </c>
      <c r="G159">
        <v>60</v>
      </c>
      <c r="I159" s="5">
        <f>(G159/J157)*1000000</f>
        <v>5.2189140019261444</v>
      </c>
      <c r="L159" s="6" t="s">
        <v>61</v>
      </c>
    </row>
    <row r="161" spans="1:24" x14ac:dyDescent="0.3">
      <c r="B161" t="s">
        <v>2</v>
      </c>
      <c r="C161" t="s">
        <v>3</v>
      </c>
      <c r="D161" t="s">
        <v>4</v>
      </c>
      <c r="E161" t="s">
        <v>5</v>
      </c>
      <c r="F161" t="s">
        <v>6</v>
      </c>
      <c r="G161" t="s">
        <v>7</v>
      </c>
      <c r="H161" t="s">
        <v>8</v>
      </c>
      <c r="I161" t="s">
        <v>9</v>
      </c>
      <c r="J161" t="s">
        <v>10</v>
      </c>
      <c r="K161" t="s">
        <v>48</v>
      </c>
      <c r="N161" t="s">
        <v>2</v>
      </c>
      <c r="O161" t="s">
        <v>5</v>
      </c>
      <c r="P161" t="s">
        <v>6</v>
      </c>
      <c r="Q161" t="s">
        <v>7</v>
      </c>
      <c r="R161" t="s">
        <v>8</v>
      </c>
      <c r="S161" t="s">
        <v>9</v>
      </c>
      <c r="T161" t="s">
        <v>10</v>
      </c>
      <c r="U161" t="s">
        <v>48</v>
      </c>
      <c r="W161" t="s">
        <v>62</v>
      </c>
      <c r="X161" t="s">
        <v>50</v>
      </c>
    </row>
    <row r="162" spans="1:24" x14ac:dyDescent="0.3">
      <c r="A162" s="2" t="s">
        <v>52</v>
      </c>
      <c r="B162" t="s">
        <v>86</v>
      </c>
      <c r="C162">
        <v>25857.1</v>
      </c>
      <c r="D162">
        <v>6830.3</v>
      </c>
      <c r="E162">
        <v>6427</v>
      </c>
      <c r="F162">
        <v>3219</v>
      </c>
      <c r="G162">
        <v>3208</v>
      </c>
      <c r="H162">
        <v>49.91</v>
      </c>
      <c r="I162">
        <v>2412</v>
      </c>
      <c r="J162">
        <v>1330007.2</v>
      </c>
      <c r="K162">
        <v>5270.2</v>
      </c>
      <c r="N162" t="s">
        <v>86</v>
      </c>
      <c r="O162">
        <v>6427</v>
      </c>
      <c r="P162">
        <v>3219</v>
      </c>
      <c r="Q162">
        <v>3208</v>
      </c>
      <c r="R162">
        <v>49.91</v>
      </c>
      <c r="S162">
        <v>2412</v>
      </c>
      <c r="T162">
        <v>1330007.2</v>
      </c>
      <c r="U162">
        <v>5270.2</v>
      </c>
      <c r="W162">
        <f>S163-S169</f>
        <v>36.841905818254219</v>
      </c>
      <c r="X162">
        <f>(W162/S163)*100</f>
        <v>20.588235294117645</v>
      </c>
    </row>
    <row r="163" spans="1:24" x14ac:dyDescent="0.3">
      <c r="G163">
        <v>47</v>
      </c>
      <c r="I163" s="3">
        <f>(G163/J162)*1000000</f>
        <v>35.338154560366291</v>
      </c>
      <c r="L163" s="6" t="s">
        <v>61</v>
      </c>
      <c r="Q163">
        <v>238</v>
      </c>
      <c r="S163" s="3">
        <f>(Q163/T162)*1000000</f>
        <v>178.94639968866335</v>
      </c>
      <c r="W163" t="s">
        <v>64</v>
      </c>
      <c r="X163" t="s">
        <v>55</v>
      </c>
    </row>
    <row r="164" spans="1:24" x14ac:dyDescent="0.3">
      <c r="B164" t="s">
        <v>2</v>
      </c>
      <c r="C164" t="s">
        <v>3</v>
      </c>
      <c r="D164" t="s">
        <v>4</v>
      </c>
      <c r="E164" t="s">
        <v>5</v>
      </c>
      <c r="F164" t="s">
        <v>6</v>
      </c>
      <c r="G164" t="s">
        <v>7</v>
      </c>
      <c r="H164" t="s">
        <v>8</v>
      </c>
      <c r="I164" t="s">
        <v>9</v>
      </c>
      <c r="J164" t="s">
        <v>10</v>
      </c>
      <c r="K164" t="s">
        <v>48</v>
      </c>
      <c r="N164" t="s">
        <v>2</v>
      </c>
      <c r="O164" t="s">
        <v>5</v>
      </c>
      <c r="P164" t="s">
        <v>6</v>
      </c>
      <c r="Q164" t="s">
        <v>7</v>
      </c>
      <c r="R164" t="s">
        <v>8</v>
      </c>
      <c r="S164" t="s">
        <v>9</v>
      </c>
      <c r="T164" t="s">
        <v>10</v>
      </c>
      <c r="U164" t="s">
        <v>48</v>
      </c>
      <c r="W164">
        <f>S166-S169</f>
        <v>493.23041258724015</v>
      </c>
      <c r="X164">
        <f>(W164/S166)*100</f>
        <v>77.633136094674555</v>
      </c>
    </row>
    <row r="165" spans="1:24" x14ac:dyDescent="0.3">
      <c r="A165" s="2" t="s">
        <v>13</v>
      </c>
      <c r="B165" t="s">
        <v>86</v>
      </c>
      <c r="C165">
        <v>25857.1</v>
      </c>
      <c r="D165">
        <v>6830.3</v>
      </c>
      <c r="E165">
        <v>6427</v>
      </c>
      <c r="F165">
        <v>5664</v>
      </c>
      <c r="G165">
        <v>763</v>
      </c>
      <c r="H165">
        <v>11.87</v>
      </c>
      <c r="I165">
        <v>573.67999999999995</v>
      </c>
      <c r="J165">
        <v>1330007.2</v>
      </c>
      <c r="K165">
        <v>5270.2</v>
      </c>
      <c r="N165" t="s">
        <v>86</v>
      </c>
      <c r="O165">
        <v>6427</v>
      </c>
      <c r="P165">
        <v>5187</v>
      </c>
      <c r="Q165">
        <v>1240</v>
      </c>
      <c r="R165">
        <v>19.29</v>
      </c>
      <c r="S165">
        <v>932.33</v>
      </c>
      <c r="T165">
        <v>1330007.2</v>
      </c>
      <c r="U165">
        <v>5270.2</v>
      </c>
    </row>
    <row r="166" spans="1:24" x14ac:dyDescent="0.3">
      <c r="F166" s="2" t="s">
        <v>17</v>
      </c>
      <c r="G166">
        <v>71</v>
      </c>
      <c r="I166" s="4">
        <f>(G166/J165)*1000000</f>
        <v>53.383169655021419</v>
      </c>
      <c r="L166" s="6" t="s">
        <v>61</v>
      </c>
      <c r="P166">
        <v>395</v>
      </c>
      <c r="Q166">
        <v>845</v>
      </c>
      <c r="S166" s="4">
        <f>(Q166/T165)*1000000</f>
        <v>635.33490645764925</v>
      </c>
      <c r="W166" s="7" t="s">
        <v>58</v>
      </c>
      <c r="X166" s="9" t="s">
        <v>59</v>
      </c>
    </row>
    <row r="167" spans="1:24" x14ac:dyDescent="0.3">
      <c r="F167" s="2" t="s">
        <v>14</v>
      </c>
      <c r="I167" s="4"/>
      <c r="L167" s="6" t="s">
        <v>56</v>
      </c>
      <c r="N167" t="s">
        <v>2</v>
      </c>
      <c r="O167" t="s">
        <v>5</v>
      </c>
      <c r="P167" t="s">
        <v>6</v>
      </c>
      <c r="Q167" t="s">
        <v>7</v>
      </c>
      <c r="R167" t="s">
        <v>8</v>
      </c>
      <c r="S167" t="s">
        <v>9</v>
      </c>
      <c r="T167" t="s">
        <v>10</v>
      </c>
      <c r="U167" t="s">
        <v>48</v>
      </c>
      <c r="W167" s="12">
        <f>(S169/S163)*100</f>
        <v>79.411764705882348</v>
      </c>
      <c r="X167" s="14">
        <f>(S169/S166)*100</f>
        <v>22.366863905325445</v>
      </c>
    </row>
    <row r="168" spans="1:24" x14ac:dyDescent="0.3">
      <c r="B168" t="s">
        <v>2</v>
      </c>
      <c r="C168" t="s">
        <v>3</v>
      </c>
      <c r="D168" t="s">
        <v>4</v>
      </c>
      <c r="E168" t="s">
        <v>5</v>
      </c>
      <c r="F168" t="s">
        <v>6</v>
      </c>
      <c r="G168" t="s">
        <v>7</v>
      </c>
      <c r="H168" t="s">
        <v>8</v>
      </c>
      <c r="I168" t="s">
        <v>9</v>
      </c>
      <c r="J168" t="s">
        <v>10</v>
      </c>
      <c r="K168" t="s">
        <v>48</v>
      </c>
      <c r="N168" t="s">
        <v>86</v>
      </c>
      <c r="O168">
        <v>266</v>
      </c>
      <c r="P168">
        <v>0</v>
      </c>
      <c r="Q168">
        <v>266</v>
      </c>
      <c r="R168">
        <v>100</v>
      </c>
      <c r="S168">
        <v>200</v>
      </c>
      <c r="T168">
        <v>1330007.2</v>
      </c>
      <c r="U168">
        <v>5270.2</v>
      </c>
    </row>
    <row r="169" spans="1:24" x14ac:dyDescent="0.3">
      <c r="A169" s="2" t="s">
        <v>15</v>
      </c>
      <c r="B169" t="s">
        <v>86</v>
      </c>
      <c r="C169">
        <v>25857.1</v>
      </c>
      <c r="D169">
        <v>6830.3</v>
      </c>
      <c r="E169">
        <v>361</v>
      </c>
      <c r="F169">
        <v>112</v>
      </c>
      <c r="G169">
        <v>249</v>
      </c>
      <c r="H169">
        <v>68.98</v>
      </c>
      <c r="I169">
        <v>187.22</v>
      </c>
      <c r="J169">
        <v>1330007.2</v>
      </c>
      <c r="K169">
        <v>5270.2</v>
      </c>
      <c r="P169">
        <v>77</v>
      </c>
      <c r="Q169">
        <f>Q168-P169</f>
        <v>189</v>
      </c>
      <c r="S169" s="5">
        <f>(Q169/T168)*1000000</f>
        <v>142.10449387040913</v>
      </c>
    </row>
    <row r="170" spans="1:24" x14ac:dyDescent="0.3">
      <c r="F170" s="2" t="s">
        <v>14</v>
      </c>
      <c r="G170">
        <v>30</v>
      </c>
      <c r="I170" s="5">
        <f>(G170/J169)*1000000</f>
        <v>22.556268868318906</v>
      </c>
      <c r="L170" s="6" t="s">
        <v>61</v>
      </c>
    </row>
    <row r="171" spans="1:24" x14ac:dyDescent="0.3">
      <c r="F171" s="2" t="s">
        <v>17</v>
      </c>
      <c r="G171">
        <v>33</v>
      </c>
      <c r="I171" s="5">
        <f>(G171/J169)*1000000</f>
        <v>24.8118957551508</v>
      </c>
      <c r="L171" s="6" t="s">
        <v>61</v>
      </c>
    </row>
    <row r="173" spans="1:24" x14ac:dyDescent="0.3">
      <c r="B173" t="s">
        <v>2</v>
      </c>
      <c r="C173" t="s">
        <v>3</v>
      </c>
      <c r="D173" t="s">
        <v>4</v>
      </c>
      <c r="E173" t="s">
        <v>5</v>
      </c>
      <c r="F173" t="s">
        <v>6</v>
      </c>
      <c r="G173" t="s">
        <v>7</v>
      </c>
      <c r="H173" t="s">
        <v>8</v>
      </c>
      <c r="I173" t="s">
        <v>9</v>
      </c>
      <c r="J173" t="s">
        <v>10</v>
      </c>
      <c r="K173" t="s">
        <v>48</v>
      </c>
      <c r="N173" t="s">
        <v>2</v>
      </c>
      <c r="O173" t="s">
        <v>5</v>
      </c>
      <c r="P173" t="s">
        <v>6</v>
      </c>
      <c r="Q173" t="s">
        <v>7</v>
      </c>
      <c r="R173" t="s">
        <v>8</v>
      </c>
      <c r="S173" t="s">
        <v>9</v>
      </c>
      <c r="T173" t="s">
        <v>10</v>
      </c>
      <c r="U173" t="s">
        <v>48</v>
      </c>
      <c r="W173" t="s">
        <v>62</v>
      </c>
      <c r="X173" t="s">
        <v>50</v>
      </c>
    </row>
    <row r="174" spans="1:24" x14ac:dyDescent="0.3">
      <c r="A174" s="2" t="s">
        <v>52</v>
      </c>
      <c r="B174" t="s">
        <v>87</v>
      </c>
      <c r="C174">
        <v>16361.5</v>
      </c>
      <c r="D174">
        <v>5682.4</v>
      </c>
      <c r="E174">
        <v>5808</v>
      </c>
      <c r="F174">
        <v>4919</v>
      </c>
      <c r="G174">
        <v>889</v>
      </c>
      <c r="H174">
        <v>15.31</v>
      </c>
      <c r="I174" s="3">
        <v>145.34</v>
      </c>
      <c r="J174">
        <v>6116699.0999999996</v>
      </c>
      <c r="K174">
        <v>9930.4</v>
      </c>
      <c r="N174" t="s">
        <v>87</v>
      </c>
      <c r="O174">
        <v>5808</v>
      </c>
      <c r="P174">
        <v>4919</v>
      </c>
      <c r="Q174">
        <v>889</v>
      </c>
      <c r="R174">
        <v>15.31</v>
      </c>
      <c r="S174" s="3">
        <v>145.34</v>
      </c>
      <c r="T174">
        <v>6116699.0999999996</v>
      </c>
      <c r="U174">
        <v>9930.4</v>
      </c>
      <c r="W174">
        <f>S174-S180</f>
        <v>83.868936301607505</v>
      </c>
      <c r="X174">
        <f>(W174/S174)*100</f>
        <v>57.70533665997489</v>
      </c>
    </row>
    <row r="175" spans="1:24" x14ac:dyDescent="0.3">
      <c r="A175" s="2"/>
      <c r="B175" t="s">
        <v>2</v>
      </c>
      <c r="C175" t="s">
        <v>3</v>
      </c>
      <c r="D175" t="s">
        <v>4</v>
      </c>
      <c r="E175" t="s">
        <v>5</v>
      </c>
      <c r="F175" t="s">
        <v>6</v>
      </c>
      <c r="G175" t="s">
        <v>7</v>
      </c>
      <c r="H175" t="s">
        <v>8</v>
      </c>
      <c r="I175" t="s">
        <v>9</v>
      </c>
      <c r="J175" t="s">
        <v>10</v>
      </c>
      <c r="K175" t="s">
        <v>48</v>
      </c>
      <c r="N175" t="s">
        <v>2</v>
      </c>
      <c r="O175" t="s">
        <v>5</v>
      </c>
      <c r="P175" t="s">
        <v>6</v>
      </c>
      <c r="Q175" t="s">
        <v>7</v>
      </c>
      <c r="R175" t="s">
        <v>8</v>
      </c>
      <c r="S175" t="s">
        <v>9</v>
      </c>
      <c r="T175" t="s">
        <v>10</v>
      </c>
      <c r="U175" t="s">
        <v>48</v>
      </c>
      <c r="W175" t="s">
        <v>64</v>
      </c>
      <c r="X175" t="s">
        <v>55</v>
      </c>
    </row>
    <row r="176" spans="1:24" x14ac:dyDescent="0.3">
      <c r="A176" s="2" t="s">
        <v>13</v>
      </c>
      <c r="B176" t="s">
        <v>87</v>
      </c>
      <c r="C176">
        <v>16361.5</v>
      </c>
      <c r="D176">
        <v>5682.4</v>
      </c>
      <c r="E176">
        <v>5831</v>
      </c>
      <c r="F176">
        <v>4841</v>
      </c>
      <c r="G176">
        <v>990</v>
      </c>
      <c r="H176">
        <v>16.98</v>
      </c>
      <c r="I176" s="4">
        <v>161.85</v>
      </c>
      <c r="J176">
        <v>6116699.0999999996</v>
      </c>
      <c r="K176">
        <v>9930.4</v>
      </c>
      <c r="N176" t="s">
        <v>87</v>
      </c>
      <c r="O176">
        <v>5831</v>
      </c>
      <c r="P176">
        <v>4841</v>
      </c>
      <c r="Q176">
        <v>990</v>
      </c>
      <c r="R176">
        <v>16.98</v>
      </c>
      <c r="S176">
        <v>161.85</v>
      </c>
      <c r="T176">
        <v>6116699.0999999996</v>
      </c>
      <c r="U176">
        <v>9930.4</v>
      </c>
      <c r="W176">
        <f>S177-S180</f>
        <v>56.893431295320717</v>
      </c>
      <c r="X176">
        <f>(W176/S177)*100</f>
        <v>48.066298342541444</v>
      </c>
    </row>
    <row r="177" spans="1:24" x14ac:dyDescent="0.3">
      <c r="A177" s="2"/>
      <c r="F177" s="2" t="s">
        <v>14</v>
      </c>
      <c r="I177" s="4"/>
      <c r="L177" s="6" t="s">
        <v>56</v>
      </c>
      <c r="P177">
        <v>266</v>
      </c>
      <c r="Q177">
        <v>724</v>
      </c>
      <c r="S177" s="4">
        <f>(Q177/T176)*1000000</f>
        <v>118.36449499371321</v>
      </c>
    </row>
    <row r="178" spans="1:24" x14ac:dyDescent="0.3">
      <c r="A178" s="2"/>
      <c r="B178" t="s">
        <v>2</v>
      </c>
      <c r="C178" t="s">
        <v>3</v>
      </c>
      <c r="D178" t="s">
        <v>4</v>
      </c>
      <c r="E178" t="s">
        <v>5</v>
      </c>
      <c r="F178" t="s">
        <v>6</v>
      </c>
      <c r="G178" t="s">
        <v>7</v>
      </c>
      <c r="H178" t="s">
        <v>8</v>
      </c>
      <c r="I178" t="s">
        <v>9</v>
      </c>
      <c r="J178" t="s">
        <v>10</v>
      </c>
      <c r="K178" t="s">
        <v>48</v>
      </c>
      <c r="N178" t="s">
        <v>2</v>
      </c>
      <c r="O178" t="s">
        <v>5</v>
      </c>
      <c r="P178" t="s">
        <v>6</v>
      </c>
      <c r="Q178" t="s">
        <v>7</v>
      </c>
      <c r="R178" t="s">
        <v>8</v>
      </c>
      <c r="S178" t="s">
        <v>9</v>
      </c>
      <c r="T178" t="s">
        <v>10</v>
      </c>
      <c r="U178" t="s">
        <v>48</v>
      </c>
      <c r="W178" s="7" t="s">
        <v>58</v>
      </c>
      <c r="X178" s="9" t="s">
        <v>59</v>
      </c>
    </row>
    <row r="179" spans="1:24" x14ac:dyDescent="0.3">
      <c r="A179" s="2" t="s">
        <v>15</v>
      </c>
      <c r="B179" t="s">
        <v>87</v>
      </c>
      <c r="C179">
        <v>16361.5</v>
      </c>
      <c r="D179">
        <v>5682.4</v>
      </c>
      <c r="E179">
        <v>1530</v>
      </c>
      <c r="F179">
        <v>579</v>
      </c>
      <c r="G179">
        <v>951</v>
      </c>
      <c r="H179">
        <v>62.16</v>
      </c>
      <c r="I179">
        <v>155.47999999999999</v>
      </c>
      <c r="J179">
        <v>6116699.0999999996</v>
      </c>
      <c r="K179">
        <v>9930.4</v>
      </c>
      <c r="N179" t="s">
        <v>87</v>
      </c>
      <c r="O179">
        <v>936</v>
      </c>
      <c r="P179">
        <v>360</v>
      </c>
      <c r="Q179">
        <v>576</v>
      </c>
      <c r="R179">
        <v>61.54</v>
      </c>
      <c r="S179">
        <v>94.17</v>
      </c>
      <c r="T179">
        <v>6116699.0999999996</v>
      </c>
      <c r="U179">
        <v>9930.4</v>
      </c>
      <c r="W179" s="12">
        <f>(S180/S174)*100</f>
        <v>42.29466334002511</v>
      </c>
      <c r="X179" s="14">
        <f>(S180/S177)*100</f>
        <v>51.933701657458563</v>
      </c>
    </row>
    <row r="180" spans="1:24" x14ac:dyDescent="0.3">
      <c r="F180" s="2" t="s">
        <v>14</v>
      </c>
      <c r="I180" s="5"/>
      <c r="L180" s="6" t="s">
        <v>56</v>
      </c>
      <c r="P180">
        <v>200</v>
      </c>
      <c r="Q180">
        <v>376</v>
      </c>
      <c r="S180" s="5">
        <f>(Q180/T179)*1000000</f>
        <v>61.471063698392491</v>
      </c>
    </row>
    <row r="181" spans="1:24" x14ac:dyDescent="0.3">
      <c r="F181" s="2" t="s">
        <v>17</v>
      </c>
      <c r="G181">
        <v>237</v>
      </c>
      <c r="I181" s="5">
        <f>(G181/J179)*1000000</f>
        <v>38.746388554571865</v>
      </c>
      <c r="L181" s="6" t="s">
        <v>61</v>
      </c>
    </row>
    <row r="183" spans="1:24" x14ac:dyDescent="0.3">
      <c r="B183" t="s">
        <v>2</v>
      </c>
      <c r="C183" t="s">
        <v>3</v>
      </c>
      <c r="D183" t="s">
        <v>4</v>
      </c>
      <c r="E183" t="s">
        <v>5</v>
      </c>
      <c r="F183" t="s">
        <v>6</v>
      </c>
      <c r="G183" t="s">
        <v>7</v>
      </c>
      <c r="H183" t="s">
        <v>8</v>
      </c>
      <c r="I183" t="s">
        <v>9</v>
      </c>
      <c r="J183" t="s">
        <v>10</v>
      </c>
      <c r="K183" t="s">
        <v>48</v>
      </c>
      <c r="N183" t="s">
        <v>2</v>
      </c>
      <c r="O183" t="s">
        <v>5</v>
      </c>
      <c r="P183" t="s">
        <v>6</v>
      </c>
      <c r="Q183" t="s">
        <v>7</v>
      </c>
      <c r="R183" t="s">
        <v>8</v>
      </c>
      <c r="S183" t="s">
        <v>9</v>
      </c>
      <c r="T183" t="s">
        <v>10</v>
      </c>
      <c r="U183" t="s">
        <v>48</v>
      </c>
      <c r="W183" t="s">
        <v>62</v>
      </c>
      <c r="X183" t="s">
        <v>50</v>
      </c>
    </row>
    <row r="184" spans="1:24" x14ac:dyDescent="0.3">
      <c r="A184" s="2" t="s">
        <v>52</v>
      </c>
      <c r="B184" t="s">
        <v>88</v>
      </c>
      <c r="C184">
        <v>20422</v>
      </c>
      <c r="D184">
        <v>13788.5</v>
      </c>
      <c r="E184">
        <v>7839</v>
      </c>
      <c r="F184">
        <v>7793</v>
      </c>
      <c r="G184">
        <v>46</v>
      </c>
      <c r="H184">
        <v>0.58679999999999999</v>
      </c>
      <c r="I184">
        <v>31.81</v>
      </c>
      <c r="J184">
        <v>1445899.2</v>
      </c>
      <c r="K184">
        <v>5653</v>
      </c>
      <c r="N184" t="s">
        <v>88</v>
      </c>
      <c r="O184">
        <v>7839</v>
      </c>
      <c r="P184">
        <v>7793</v>
      </c>
      <c r="Q184">
        <v>46</v>
      </c>
      <c r="R184">
        <v>0.58679999999999999</v>
      </c>
      <c r="S184" s="3">
        <v>31.81</v>
      </c>
      <c r="T184">
        <v>1445899.2</v>
      </c>
      <c r="U184">
        <v>5653</v>
      </c>
      <c r="W184">
        <f>S184-S190</f>
        <v>24.202277414635819</v>
      </c>
      <c r="X184">
        <f>(W184/S184)*100</f>
        <v>76.083864868393022</v>
      </c>
    </row>
    <row r="185" spans="1:24" x14ac:dyDescent="0.3">
      <c r="G185">
        <v>82</v>
      </c>
      <c r="I185" s="3">
        <f>(G185/J184)*1000000</f>
        <v>56.71211381816935</v>
      </c>
      <c r="L185" s="6" t="s">
        <v>61</v>
      </c>
      <c r="N185" t="s">
        <v>2</v>
      </c>
      <c r="O185" t="s">
        <v>5</v>
      </c>
      <c r="P185" t="s">
        <v>6</v>
      </c>
      <c r="Q185" t="s">
        <v>7</v>
      </c>
      <c r="R185" t="s">
        <v>8</v>
      </c>
      <c r="S185" t="s">
        <v>9</v>
      </c>
      <c r="T185" t="s">
        <v>10</v>
      </c>
      <c r="U185" t="s">
        <v>48</v>
      </c>
      <c r="W185" t="s">
        <v>64</v>
      </c>
      <c r="X185" t="s">
        <v>55</v>
      </c>
    </row>
    <row r="186" spans="1:24" x14ac:dyDescent="0.3">
      <c r="B186" t="s">
        <v>2</v>
      </c>
      <c r="C186" t="s">
        <v>3</v>
      </c>
      <c r="D186" t="s">
        <v>4</v>
      </c>
      <c r="E186" t="s">
        <v>5</v>
      </c>
      <c r="F186" t="s">
        <v>6</v>
      </c>
      <c r="G186" t="s">
        <v>7</v>
      </c>
      <c r="H186" t="s">
        <v>8</v>
      </c>
      <c r="I186" t="s">
        <v>9</v>
      </c>
      <c r="J186" t="s">
        <v>10</v>
      </c>
      <c r="K186" t="s">
        <v>48</v>
      </c>
      <c r="N186" t="s">
        <v>88</v>
      </c>
      <c r="O186">
        <v>7839</v>
      </c>
      <c r="P186">
        <v>7712</v>
      </c>
      <c r="Q186">
        <v>127</v>
      </c>
      <c r="R186">
        <v>1.62</v>
      </c>
      <c r="S186">
        <v>87.83</v>
      </c>
      <c r="T186">
        <v>1445899.2</v>
      </c>
      <c r="U186">
        <v>5653</v>
      </c>
      <c r="W186">
        <f>S187-S190</f>
        <v>69.161114412401631</v>
      </c>
      <c r="X186">
        <f>(W186/S187)*100</f>
        <v>90.090090090090087</v>
      </c>
    </row>
    <row r="187" spans="1:24" x14ac:dyDescent="0.3">
      <c r="A187" s="2" t="s">
        <v>13</v>
      </c>
      <c r="B187" t="s">
        <v>88</v>
      </c>
      <c r="C187">
        <v>20422</v>
      </c>
      <c r="D187">
        <v>13788.5</v>
      </c>
      <c r="E187">
        <v>7839</v>
      </c>
      <c r="F187">
        <v>7712</v>
      </c>
      <c r="G187">
        <v>127</v>
      </c>
      <c r="H187">
        <v>1.62</v>
      </c>
      <c r="I187">
        <v>87.83</v>
      </c>
      <c r="J187">
        <v>1445899.2</v>
      </c>
      <c r="K187">
        <v>5653</v>
      </c>
      <c r="P187">
        <v>16</v>
      </c>
      <c r="Q187">
        <v>111</v>
      </c>
      <c r="S187" s="4">
        <f>(Q187/T186)*1000000</f>
        <v>76.768836997765817</v>
      </c>
    </row>
    <row r="188" spans="1:24" x14ac:dyDescent="0.3">
      <c r="F188" s="2" t="s">
        <v>17</v>
      </c>
      <c r="G188">
        <v>127</v>
      </c>
      <c r="I188" s="4">
        <f>(G188/J187)*1000000</f>
        <v>87.834615303750084</v>
      </c>
      <c r="L188" s="6" t="s">
        <v>61</v>
      </c>
      <c r="N188" t="s">
        <v>2</v>
      </c>
      <c r="O188" t="s">
        <v>5</v>
      </c>
      <c r="P188" t="s">
        <v>6</v>
      </c>
      <c r="Q188" t="s">
        <v>7</v>
      </c>
      <c r="R188" t="s">
        <v>8</v>
      </c>
      <c r="S188" t="s">
        <v>9</v>
      </c>
      <c r="T188" t="s">
        <v>10</v>
      </c>
      <c r="U188" t="s">
        <v>48</v>
      </c>
      <c r="W188" s="7" t="s">
        <v>58</v>
      </c>
      <c r="X188" s="9" t="s">
        <v>59</v>
      </c>
    </row>
    <row r="189" spans="1:24" x14ac:dyDescent="0.3">
      <c r="F189" s="2" t="s">
        <v>14</v>
      </c>
      <c r="I189" s="4"/>
      <c r="L189" s="6" t="s">
        <v>56</v>
      </c>
      <c r="N189" t="s">
        <v>88</v>
      </c>
      <c r="O189">
        <v>39</v>
      </c>
      <c r="P189">
        <v>27</v>
      </c>
      <c r="Q189">
        <v>12</v>
      </c>
      <c r="R189">
        <v>30.77</v>
      </c>
      <c r="S189">
        <v>8.2989999999999995</v>
      </c>
      <c r="T189">
        <v>1445899.2</v>
      </c>
      <c r="U189">
        <v>5653</v>
      </c>
      <c r="W189" s="12">
        <f>(S190/S184)*100</f>
        <v>23.916135131606982</v>
      </c>
      <c r="X189" s="14">
        <f>(S190/S187)*100</f>
        <v>9.9099099099099099</v>
      </c>
    </row>
    <row r="190" spans="1:24" x14ac:dyDescent="0.3">
      <c r="B190" t="s">
        <v>2</v>
      </c>
      <c r="C190" t="s">
        <v>3</v>
      </c>
      <c r="D190" t="s">
        <v>4</v>
      </c>
      <c r="E190" t="s">
        <v>5</v>
      </c>
      <c r="F190" t="s">
        <v>6</v>
      </c>
      <c r="G190" t="s">
        <v>7</v>
      </c>
      <c r="H190" t="s">
        <v>8</v>
      </c>
      <c r="I190" t="s">
        <v>9</v>
      </c>
      <c r="J190" t="s">
        <v>10</v>
      </c>
      <c r="K190" t="s">
        <v>48</v>
      </c>
      <c r="P190">
        <v>1</v>
      </c>
      <c r="Q190">
        <v>11</v>
      </c>
      <c r="S190" s="5">
        <f>(Q190/T189)*1000000</f>
        <v>7.6077225853641801</v>
      </c>
    </row>
    <row r="191" spans="1:24" x14ac:dyDescent="0.3">
      <c r="A191" s="2" t="s">
        <v>15</v>
      </c>
      <c r="B191" t="s">
        <v>88</v>
      </c>
      <c r="C191">
        <v>20422</v>
      </c>
      <c r="D191">
        <v>13788.5</v>
      </c>
      <c r="E191">
        <v>44</v>
      </c>
      <c r="F191">
        <v>33</v>
      </c>
      <c r="G191">
        <v>11</v>
      </c>
      <c r="H191">
        <v>25</v>
      </c>
      <c r="I191">
        <v>7.6079999999999997</v>
      </c>
      <c r="J191">
        <v>1445899.2</v>
      </c>
      <c r="K191">
        <v>5653</v>
      </c>
    </row>
    <row r="192" spans="1:24" x14ac:dyDescent="0.3">
      <c r="F192" s="2" t="s">
        <v>14</v>
      </c>
      <c r="G192">
        <v>15</v>
      </c>
      <c r="I192" s="5">
        <f>(G192/J191)*1000000</f>
        <v>10.374167161860248</v>
      </c>
      <c r="L192" s="6" t="s">
        <v>61</v>
      </c>
    </row>
    <row r="193" spans="1:24" x14ac:dyDescent="0.3">
      <c r="F193" s="2" t="s">
        <v>17</v>
      </c>
      <c r="G193">
        <v>16</v>
      </c>
      <c r="I193" s="5">
        <f>(G193/J191)*1000000</f>
        <v>11.065778305984262</v>
      </c>
      <c r="L193" s="6" t="s">
        <v>61</v>
      </c>
    </row>
    <row r="195" spans="1:24" x14ac:dyDescent="0.3">
      <c r="B195" t="s">
        <v>2</v>
      </c>
      <c r="C195" t="s">
        <v>3</v>
      </c>
      <c r="D195" t="s">
        <v>4</v>
      </c>
      <c r="E195" t="s">
        <v>5</v>
      </c>
      <c r="F195" t="s">
        <v>6</v>
      </c>
      <c r="G195" t="s">
        <v>7</v>
      </c>
      <c r="H195" t="s">
        <v>8</v>
      </c>
      <c r="I195" t="s">
        <v>9</v>
      </c>
      <c r="J195" t="s">
        <v>10</v>
      </c>
      <c r="K195" t="s">
        <v>48</v>
      </c>
      <c r="N195" t="s">
        <v>2</v>
      </c>
      <c r="O195" t="s">
        <v>5</v>
      </c>
      <c r="P195" t="s">
        <v>6</v>
      </c>
      <c r="Q195" t="s">
        <v>7</v>
      </c>
      <c r="R195" t="s">
        <v>8</v>
      </c>
      <c r="S195" t="s">
        <v>9</v>
      </c>
      <c r="T195" t="s">
        <v>10</v>
      </c>
      <c r="U195" t="s">
        <v>48</v>
      </c>
      <c r="W195" t="s">
        <v>62</v>
      </c>
      <c r="X195" t="s">
        <v>50</v>
      </c>
    </row>
    <row r="196" spans="1:24" x14ac:dyDescent="0.3">
      <c r="A196" s="2" t="s">
        <v>52</v>
      </c>
      <c r="B196" t="s">
        <v>89</v>
      </c>
      <c r="C196">
        <v>18682.8</v>
      </c>
      <c r="D196">
        <v>11697.4</v>
      </c>
      <c r="E196">
        <v>9322</v>
      </c>
      <c r="F196">
        <v>8772</v>
      </c>
      <c r="G196">
        <v>550</v>
      </c>
      <c r="H196">
        <v>5.9</v>
      </c>
      <c r="I196" s="3">
        <v>80.790000000000006</v>
      </c>
      <c r="J196">
        <v>6808148.7000000002</v>
      </c>
      <c r="K196">
        <v>10980.4</v>
      </c>
      <c r="N196" t="s">
        <v>89</v>
      </c>
      <c r="O196">
        <v>9322</v>
      </c>
      <c r="P196">
        <v>8772</v>
      </c>
      <c r="Q196">
        <v>550</v>
      </c>
      <c r="R196">
        <v>5.9</v>
      </c>
      <c r="S196" s="3">
        <v>80.790000000000006</v>
      </c>
      <c r="T196">
        <v>6808148.7000000002</v>
      </c>
      <c r="U196">
        <v>10980.4</v>
      </c>
      <c r="W196">
        <f>S196-S202</f>
        <v>68.304961299244255</v>
      </c>
      <c r="X196">
        <f>(W196/S196)*100</f>
        <v>84.546306843971095</v>
      </c>
    </row>
    <row r="197" spans="1:24" x14ac:dyDescent="0.3">
      <c r="A197" s="2"/>
      <c r="B197" t="s">
        <v>2</v>
      </c>
      <c r="C197" t="s">
        <v>3</v>
      </c>
      <c r="D197" t="s">
        <v>4</v>
      </c>
      <c r="E197" t="s">
        <v>5</v>
      </c>
      <c r="F197" t="s">
        <v>6</v>
      </c>
      <c r="G197" t="s">
        <v>7</v>
      </c>
      <c r="H197" t="s">
        <v>8</v>
      </c>
      <c r="I197" t="s">
        <v>9</v>
      </c>
      <c r="J197" t="s">
        <v>10</v>
      </c>
      <c r="K197" t="s">
        <v>48</v>
      </c>
      <c r="N197" t="s">
        <v>2</v>
      </c>
      <c r="O197" t="s">
        <v>5</v>
      </c>
      <c r="P197" t="s">
        <v>6</v>
      </c>
      <c r="Q197" t="s">
        <v>7</v>
      </c>
      <c r="R197" t="s">
        <v>8</v>
      </c>
      <c r="S197" t="s">
        <v>9</v>
      </c>
      <c r="T197" t="s">
        <v>10</v>
      </c>
      <c r="U197" t="s">
        <v>48</v>
      </c>
      <c r="W197" t="s">
        <v>64</v>
      </c>
      <c r="X197" t="s">
        <v>55</v>
      </c>
    </row>
    <row r="198" spans="1:24" x14ac:dyDescent="0.3">
      <c r="A198" s="2" t="s">
        <v>13</v>
      </c>
      <c r="B198" t="s">
        <v>89</v>
      </c>
      <c r="C198">
        <v>18682.8</v>
      </c>
      <c r="D198">
        <v>11697.4</v>
      </c>
      <c r="E198">
        <v>9328</v>
      </c>
      <c r="F198">
        <v>8699</v>
      </c>
      <c r="G198">
        <v>629</v>
      </c>
      <c r="H198">
        <v>6.7430000000000003</v>
      </c>
      <c r="I198" s="4">
        <v>92.39</v>
      </c>
      <c r="J198">
        <v>6808148.7000000002</v>
      </c>
      <c r="K198">
        <v>10980.4</v>
      </c>
      <c r="N198" t="s">
        <v>89</v>
      </c>
      <c r="O198">
        <v>9328</v>
      </c>
      <c r="P198">
        <v>8699</v>
      </c>
      <c r="Q198">
        <v>629</v>
      </c>
      <c r="R198">
        <v>6.7430000000000003</v>
      </c>
      <c r="S198">
        <v>92.39</v>
      </c>
      <c r="T198">
        <v>6808148.7000000002</v>
      </c>
      <c r="U198">
        <v>10980.4</v>
      </c>
      <c r="W198">
        <f>S199-S202</f>
        <v>55.521701516302066</v>
      </c>
      <c r="X198">
        <f>(W198/S199)*100</f>
        <v>81.641468682505391</v>
      </c>
    </row>
    <row r="199" spans="1:24" x14ac:dyDescent="0.3">
      <c r="A199" s="2"/>
      <c r="F199" s="2" t="s">
        <v>14</v>
      </c>
      <c r="I199" s="4"/>
      <c r="L199" s="6" t="s">
        <v>56</v>
      </c>
      <c r="P199">
        <v>166</v>
      </c>
      <c r="Q199">
        <v>463</v>
      </c>
      <c r="S199" s="4">
        <f>(Q199/T198)*1000000</f>
        <v>68.006740217057825</v>
      </c>
    </row>
    <row r="200" spans="1:24" x14ac:dyDescent="0.3">
      <c r="A200" s="2"/>
      <c r="B200" t="s">
        <v>2</v>
      </c>
      <c r="C200" t="s">
        <v>3</v>
      </c>
      <c r="D200" t="s">
        <v>4</v>
      </c>
      <c r="E200" t="s">
        <v>5</v>
      </c>
      <c r="F200" t="s">
        <v>6</v>
      </c>
      <c r="G200" t="s">
        <v>7</v>
      </c>
      <c r="H200" t="s">
        <v>8</v>
      </c>
      <c r="I200" t="s">
        <v>9</v>
      </c>
      <c r="J200" t="s">
        <v>10</v>
      </c>
      <c r="K200" t="s">
        <v>48</v>
      </c>
      <c r="N200" t="s">
        <v>2</v>
      </c>
      <c r="O200" t="s">
        <v>5</v>
      </c>
      <c r="P200" t="s">
        <v>6</v>
      </c>
      <c r="Q200" t="s">
        <v>7</v>
      </c>
      <c r="R200" t="s">
        <v>8</v>
      </c>
      <c r="S200" t="s">
        <v>9</v>
      </c>
      <c r="T200" t="s">
        <v>10</v>
      </c>
      <c r="U200" t="s">
        <v>48</v>
      </c>
      <c r="W200" s="7" t="s">
        <v>58</v>
      </c>
      <c r="X200" s="9" t="s">
        <v>59</v>
      </c>
    </row>
    <row r="201" spans="1:24" x14ac:dyDescent="0.3">
      <c r="A201" s="2" t="s">
        <v>15</v>
      </c>
      <c r="B201" t="s">
        <v>89</v>
      </c>
      <c r="C201">
        <v>18682.8</v>
      </c>
      <c r="D201">
        <v>11697.4</v>
      </c>
      <c r="E201">
        <v>1652</v>
      </c>
      <c r="F201">
        <v>1217</v>
      </c>
      <c r="G201">
        <v>435</v>
      </c>
      <c r="H201">
        <v>26.33</v>
      </c>
      <c r="I201">
        <v>63.89</v>
      </c>
      <c r="J201">
        <v>6808148.7000000002</v>
      </c>
      <c r="K201">
        <v>10980.4</v>
      </c>
      <c r="N201" t="s">
        <v>89</v>
      </c>
      <c r="O201">
        <v>840</v>
      </c>
      <c r="P201">
        <v>736</v>
      </c>
      <c r="Q201">
        <v>104</v>
      </c>
      <c r="R201">
        <v>12.38</v>
      </c>
      <c r="S201">
        <v>15.28</v>
      </c>
      <c r="T201">
        <v>6808148.7000000002</v>
      </c>
      <c r="U201">
        <v>10980.4</v>
      </c>
      <c r="W201" s="12">
        <f>(S202/S196)*100</f>
        <v>15.453693156028908</v>
      </c>
      <c r="X201" s="14">
        <f>(S202/S199)*100</f>
        <v>18.358531317494599</v>
      </c>
    </row>
    <row r="202" spans="1:24" x14ac:dyDescent="0.3">
      <c r="F202" s="2" t="s">
        <v>14</v>
      </c>
      <c r="I202" s="5"/>
      <c r="L202" s="6" t="s">
        <v>56</v>
      </c>
      <c r="P202">
        <v>19</v>
      </c>
      <c r="Q202">
        <v>85</v>
      </c>
      <c r="S202" s="5">
        <f>(Q202/T201)*1000000</f>
        <v>12.485038700755757</v>
      </c>
    </row>
    <row r="203" spans="1:24" x14ac:dyDescent="0.3">
      <c r="F203" s="2" t="s">
        <v>17</v>
      </c>
      <c r="G203">
        <v>61</v>
      </c>
      <c r="I203" s="5">
        <f>(G203/J201)*1000000</f>
        <v>8.9598513028953093</v>
      </c>
      <c r="L203" s="6" t="s">
        <v>61</v>
      </c>
    </row>
    <row r="205" spans="1:24" x14ac:dyDescent="0.3">
      <c r="B205" t="s">
        <v>2</v>
      </c>
      <c r="C205" t="s">
        <v>3</v>
      </c>
      <c r="D205" t="s">
        <v>4</v>
      </c>
      <c r="E205" t="s">
        <v>5</v>
      </c>
      <c r="F205" t="s">
        <v>6</v>
      </c>
      <c r="G205" t="s">
        <v>7</v>
      </c>
      <c r="H205" t="s">
        <v>8</v>
      </c>
      <c r="I205" t="s">
        <v>9</v>
      </c>
      <c r="J205" t="s">
        <v>10</v>
      </c>
      <c r="K205" t="s">
        <v>48</v>
      </c>
      <c r="N205" t="s">
        <v>2</v>
      </c>
      <c r="O205" t="s">
        <v>5</v>
      </c>
      <c r="P205" t="s">
        <v>6</v>
      </c>
      <c r="Q205" t="s">
        <v>7</v>
      </c>
      <c r="R205" t="s">
        <v>8</v>
      </c>
      <c r="S205" t="s">
        <v>9</v>
      </c>
      <c r="T205" t="s">
        <v>10</v>
      </c>
      <c r="U205" t="s">
        <v>48</v>
      </c>
      <c r="W205" t="s">
        <v>62</v>
      </c>
      <c r="X205" t="s">
        <v>50</v>
      </c>
    </row>
    <row r="206" spans="1:24" x14ac:dyDescent="0.3">
      <c r="A206" s="2" t="s">
        <v>52</v>
      </c>
      <c r="B206" t="s">
        <v>90</v>
      </c>
      <c r="C206">
        <v>22897.599999999999</v>
      </c>
      <c r="D206">
        <v>11121.5</v>
      </c>
      <c r="E206">
        <v>17418</v>
      </c>
      <c r="F206">
        <v>3116</v>
      </c>
      <c r="G206">
        <v>14302</v>
      </c>
      <c r="H206">
        <v>82.11</v>
      </c>
      <c r="I206">
        <v>5287.5</v>
      </c>
      <c r="J206">
        <v>2704854.6</v>
      </c>
      <c r="K206">
        <v>8503.4</v>
      </c>
      <c r="N206" t="s">
        <v>90</v>
      </c>
      <c r="O206">
        <v>10138</v>
      </c>
      <c r="P206">
        <v>8789</v>
      </c>
      <c r="Q206">
        <v>1349</v>
      </c>
      <c r="R206">
        <v>13.31</v>
      </c>
      <c r="S206" s="3">
        <v>553.91</v>
      </c>
      <c r="T206">
        <v>2435429.5</v>
      </c>
      <c r="U206">
        <v>8332.2000000000007</v>
      </c>
      <c r="W206">
        <f>S206-S211</f>
        <v>551.44599999999991</v>
      </c>
      <c r="X206">
        <f>(W206/S206)*100</f>
        <v>99.555162391002142</v>
      </c>
    </row>
    <row r="207" spans="1:24" x14ac:dyDescent="0.3">
      <c r="G207">
        <v>61</v>
      </c>
      <c r="I207" s="3">
        <f>(G207/J206)*1000000</f>
        <v>22.552044017449219</v>
      </c>
      <c r="L207" s="6" t="s">
        <v>61</v>
      </c>
      <c r="N207" t="s">
        <v>2</v>
      </c>
      <c r="O207" t="s">
        <v>5</v>
      </c>
      <c r="P207" t="s">
        <v>6</v>
      </c>
      <c r="Q207" t="s">
        <v>7</v>
      </c>
      <c r="R207" t="s">
        <v>8</v>
      </c>
      <c r="S207" t="s">
        <v>9</v>
      </c>
      <c r="T207" t="s">
        <v>10</v>
      </c>
      <c r="U207" t="s">
        <v>48</v>
      </c>
      <c r="W207" t="s">
        <v>64</v>
      </c>
      <c r="X207" t="s">
        <v>55</v>
      </c>
    </row>
    <row r="208" spans="1:24" x14ac:dyDescent="0.3">
      <c r="B208" t="s">
        <v>2</v>
      </c>
      <c r="C208" t="s">
        <v>3</v>
      </c>
      <c r="D208" t="s">
        <v>4</v>
      </c>
      <c r="E208" t="s">
        <v>5</v>
      </c>
      <c r="F208" t="s">
        <v>6</v>
      </c>
      <c r="G208" t="s">
        <v>7</v>
      </c>
      <c r="H208" t="s">
        <v>8</v>
      </c>
      <c r="I208" t="s">
        <v>9</v>
      </c>
      <c r="J208" t="s">
        <v>10</v>
      </c>
      <c r="K208" t="s">
        <v>48</v>
      </c>
      <c r="N208" t="s">
        <v>90</v>
      </c>
      <c r="O208">
        <v>10138</v>
      </c>
      <c r="P208">
        <v>9480</v>
      </c>
      <c r="Q208">
        <v>658</v>
      </c>
      <c r="R208">
        <v>6.49</v>
      </c>
      <c r="S208">
        <v>270.18</v>
      </c>
      <c r="T208">
        <v>2435429.5</v>
      </c>
      <c r="U208">
        <v>8332.2000000000007</v>
      </c>
      <c r="W208">
        <f>S209-S211</f>
        <v>240.20366909081127</v>
      </c>
      <c r="X208">
        <f>(W208/S209)*100</f>
        <v>98.984619579018613</v>
      </c>
    </row>
    <row r="209" spans="1:24" x14ac:dyDescent="0.3">
      <c r="A209" s="2" t="s">
        <v>13</v>
      </c>
      <c r="B209" t="s">
        <v>90</v>
      </c>
      <c r="C209">
        <v>22897.599999999999</v>
      </c>
      <c r="D209">
        <v>11121.5</v>
      </c>
      <c r="E209">
        <v>17418</v>
      </c>
      <c r="F209">
        <v>9479</v>
      </c>
      <c r="G209">
        <v>7939</v>
      </c>
      <c r="H209">
        <v>45.58</v>
      </c>
      <c r="I209">
        <v>2935.1</v>
      </c>
      <c r="J209">
        <v>2704854.6</v>
      </c>
      <c r="K209">
        <v>8503.4</v>
      </c>
      <c r="P209">
        <v>67</v>
      </c>
      <c r="Q209">
        <f>Q208-P209</f>
        <v>591</v>
      </c>
      <c r="S209" s="4">
        <f>(Q209/T208)*1000000</f>
        <v>242.66766909081127</v>
      </c>
    </row>
    <row r="210" spans="1:24" x14ac:dyDescent="0.3">
      <c r="F210" s="2" t="s">
        <v>17</v>
      </c>
      <c r="G210">
        <v>85</v>
      </c>
      <c r="I210" s="4">
        <f>(G210/J209)*1000000</f>
        <v>31.424979368576778</v>
      </c>
      <c r="L210" s="6" t="s">
        <v>61</v>
      </c>
      <c r="N210" t="s">
        <v>2</v>
      </c>
      <c r="O210" t="s">
        <v>5</v>
      </c>
      <c r="P210" t="s">
        <v>6</v>
      </c>
      <c r="Q210" t="s">
        <v>7</v>
      </c>
      <c r="R210" t="s">
        <v>8</v>
      </c>
      <c r="S210" t="s">
        <v>9</v>
      </c>
      <c r="T210" t="s">
        <v>10</v>
      </c>
      <c r="U210" t="s">
        <v>48</v>
      </c>
      <c r="W210" s="7" t="s">
        <v>58</v>
      </c>
      <c r="X210" s="9" t="s">
        <v>59</v>
      </c>
    </row>
    <row r="211" spans="1:24" x14ac:dyDescent="0.3">
      <c r="F211" s="2" t="s">
        <v>14</v>
      </c>
      <c r="I211" s="4"/>
      <c r="L211" s="6" t="s">
        <v>56</v>
      </c>
      <c r="N211" t="s">
        <v>90</v>
      </c>
      <c r="O211">
        <v>8</v>
      </c>
      <c r="P211">
        <v>2</v>
      </c>
      <c r="Q211">
        <v>6</v>
      </c>
      <c r="R211">
        <v>75</v>
      </c>
      <c r="S211" s="5">
        <v>2.464</v>
      </c>
      <c r="T211">
        <v>2435429.5</v>
      </c>
      <c r="U211">
        <v>8332.2000000000007</v>
      </c>
      <c r="W211" s="12">
        <f>(S211/S206)*100</f>
        <v>0.44483760899785163</v>
      </c>
      <c r="X211" s="14">
        <f>(S211/S209)*100</f>
        <v>1.0153804209813875</v>
      </c>
    </row>
    <row r="212" spans="1:24" x14ac:dyDescent="0.3">
      <c r="B212" t="s">
        <v>2</v>
      </c>
      <c r="C212" t="s">
        <v>3</v>
      </c>
      <c r="D212" t="s">
        <v>4</v>
      </c>
      <c r="E212" t="s">
        <v>5</v>
      </c>
      <c r="F212" t="s">
        <v>6</v>
      </c>
      <c r="G212" t="s">
        <v>7</v>
      </c>
      <c r="H212" t="s">
        <v>8</v>
      </c>
      <c r="I212" t="s">
        <v>9</v>
      </c>
      <c r="J212" t="s">
        <v>10</v>
      </c>
      <c r="K212" t="s">
        <v>48</v>
      </c>
    </row>
    <row r="213" spans="1:24" x14ac:dyDescent="0.3">
      <c r="A213" s="2" t="s">
        <v>15</v>
      </c>
      <c r="B213" t="s">
        <v>90</v>
      </c>
      <c r="C213">
        <v>22897.599999999999</v>
      </c>
      <c r="D213">
        <v>11121.5</v>
      </c>
      <c r="E213">
        <v>389</v>
      </c>
      <c r="F213">
        <v>4</v>
      </c>
      <c r="G213">
        <v>385</v>
      </c>
      <c r="H213">
        <v>98.97</v>
      </c>
      <c r="I213">
        <v>142.34</v>
      </c>
      <c r="J213">
        <v>2704854.6</v>
      </c>
      <c r="K213">
        <v>8503.4</v>
      </c>
    </row>
    <row r="214" spans="1:24" x14ac:dyDescent="0.3">
      <c r="F214" s="2" t="s">
        <v>14</v>
      </c>
      <c r="G214">
        <v>35</v>
      </c>
      <c r="I214" s="5">
        <f>(G214/J213)*1000000</f>
        <v>12.939697387061027</v>
      </c>
      <c r="L214" s="6" t="s">
        <v>61</v>
      </c>
    </row>
    <row r="215" spans="1:24" x14ac:dyDescent="0.3">
      <c r="F215" s="2" t="s">
        <v>17</v>
      </c>
      <c r="G215">
        <v>40</v>
      </c>
      <c r="I215" s="5">
        <f>(G215/J213)*1000000</f>
        <v>14.788225585212603</v>
      </c>
      <c r="L215" s="6" t="s">
        <v>61</v>
      </c>
    </row>
    <row r="217" spans="1:24" x14ac:dyDescent="0.3">
      <c r="B217" t="s">
        <v>2</v>
      </c>
      <c r="C217" t="s">
        <v>3</v>
      </c>
      <c r="D217" t="s">
        <v>4</v>
      </c>
      <c r="E217" t="s">
        <v>5</v>
      </c>
      <c r="F217" t="s">
        <v>6</v>
      </c>
      <c r="G217" t="s">
        <v>7</v>
      </c>
      <c r="H217" t="s">
        <v>8</v>
      </c>
      <c r="I217" t="s">
        <v>9</v>
      </c>
      <c r="J217" t="s">
        <v>10</v>
      </c>
      <c r="K217" t="s">
        <v>48</v>
      </c>
      <c r="N217" t="s">
        <v>2</v>
      </c>
      <c r="O217" t="s">
        <v>5</v>
      </c>
      <c r="P217" t="s">
        <v>6</v>
      </c>
      <c r="Q217" t="s">
        <v>7</v>
      </c>
      <c r="R217" t="s">
        <v>8</v>
      </c>
      <c r="S217" t="s">
        <v>9</v>
      </c>
      <c r="T217" t="s">
        <v>10</v>
      </c>
      <c r="U217" t="s">
        <v>48</v>
      </c>
      <c r="W217" t="s">
        <v>62</v>
      </c>
      <c r="X217" t="s">
        <v>50</v>
      </c>
    </row>
    <row r="218" spans="1:24" x14ac:dyDescent="0.3">
      <c r="A218" s="2" t="s">
        <v>52</v>
      </c>
      <c r="B218" t="s">
        <v>91</v>
      </c>
      <c r="C218">
        <v>17403.3</v>
      </c>
      <c r="D218">
        <v>7421</v>
      </c>
      <c r="E218">
        <v>12384</v>
      </c>
      <c r="F218">
        <v>10880</v>
      </c>
      <c r="G218">
        <v>1504</v>
      </c>
      <c r="H218">
        <v>12.14</v>
      </c>
      <c r="I218" s="3">
        <v>114.03</v>
      </c>
      <c r="J218">
        <v>13189283.1</v>
      </c>
      <c r="K218">
        <v>17171.3</v>
      </c>
      <c r="N218" t="s">
        <v>91</v>
      </c>
      <c r="O218">
        <v>12384</v>
      </c>
      <c r="P218">
        <v>10880</v>
      </c>
      <c r="Q218">
        <v>1504</v>
      </c>
      <c r="R218">
        <v>12.14</v>
      </c>
      <c r="S218" s="3">
        <v>114.03</v>
      </c>
      <c r="T218">
        <v>13189283.1</v>
      </c>
      <c r="U218">
        <v>17171.3</v>
      </c>
      <c r="W218">
        <f>S218-S224</f>
        <v>97.046514369912956</v>
      </c>
      <c r="X218">
        <f>(W218/S218)*100</f>
        <v>85.106125028424941</v>
      </c>
    </row>
    <row r="219" spans="1:24" x14ac:dyDescent="0.3">
      <c r="A219" s="2"/>
      <c r="B219" t="s">
        <v>2</v>
      </c>
      <c r="C219" t="s">
        <v>3</v>
      </c>
      <c r="D219" t="s">
        <v>4</v>
      </c>
      <c r="E219" t="s">
        <v>5</v>
      </c>
      <c r="F219" t="s">
        <v>6</v>
      </c>
      <c r="G219" t="s">
        <v>7</v>
      </c>
      <c r="H219" t="s">
        <v>8</v>
      </c>
      <c r="I219" t="s">
        <v>9</v>
      </c>
      <c r="J219" t="s">
        <v>10</v>
      </c>
      <c r="K219" t="s">
        <v>48</v>
      </c>
      <c r="N219" t="s">
        <v>2</v>
      </c>
      <c r="O219" t="s">
        <v>5</v>
      </c>
      <c r="P219" t="s">
        <v>6</v>
      </c>
      <c r="Q219" t="s">
        <v>7</v>
      </c>
      <c r="R219" t="s">
        <v>8</v>
      </c>
      <c r="S219" t="s">
        <v>9</v>
      </c>
      <c r="T219" t="s">
        <v>10</v>
      </c>
      <c r="U219" t="s">
        <v>48</v>
      </c>
      <c r="W219" t="s">
        <v>64</v>
      </c>
      <c r="X219" t="s">
        <v>55</v>
      </c>
    </row>
    <row r="220" spans="1:24" x14ac:dyDescent="0.3">
      <c r="A220" s="2" t="s">
        <v>13</v>
      </c>
      <c r="B220" t="s">
        <v>91</v>
      </c>
      <c r="C220">
        <v>17403.3</v>
      </c>
      <c r="D220">
        <v>7421</v>
      </c>
      <c r="E220">
        <v>12372</v>
      </c>
      <c r="F220">
        <v>11283</v>
      </c>
      <c r="G220">
        <v>1089</v>
      </c>
      <c r="H220">
        <v>8.8019999999999996</v>
      </c>
      <c r="I220" s="4">
        <v>82.57</v>
      </c>
      <c r="J220">
        <v>13189283.1</v>
      </c>
      <c r="K220">
        <v>17171.3</v>
      </c>
      <c r="N220" t="s">
        <v>91</v>
      </c>
      <c r="O220">
        <v>12372</v>
      </c>
      <c r="P220">
        <v>11283</v>
      </c>
      <c r="Q220">
        <v>1089</v>
      </c>
      <c r="R220">
        <v>8.8019999999999996</v>
      </c>
      <c r="S220">
        <v>82.57</v>
      </c>
      <c r="T220">
        <v>13189283.1</v>
      </c>
      <c r="U220">
        <v>17171.3</v>
      </c>
      <c r="W220">
        <f>S221-S224</f>
        <v>36.241545228489336</v>
      </c>
      <c r="X220">
        <f>(W220/S221)*100</f>
        <v>68.091168091168086</v>
      </c>
    </row>
    <row r="221" spans="1:24" x14ac:dyDescent="0.3">
      <c r="A221" s="2"/>
      <c r="F221" s="2" t="s">
        <v>14</v>
      </c>
      <c r="I221" s="4"/>
      <c r="L221" s="6" t="s">
        <v>56</v>
      </c>
      <c r="O221" t="s">
        <v>14</v>
      </c>
      <c r="P221">
        <v>387</v>
      </c>
      <c r="Q221">
        <v>702</v>
      </c>
      <c r="S221" s="4">
        <f>(Q221/T220)*1000000</f>
        <v>53.225030858576389</v>
      </c>
    </row>
    <row r="222" spans="1:24" x14ac:dyDescent="0.3">
      <c r="A222" s="2"/>
      <c r="B222" t="s">
        <v>2</v>
      </c>
      <c r="C222" t="s">
        <v>3</v>
      </c>
      <c r="D222" t="s">
        <v>4</v>
      </c>
      <c r="E222" t="s">
        <v>5</v>
      </c>
      <c r="F222" t="s">
        <v>6</v>
      </c>
      <c r="G222" t="s">
        <v>7</v>
      </c>
      <c r="H222" t="s">
        <v>8</v>
      </c>
      <c r="I222" t="s">
        <v>9</v>
      </c>
      <c r="J222" t="s">
        <v>10</v>
      </c>
      <c r="K222" t="s">
        <v>48</v>
      </c>
      <c r="N222" t="s">
        <v>2</v>
      </c>
      <c r="O222" t="s">
        <v>5</v>
      </c>
      <c r="P222" t="s">
        <v>6</v>
      </c>
      <c r="Q222" t="s">
        <v>7</v>
      </c>
      <c r="R222" t="s">
        <v>8</v>
      </c>
      <c r="S222" t="s">
        <v>9</v>
      </c>
      <c r="T222" t="s">
        <v>10</v>
      </c>
      <c r="U222" t="s">
        <v>48</v>
      </c>
      <c r="W222" s="7" t="s">
        <v>58</v>
      </c>
      <c r="X222" s="9" t="s">
        <v>59</v>
      </c>
    </row>
    <row r="223" spans="1:24" x14ac:dyDescent="0.3">
      <c r="A223" s="2" t="s">
        <v>15</v>
      </c>
      <c r="B223" t="s">
        <v>91</v>
      </c>
      <c r="C223">
        <v>17403.3</v>
      </c>
      <c r="D223">
        <v>7421</v>
      </c>
      <c r="E223">
        <v>1842</v>
      </c>
      <c r="F223">
        <v>1200</v>
      </c>
      <c r="G223">
        <v>642</v>
      </c>
      <c r="H223">
        <v>34.85</v>
      </c>
      <c r="I223">
        <v>48.68</v>
      </c>
      <c r="J223">
        <v>13189283.1</v>
      </c>
      <c r="K223">
        <v>17171.3</v>
      </c>
      <c r="N223" t="s">
        <v>91</v>
      </c>
      <c r="O223">
        <v>801</v>
      </c>
      <c r="P223">
        <v>482</v>
      </c>
      <c r="Q223">
        <v>319</v>
      </c>
      <c r="R223">
        <v>39.83</v>
      </c>
      <c r="S223">
        <v>24.19</v>
      </c>
      <c r="T223">
        <v>13189283.1</v>
      </c>
      <c r="U223">
        <v>17171.3</v>
      </c>
      <c r="W223" s="12">
        <f>(S224/S218)*100</f>
        <v>14.89387497157507</v>
      </c>
      <c r="X223" s="14">
        <f>(S224/S221)*100</f>
        <v>31.908831908831907</v>
      </c>
    </row>
    <row r="224" spans="1:24" x14ac:dyDescent="0.3">
      <c r="F224" s="2" t="s">
        <v>14</v>
      </c>
      <c r="I224" s="5"/>
      <c r="L224" s="6" t="s">
        <v>56</v>
      </c>
      <c r="O224" t="s">
        <v>14</v>
      </c>
      <c r="P224">
        <v>95</v>
      </c>
      <c r="Q224">
        <v>224</v>
      </c>
      <c r="S224" s="5">
        <f>(Q224/T223)*1000000</f>
        <v>16.983485630087053</v>
      </c>
    </row>
    <row r="225" spans="1:24" x14ac:dyDescent="0.3">
      <c r="F225" s="2" t="s">
        <v>17</v>
      </c>
      <c r="G225">
        <v>86</v>
      </c>
      <c r="I225" s="5">
        <f>(G225/J223)*1000000</f>
        <v>6.5204453758369931</v>
      </c>
      <c r="L225" s="6" t="s">
        <v>61</v>
      </c>
    </row>
    <row r="227" spans="1:24" x14ac:dyDescent="0.3">
      <c r="B227" t="s">
        <v>2</v>
      </c>
      <c r="C227" t="s">
        <v>3</v>
      </c>
      <c r="D227" t="s">
        <v>4</v>
      </c>
      <c r="E227" t="s">
        <v>5</v>
      </c>
      <c r="F227" t="s">
        <v>6</v>
      </c>
      <c r="G227" t="s">
        <v>7</v>
      </c>
      <c r="H227" t="s">
        <v>8</v>
      </c>
      <c r="I227" t="s">
        <v>9</v>
      </c>
      <c r="J227" t="s">
        <v>10</v>
      </c>
      <c r="K227" t="s">
        <v>48</v>
      </c>
      <c r="N227" t="s">
        <v>2</v>
      </c>
      <c r="O227" t="s">
        <v>5</v>
      </c>
      <c r="P227" t="s">
        <v>6</v>
      </c>
      <c r="Q227" t="s">
        <v>7</v>
      </c>
      <c r="R227" t="s">
        <v>8</v>
      </c>
      <c r="S227" t="s">
        <v>9</v>
      </c>
      <c r="T227" t="s">
        <v>10</v>
      </c>
      <c r="W227" t="s">
        <v>62</v>
      </c>
      <c r="X227" t="s">
        <v>50</v>
      </c>
    </row>
    <row r="228" spans="1:24" x14ac:dyDescent="0.3">
      <c r="A228" s="2" t="s">
        <v>52</v>
      </c>
      <c r="B228" t="s">
        <v>92</v>
      </c>
      <c r="C228">
        <v>22065.200000000001</v>
      </c>
      <c r="D228">
        <v>9271.6</v>
      </c>
      <c r="E228">
        <v>8021</v>
      </c>
      <c r="F228">
        <v>5151</v>
      </c>
      <c r="G228">
        <v>2870</v>
      </c>
      <c r="H228">
        <v>35.78</v>
      </c>
      <c r="I228">
        <v>1644.1</v>
      </c>
      <c r="J228">
        <v>1745647.9</v>
      </c>
      <c r="K228">
        <v>6219.5</v>
      </c>
      <c r="N228" t="s">
        <v>92</v>
      </c>
      <c r="O228">
        <v>8021</v>
      </c>
      <c r="P228">
        <v>5151</v>
      </c>
      <c r="Q228">
        <v>2870</v>
      </c>
      <c r="R228">
        <v>35.78</v>
      </c>
      <c r="S228">
        <v>1644.1</v>
      </c>
      <c r="T228">
        <v>1745647.9</v>
      </c>
      <c r="W228">
        <f>S229-S235</f>
        <v>24.632687954999405</v>
      </c>
      <c r="X228">
        <f>(W228/S229)*100</f>
        <v>72.881355932203391</v>
      </c>
    </row>
    <row r="229" spans="1:24" x14ac:dyDescent="0.3">
      <c r="G229">
        <v>29</v>
      </c>
      <c r="I229" s="3">
        <f>(G229/J228)*1000000</f>
        <v>16.612743039418202</v>
      </c>
      <c r="L229" s="6" t="s">
        <v>61</v>
      </c>
      <c r="Q229">
        <v>59</v>
      </c>
      <c r="S229" s="3">
        <f>(Q229/T228)*1000000</f>
        <v>33.798339287092205</v>
      </c>
      <c r="W229" t="s">
        <v>64</v>
      </c>
      <c r="X229" t="s">
        <v>55</v>
      </c>
    </row>
    <row r="230" spans="1:24" x14ac:dyDescent="0.3">
      <c r="B230" t="s">
        <v>2</v>
      </c>
      <c r="C230" t="s">
        <v>3</v>
      </c>
      <c r="D230" t="s">
        <v>4</v>
      </c>
      <c r="E230" t="s">
        <v>5</v>
      </c>
      <c r="F230" t="s">
        <v>6</v>
      </c>
      <c r="G230" t="s">
        <v>7</v>
      </c>
      <c r="H230" t="s">
        <v>8</v>
      </c>
      <c r="I230" t="s">
        <v>9</v>
      </c>
      <c r="J230" t="s">
        <v>10</v>
      </c>
      <c r="K230" t="s">
        <v>48</v>
      </c>
      <c r="N230" t="s">
        <v>2</v>
      </c>
      <c r="O230" t="s">
        <v>5</v>
      </c>
      <c r="P230" t="s">
        <v>6</v>
      </c>
      <c r="Q230" t="s">
        <v>7</v>
      </c>
      <c r="R230" t="s">
        <v>8</v>
      </c>
      <c r="S230" t="s">
        <v>9</v>
      </c>
      <c r="T230" t="s">
        <v>10</v>
      </c>
      <c r="U230" t="s">
        <v>48</v>
      </c>
      <c r="W230">
        <f>S232-S235</f>
        <v>525.30639197056871</v>
      </c>
      <c r="X230">
        <f>(W230/S232)*100</f>
        <v>98.285101822079312</v>
      </c>
    </row>
    <row r="231" spans="1:24" x14ac:dyDescent="0.3">
      <c r="A231" s="2" t="s">
        <v>13</v>
      </c>
      <c r="B231" t="s">
        <v>92</v>
      </c>
      <c r="C231">
        <v>22065.200000000001</v>
      </c>
      <c r="D231">
        <v>9271.6</v>
      </c>
      <c r="E231">
        <v>8021</v>
      </c>
      <c r="F231">
        <v>6500</v>
      </c>
      <c r="G231">
        <v>1521</v>
      </c>
      <c r="H231">
        <v>18.96</v>
      </c>
      <c r="I231">
        <v>871.31</v>
      </c>
      <c r="J231">
        <v>1745647.9</v>
      </c>
      <c r="K231">
        <v>6219.5</v>
      </c>
      <c r="N231" t="s">
        <v>92</v>
      </c>
      <c r="O231">
        <v>8021</v>
      </c>
      <c r="P231">
        <v>6500</v>
      </c>
      <c r="Q231">
        <v>1521</v>
      </c>
      <c r="R231">
        <v>18.96</v>
      </c>
      <c r="S231">
        <v>871.31</v>
      </c>
      <c r="T231">
        <v>1745647.9</v>
      </c>
      <c r="U231">
        <v>6219.5</v>
      </c>
    </row>
    <row r="232" spans="1:24" x14ac:dyDescent="0.3">
      <c r="F232" s="2" t="s">
        <v>17</v>
      </c>
      <c r="G232">
        <v>51</v>
      </c>
      <c r="I232" s="4">
        <f>(G232/J231)*1000000</f>
        <v>29.215513621045805</v>
      </c>
      <c r="L232" s="6" t="s">
        <v>61</v>
      </c>
      <c r="P232">
        <v>588</v>
      </c>
      <c r="Q232">
        <f>Q231-P232</f>
        <v>933</v>
      </c>
      <c r="S232" s="4">
        <f>(Q232/T231)*1000000</f>
        <v>534.47204330266152</v>
      </c>
      <c r="W232" s="7" t="s">
        <v>58</v>
      </c>
      <c r="X232" s="9" t="s">
        <v>59</v>
      </c>
    </row>
    <row r="233" spans="1:24" x14ac:dyDescent="0.3">
      <c r="F233" s="2" t="s">
        <v>14</v>
      </c>
      <c r="I233" s="4"/>
      <c r="L233" s="6" t="s">
        <v>56</v>
      </c>
      <c r="N233" t="s">
        <v>2</v>
      </c>
      <c r="O233" t="s">
        <v>5</v>
      </c>
      <c r="P233" t="s">
        <v>6</v>
      </c>
      <c r="Q233" t="s">
        <v>7</v>
      </c>
      <c r="R233" t="s">
        <v>8</v>
      </c>
      <c r="S233" t="s">
        <v>9</v>
      </c>
      <c r="T233" t="s">
        <v>10</v>
      </c>
      <c r="U233" t="s">
        <v>48</v>
      </c>
      <c r="W233" s="12">
        <f>(S235/S229)*100</f>
        <v>27.118644067796609</v>
      </c>
      <c r="X233" s="14">
        <f>(S235/S232)*100</f>
        <v>1.714898177920686</v>
      </c>
    </row>
    <row r="234" spans="1:24" x14ac:dyDescent="0.3">
      <c r="B234" t="s">
        <v>2</v>
      </c>
      <c r="C234" t="s">
        <v>3</v>
      </c>
      <c r="D234" t="s">
        <v>4</v>
      </c>
      <c r="E234" t="s">
        <v>5</v>
      </c>
      <c r="F234" t="s">
        <v>6</v>
      </c>
      <c r="G234" t="s">
        <v>7</v>
      </c>
      <c r="H234" t="s">
        <v>8</v>
      </c>
      <c r="I234" t="s">
        <v>9</v>
      </c>
      <c r="J234" t="s">
        <v>10</v>
      </c>
      <c r="K234" t="s">
        <v>48</v>
      </c>
      <c r="N234" t="s">
        <v>92</v>
      </c>
      <c r="O234">
        <v>30</v>
      </c>
      <c r="P234">
        <v>10</v>
      </c>
      <c r="Q234">
        <v>20</v>
      </c>
      <c r="R234">
        <v>66.67</v>
      </c>
      <c r="S234">
        <v>11.46</v>
      </c>
      <c r="T234">
        <v>1745647.9</v>
      </c>
      <c r="U234">
        <v>6219.5</v>
      </c>
    </row>
    <row r="235" spans="1:24" x14ac:dyDescent="0.3">
      <c r="A235" s="2" t="s">
        <v>15</v>
      </c>
      <c r="B235" t="s">
        <v>92</v>
      </c>
      <c r="C235">
        <v>22065.200000000001</v>
      </c>
      <c r="D235">
        <v>9271.6</v>
      </c>
      <c r="E235">
        <v>57</v>
      </c>
      <c r="F235">
        <v>16</v>
      </c>
      <c r="G235">
        <v>41</v>
      </c>
      <c r="H235">
        <v>71.930000000000007</v>
      </c>
      <c r="I235">
        <v>23.49</v>
      </c>
      <c r="J235">
        <v>1745647.9</v>
      </c>
      <c r="K235">
        <v>6219.5</v>
      </c>
      <c r="P235">
        <v>4</v>
      </c>
      <c r="Q235">
        <f>Q234-P235</f>
        <v>16</v>
      </c>
      <c r="S235" s="5">
        <f>(Q235/T234)*1000000</f>
        <v>9.1656513320928017</v>
      </c>
    </row>
    <row r="236" spans="1:24" x14ac:dyDescent="0.3">
      <c r="F236" s="2" t="s">
        <v>14</v>
      </c>
      <c r="G236">
        <v>10</v>
      </c>
      <c r="I236" s="5">
        <f>(G236/J235)*1000000</f>
        <v>5.7285320825579999</v>
      </c>
      <c r="L236" s="6" t="s">
        <v>61</v>
      </c>
      <c r="W236" t="s">
        <v>93</v>
      </c>
    </row>
    <row r="237" spans="1:24" x14ac:dyDescent="0.3">
      <c r="F237" s="2" t="s">
        <v>17</v>
      </c>
      <c r="G237">
        <v>12</v>
      </c>
      <c r="I237" s="5">
        <f>(G237/J235)*1000000</f>
        <v>6.8742384990696008</v>
      </c>
      <c r="L237" s="6" t="s">
        <v>61</v>
      </c>
    </row>
    <row r="239" spans="1:24" x14ac:dyDescent="0.3">
      <c r="B239" t="s">
        <v>2</v>
      </c>
      <c r="C239" t="s">
        <v>3</v>
      </c>
      <c r="D239" t="s">
        <v>4</v>
      </c>
      <c r="E239" t="s">
        <v>5</v>
      </c>
      <c r="F239" t="s">
        <v>6</v>
      </c>
      <c r="G239" t="s">
        <v>7</v>
      </c>
      <c r="H239" t="s">
        <v>8</v>
      </c>
      <c r="I239" t="s">
        <v>9</v>
      </c>
      <c r="J239" t="s">
        <v>10</v>
      </c>
      <c r="K239" t="s">
        <v>48</v>
      </c>
      <c r="N239" t="s">
        <v>2</v>
      </c>
      <c r="O239" t="s">
        <v>5</v>
      </c>
      <c r="P239" t="s">
        <v>6</v>
      </c>
      <c r="Q239" t="s">
        <v>7</v>
      </c>
      <c r="R239" t="s">
        <v>8</v>
      </c>
      <c r="S239" t="s">
        <v>9</v>
      </c>
      <c r="T239" t="s">
        <v>10</v>
      </c>
      <c r="U239" t="s">
        <v>48</v>
      </c>
      <c r="W239" t="s">
        <v>62</v>
      </c>
      <c r="X239" t="s">
        <v>50</v>
      </c>
    </row>
    <row r="240" spans="1:24" x14ac:dyDescent="0.3">
      <c r="A240" s="2" t="s">
        <v>52</v>
      </c>
      <c r="B240" t="s">
        <v>94</v>
      </c>
      <c r="C240">
        <v>20823.8</v>
      </c>
      <c r="D240">
        <v>12853.4</v>
      </c>
      <c r="E240">
        <v>16525</v>
      </c>
      <c r="F240">
        <v>16125</v>
      </c>
      <c r="G240">
        <v>400</v>
      </c>
      <c r="H240">
        <v>2.4209999999999998</v>
      </c>
      <c r="I240" s="3">
        <v>37.04</v>
      </c>
      <c r="J240">
        <v>10799546.1</v>
      </c>
      <c r="K240">
        <v>14353.7</v>
      </c>
      <c r="N240" t="s">
        <v>94</v>
      </c>
      <c r="O240">
        <v>16526</v>
      </c>
      <c r="P240">
        <v>16125</v>
      </c>
      <c r="Q240">
        <v>401</v>
      </c>
      <c r="R240">
        <v>2.4260000000000002</v>
      </c>
      <c r="S240" s="3">
        <v>37.130000000000003</v>
      </c>
      <c r="T240">
        <v>10799546.1</v>
      </c>
      <c r="U240">
        <v>14353.7</v>
      </c>
      <c r="W240">
        <f>S240-S246</f>
        <v>25.740632441302324</v>
      </c>
      <c r="X240">
        <f>(W240/S240)*100</f>
        <v>69.325700084304671</v>
      </c>
    </row>
    <row r="241" spans="1:24" x14ac:dyDescent="0.3">
      <c r="A241" s="2"/>
      <c r="B241" t="s">
        <v>2</v>
      </c>
      <c r="C241" t="s">
        <v>3</v>
      </c>
      <c r="D241" t="s">
        <v>4</v>
      </c>
      <c r="E241" t="s">
        <v>5</v>
      </c>
      <c r="F241" t="s">
        <v>6</v>
      </c>
      <c r="G241" t="s">
        <v>7</v>
      </c>
      <c r="H241" t="s">
        <v>8</v>
      </c>
      <c r="I241" t="s">
        <v>9</v>
      </c>
      <c r="J241" t="s">
        <v>10</v>
      </c>
      <c r="K241" t="s">
        <v>48</v>
      </c>
      <c r="N241" t="s">
        <v>2</v>
      </c>
      <c r="O241" t="s">
        <v>5</v>
      </c>
      <c r="P241" t="s">
        <v>6</v>
      </c>
      <c r="Q241" t="s">
        <v>7</v>
      </c>
      <c r="R241" t="s">
        <v>8</v>
      </c>
      <c r="S241" t="s">
        <v>9</v>
      </c>
      <c r="T241" t="s">
        <v>10</v>
      </c>
      <c r="U241" t="s">
        <v>48</v>
      </c>
      <c r="W241" t="s">
        <v>64</v>
      </c>
      <c r="X241" t="s">
        <v>55</v>
      </c>
    </row>
    <row r="242" spans="1:24" x14ac:dyDescent="0.3">
      <c r="A242" s="2" t="s">
        <v>13</v>
      </c>
      <c r="B242" t="s">
        <v>94</v>
      </c>
      <c r="C242">
        <v>20823.8</v>
      </c>
      <c r="D242">
        <v>12853.4</v>
      </c>
      <c r="E242">
        <v>16490</v>
      </c>
      <c r="F242">
        <v>15525</v>
      </c>
      <c r="G242">
        <v>965</v>
      </c>
      <c r="H242">
        <v>5.8520000000000003</v>
      </c>
      <c r="I242" s="4">
        <v>89.36</v>
      </c>
      <c r="J242">
        <v>10799546.1</v>
      </c>
      <c r="K242">
        <v>14353.7</v>
      </c>
      <c r="N242" t="s">
        <v>94</v>
      </c>
      <c r="O242">
        <v>16493</v>
      </c>
      <c r="P242">
        <v>15527</v>
      </c>
      <c r="Q242">
        <v>966</v>
      </c>
      <c r="R242">
        <v>5.8570000000000002</v>
      </c>
      <c r="S242">
        <v>89.45</v>
      </c>
      <c r="T242">
        <v>10799546.1</v>
      </c>
      <c r="U242">
        <v>14353.7</v>
      </c>
      <c r="W242">
        <f>S243-S246</f>
        <v>50.928066319379852</v>
      </c>
      <c r="X242">
        <f>(W242/S243)*100</f>
        <v>81.723625557206532</v>
      </c>
    </row>
    <row r="243" spans="1:24" x14ac:dyDescent="0.3">
      <c r="A243" s="2"/>
      <c r="F243" s="2" t="s">
        <v>14</v>
      </c>
      <c r="I243" s="4"/>
      <c r="L243" s="6" t="s">
        <v>56</v>
      </c>
      <c r="P243">
        <v>293</v>
      </c>
      <c r="Q243">
        <v>673</v>
      </c>
      <c r="S243" s="4">
        <f>(Q243/T242)*1000000</f>
        <v>62.31743387807753</v>
      </c>
    </row>
    <row r="244" spans="1:24" x14ac:dyDescent="0.3">
      <c r="A244" s="2"/>
      <c r="B244" t="s">
        <v>2</v>
      </c>
      <c r="C244" t="s">
        <v>3</v>
      </c>
      <c r="D244" t="s">
        <v>4</v>
      </c>
      <c r="E244" t="s">
        <v>5</v>
      </c>
      <c r="F244" t="s">
        <v>6</v>
      </c>
      <c r="G244" t="s">
        <v>7</v>
      </c>
      <c r="H244" t="s">
        <v>8</v>
      </c>
      <c r="I244" t="s">
        <v>9</v>
      </c>
      <c r="J244" t="s">
        <v>10</v>
      </c>
      <c r="K244" t="s">
        <v>48</v>
      </c>
      <c r="N244" t="s">
        <v>2</v>
      </c>
      <c r="O244" t="s">
        <v>5</v>
      </c>
      <c r="P244" t="s">
        <v>6</v>
      </c>
      <c r="Q244" t="s">
        <v>7</v>
      </c>
      <c r="R244" t="s">
        <v>8</v>
      </c>
      <c r="S244" t="s">
        <v>9</v>
      </c>
      <c r="T244" t="s">
        <v>10</v>
      </c>
      <c r="U244" t="s">
        <v>48</v>
      </c>
      <c r="W244" s="7" t="s">
        <v>58</v>
      </c>
      <c r="X244" s="9" t="s">
        <v>59</v>
      </c>
    </row>
    <row r="245" spans="1:24" x14ac:dyDescent="0.3">
      <c r="A245" s="2" t="s">
        <v>15</v>
      </c>
      <c r="B245" t="s">
        <v>94</v>
      </c>
      <c r="C245">
        <v>20823.8</v>
      </c>
      <c r="D245">
        <v>12853.4</v>
      </c>
      <c r="E245">
        <v>1206</v>
      </c>
      <c r="F245">
        <v>931</v>
      </c>
      <c r="G245">
        <v>275</v>
      </c>
      <c r="H245">
        <v>22.8</v>
      </c>
      <c r="I245">
        <v>25.46</v>
      </c>
      <c r="J245">
        <v>10799546.1</v>
      </c>
      <c r="K245">
        <v>14353.7</v>
      </c>
      <c r="N245" t="s">
        <v>94</v>
      </c>
      <c r="O245">
        <v>726</v>
      </c>
      <c r="P245">
        <v>562</v>
      </c>
      <c r="Q245">
        <v>164</v>
      </c>
      <c r="R245">
        <v>22.59</v>
      </c>
      <c r="S245">
        <v>15.19</v>
      </c>
      <c r="T245">
        <v>10799546.1</v>
      </c>
      <c r="U245">
        <v>14353.7</v>
      </c>
      <c r="W245" s="12">
        <f>(S246/S240)*100</f>
        <v>30.674299915695329</v>
      </c>
      <c r="X245" s="14">
        <f>(S246/S243)*100</f>
        <v>18.276374442793465</v>
      </c>
    </row>
    <row r="246" spans="1:24" x14ac:dyDescent="0.3">
      <c r="F246" s="2" t="s">
        <v>14</v>
      </c>
      <c r="I246" s="5"/>
      <c r="L246" s="6" t="s">
        <v>56</v>
      </c>
      <c r="P246">
        <v>41</v>
      </c>
      <c r="Q246">
        <v>123</v>
      </c>
      <c r="S246" s="5">
        <f>(Q246/T245)*1000000</f>
        <v>11.389367558697677</v>
      </c>
    </row>
    <row r="247" spans="1:24" x14ac:dyDescent="0.3">
      <c r="F247" s="2" t="s">
        <v>17</v>
      </c>
      <c r="G247">
        <v>48</v>
      </c>
      <c r="I247" s="5">
        <f>(G247/J245)*1000000</f>
        <v>4.4446312424186045</v>
      </c>
      <c r="L247" s="6" t="s">
        <v>61</v>
      </c>
    </row>
    <row r="249" spans="1:24" x14ac:dyDescent="0.3">
      <c r="B249" t="s">
        <v>2</v>
      </c>
      <c r="C249" t="s">
        <v>3</v>
      </c>
      <c r="D249" t="s">
        <v>4</v>
      </c>
      <c r="E249" t="s">
        <v>5</v>
      </c>
      <c r="F249" t="s">
        <v>6</v>
      </c>
      <c r="G249" t="s">
        <v>7</v>
      </c>
      <c r="H249" t="s">
        <v>8</v>
      </c>
      <c r="I249" t="s">
        <v>9</v>
      </c>
      <c r="J249" t="s">
        <v>10</v>
      </c>
      <c r="K249" t="s">
        <v>48</v>
      </c>
      <c r="N249" t="s">
        <v>2</v>
      </c>
      <c r="O249" t="s">
        <v>5</v>
      </c>
      <c r="P249" t="s">
        <v>6</v>
      </c>
      <c r="Q249" t="s">
        <v>7</v>
      </c>
      <c r="R249" t="s">
        <v>8</v>
      </c>
      <c r="S249" t="s">
        <v>9</v>
      </c>
      <c r="T249" t="s">
        <v>10</v>
      </c>
      <c r="U249" t="s">
        <v>48</v>
      </c>
      <c r="W249" t="s">
        <v>62</v>
      </c>
      <c r="X249" t="s">
        <v>50</v>
      </c>
    </row>
    <row r="250" spans="1:24" x14ac:dyDescent="0.3">
      <c r="A250" s="2" t="s">
        <v>52</v>
      </c>
      <c r="B250" t="s">
        <v>95</v>
      </c>
      <c r="C250">
        <v>19364.5</v>
      </c>
      <c r="D250">
        <v>5716</v>
      </c>
      <c r="E250">
        <v>5937</v>
      </c>
      <c r="F250">
        <v>5856</v>
      </c>
      <c r="G250">
        <v>81</v>
      </c>
      <c r="H250">
        <v>1.3640000000000001</v>
      </c>
      <c r="I250">
        <v>60.36</v>
      </c>
      <c r="J250">
        <v>1342058.1000000001</v>
      </c>
      <c r="K250">
        <v>6369.8</v>
      </c>
      <c r="N250" t="s">
        <v>95</v>
      </c>
      <c r="O250">
        <v>5937</v>
      </c>
      <c r="P250">
        <v>5856</v>
      </c>
      <c r="Q250">
        <v>81</v>
      </c>
      <c r="R250">
        <v>1.3640000000000001</v>
      </c>
      <c r="S250" s="3">
        <v>60.36</v>
      </c>
      <c r="T250">
        <v>1342058.1000000001</v>
      </c>
      <c r="U250">
        <v>6369.8</v>
      </c>
      <c r="W250">
        <f>S250-S255</f>
        <v>57.379503104969899</v>
      </c>
      <c r="X250">
        <f>(W250/S250)*100</f>
        <v>95.062132380665844</v>
      </c>
    </row>
    <row r="251" spans="1:24" x14ac:dyDescent="0.3">
      <c r="G251">
        <v>13</v>
      </c>
      <c r="I251" s="3">
        <f>(G251/J250)*1000000</f>
        <v>9.6866149088478366</v>
      </c>
      <c r="L251" s="6" t="s">
        <v>61</v>
      </c>
      <c r="N251" t="s">
        <v>2</v>
      </c>
      <c r="O251" t="s">
        <v>5</v>
      </c>
      <c r="P251" t="s">
        <v>6</v>
      </c>
      <c r="Q251" t="s">
        <v>7</v>
      </c>
      <c r="R251" t="s">
        <v>8</v>
      </c>
      <c r="S251" t="s">
        <v>9</v>
      </c>
      <c r="T251" t="s">
        <v>10</v>
      </c>
      <c r="U251" t="s">
        <v>48</v>
      </c>
      <c r="W251" t="s">
        <v>64</v>
      </c>
      <c r="X251" t="s">
        <v>55</v>
      </c>
    </row>
    <row r="252" spans="1:24" x14ac:dyDescent="0.3">
      <c r="B252" s="1" t="s">
        <v>2</v>
      </c>
      <c r="C252" t="s">
        <v>3</v>
      </c>
      <c r="D252" t="s">
        <v>4</v>
      </c>
      <c r="E252" t="s">
        <v>5</v>
      </c>
      <c r="F252" t="s">
        <v>6</v>
      </c>
      <c r="G252" t="s">
        <v>7</v>
      </c>
      <c r="H252" t="s">
        <v>8</v>
      </c>
      <c r="I252" t="s">
        <v>9</v>
      </c>
      <c r="J252" t="s">
        <v>10</v>
      </c>
      <c r="K252" t="s">
        <v>48</v>
      </c>
      <c r="N252" t="s">
        <v>95</v>
      </c>
      <c r="O252">
        <v>5937</v>
      </c>
      <c r="P252">
        <v>5713</v>
      </c>
      <c r="Q252">
        <v>224</v>
      </c>
      <c r="R252">
        <v>3.7730000000000001</v>
      </c>
      <c r="S252">
        <v>166.91</v>
      </c>
      <c r="T252">
        <v>1342058.1000000001</v>
      </c>
      <c r="U252">
        <v>6369.8</v>
      </c>
      <c r="W252">
        <f>S253-S255</f>
        <v>144.55409940895998</v>
      </c>
      <c r="X252">
        <f>(W252/S253)*100</f>
        <v>97.979797979797965</v>
      </c>
    </row>
    <row r="253" spans="1:24" x14ac:dyDescent="0.3">
      <c r="A253" s="2" t="s">
        <v>13</v>
      </c>
      <c r="B253" s="1" t="s">
        <v>95</v>
      </c>
      <c r="C253">
        <v>19364.5</v>
      </c>
      <c r="D253">
        <v>5716</v>
      </c>
      <c r="E253">
        <v>5937</v>
      </c>
      <c r="F253">
        <v>5713</v>
      </c>
      <c r="G253">
        <v>224</v>
      </c>
      <c r="H253">
        <v>3.7730000000000001</v>
      </c>
      <c r="I253">
        <v>166.91</v>
      </c>
      <c r="J253">
        <v>1342058.1000000001</v>
      </c>
      <c r="K253">
        <v>6369.8</v>
      </c>
      <c r="P253">
        <v>26</v>
      </c>
      <c r="Q253">
        <f>Q252-P253</f>
        <v>198</v>
      </c>
      <c r="S253" s="4">
        <f>(Q253/T252)*1000000</f>
        <v>147.5345963039901</v>
      </c>
    </row>
    <row r="254" spans="1:24" x14ac:dyDescent="0.3">
      <c r="F254" s="2" t="s">
        <v>17</v>
      </c>
      <c r="G254">
        <v>59</v>
      </c>
      <c r="I254" s="4">
        <f>(G254/J253)*1000000</f>
        <v>43.962329201694025</v>
      </c>
      <c r="L254" s="6" t="s">
        <v>61</v>
      </c>
      <c r="N254" t="s">
        <v>2</v>
      </c>
      <c r="P254" t="s">
        <v>6</v>
      </c>
      <c r="Q254" t="s">
        <v>7</v>
      </c>
      <c r="S254" t="s">
        <v>96</v>
      </c>
      <c r="T254" t="s">
        <v>10</v>
      </c>
      <c r="U254" t="s">
        <v>48</v>
      </c>
      <c r="W254" s="7" t="s">
        <v>58</v>
      </c>
      <c r="X254" s="9" t="s">
        <v>59</v>
      </c>
    </row>
    <row r="255" spans="1:24" x14ac:dyDescent="0.3">
      <c r="F255" s="2" t="s">
        <v>14</v>
      </c>
      <c r="I255" s="4"/>
      <c r="L255" s="6" t="s">
        <v>56</v>
      </c>
      <c r="N255" t="s">
        <v>95</v>
      </c>
      <c r="P255">
        <v>0</v>
      </c>
      <c r="Q255">
        <v>4</v>
      </c>
      <c r="S255" s="5">
        <f>(Q255/T255)*1000000</f>
        <v>2.980496895030103</v>
      </c>
      <c r="T255">
        <v>1342058.1000000001</v>
      </c>
      <c r="U255">
        <v>6369.8</v>
      </c>
      <c r="W255" s="12">
        <f>(S255/S250)*100</f>
        <v>4.9378676193341668</v>
      </c>
      <c r="X255" s="14">
        <f>(S255/S253)*100</f>
        <v>2.0202020202020199</v>
      </c>
    </row>
    <row r="256" spans="1:24" x14ac:dyDescent="0.3">
      <c r="B256" t="s">
        <v>2</v>
      </c>
      <c r="C256" t="s">
        <v>3</v>
      </c>
      <c r="D256" t="s">
        <v>4</v>
      </c>
      <c r="E256" t="s">
        <v>5</v>
      </c>
      <c r="F256" t="s">
        <v>6</v>
      </c>
      <c r="G256" t="s">
        <v>7</v>
      </c>
      <c r="H256" t="s">
        <v>8</v>
      </c>
      <c r="I256" t="s">
        <v>9</v>
      </c>
      <c r="J256" t="s">
        <v>10</v>
      </c>
      <c r="K256" t="s">
        <v>48</v>
      </c>
    </row>
    <row r="257" spans="1:24" x14ac:dyDescent="0.3">
      <c r="A257" s="2" t="s">
        <v>15</v>
      </c>
      <c r="B257" t="s">
        <v>95</v>
      </c>
      <c r="C257">
        <v>19364.5</v>
      </c>
      <c r="D257">
        <v>5716</v>
      </c>
      <c r="E257">
        <v>1</v>
      </c>
      <c r="F257">
        <v>0</v>
      </c>
      <c r="G257">
        <v>1</v>
      </c>
      <c r="H257">
        <v>100</v>
      </c>
      <c r="I257">
        <v>0.74509999999999998</v>
      </c>
      <c r="J257">
        <v>1342058.1000000001</v>
      </c>
      <c r="K257">
        <v>6369.8</v>
      </c>
    </row>
    <row r="258" spans="1:24" x14ac:dyDescent="0.3">
      <c r="F258" s="2" t="s">
        <v>14</v>
      </c>
      <c r="G258">
        <v>2</v>
      </c>
      <c r="I258" s="5">
        <f>(G258/J257)*1000000</f>
        <v>1.4902484475150515</v>
      </c>
      <c r="L258" s="6" t="s">
        <v>61</v>
      </c>
    </row>
    <row r="259" spans="1:24" x14ac:dyDescent="0.3">
      <c r="F259" s="2" t="s">
        <v>17</v>
      </c>
      <c r="G259">
        <v>2</v>
      </c>
      <c r="I259" s="5">
        <f>(G259/J257)*1000000</f>
        <v>1.4902484475150515</v>
      </c>
      <c r="L259" s="6" t="s">
        <v>61</v>
      </c>
    </row>
    <row r="261" spans="1:24" x14ac:dyDescent="0.3">
      <c r="B261" t="s">
        <v>2</v>
      </c>
      <c r="C261" t="s">
        <v>3</v>
      </c>
      <c r="D261" t="s">
        <v>4</v>
      </c>
      <c r="E261" t="s">
        <v>5</v>
      </c>
      <c r="F261" t="s">
        <v>6</v>
      </c>
      <c r="G261" t="s">
        <v>7</v>
      </c>
      <c r="H261" t="s">
        <v>8</v>
      </c>
      <c r="I261" t="s">
        <v>9</v>
      </c>
      <c r="J261" t="s">
        <v>10</v>
      </c>
      <c r="K261" t="s">
        <v>48</v>
      </c>
      <c r="N261" t="s">
        <v>2</v>
      </c>
      <c r="O261" t="s">
        <v>5</v>
      </c>
      <c r="P261" t="s">
        <v>6</v>
      </c>
      <c r="Q261" t="s">
        <v>7</v>
      </c>
      <c r="R261" t="s">
        <v>8</v>
      </c>
      <c r="S261" t="s">
        <v>9</v>
      </c>
      <c r="T261" t="s">
        <v>10</v>
      </c>
      <c r="U261" t="s">
        <v>48</v>
      </c>
      <c r="W261" t="s">
        <v>62</v>
      </c>
      <c r="X261" t="s">
        <v>50</v>
      </c>
    </row>
    <row r="262" spans="1:24" x14ac:dyDescent="0.3">
      <c r="A262" s="2" t="s">
        <v>52</v>
      </c>
      <c r="B262" t="s">
        <v>97</v>
      </c>
      <c r="C262">
        <v>15835.2</v>
      </c>
      <c r="D262">
        <v>10360</v>
      </c>
      <c r="E262">
        <v>4260</v>
      </c>
      <c r="F262">
        <v>3935</v>
      </c>
      <c r="G262">
        <v>325</v>
      </c>
      <c r="H262">
        <v>7.6289999999999996</v>
      </c>
      <c r="I262" s="3">
        <v>57.79</v>
      </c>
      <c r="J262">
        <v>5623675.2000000002</v>
      </c>
      <c r="K262">
        <v>11109.5</v>
      </c>
      <c r="N262" t="s">
        <v>97</v>
      </c>
      <c r="O262">
        <v>5641</v>
      </c>
      <c r="P262">
        <v>5198</v>
      </c>
      <c r="Q262">
        <v>443</v>
      </c>
      <c r="R262">
        <v>7.8529999999999998</v>
      </c>
      <c r="S262" s="3">
        <v>78.77</v>
      </c>
      <c r="T262">
        <v>5623675.2000000002</v>
      </c>
      <c r="U262">
        <v>11109.5</v>
      </c>
      <c r="W262">
        <f>S262-S268</f>
        <v>48.362838505324774</v>
      </c>
      <c r="X262">
        <f>(W262/S262)*100</f>
        <v>61.397535235908052</v>
      </c>
    </row>
    <row r="263" spans="1:24" x14ac:dyDescent="0.3">
      <c r="A263" s="2"/>
      <c r="B263" t="s">
        <v>2</v>
      </c>
      <c r="C263" t="s">
        <v>3</v>
      </c>
      <c r="D263" t="s">
        <v>4</v>
      </c>
      <c r="E263" t="s">
        <v>5</v>
      </c>
      <c r="F263" t="s">
        <v>6</v>
      </c>
      <c r="G263" t="s">
        <v>7</v>
      </c>
      <c r="H263" t="s">
        <v>8</v>
      </c>
      <c r="I263" t="s">
        <v>9</v>
      </c>
      <c r="J263" t="s">
        <v>10</v>
      </c>
      <c r="K263" t="s">
        <v>48</v>
      </c>
      <c r="N263" t="s">
        <v>2</v>
      </c>
      <c r="O263" t="s">
        <v>5</v>
      </c>
      <c r="P263" t="s">
        <v>6</v>
      </c>
      <c r="Q263" t="s">
        <v>7</v>
      </c>
      <c r="R263" t="s">
        <v>8</v>
      </c>
      <c r="S263" t="s">
        <v>9</v>
      </c>
      <c r="T263" t="s">
        <v>10</v>
      </c>
      <c r="U263" t="s">
        <v>48</v>
      </c>
      <c r="W263" t="s">
        <v>64</v>
      </c>
      <c r="X263" t="s">
        <v>55</v>
      </c>
    </row>
    <row r="264" spans="1:24" x14ac:dyDescent="0.3">
      <c r="A264" s="2" t="s">
        <v>13</v>
      </c>
      <c r="B264" t="s">
        <v>97</v>
      </c>
      <c r="C264">
        <v>15835.2</v>
      </c>
      <c r="D264">
        <v>10360</v>
      </c>
      <c r="E264">
        <v>4276</v>
      </c>
      <c r="F264">
        <v>3911</v>
      </c>
      <c r="G264">
        <v>365</v>
      </c>
      <c r="H264">
        <v>8.5359999999999996</v>
      </c>
      <c r="I264" s="4">
        <v>64.900000000000006</v>
      </c>
      <c r="J264">
        <v>5623675.2000000002</v>
      </c>
      <c r="K264">
        <v>11109.5</v>
      </c>
      <c r="N264" t="s">
        <v>97</v>
      </c>
      <c r="O264">
        <v>5653</v>
      </c>
      <c r="P264">
        <v>5174</v>
      </c>
      <c r="Q264">
        <v>479</v>
      </c>
      <c r="R264">
        <v>8.4730000000000008</v>
      </c>
      <c r="S264">
        <v>85.18</v>
      </c>
      <c r="T264">
        <v>5623675.2000000002</v>
      </c>
      <c r="U264">
        <v>11109.5</v>
      </c>
      <c r="W264">
        <f>S265-S268</f>
        <v>22.760916206540518</v>
      </c>
      <c r="X264">
        <f>(W264/S265)*100</f>
        <v>42.809364548494983</v>
      </c>
    </row>
    <row r="265" spans="1:24" x14ac:dyDescent="0.3">
      <c r="A265" s="2"/>
      <c r="F265" s="2" t="s">
        <v>14</v>
      </c>
      <c r="I265" s="4"/>
      <c r="L265" s="6" t="s">
        <v>56</v>
      </c>
      <c r="P265">
        <v>180</v>
      </c>
      <c r="Q265">
        <v>299</v>
      </c>
      <c r="S265" s="4">
        <f>(Q265/T264)*1000000</f>
        <v>53.168077701215744</v>
      </c>
    </row>
    <row r="266" spans="1:24" x14ac:dyDescent="0.3">
      <c r="A266" s="2"/>
      <c r="B266" t="s">
        <v>2</v>
      </c>
      <c r="C266" t="s">
        <v>3</v>
      </c>
      <c r="D266" t="s">
        <v>4</v>
      </c>
      <c r="E266" t="s">
        <v>5</v>
      </c>
      <c r="F266" t="s">
        <v>6</v>
      </c>
      <c r="G266" t="s">
        <v>7</v>
      </c>
      <c r="H266" t="s">
        <v>8</v>
      </c>
      <c r="I266" t="s">
        <v>9</v>
      </c>
      <c r="J266" t="s">
        <v>10</v>
      </c>
      <c r="K266" t="s">
        <v>48</v>
      </c>
      <c r="N266" t="s">
        <v>2</v>
      </c>
      <c r="O266" t="s">
        <v>5</v>
      </c>
      <c r="P266" t="s">
        <v>6</v>
      </c>
      <c r="Q266" t="s">
        <v>7</v>
      </c>
      <c r="R266" t="s">
        <v>8</v>
      </c>
      <c r="S266" t="s">
        <v>9</v>
      </c>
      <c r="T266" t="s">
        <v>10</v>
      </c>
      <c r="U266" t="s">
        <v>48</v>
      </c>
      <c r="W266" s="7" t="s">
        <v>58</v>
      </c>
      <c r="X266" s="9" t="s">
        <v>59</v>
      </c>
    </row>
    <row r="267" spans="1:24" x14ac:dyDescent="0.3">
      <c r="A267" s="2" t="s">
        <v>15</v>
      </c>
      <c r="B267" t="s">
        <v>97</v>
      </c>
      <c r="C267">
        <v>15835.2</v>
      </c>
      <c r="D267">
        <v>10360</v>
      </c>
      <c r="E267">
        <v>721</v>
      </c>
      <c r="F267">
        <v>424</v>
      </c>
      <c r="G267">
        <v>297</v>
      </c>
      <c r="H267">
        <v>41.19</v>
      </c>
      <c r="I267">
        <v>52.81</v>
      </c>
      <c r="J267">
        <v>5623675.2000000002</v>
      </c>
      <c r="K267">
        <v>11109.5</v>
      </c>
      <c r="N267" t="s">
        <v>97</v>
      </c>
      <c r="O267">
        <v>543</v>
      </c>
      <c r="P267">
        <v>282</v>
      </c>
      <c r="Q267">
        <v>261</v>
      </c>
      <c r="R267">
        <v>48.07</v>
      </c>
      <c r="S267">
        <v>46.41</v>
      </c>
      <c r="T267">
        <v>5623675.2000000002</v>
      </c>
      <c r="U267">
        <v>11109.5</v>
      </c>
      <c r="W267" s="12">
        <f>(S268/S262)*100</f>
        <v>38.602464764091948</v>
      </c>
      <c r="X267" s="14">
        <f>(S268/S265)*100</f>
        <v>57.190635451505024</v>
      </c>
    </row>
    <row r="268" spans="1:24" x14ac:dyDescent="0.3">
      <c r="F268" s="2" t="s">
        <v>14</v>
      </c>
      <c r="I268" s="5"/>
      <c r="L268" s="6" t="s">
        <v>56</v>
      </c>
      <c r="P268">
        <v>90</v>
      </c>
      <c r="Q268">
        <v>171</v>
      </c>
      <c r="S268" s="5">
        <f>(Q268/T267)*1000000</f>
        <v>30.407161494675226</v>
      </c>
    </row>
    <row r="269" spans="1:24" x14ac:dyDescent="0.3">
      <c r="F269" s="2" t="s">
        <v>17</v>
      </c>
      <c r="G269">
        <v>105</v>
      </c>
      <c r="I269" s="5">
        <f>(G269/J267)*1000000</f>
        <v>18.671064075677769</v>
      </c>
      <c r="L269" s="6" t="s">
        <v>61</v>
      </c>
    </row>
    <row r="271" spans="1:24" x14ac:dyDescent="0.3">
      <c r="B271" t="s">
        <v>2</v>
      </c>
      <c r="C271" t="s">
        <v>3</v>
      </c>
      <c r="D271" t="s">
        <v>4</v>
      </c>
      <c r="E271" t="s">
        <v>5</v>
      </c>
      <c r="F271" t="s">
        <v>6</v>
      </c>
      <c r="G271" t="s">
        <v>7</v>
      </c>
      <c r="H271" t="s">
        <v>8</v>
      </c>
      <c r="I271" t="s">
        <v>9</v>
      </c>
      <c r="J271" t="s">
        <v>10</v>
      </c>
      <c r="K271" t="s">
        <v>48</v>
      </c>
      <c r="N271" t="s">
        <v>2</v>
      </c>
      <c r="O271" t="s">
        <v>5</v>
      </c>
      <c r="P271" t="s">
        <v>6</v>
      </c>
      <c r="Q271" t="s">
        <v>7</v>
      </c>
      <c r="R271" t="s">
        <v>8</v>
      </c>
      <c r="S271" t="s">
        <v>9</v>
      </c>
      <c r="T271" t="s">
        <v>10</v>
      </c>
      <c r="U271" t="s">
        <v>48</v>
      </c>
      <c r="W271" t="s">
        <v>62</v>
      </c>
      <c r="X271" t="s">
        <v>50</v>
      </c>
    </row>
    <row r="272" spans="1:24" x14ac:dyDescent="0.3">
      <c r="A272" s="2" t="s">
        <v>52</v>
      </c>
      <c r="B272" t="s">
        <v>98</v>
      </c>
      <c r="C272">
        <v>18256</v>
      </c>
      <c r="D272">
        <v>4442.7</v>
      </c>
      <c r="E272">
        <v>8196</v>
      </c>
      <c r="F272">
        <v>8074</v>
      </c>
      <c r="G272">
        <v>122</v>
      </c>
      <c r="H272">
        <v>1.4890000000000001</v>
      </c>
      <c r="I272">
        <v>68.209999999999994</v>
      </c>
      <c r="J272">
        <v>1788704.9</v>
      </c>
      <c r="K272">
        <v>6176.2</v>
      </c>
      <c r="N272" t="s">
        <v>98</v>
      </c>
      <c r="O272">
        <v>8196</v>
      </c>
      <c r="P272">
        <v>8074</v>
      </c>
      <c r="Q272">
        <v>122</v>
      </c>
      <c r="R272">
        <v>1.4890000000000001</v>
      </c>
      <c r="S272" s="3">
        <v>68.209999999999994</v>
      </c>
      <c r="T272">
        <v>1788704.9</v>
      </c>
      <c r="U272">
        <v>6176.2</v>
      </c>
      <c r="W272">
        <f>S272-S278</f>
        <v>30.193667624547786</v>
      </c>
      <c r="X272">
        <f>(W272/S272)*100</f>
        <v>44.265749339609719</v>
      </c>
    </row>
    <row r="273" spans="1:24" x14ac:dyDescent="0.3">
      <c r="G273">
        <v>80</v>
      </c>
      <c r="I273" s="3">
        <f>(G273/J272)*1000000</f>
        <v>44.725096912296713</v>
      </c>
      <c r="L273" s="6" t="s">
        <v>61</v>
      </c>
      <c r="N273" t="s">
        <v>2</v>
      </c>
      <c r="O273" t="s">
        <v>5</v>
      </c>
      <c r="P273" t="s">
        <v>6</v>
      </c>
      <c r="Q273" t="s">
        <v>7</v>
      </c>
      <c r="R273" t="s">
        <v>8</v>
      </c>
      <c r="S273" t="s">
        <v>9</v>
      </c>
      <c r="T273" t="s">
        <v>10</v>
      </c>
      <c r="U273" t="s">
        <v>48</v>
      </c>
      <c r="W273" t="s">
        <v>64</v>
      </c>
      <c r="X273" t="s">
        <v>55</v>
      </c>
    </row>
    <row r="274" spans="1:24" x14ac:dyDescent="0.3">
      <c r="B274" t="s">
        <v>2</v>
      </c>
      <c r="C274" t="s">
        <v>3</v>
      </c>
      <c r="D274" t="s">
        <v>4</v>
      </c>
      <c r="E274" t="s">
        <v>5</v>
      </c>
      <c r="F274" t="s">
        <v>6</v>
      </c>
      <c r="G274" t="s">
        <v>7</v>
      </c>
      <c r="H274" t="s">
        <v>8</v>
      </c>
      <c r="I274" t="s">
        <v>9</v>
      </c>
      <c r="J274" t="s">
        <v>10</v>
      </c>
      <c r="K274" t="s">
        <v>48</v>
      </c>
      <c r="N274" t="s">
        <v>98</v>
      </c>
      <c r="O274">
        <v>8196</v>
      </c>
      <c r="P274">
        <v>8076</v>
      </c>
      <c r="Q274">
        <v>120</v>
      </c>
      <c r="R274">
        <v>1.464</v>
      </c>
      <c r="S274">
        <v>67.09</v>
      </c>
      <c r="T274">
        <v>1788704.9</v>
      </c>
      <c r="U274">
        <v>6176.2</v>
      </c>
      <c r="W274">
        <f>S275-S278</f>
        <v>12.299401650881592</v>
      </c>
      <c r="X274">
        <f>(W274/S275)*100</f>
        <v>24.444444444444439</v>
      </c>
    </row>
    <row r="275" spans="1:24" x14ac:dyDescent="0.3">
      <c r="A275" s="2" t="s">
        <v>13</v>
      </c>
      <c r="B275" t="s">
        <v>98</v>
      </c>
      <c r="C275">
        <v>18256</v>
      </c>
      <c r="D275">
        <v>4442.7</v>
      </c>
      <c r="E275">
        <v>8196</v>
      </c>
      <c r="F275">
        <v>8076</v>
      </c>
      <c r="G275">
        <v>120</v>
      </c>
      <c r="H275">
        <v>1.464</v>
      </c>
      <c r="I275">
        <v>67.09</v>
      </c>
      <c r="J275">
        <v>1788704.9</v>
      </c>
      <c r="K275">
        <v>6176.2</v>
      </c>
      <c r="P275">
        <v>30</v>
      </c>
      <c r="Q275">
        <f>Q274-P275</f>
        <v>90</v>
      </c>
      <c r="S275" s="4">
        <f>(Q275/T274)*1000000</f>
        <v>50.3157340263338</v>
      </c>
    </row>
    <row r="276" spans="1:24" x14ac:dyDescent="0.3">
      <c r="F276" s="2" t="s">
        <v>17</v>
      </c>
      <c r="G276">
        <v>71</v>
      </c>
      <c r="I276" s="4">
        <f>(G276/J275)*1000000</f>
        <v>39.693523509663336</v>
      </c>
      <c r="L276" s="6" t="s">
        <v>61</v>
      </c>
      <c r="N276" t="s">
        <v>2</v>
      </c>
      <c r="O276" t="s">
        <v>5</v>
      </c>
      <c r="P276" t="s">
        <v>6</v>
      </c>
      <c r="Q276" t="s">
        <v>7</v>
      </c>
      <c r="R276" t="s">
        <v>8</v>
      </c>
      <c r="S276" t="s">
        <v>9</v>
      </c>
      <c r="T276" t="s">
        <v>10</v>
      </c>
      <c r="U276" t="s">
        <v>48</v>
      </c>
      <c r="W276" s="7" t="s">
        <v>58</v>
      </c>
      <c r="X276" s="9" t="s">
        <v>59</v>
      </c>
    </row>
    <row r="277" spans="1:24" x14ac:dyDescent="0.3">
      <c r="F277" s="2" t="s">
        <v>14</v>
      </c>
      <c r="I277" s="4"/>
      <c r="L277" s="6" t="s">
        <v>56</v>
      </c>
      <c r="N277" t="s">
        <v>98</v>
      </c>
      <c r="O277">
        <v>153</v>
      </c>
      <c r="P277">
        <v>75</v>
      </c>
      <c r="Q277">
        <v>78</v>
      </c>
      <c r="R277">
        <v>50.98</v>
      </c>
      <c r="S277">
        <v>43.61</v>
      </c>
      <c r="T277">
        <v>1788704.9</v>
      </c>
      <c r="U277">
        <v>6176.2</v>
      </c>
      <c r="W277" s="12">
        <f>(S278/S272)*100</f>
        <v>55.734250660390281</v>
      </c>
      <c r="X277" s="14">
        <f>(S278/S275)*100</f>
        <v>75.555555555555571</v>
      </c>
    </row>
    <row r="278" spans="1:24" x14ac:dyDescent="0.3">
      <c r="B278" t="s">
        <v>2</v>
      </c>
      <c r="C278" t="s">
        <v>3</v>
      </c>
      <c r="D278" t="s">
        <v>4</v>
      </c>
      <c r="E278" t="s">
        <v>5</v>
      </c>
      <c r="F278" t="s">
        <v>6</v>
      </c>
      <c r="G278" t="s">
        <v>7</v>
      </c>
      <c r="H278" t="s">
        <v>8</v>
      </c>
      <c r="I278" t="s">
        <v>9</v>
      </c>
      <c r="J278" t="s">
        <v>10</v>
      </c>
      <c r="K278" t="s">
        <v>48</v>
      </c>
      <c r="O278" t="s">
        <v>21</v>
      </c>
      <c r="P278">
        <v>10</v>
      </c>
      <c r="Q278">
        <f>Q277-P278</f>
        <v>68</v>
      </c>
      <c r="S278" s="5">
        <f>(Q278/T277)*1000000</f>
        <v>38.016332375452208</v>
      </c>
    </row>
    <row r="279" spans="1:24" x14ac:dyDescent="0.3">
      <c r="A279" s="2" t="s">
        <v>15</v>
      </c>
      <c r="B279" t="s">
        <v>98</v>
      </c>
      <c r="C279">
        <v>18256</v>
      </c>
      <c r="D279">
        <v>4442.7</v>
      </c>
      <c r="E279">
        <v>223</v>
      </c>
      <c r="F279">
        <v>58</v>
      </c>
      <c r="G279">
        <v>165</v>
      </c>
      <c r="H279">
        <v>73.989999999999995</v>
      </c>
      <c r="I279">
        <v>92.25</v>
      </c>
      <c r="J279">
        <v>1788704.9</v>
      </c>
      <c r="K279">
        <v>6176.2</v>
      </c>
      <c r="W279" t="s">
        <v>99</v>
      </c>
    </row>
    <row r="280" spans="1:24" x14ac:dyDescent="0.3">
      <c r="F280" s="2" t="s">
        <v>14</v>
      </c>
      <c r="G280">
        <v>44</v>
      </c>
      <c r="I280" s="5">
        <f>(G280/J279)*1000000</f>
        <v>24.598803301763194</v>
      </c>
      <c r="L280" s="6" t="s">
        <v>61</v>
      </c>
    </row>
    <row r="281" spans="1:24" x14ac:dyDescent="0.3">
      <c r="F281" s="2" t="s">
        <v>17</v>
      </c>
      <c r="G281">
        <v>56</v>
      </c>
      <c r="I281" s="5">
        <f>(G281/J279)*1000000</f>
        <v>31.307567838607703</v>
      </c>
      <c r="L281" s="6" t="s">
        <v>61</v>
      </c>
    </row>
    <row r="283" spans="1:24" x14ac:dyDescent="0.3">
      <c r="B283" t="s">
        <v>2</v>
      </c>
      <c r="C283" t="s">
        <v>3</v>
      </c>
      <c r="D283" t="s">
        <v>4</v>
      </c>
      <c r="E283" t="s">
        <v>5</v>
      </c>
      <c r="F283" t="s">
        <v>6</v>
      </c>
      <c r="G283" t="s">
        <v>7</v>
      </c>
      <c r="H283" t="s">
        <v>8</v>
      </c>
      <c r="I283" t="s">
        <v>9</v>
      </c>
      <c r="J283" t="s">
        <v>10</v>
      </c>
      <c r="K283" t="s">
        <v>48</v>
      </c>
      <c r="N283" t="s">
        <v>2</v>
      </c>
      <c r="O283" t="s">
        <v>5</v>
      </c>
      <c r="P283" t="s">
        <v>6</v>
      </c>
      <c r="Q283" t="s">
        <v>7</v>
      </c>
      <c r="R283" t="s">
        <v>8</v>
      </c>
      <c r="S283" t="s">
        <v>9</v>
      </c>
      <c r="T283" t="s">
        <v>10</v>
      </c>
      <c r="U283" t="s">
        <v>48</v>
      </c>
      <c r="W283" t="s">
        <v>62</v>
      </c>
      <c r="X283" t="s">
        <v>50</v>
      </c>
    </row>
    <row r="284" spans="1:24" x14ac:dyDescent="0.3">
      <c r="A284" s="2" t="s">
        <v>52</v>
      </c>
      <c r="B284" t="s">
        <v>100</v>
      </c>
      <c r="C284">
        <v>15105.8</v>
      </c>
      <c r="D284">
        <v>5275</v>
      </c>
      <c r="E284">
        <v>14274</v>
      </c>
      <c r="F284">
        <v>13709</v>
      </c>
      <c r="G284">
        <v>565</v>
      </c>
      <c r="H284">
        <v>3.9580000000000002</v>
      </c>
      <c r="I284" s="3">
        <v>46.84</v>
      </c>
      <c r="J284">
        <v>12061908.699999999</v>
      </c>
      <c r="K284">
        <v>16983.900000000001</v>
      </c>
      <c r="N284" t="s">
        <v>100</v>
      </c>
      <c r="O284">
        <v>14274</v>
      </c>
      <c r="P284">
        <v>13709</v>
      </c>
      <c r="Q284">
        <v>565</v>
      </c>
      <c r="R284">
        <v>3.9580000000000002</v>
      </c>
      <c r="S284" s="3">
        <v>46.84</v>
      </c>
      <c r="T284">
        <v>12061908.699999999</v>
      </c>
      <c r="U284">
        <v>16983.900000000001</v>
      </c>
      <c r="W284">
        <f>S284-S290</f>
        <v>38.383626921997845</v>
      </c>
      <c r="X284">
        <f>(W284/S284)*100</f>
        <v>81.946257305716998</v>
      </c>
    </row>
    <row r="285" spans="1:24" x14ac:dyDescent="0.3">
      <c r="A285" s="2"/>
      <c r="B285" t="s">
        <v>2</v>
      </c>
      <c r="C285" t="s">
        <v>3</v>
      </c>
      <c r="D285" t="s">
        <v>4</v>
      </c>
      <c r="E285" t="s">
        <v>5</v>
      </c>
      <c r="F285" t="s">
        <v>6</v>
      </c>
      <c r="G285" t="s">
        <v>7</v>
      </c>
      <c r="H285" t="s">
        <v>8</v>
      </c>
      <c r="I285" t="s">
        <v>9</v>
      </c>
      <c r="J285" t="s">
        <v>10</v>
      </c>
      <c r="K285" t="s">
        <v>48</v>
      </c>
      <c r="N285" t="s">
        <v>2</v>
      </c>
      <c r="O285" t="s">
        <v>5</v>
      </c>
      <c r="P285" t="s">
        <v>6</v>
      </c>
      <c r="Q285" t="s">
        <v>7</v>
      </c>
      <c r="R285" t="s">
        <v>8</v>
      </c>
      <c r="S285" t="s">
        <v>9</v>
      </c>
      <c r="T285" t="s">
        <v>10</v>
      </c>
      <c r="U285" t="s">
        <v>48</v>
      </c>
      <c r="W285" t="s">
        <v>64</v>
      </c>
      <c r="X285" t="s">
        <v>55</v>
      </c>
    </row>
    <row r="286" spans="1:24" x14ac:dyDescent="0.3">
      <c r="A286" s="2" t="s">
        <v>13</v>
      </c>
      <c r="B286" t="s">
        <v>100</v>
      </c>
      <c r="C286">
        <v>15105.8</v>
      </c>
      <c r="D286">
        <v>5275</v>
      </c>
      <c r="E286">
        <v>14265</v>
      </c>
      <c r="F286">
        <v>12624</v>
      </c>
      <c r="G286">
        <v>1641</v>
      </c>
      <c r="H286">
        <v>11.5</v>
      </c>
      <c r="I286" s="4">
        <v>136.05000000000001</v>
      </c>
      <c r="J286">
        <v>12061908.699999999</v>
      </c>
      <c r="K286">
        <v>16983.900000000001</v>
      </c>
      <c r="N286" t="s">
        <v>100</v>
      </c>
      <c r="O286">
        <v>14265</v>
      </c>
      <c r="P286">
        <v>12624</v>
      </c>
      <c r="Q286">
        <v>1641</v>
      </c>
      <c r="R286">
        <v>11.5</v>
      </c>
      <c r="S286">
        <v>136.05000000000001</v>
      </c>
      <c r="T286">
        <v>12061908.699999999</v>
      </c>
      <c r="U286">
        <v>16983.900000000001</v>
      </c>
      <c r="W286">
        <f>S287-S290</f>
        <v>95.258555555141953</v>
      </c>
      <c r="X286">
        <f>(W286/S287)*100</f>
        <v>91.846522781774581</v>
      </c>
    </row>
    <row r="287" spans="1:24" x14ac:dyDescent="0.3">
      <c r="A287" s="2"/>
      <c r="F287" s="2" t="s">
        <v>14</v>
      </c>
      <c r="I287" s="4"/>
      <c r="L287" s="6" t="s">
        <v>56</v>
      </c>
      <c r="P287">
        <v>390</v>
      </c>
      <c r="Q287">
        <v>1251</v>
      </c>
      <c r="S287" s="4">
        <f>(Q287/T286)*1000000</f>
        <v>103.71492863314411</v>
      </c>
    </row>
    <row r="288" spans="1:24" x14ac:dyDescent="0.3">
      <c r="A288" s="2"/>
      <c r="B288" t="s">
        <v>2</v>
      </c>
      <c r="C288" t="s">
        <v>3</v>
      </c>
      <c r="D288" t="s">
        <v>4</v>
      </c>
      <c r="E288" t="s">
        <v>5</v>
      </c>
      <c r="F288" t="s">
        <v>6</v>
      </c>
      <c r="G288" t="s">
        <v>7</v>
      </c>
      <c r="H288" t="s">
        <v>8</v>
      </c>
      <c r="I288" t="s">
        <v>9</v>
      </c>
      <c r="J288" t="s">
        <v>10</v>
      </c>
      <c r="K288" t="s">
        <v>48</v>
      </c>
      <c r="N288" t="s">
        <v>2</v>
      </c>
      <c r="O288" t="s">
        <v>5</v>
      </c>
      <c r="P288" t="s">
        <v>6</v>
      </c>
      <c r="Q288" t="s">
        <v>7</v>
      </c>
      <c r="R288" t="s">
        <v>8</v>
      </c>
      <c r="S288" t="s">
        <v>9</v>
      </c>
      <c r="T288" t="s">
        <v>10</v>
      </c>
      <c r="U288" t="s">
        <v>48</v>
      </c>
      <c r="W288" s="7" t="s">
        <v>58</v>
      </c>
      <c r="X288" s="9" t="s">
        <v>59</v>
      </c>
    </row>
    <row r="289" spans="1:24" x14ac:dyDescent="0.3">
      <c r="A289" s="2" t="s">
        <v>15</v>
      </c>
      <c r="B289" t="s">
        <v>100</v>
      </c>
      <c r="C289">
        <v>15105.8</v>
      </c>
      <c r="D289">
        <v>5275</v>
      </c>
      <c r="E289">
        <v>823</v>
      </c>
      <c r="F289">
        <v>570</v>
      </c>
      <c r="G289">
        <v>253</v>
      </c>
      <c r="H289">
        <v>30.74</v>
      </c>
      <c r="I289">
        <v>20.98</v>
      </c>
      <c r="J289">
        <v>12061908.699999999</v>
      </c>
      <c r="K289">
        <v>16983.900000000001</v>
      </c>
      <c r="N289" t="s">
        <v>100</v>
      </c>
      <c r="O289">
        <v>482</v>
      </c>
      <c r="P289">
        <v>337</v>
      </c>
      <c r="Q289">
        <v>145</v>
      </c>
      <c r="R289">
        <v>30.08</v>
      </c>
      <c r="S289">
        <v>12.02</v>
      </c>
      <c r="T289">
        <v>12061908.699999999</v>
      </c>
      <c r="U289">
        <v>16983.900000000001</v>
      </c>
      <c r="W289" s="12">
        <f>(S290/S284)*100</f>
        <v>18.053742694283002</v>
      </c>
      <c r="X289" s="14">
        <f>(S290/S287)*100</f>
        <v>8.1534772182254205</v>
      </c>
    </row>
    <row r="290" spans="1:24" x14ac:dyDescent="0.3">
      <c r="F290" s="2" t="s">
        <v>14</v>
      </c>
      <c r="I290" s="5"/>
      <c r="L290" s="6" t="s">
        <v>56</v>
      </c>
      <c r="P290">
        <v>43</v>
      </c>
      <c r="Q290">
        <v>102</v>
      </c>
      <c r="S290" s="5">
        <f>(Q290/T289)*1000000</f>
        <v>8.4563730780021586</v>
      </c>
    </row>
    <row r="291" spans="1:24" x14ac:dyDescent="0.3">
      <c r="F291" s="2" t="s">
        <v>17</v>
      </c>
      <c r="G291">
        <v>99</v>
      </c>
      <c r="I291" s="5">
        <f>(G291/J289)*1000000</f>
        <v>8.2076562227667988</v>
      </c>
      <c r="L291" s="6" t="s">
        <v>61</v>
      </c>
    </row>
    <row r="293" spans="1:24" x14ac:dyDescent="0.3">
      <c r="B293" t="s">
        <v>2</v>
      </c>
      <c r="C293" t="s">
        <v>3</v>
      </c>
      <c r="D293" t="s">
        <v>4</v>
      </c>
      <c r="E293" t="s">
        <v>5</v>
      </c>
      <c r="F293" t="s">
        <v>6</v>
      </c>
      <c r="G293" t="s">
        <v>7</v>
      </c>
      <c r="H293" t="s">
        <v>8</v>
      </c>
      <c r="I293" t="s">
        <v>9</v>
      </c>
      <c r="J293" t="s">
        <v>10</v>
      </c>
      <c r="K293" t="s">
        <v>48</v>
      </c>
      <c r="N293" t="s">
        <v>2</v>
      </c>
      <c r="O293" t="s">
        <v>5</v>
      </c>
      <c r="P293" t="s">
        <v>6</v>
      </c>
      <c r="Q293" t="s">
        <v>7</v>
      </c>
      <c r="R293" t="s">
        <v>8</v>
      </c>
      <c r="S293" t="s">
        <v>9</v>
      </c>
      <c r="T293" t="s">
        <v>10</v>
      </c>
      <c r="U293" t="s">
        <v>48</v>
      </c>
      <c r="W293" t="s">
        <v>62</v>
      </c>
      <c r="X293" t="s">
        <v>50</v>
      </c>
    </row>
    <row r="294" spans="1:24" x14ac:dyDescent="0.3">
      <c r="A294" s="2" t="s">
        <v>52</v>
      </c>
      <c r="B294" t="s">
        <v>101</v>
      </c>
      <c r="C294">
        <v>23829.4</v>
      </c>
      <c r="D294">
        <v>4236.2</v>
      </c>
      <c r="E294">
        <v>10370</v>
      </c>
      <c r="F294">
        <v>9839</v>
      </c>
      <c r="G294">
        <v>531</v>
      </c>
      <c r="H294">
        <v>5.1210000000000004</v>
      </c>
      <c r="I294">
        <v>286.35000000000002</v>
      </c>
      <c r="J294">
        <v>1854389.9</v>
      </c>
      <c r="K294">
        <v>6636.4</v>
      </c>
      <c r="N294" t="s">
        <v>101</v>
      </c>
      <c r="O294">
        <v>10370</v>
      </c>
      <c r="P294">
        <v>9839</v>
      </c>
      <c r="Q294">
        <v>531</v>
      </c>
      <c r="R294">
        <v>5.1210000000000004</v>
      </c>
      <c r="S294" s="3">
        <v>286.35000000000002</v>
      </c>
      <c r="T294">
        <v>1854389.9</v>
      </c>
      <c r="U294">
        <v>6636.4</v>
      </c>
      <c r="W294">
        <f>S294-S300</f>
        <v>278.80034714651975</v>
      </c>
      <c r="X294">
        <f>(W294/S294)*100</f>
        <v>97.363487741058051</v>
      </c>
    </row>
    <row r="295" spans="1:24" x14ac:dyDescent="0.3">
      <c r="G295">
        <v>83</v>
      </c>
      <c r="I295" s="3">
        <f>(G295/J294)*1000000</f>
        <v>44.758656202775917</v>
      </c>
      <c r="L295" s="6" t="s">
        <v>61</v>
      </c>
      <c r="N295" t="s">
        <v>2</v>
      </c>
      <c r="O295" t="s">
        <v>5</v>
      </c>
      <c r="P295" t="s">
        <v>6</v>
      </c>
      <c r="Q295" t="s">
        <v>7</v>
      </c>
      <c r="R295" t="s">
        <v>8</v>
      </c>
      <c r="S295" t="s">
        <v>9</v>
      </c>
      <c r="T295" t="s">
        <v>10</v>
      </c>
      <c r="U295" t="s">
        <v>48</v>
      </c>
      <c r="W295" t="s">
        <v>64</v>
      </c>
      <c r="X295" t="s">
        <v>55</v>
      </c>
    </row>
    <row r="296" spans="1:24" x14ac:dyDescent="0.3">
      <c r="B296" t="s">
        <v>2</v>
      </c>
      <c r="C296" t="s">
        <v>3</v>
      </c>
      <c r="D296" t="s">
        <v>4</v>
      </c>
      <c r="E296" t="s">
        <v>5</v>
      </c>
      <c r="F296" t="s">
        <v>6</v>
      </c>
      <c r="G296" t="s">
        <v>7</v>
      </c>
      <c r="H296" t="s">
        <v>8</v>
      </c>
      <c r="I296" t="s">
        <v>9</v>
      </c>
      <c r="J296" t="s">
        <v>10</v>
      </c>
      <c r="K296" t="s">
        <v>48</v>
      </c>
      <c r="N296" t="s">
        <v>101</v>
      </c>
      <c r="O296">
        <v>10370</v>
      </c>
      <c r="P296">
        <v>10191</v>
      </c>
      <c r="Q296">
        <v>179</v>
      </c>
      <c r="R296">
        <v>1.726</v>
      </c>
      <c r="S296">
        <v>96.53</v>
      </c>
      <c r="T296">
        <v>1854389.9</v>
      </c>
      <c r="U296">
        <v>6636.4</v>
      </c>
      <c r="W296">
        <f>S297-S300</f>
        <v>74.95726761669701</v>
      </c>
      <c r="X296">
        <f>(W296/S297)*100</f>
        <v>90.849673202614383</v>
      </c>
    </row>
    <row r="297" spans="1:24" x14ac:dyDescent="0.3">
      <c r="A297" s="2" t="s">
        <v>13</v>
      </c>
      <c r="B297" t="s">
        <v>101</v>
      </c>
      <c r="C297">
        <v>23829.4</v>
      </c>
      <c r="D297">
        <v>4236.2</v>
      </c>
      <c r="E297">
        <v>10370</v>
      </c>
      <c r="F297">
        <v>10191</v>
      </c>
      <c r="G297">
        <v>179</v>
      </c>
      <c r="H297">
        <v>1.726</v>
      </c>
      <c r="I297">
        <v>96.53</v>
      </c>
      <c r="J297">
        <v>1854389.9</v>
      </c>
      <c r="K297">
        <v>6636.4</v>
      </c>
      <c r="P297">
        <v>26</v>
      </c>
      <c r="Q297">
        <f>Q296-P297</f>
        <v>153</v>
      </c>
      <c r="S297" s="4">
        <f>(Q297/T296)*1000000</f>
        <v>82.506920470177278</v>
      </c>
    </row>
    <row r="298" spans="1:24" x14ac:dyDescent="0.3">
      <c r="F298" s="2" t="s">
        <v>17</v>
      </c>
      <c r="G298">
        <v>54</v>
      </c>
      <c r="I298" s="4">
        <f>(G298/J297)*1000000</f>
        <v>29.120089577709628</v>
      </c>
      <c r="L298" s="6" t="s">
        <v>61</v>
      </c>
      <c r="N298" t="s">
        <v>2</v>
      </c>
      <c r="O298" t="s">
        <v>5</v>
      </c>
      <c r="P298" t="s">
        <v>6</v>
      </c>
      <c r="Q298" t="s">
        <v>7</v>
      </c>
      <c r="R298" t="s">
        <v>8</v>
      </c>
      <c r="S298" t="s">
        <v>9</v>
      </c>
      <c r="T298" t="s">
        <v>10</v>
      </c>
      <c r="U298" t="s">
        <v>48</v>
      </c>
      <c r="W298" s="7" t="s">
        <v>58</v>
      </c>
      <c r="X298" s="9" t="s">
        <v>59</v>
      </c>
    </row>
    <row r="299" spans="1:24" x14ac:dyDescent="0.3">
      <c r="F299" s="2" t="s">
        <v>14</v>
      </c>
      <c r="I299" s="4"/>
      <c r="L299" s="6" t="s">
        <v>56</v>
      </c>
      <c r="N299" t="s">
        <v>101</v>
      </c>
      <c r="O299">
        <v>102</v>
      </c>
      <c r="P299">
        <v>86</v>
      </c>
      <c r="Q299">
        <v>16</v>
      </c>
      <c r="R299">
        <v>15.69</v>
      </c>
      <c r="S299">
        <v>8.6280000000000001</v>
      </c>
      <c r="T299">
        <v>1854389.9</v>
      </c>
      <c r="U299">
        <v>6636.4</v>
      </c>
      <c r="W299" s="12">
        <f>(S300/S294)*100</f>
        <v>2.6365122589419498</v>
      </c>
      <c r="X299" s="14">
        <f>(S300/S297)*100</f>
        <v>9.1503267973856222</v>
      </c>
    </row>
    <row r="300" spans="1:24" x14ac:dyDescent="0.3">
      <c r="B300" t="s">
        <v>2</v>
      </c>
      <c r="C300" t="s">
        <v>3</v>
      </c>
      <c r="D300" t="s">
        <v>4</v>
      </c>
      <c r="E300" t="s">
        <v>5</v>
      </c>
      <c r="F300" t="s">
        <v>6</v>
      </c>
      <c r="G300" t="s">
        <v>7</v>
      </c>
      <c r="H300" t="s">
        <v>8</v>
      </c>
      <c r="I300" t="s">
        <v>9</v>
      </c>
      <c r="J300" t="s">
        <v>10</v>
      </c>
      <c r="K300" t="s">
        <v>48</v>
      </c>
      <c r="P300">
        <v>2</v>
      </c>
      <c r="Q300">
        <f>Q299-P300</f>
        <v>14</v>
      </c>
      <c r="S300" s="5">
        <f>(Q300/T299)*1000000</f>
        <v>7.549652853480274</v>
      </c>
    </row>
    <row r="301" spans="1:24" x14ac:dyDescent="0.3">
      <c r="A301" s="2" t="s">
        <v>15</v>
      </c>
      <c r="B301" t="s">
        <v>101</v>
      </c>
      <c r="C301">
        <v>23829.4</v>
      </c>
      <c r="D301">
        <v>4236.2</v>
      </c>
      <c r="E301">
        <v>148</v>
      </c>
      <c r="F301">
        <v>123</v>
      </c>
      <c r="G301">
        <v>25</v>
      </c>
      <c r="H301">
        <v>16.89</v>
      </c>
      <c r="I301">
        <v>13.48</v>
      </c>
      <c r="J301">
        <v>1854389.9</v>
      </c>
      <c r="K301">
        <v>6636.4</v>
      </c>
    </row>
    <row r="302" spans="1:24" x14ac:dyDescent="0.3">
      <c r="F302" s="2" t="s">
        <v>14</v>
      </c>
      <c r="G302">
        <v>12</v>
      </c>
      <c r="I302" s="5">
        <f>(G302/J301)*1000000</f>
        <v>6.4711310172688066</v>
      </c>
      <c r="L302" s="6" t="s">
        <v>61</v>
      </c>
    </row>
    <row r="303" spans="1:24" x14ac:dyDescent="0.3">
      <c r="F303" s="2" t="s">
        <v>17</v>
      </c>
      <c r="G303">
        <v>16</v>
      </c>
      <c r="I303" s="5">
        <f>(G303/J301)*1000000</f>
        <v>8.6281746896917433</v>
      </c>
      <c r="L303" s="6" t="s">
        <v>61</v>
      </c>
    </row>
    <row r="305" spans="1:24" x14ac:dyDescent="0.3">
      <c r="B305" t="s">
        <v>2</v>
      </c>
      <c r="C305" t="s">
        <v>3</v>
      </c>
      <c r="D305" t="s">
        <v>4</v>
      </c>
      <c r="E305" t="s">
        <v>5</v>
      </c>
      <c r="F305" t="s">
        <v>6</v>
      </c>
      <c r="G305" t="s">
        <v>7</v>
      </c>
      <c r="H305" t="s">
        <v>8</v>
      </c>
      <c r="I305" t="s">
        <v>9</v>
      </c>
      <c r="J305" t="s">
        <v>10</v>
      </c>
      <c r="K305" t="s">
        <v>48</v>
      </c>
      <c r="N305" t="s">
        <v>2</v>
      </c>
      <c r="O305" t="s">
        <v>5</v>
      </c>
      <c r="P305" t="s">
        <v>6</v>
      </c>
      <c r="Q305" t="s">
        <v>7</v>
      </c>
      <c r="R305" t="s">
        <v>8</v>
      </c>
      <c r="S305" t="s">
        <v>9</v>
      </c>
      <c r="T305" t="s">
        <v>10</v>
      </c>
      <c r="U305" t="s">
        <v>48</v>
      </c>
      <c r="W305" t="s">
        <v>62</v>
      </c>
      <c r="X305" t="s">
        <v>50</v>
      </c>
    </row>
    <row r="306" spans="1:24" x14ac:dyDescent="0.3">
      <c r="A306" s="2" t="s">
        <v>52</v>
      </c>
      <c r="B306" t="s">
        <v>102</v>
      </c>
      <c r="C306">
        <v>15878.6</v>
      </c>
      <c r="D306">
        <v>3918.9</v>
      </c>
      <c r="E306">
        <v>15550</v>
      </c>
      <c r="F306">
        <v>15434</v>
      </c>
      <c r="G306">
        <v>116</v>
      </c>
      <c r="H306">
        <v>0.746</v>
      </c>
      <c r="I306" s="3">
        <v>7.7450000000000001</v>
      </c>
      <c r="J306">
        <v>14977815.1</v>
      </c>
      <c r="K306">
        <v>17374</v>
      </c>
      <c r="N306" t="s">
        <v>102</v>
      </c>
      <c r="O306">
        <v>15550</v>
      </c>
      <c r="P306">
        <v>15434</v>
      </c>
      <c r="Q306">
        <v>116</v>
      </c>
      <c r="R306">
        <v>0.746</v>
      </c>
      <c r="S306">
        <v>7.7450000000000001</v>
      </c>
      <c r="T306">
        <v>14977815.1</v>
      </c>
      <c r="U306">
        <v>17374</v>
      </c>
      <c r="W306">
        <f>S307-S313</f>
        <v>2.7373819029185373</v>
      </c>
      <c r="X306">
        <f>(W306/S307)*100</f>
        <v>87.2340425531915</v>
      </c>
    </row>
    <row r="307" spans="1:24" x14ac:dyDescent="0.3">
      <c r="A307" s="2"/>
      <c r="B307" t="s">
        <v>2</v>
      </c>
      <c r="C307" t="s">
        <v>3</v>
      </c>
      <c r="D307" t="s">
        <v>4</v>
      </c>
      <c r="E307" t="s">
        <v>5</v>
      </c>
      <c r="F307" t="s">
        <v>6</v>
      </c>
      <c r="G307" t="s">
        <v>7</v>
      </c>
      <c r="H307" t="s">
        <v>8</v>
      </c>
      <c r="I307" t="s">
        <v>9</v>
      </c>
      <c r="J307" t="s">
        <v>10</v>
      </c>
      <c r="K307" t="s">
        <v>48</v>
      </c>
      <c r="P307">
        <v>69</v>
      </c>
      <c r="Q307">
        <v>47</v>
      </c>
      <c r="S307" s="3">
        <f>(Q307/T306)*1000000</f>
        <v>3.1379743765163721</v>
      </c>
      <c r="W307" t="s">
        <v>64</v>
      </c>
      <c r="X307" t="s">
        <v>55</v>
      </c>
    </row>
    <row r="308" spans="1:24" x14ac:dyDescent="0.3">
      <c r="A308" s="2" t="s">
        <v>13</v>
      </c>
      <c r="B308" t="s">
        <v>102</v>
      </c>
      <c r="C308">
        <v>15878.6</v>
      </c>
      <c r="D308">
        <v>3918.9</v>
      </c>
      <c r="E308">
        <v>15530</v>
      </c>
      <c r="F308">
        <v>15157</v>
      </c>
      <c r="G308">
        <v>373</v>
      </c>
      <c r="H308">
        <v>2.4020000000000001</v>
      </c>
      <c r="I308" s="4">
        <v>24.9</v>
      </c>
      <c r="J308">
        <v>14977815.1</v>
      </c>
      <c r="K308">
        <v>17374</v>
      </c>
      <c r="N308" t="s">
        <v>2</v>
      </c>
      <c r="O308" t="s">
        <v>5</v>
      </c>
      <c r="P308" t="s">
        <v>6</v>
      </c>
      <c r="Q308" t="s">
        <v>7</v>
      </c>
      <c r="R308" t="s">
        <v>8</v>
      </c>
      <c r="S308" t="s">
        <v>9</v>
      </c>
      <c r="T308" t="s">
        <v>10</v>
      </c>
      <c r="U308" t="s">
        <v>48</v>
      </c>
      <c r="W308">
        <f>S310-S313</f>
        <v>10.081577252212174</v>
      </c>
      <c r="X308">
        <f>(W308/S310)*100</f>
        <v>96.178343949044589</v>
      </c>
    </row>
    <row r="309" spans="1:24" x14ac:dyDescent="0.3">
      <c r="A309" s="2"/>
      <c r="F309" s="2" t="s">
        <v>14</v>
      </c>
      <c r="I309" s="4"/>
      <c r="L309" s="6" t="s">
        <v>56</v>
      </c>
      <c r="N309" t="s">
        <v>102</v>
      </c>
      <c r="O309">
        <v>15530</v>
      </c>
      <c r="P309">
        <v>15157</v>
      </c>
      <c r="Q309">
        <v>373</v>
      </c>
      <c r="R309">
        <v>2.4020000000000001</v>
      </c>
      <c r="S309">
        <v>24.9</v>
      </c>
      <c r="T309">
        <v>14977815.1</v>
      </c>
      <c r="U309">
        <v>17374</v>
      </c>
    </row>
    <row r="310" spans="1:24" x14ac:dyDescent="0.3">
      <c r="A310" s="2"/>
      <c r="B310" t="s">
        <v>2</v>
      </c>
      <c r="C310" t="s">
        <v>3</v>
      </c>
      <c r="D310" t="s">
        <v>4</v>
      </c>
      <c r="E310" t="s">
        <v>5</v>
      </c>
      <c r="F310" t="s">
        <v>6</v>
      </c>
      <c r="G310" t="s">
        <v>7</v>
      </c>
      <c r="H310" t="s">
        <v>8</v>
      </c>
      <c r="I310" t="s">
        <v>9</v>
      </c>
      <c r="J310" t="s">
        <v>10</v>
      </c>
      <c r="K310" t="s">
        <v>48</v>
      </c>
      <c r="P310">
        <v>216</v>
      </c>
      <c r="Q310">
        <v>157</v>
      </c>
      <c r="S310" s="4">
        <f>(Q310/T309)*1000000</f>
        <v>10.482169725810008</v>
      </c>
      <c r="W310" s="7" t="s">
        <v>58</v>
      </c>
      <c r="X310" s="9" t="s">
        <v>59</v>
      </c>
    </row>
    <row r="311" spans="1:24" x14ac:dyDescent="0.3">
      <c r="A311" s="2" t="s">
        <v>15</v>
      </c>
      <c r="B311" t="s">
        <v>102</v>
      </c>
      <c r="C311">
        <v>15878.6</v>
      </c>
      <c r="D311">
        <v>3918.9</v>
      </c>
      <c r="E311">
        <v>100</v>
      </c>
      <c r="F311">
        <v>89</v>
      </c>
      <c r="G311">
        <v>11</v>
      </c>
      <c r="H311">
        <v>11</v>
      </c>
      <c r="I311">
        <v>0.73440000000000005</v>
      </c>
      <c r="J311">
        <v>14977815.1</v>
      </c>
      <c r="K311">
        <v>17374</v>
      </c>
      <c r="N311" t="s">
        <v>2</v>
      </c>
      <c r="O311" t="s">
        <v>5</v>
      </c>
      <c r="P311" t="s">
        <v>6</v>
      </c>
      <c r="Q311" t="s">
        <v>7</v>
      </c>
      <c r="R311" t="s">
        <v>8</v>
      </c>
      <c r="S311" t="s">
        <v>9</v>
      </c>
      <c r="T311" t="s">
        <v>10</v>
      </c>
      <c r="U311" t="s">
        <v>48</v>
      </c>
      <c r="W311" s="12">
        <f>(S313/S307)*100</f>
        <v>12.76595744680851</v>
      </c>
      <c r="X311" s="14">
        <f>(S313/S310)*100</f>
        <v>3.8216560509554141</v>
      </c>
    </row>
    <row r="312" spans="1:24" x14ac:dyDescent="0.3">
      <c r="F312" s="2" t="s">
        <v>14</v>
      </c>
      <c r="I312" s="5"/>
      <c r="L312" s="6" t="s">
        <v>56</v>
      </c>
      <c r="N312" t="s">
        <v>102</v>
      </c>
      <c r="O312">
        <v>57</v>
      </c>
      <c r="P312">
        <v>47</v>
      </c>
      <c r="Q312">
        <v>10</v>
      </c>
      <c r="R312">
        <v>17.54</v>
      </c>
      <c r="S312">
        <v>0.66769999999999996</v>
      </c>
      <c r="T312">
        <v>14977815.1</v>
      </c>
      <c r="U312">
        <v>17374</v>
      </c>
    </row>
    <row r="313" spans="1:24" x14ac:dyDescent="0.3">
      <c r="F313" s="2" t="s">
        <v>17</v>
      </c>
      <c r="G313">
        <v>15</v>
      </c>
      <c r="I313" s="5">
        <f>(G313/J311)*1000000</f>
        <v>1.0014811839945867</v>
      </c>
      <c r="L313" s="6" t="s">
        <v>61</v>
      </c>
      <c r="P313">
        <v>4</v>
      </c>
      <c r="Q313">
        <v>6</v>
      </c>
      <c r="S313" s="5">
        <f>(Q313/T312)*1000000</f>
        <v>0.40059247359783473</v>
      </c>
    </row>
    <row r="315" spans="1:24" x14ac:dyDescent="0.3">
      <c r="B315" t="s">
        <v>2</v>
      </c>
      <c r="C315" t="s">
        <v>3</v>
      </c>
      <c r="D315" t="s">
        <v>4</v>
      </c>
      <c r="E315" t="s">
        <v>5</v>
      </c>
      <c r="F315" t="s">
        <v>6</v>
      </c>
      <c r="G315" t="s">
        <v>7</v>
      </c>
      <c r="H315" t="s">
        <v>8</v>
      </c>
      <c r="I315" t="s">
        <v>9</v>
      </c>
      <c r="J315" t="s">
        <v>10</v>
      </c>
      <c r="K315" t="s">
        <v>48</v>
      </c>
      <c r="N315" t="s">
        <v>2</v>
      </c>
      <c r="O315" t="s">
        <v>5</v>
      </c>
      <c r="P315" t="s">
        <v>6</v>
      </c>
      <c r="Q315" t="s">
        <v>7</v>
      </c>
      <c r="R315" t="s">
        <v>8</v>
      </c>
      <c r="S315" t="s">
        <v>9</v>
      </c>
      <c r="T315" t="s">
        <v>10</v>
      </c>
      <c r="U315" t="s">
        <v>48</v>
      </c>
      <c r="W315" t="s">
        <v>62</v>
      </c>
      <c r="X315" t="s">
        <v>50</v>
      </c>
    </row>
    <row r="316" spans="1:24" x14ac:dyDescent="0.3">
      <c r="A316" s="2" t="s">
        <v>52</v>
      </c>
      <c r="B316" t="s">
        <v>103</v>
      </c>
      <c r="C316">
        <v>27984.1</v>
      </c>
      <c r="D316">
        <v>11822.9</v>
      </c>
      <c r="E316">
        <v>5279</v>
      </c>
      <c r="F316">
        <v>4155</v>
      </c>
      <c r="G316">
        <v>1124</v>
      </c>
      <c r="H316">
        <v>21.29</v>
      </c>
      <c r="I316">
        <v>1108.4000000000001</v>
      </c>
      <c r="J316">
        <v>1014048.3</v>
      </c>
      <c r="K316">
        <v>5023</v>
      </c>
      <c r="N316" t="s">
        <v>103</v>
      </c>
      <c r="O316">
        <v>5279</v>
      </c>
      <c r="P316">
        <v>4155</v>
      </c>
      <c r="Q316">
        <v>1124</v>
      </c>
      <c r="R316">
        <v>21.29</v>
      </c>
      <c r="S316">
        <v>1108.4000000000001</v>
      </c>
      <c r="T316">
        <v>1014048.3</v>
      </c>
      <c r="U316">
        <v>5023</v>
      </c>
      <c r="W316">
        <f>S317-S322</f>
        <v>27.612143298667331</v>
      </c>
      <c r="X316">
        <f>(W316/S317)*100</f>
        <v>96.551886108172411</v>
      </c>
    </row>
    <row r="317" spans="1:24" x14ac:dyDescent="0.3">
      <c r="G317">
        <v>14</v>
      </c>
      <c r="I317" s="3">
        <f>(G317/J316)*1000000</f>
        <v>13.806048489011815</v>
      </c>
      <c r="L317" s="6" t="s">
        <v>61</v>
      </c>
      <c r="Q317">
        <v>29</v>
      </c>
      <c r="S317" s="3">
        <f>(Q317/T316)*1000000</f>
        <v>28.598243298667331</v>
      </c>
      <c r="W317" t="s">
        <v>64</v>
      </c>
      <c r="X317" t="s">
        <v>55</v>
      </c>
    </row>
    <row r="318" spans="1:24" x14ac:dyDescent="0.3">
      <c r="B318" t="s">
        <v>2</v>
      </c>
      <c r="C318" t="s">
        <v>3</v>
      </c>
      <c r="D318" t="s">
        <v>4</v>
      </c>
      <c r="E318" t="s">
        <v>5</v>
      </c>
      <c r="F318" t="s">
        <v>6</v>
      </c>
      <c r="G318" t="s">
        <v>7</v>
      </c>
      <c r="H318" t="s">
        <v>8</v>
      </c>
      <c r="I318" t="s">
        <v>9</v>
      </c>
      <c r="J318" t="s">
        <v>10</v>
      </c>
      <c r="K318" t="s">
        <v>48</v>
      </c>
      <c r="N318" t="s">
        <v>2</v>
      </c>
      <c r="O318" t="s">
        <v>5</v>
      </c>
      <c r="P318" t="s">
        <v>6</v>
      </c>
      <c r="Q318" t="s">
        <v>7</v>
      </c>
      <c r="R318" t="s">
        <v>8</v>
      </c>
      <c r="S318" t="s">
        <v>9</v>
      </c>
      <c r="T318" t="s">
        <v>10</v>
      </c>
      <c r="U318" t="s">
        <v>48</v>
      </c>
      <c r="W318">
        <f>S320-S322</f>
        <v>513.78227937601196</v>
      </c>
      <c r="X318">
        <f>(W318/S320)*100</f>
        <v>99.808438117120701</v>
      </c>
    </row>
    <row r="319" spans="1:24" x14ac:dyDescent="0.3">
      <c r="A319" s="2" t="s">
        <v>13</v>
      </c>
      <c r="B319" t="s">
        <v>103</v>
      </c>
      <c r="C319">
        <v>27984.1</v>
      </c>
      <c r="D319">
        <v>11822.9</v>
      </c>
      <c r="E319">
        <v>5279</v>
      </c>
      <c r="F319">
        <v>4588</v>
      </c>
      <c r="G319">
        <v>691</v>
      </c>
      <c r="H319">
        <v>13.09</v>
      </c>
      <c r="I319">
        <v>681.43</v>
      </c>
      <c r="J319">
        <v>1014048.3</v>
      </c>
      <c r="K319">
        <v>5023</v>
      </c>
      <c r="N319" t="s">
        <v>103</v>
      </c>
      <c r="O319">
        <v>5279</v>
      </c>
      <c r="P319">
        <v>4588</v>
      </c>
      <c r="Q319">
        <v>691</v>
      </c>
      <c r="R319">
        <v>13.09</v>
      </c>
      <c r="S319">
        <v>681.43</v>
      </c>
      <c r="T319">
        <v>1014048.3</v>
      </c>
      <c r="U319">
        <v>5023</v>
      </c>
    </row>
    <row r="320" spans="1:24" x14ac:dyDescent="0.3">
      <c r="F320" s="2" t="s">
        <v>17</v>
      </c>
      <c r="G320">
        <v>31</v>
      </c>
      <c r="I320" s="4">
        <f>(G320/J319)*1000000</f>
        <v>30.570535939954734</v>
      </c>
      <c r="L320" s="6" t="s">
        <v>61</v>
      </c>
      <c r="P320">
        <v>169</v>
      </c>
      <c r="Q320">
        <f>Q319-P320</f>
        <v>522</v>
      </c>
      <c r="S320" s="4">
        <f>(Q320/T319)*1000000</f>
        <v>514.76837937601192</v>
      </c>
      <c r="W320" s="7" t="s">
        <v>58</v>
      </c>
      <c r="X320" s="9" t="s">
        <v>59</v>
      </c>
    </row>
    <row r="321" spans="1:24" x14ac:dyDescent="0.3">
      <c r="F321" s="2" t="s">
        <v>14</v>
      </c>
      <c r="I321" s="4"/>
      <c r="L321" s="6" t="s">
        <v>56</v>
      </c>
      <c r="N321" t="s">
        <v>2</v>
      </c>
      <c r="O321" t="s">
        <v>5</v>
      </c>
      <c r="P321" t="s">
        <v>6</v>
      </c>
      <c r="Q321" t="s">
        <v>7</v>
      </c>
      <c r="R321" t="s">
        <v>8</v>
      </c>
      <c r="S321" t="s">
        <v>9</v>
      </c>
      <c r="T321" t="s">
        <v>10</v>
      </c>
      <c r="U321" t="s">
        <v>48</v>
      </c>
      <c r="W321" s="12">
        <f>(S322/S317)*100</f>
        <v>3.4481138918275858</v>
      </c>
      <c r="X321" s="14">
        <f>(S322/S320)*100</f>
        <v>0.19156188287931036</v>
      </c>
    </row>
    <row r="322" spans="1:24" x14ac:dyDescent="0.3">
      <c r="B322" t="s">
        <v>2</v>
      </c>
      <c r="C322" t="s">
        <v>3</v>
      </c>
      <c r="D322" t="s">
        <v>4</v>
      </c>
      <c r="E322" t="s">
        <v>5</v>
      </c>
      <c r="F322" t="s">
        <v>6</v>
      </c>
      <c r="G322" t="s">
        <v>7</v>
      </c>
      <c r="H322" t="s">
        <v>8</v>
      </c>
      <c r="I322" t="s">
        <v>9</v>
      </c>
      <c r="J322" t="s">
        <v>10</v>
      </c>
      <c r="K322" t="s">
        <v>48</v>
      </c>
      <c r="N322" t="s">
        <v>103</v>
      </c>
      <c r="O322">
        <v>1</v>
      </c>
      <c r="P322">
        <v>0</v>
      </c>
      <c r="Q322">
        <v>1</v>
      </c>
      <c r="R322">
        <v>100</v>
      </c>
      <c r="S322" s="5">
        <v>0.98609999999999998</v>
      </c>
      <c r="T322">
        <v>1014048.3</v>
      </c>
      <c r="U322">
        <v>5023</v>
      </c>
    </row>
    <row r="323" spans="1:24" x14ac:dyDescent="0.3">
      <c r="A323" s="2" t="s">
        <v>15</v>
      </c>
      <c r="B323" t="s">
        <v>103</v>
      </c>
      <c r="C323">
        <v>27984.1</v>
      </c>
      <c r="D323">
        <v>11822.9</v>
      </c>
      <c r="E323">
        <v>5</v>
      </c>
      <c r="F323">
        <v>1</v>
      </c>
      <c r="G323">
        <v>4</v>
      </c>
      <c r="H323">
        <v>80</v>
      </c>
      <c r="I323">
        <v>3.9449999999999998</v>
      </c>
      <c r="J323">
        <v>1014048.3</v>
      </c>
      <c r="K323">
        <v>5023</v>
      </c>
    </row>
    <row r="324" spans="1:24" x14ac:dyDescent="0.3">
      <c r="F324" s="2" t="s">
        <v>14</v>
      </c>
      <c r="G324">
        <v>4</v>
      </c>
      <c r="I324" s="5">
        <f>(G324/J323)*1000000</f>
        <v>3.9445852825748045</v>
      </c>
      <c r="L324" s="6" t="s">
        <v>61</v>
      </c>
    </row>
    <row r="325" spans="1:24" x14ac:dyDescent="0.3">
      <c r="F325" s="2" t="s">
        <v>17</v>
      </c>
      <c r="G325">
        <v>4</v>
      </c>
      <c r="I325" s="5">
        <f>(G325/J323)*1000000</f>
        <v>3.9445852825748045</v>
      </c>
      <c r="L325" s="6" t="s">
        <v>61</v>
      </c>
    </row>
  </sheetData>
  <mergeCells count="3">
    <mergeCell ref="Y9:AC9"/>
    <mergeCell ref="Y3:AC3"/>
    <mergeCell ref="Y7:AC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1A92-1217-4EF1-967F-506B5A7486CA}">
  <dimension ref="A1:AC293"/>
  <sheetViews>
    <sheetView workbookViewId="0">
      <selection activeCell="N3" sqref="N3:N10"/>
    </sheetView>
  </sheetViews>
  <sheetFormatPr defaultRowHeight="14.4" x14ac:dyDescent="0.3"/>
  <cols>
    <col min="11" max="11" width="15.33203125" customWidth="1"/>
    <col min="12" max="13" width="13.109375" customWidth="1"/>
    <col min="14" max="16" width="11.5546875" customWidth="1"/>
    <col min="17" max="17" width="10.33203125" customWidth="1"/>
    <col min="26" max="26" width="15" customWidth="1"/>
    <col min="27" max="28" width="13" customWidth="1"/>
    <col min="29" max="29" width="11.33203125" customWidth="1"/>
  </cols>
  <sheetData>
    <row r="1" spans="1:29" x14ac:dyDescent="0.3">
      <c r="A1" t="s">
        <v>104</v>
      </c>
      <c r="B1" t="s">
        <v>105</v>
      </c>
      <c r="Q1" t="s">
        <v>106</v>
      </c>
      <c r="R1" t="s">
        <v>107</v>
      </c>
    </row>
    <row r="2" spans="1:29" x14ac:dyDescent="0.3">
      <c r="K2" t="s">
        <v>108</v>
      </c>
      <c r="L2" t="s">
        <v>109</v>
      </c>
      <c r="M2" t="s">
        <v>844</v>
      </c>
      <c r="Z2" t="s">
        <v>108</v>
      </c>
      <c r="AA2" t="s">
        <v>109</v>
      </c>
      <c r="AB2" t="s">
        <v>844</v>
      </c>
    </row>
    <row r="3" spans="1:29" x14ac:dyDescent="0.3">
      <c r="A3" t="s">
        <v>110</v>
      </c>
      <c r="B3" t="s">
        <v>2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48</v>
      </c>
      <c r="K3">
        <f>E5-E11</f>
        <v>1149</v>
      </c>
      <c r="N3" t="s">
        <v>111</v>
      </c>
      <c r="P3" t="s">
        <v>110</v>
      </c>
      <c r="Q3" t="s">
        <v>2</v>
      </c>
      <c r="R3" t="s">
        <v>5</v>
      </c>
      <c r="S3" t="s">
        <v>6</v>
      </c>
      <c r="T3" t="s">
        <v>7</v>
      </c>
      <c r="U3" t="s">
        <v>8</v>
      </c>
      <c r="V3" t="s">
        <v>9</v>
      </c>
      <c r="W3" t="s">
        <v>10</v>
      </c>
      <c r="X3" t="s">
        <v>48</v>
      </c>
      <c r="Z3">
        <f>T5-T11</f>
        <v>123</v>
      </c>
      <c r="AC3" t="s">
        <v>111</v>
      </c>
    </row>
    <row r="4" spans="1:29" x14ac:dyDescent="0.3">
      <c r="B4" t="s">
        <v>112</v>
      </c>
      <c r="C4">
        <v>3748</v>
      </c>
      <c r="D4">
        <v>2351</v>
      </c>
      <c r="E4">
        <v>1397</v>
      </c>
      <c r="F4" t="s">
        <v>113</v>
      </c>
      <c r="G4" t="s">
        <v>114</v>
      </c>
      <c r="H4" t="s">
        <v>115</v>
      </c>
      <c r="I4">
        <v>9538</v>
      </c>
      <c r="K4">
        <f>K3/C4*100</f>
        <v>30.656350053361791</v>
      </c>
      <c r="N4" t="s">
        <v>116</v>
      </c>
      <c r="Q4" t="s">
        <v>117</v>
      </c>
      <c r="R4">
        <v>11079</v>
      </c>
      <c r="S4">
        <v>10894</v>
      </c>
      <c r="T4">
        <v>185</v>
      </c>
      <c r="U4">
        <v>1.67</v>
      </c>
      <c r="V4">
        <v>72.3</v>
      </c>
      <c r="W4">
        <v>2558800</v>
      </c>
      <c r="X4">
        <v>11098.4</v>
      </c>
      <c r="Z4">
        <f>Z3/R4*100</f>
        <v>1.1102085025724344</v>
      </c>
      <c r="AC4" t="s">
        <v>116</v>
      </c>
    </row>
    <row r="5" spans="1:29" x14ac:dyDescent="0.3">
      <c r="C5" t="s">
        <v>118</v>
      </c>
      <c r="D5">
        <v>142</v>
      </c>
      <c r="E5">
        <f>E4-D5</f>
        <v>1255</v>
      </c>
      <c r="K5">
        <f>E5/C4*100</f>
        <v>33.484525080042687</v>
      </c>
      <c r="N5" t="s">
        <v>119</v>
      </c>
      <c r="R5" t="s">
        <v>118</v>
      </c>
      <c r="S5">
        <v>1</v>
      </c>
      <c r="T5">
        <f>T4-S5</f>
        <v>184</v>
      </c>
      <c r="Z5">
        <f>T5/R4*100</f>
        <v>1.6607997111652677</v>
      </c>
      <c r="AC5" t="s">
        <v>119</v>
      </c>
    </row>
    <row r="6" spans="1:29" x14ac:dyDescent="0.3">
      <c r="A6" t="s">
        <v>120</v>
      </c>
      <c r="B6" s="59" t="s">
        <v>2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t="s">
        <v>10</v>
      </c>
      <c r="I6" t="s">
        <v>48</v>
      </c>
      <c r="K6">
        <f>E8-E11</f>
        <v>50</v>
      </c>
      <c r="N6" t="s">
        <v>121</v>
      </c>
      <c r="P6" t="s">
        <v>120</v>
      </c>
      <c r="Q6" t="s">
        <v>2</v>
      </c>
      <c r="R6" t="s">
        <v>5</v>
      </c>
      <c r="S6" t="s">
        <v>6</v>
      </c>
      <c r="T6" t="s">
        <v>7</v>
      </c>
      <c r="U6" t="s">
        <v>8</v>
      </c>
      <c r="V6" t="s">
        <v>9</v>
      </c>
      <c r="W6" t="s">
        <v>10</v>
      </c>
      <c r="X6" t="s">
        <v>48</v>
      </c>
      <c r="Z6">
        <f>T8-T11</f>
        <v>236</v>
      </c>
      <c r="AC6" t="s">
        <v>121</v>
      </c>
    </row>
    <row r="7" spans="1:29" x14ac:dyDescent="0.3">
      <c r="B7" t="s">
        <v>112</v>
      </c>
      <c r="C7">
        <v>3749</v>
      </c>
      <c r="D7">
        <v>3522</v>
      </c>
      <c r="E7">
        <v>227</v>
      </c>
      <c r="F7" s="54">
        <v>6055</v>
      </c>
      <c r="G7" t="s">
        <v>123</v>
      </c>
      <c r="H7" t="s">
        <v>115</v>
      </c>
      <c r="I7">
        <v>9538</v>
      </c>
      <c r="K7">
        <f>K6/C4*100</f>
        <v>1.3340448239060834</v>
      </c>
      <c r="N7" t="s">
        <v>124</v>
      </c>
      <c r="P7" t="s">
        <v>122</v>
      </c>
      <c r="Q7" t="s">
        <v>117</v>
      </c>
      <c r="R7">
        <v>11088</v>
      </c>
      <c r="S7">
        <v>10742</v>
      </c>
      <c r="T7">
        <v>346</v>
      </c>
      <c r="U7">
        <v>3.12</v>
      </c>
      <c r="V7">
        <v>135.22</v>
      </c>
      <c r="W7">
        <v>2558800</v>
      </c>
      <c r="X7">
        <v>11098.4</v>
      </c>
      <c r="Z7">
        <f>Z6/R4*100</f>
        <v>2.1301561512771912</v>
      </c>
      <c r="AC7" t="s">
        <v>124</v>
      </c>
    </row>
    <row r="8" spans="1:29" x14ac:dyDescent="0.3">
      <c r="C8" t="s">
        <v>118</v>
      </c>
      <c r="D8">
        <v>71</v>
      </c>
      <c r="E8">
        <f>E7-D8</f>
        <v>156</v>
      </c>
      <c r="K8">
        <f>E8/C4*100</f>
        <v>4.1622198505869799</v>
      </c>
      <c r="N8" t="s">
        <v>125</v>
      </c>
      <c r="R8" t="s">
        <v>118</v>
      </c>
      <c r="S8">
        <v>49</v>
      </c>
      <c r="T8">
        <f>T7-S8</f>
        <v>297</v>
      </c>
      <c r="Z8">
        <f>T8/R4*100</f>
        <v>2.6807473598700242</v>
      </c>
      <c r="AC8" t="s">
        <v>125</v>
      </c>
    </row>
    <row r="9" spans="1:29" x14ac:dyDescent="0.3">
      <c r="A9" t="s">
        <v>126</v>
      </c>
      <c r="B9" t="s">
        <v>2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10</v>
      </c>
      <c r="I9" t="s">
        <v>48</v>
      </c>
      <c r="P9" t="s">
        <v>126</v>
      </c>
      <c r="Q9" t="s">
        <v>2</v>
      </c>
      <c r="R9" t="s">
        <v>5</v>
      </c>
      <c r="S9" t="s">
        <v>6</v>
      </c>
      <c r="T9" t="s">
        <v>7</v>
      </c>
      <c r="U9" t="s">
        <v>8</v>
      </c>
      <c r="V9" t="s">
        <v>9</v>
      </c>
      <c r="W9" t="s">
        <v>10</v>
      </c>
      <c r="X9" t="s">
        <v>48</v>
      </c>
    </row>
    <row r="10" spans="1:29" x14ac:dyDescent="0.3">
      <c r="B10" t="s">
        <v>112</v>
      </c>
      <c r="C10">
        <v>3132</v>
      </c>
      <c r="D10">
        <v>2942</v>
      </c>
      <c r="E10">
        <v>190</v>
      </c>
      <c r="F10" s="54">
        <v>6066</v>
      </c>
      <c r="G10" t="s">
        <v>127</v>
      </c>
      <c r="H10" t="s">
        <v>115</v>
      </c>
      <c r="I10">
        <v>9538</v>
      </c>
      <c r="K10">
        <f>E11/C4*100</f>
        <v>2.8281750266808965</v>
      </c>
      <c r="L10">
        <f>E11/E5*100</f>
        <v>8.4462151394422307</v>
      </c>
      <c r="M10">
        <f>E11/E8*100</f>
        <v>67.948717948717956</v>
      </c>
      <c r="N10" t="s">
        <v>128</v>
      </c>
      <c r="Q10" t="s">
        <v>117</v>
      </c>
      <c r="R10">
        <v>791</v>
      </c>
      <c r="S10">
        <v>718</v>
      </c>
      <c r="T10">
        <v>73</v>
      </c>
      <c r="U10">
        <v>9.2289999999999992</v>
      </c>
      <c r="V10">
        <v>28.53</v>
      </c>
      <c r="W10">
        <v>2558800</v>
      </c>
      <c r="X10">
        <v>11098.4</v>
      </c>
      <c r="Z10">
        <f>T11/R4*100</f>
        <v>0.55059120859283328</v>
      </c>
      <c r="AA10">
        <f>T11/T5*100</f>
        <v>33.152173913043477</v>
      </c>
      <c r="AB10">
        <f>T11/T8*100</f>
        <v>20.53872053872054</v>
      </c>
      <c r="AC10" t="s">
        <v>128</v>
      </c>
    </row>
    <row r="11" spans="1:29" x14ac:dyDescent="0.3">
      <c r="C11" t="s">
        <v>118</v>
      </c>
      <c r="D11">
        <v>84</v>
      </c>
      <c r="E11">
        <f>E10-D11</f>
        <v>106</v>
      </c>
      <c r="R11" t="s">
        <v>118</v>
      </c>
      <c r="S11">
        <v>12</v>
      </c>
      <c r="T11">
        <f>T10-S11</f>
        <v>61</v>
      </c>
    </row>
    <row r="12" spans="1:29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9" x14ac:dyDescent="0.3">
      <c r="A13" t="s">
        <v>110</v>
      </c>
      <c r="B13" t="s">
        <v>2</v>
      </c>
      <c r="C13" t="s">
        <v>5</v>
      </c>
      <c r="D13" t="s">
        <v>6</v>
      </c>
      <c r="E13" t="s">
        <v>7</v>
      </c>
      <c r="F13" t="s">
        <v>8</v>
      </c>
      <c r="G13" t="s">
        <v>9</v>
      </c>
      <c r="H13" t="s">
        <v>10</v>
      </c>
      <c r="I13" t="s">
        <v>48</v>
      </c>
      <c r="K13">
        <f>E15-E21</f>
        <v>546</v>
      </c>
      <c r="P13" t="s">
        <v>110</v>
      </c>
      <c r="Q13" t="s">
        <v>2</v>
      </c>
      <c r="R13" t="s">
        <v>5</v>
      </c>
      <c r="S13" t="s">
        <v>6</v>
      </c>
      <c r="T13" t="s">
        <v>7</v>
      </c>
      <c r="U13" t="s">
        <v>8</v>
      </c>
      <c r="V13" t="s">
        <v>9</v>
      </c>
      <c r="W13" t="s">
        <v>10</v>
      </c>
      <c r="X13" t="s">
        <v>48</v>
      </c>
      <c r="Z13">
        <f>T15-T21</f>
        <v>707</v>
      </c>
    </row>
    <row r="14" spans="1:29" x14ac:dyDescent="0.3">
      <c r="B14" t="s">
        <v>129</v>
      </c>
      <c r="C14">
        <v>3025</v>
      </c>
      <c r="D14">
        <v>2277</v>
      </c>
      <c r="E14">
        <v>748</v>
      </c>
      <c r="F14" t="s">
        <v>130</v>
      </c>
      <c r="G14" t="s">
        <v>131</v>
      </c>
      <c r="H14" t="s">
        <v>132</v>
      </c>
      <c r="I14" t="s">
        <v>133</v>
      </c>
      <c r="K14">
        <f>K13/C14*100</f>
        <v>18.049586776859506</v>
      </c>
      <c r="Q14" t="s">
        <v>134</v>
      </c>
      <c r="R14">
        <v>33011</v>
      </c>
      <c r="S14">
        <v>32203</v>
      </c>
      <c r="T14">
        <v>808</v>
      </c>
      <c r="U14">
        <v>2.448</v>
      </c>
      <c r="V14">
        <v>159.78</v>
      </c>
      <c r="W14">
        <v>5056798.9000000004</v>
      </c>
      <c r="X14">
        <v>16710.900000000001</v>
      </c>
      <c r="Z14">
        <f>Z13/R14*200</f>
        <v>4.2834206779558324</v>
      </c>
    </row>
    <row r="15" spans="1:29" x14ac:dyDescent="0.3">
      <c r="C15" t="s">
        <v>118</v>
      </c>
      <c r="D15">
        <v>75</v>
      </c>
      <c r="E15">
        <f>E14-D15</f>
        <v>673</v>
      </c>
      <c r="K15">
        <f>E15/C14*100</f>
        <v>22.24793388429752</v>
      </c>
      <c r="R15" t="s">
        <v>118</v>
      </c>
      <c r="S15">
        <v>10</v>
      </c>
      <c r="T15">
        <f>T14-S15</f>
        <v>798</v>
      </c>
      <c r="Z15">
        <f>T15/R14*100</f>
        <v>2.4173760261730939</v>
      </c>
    </row>
    <row r="16" spans="1:29" x14ac:dyDescent="0.3">
      <c r="A16" t="s">
        <v>120</v>
      </c>
      <c r="B16" t="s">
        <v>2</v>
      </c>
      <c r="C16" t="s">
        <v>5</v>
      </c>
      <c r="D16" t="s">
        <v>6</v>
      </c>
      <c r="E16" t="s">
        <v>7</v>
      </c>
      <c r="F16" t="s">
        <v>8</v>
      </c>
      <c r="G16" t="s">
        <v>9</v>
      </c>
      <c r="H16" t="s">
        <v>10</v>
      </c>
      <c r="I16" t="s">
        <v>48</v>
      </c>
      <c r="K16">
        <f>E18-E21</f>
        <v>29</v>
      </c>
      <c r="P16" t="s">
        <v>120</v>
      </c>
      <c r="Q16" t="s">
        <v>2</v>
      </c>
      <c r="R16" t="s">
        <v>5</v>
      </c>
      <c r="S16" t="s">
        <v>6</v>
      </c>
      <c r="T16" t="s">
        <v>7</v>
      </c>
      <c r="U16" t="s">
        <v>8</v>
      </c>
      <c r="V16" t="s">
        <v>9</v>
      </c>
      <c r="W16" t="s">
        <v>10</v>
      </c>
      <c r="X16" t="s">
        <v>48</v>
      </c>
      <c r="Z16">
        <f>T18-T21</f>
        <v>228</v>
      </c>
    </row>
    <row r="17" spans="1:28" x14ac:dyDescent="0.3">
      <c r="B17" t="s">
        <v>129</v>
      </c>
      <c r="C17">
        <v>3009</v>
      </c>
      <c r="D17">
        <v>2816</v>
      </c>
      <c r="E17">
        <v>193</v>
      </c>
      <c r="F17" s="54">
        <v>6414</v>
      </c>
      <c r="G17" t="s">
        <v>135</v>
      </c>
      <c r="H17" t="s">
        <v>132</v>
      </c>
      <c r="I17" t="s">
        <v>133</v>
      </c>
      <c r="K17">
        <f>K16/C14*100</f>
        <v>0.95867768595041325</v>
      </c>
      <c r="Q17" t="s">
        <v>134</v>
      </c>
      <c r="R17">
        <v>32965</v>
      </c>
      <c r="S17">
        <v>32606</v>
      </c>
      <c r="T17">
        <v>359</v>
      </c>
      <c r="U17">
        <v>1.089</v>
      </c>
      <c r="V17">
        <v>70.989999999999995</v>
      </c>
      <c r="W17">
        <v>5056798.9000000004</v>
      </c>
      <c r="X17">
        <v>16710.900000000001</v>
      </c>
      <c r="Z17">
        <f>Z16/R14*100</f>
        <v>0.6906788646208839</v>
      </c>
    </row>
    <row r="18" spans="1:28" x14ac:dyDescent="0.3">
      <c r="C18" t="s">
        <v>118</v>
      </c>
      <c r="D18">
        <v>37</v>
      </c>
      <c r="E18">
        <f>E17-D18</f>
        <v>156</v>
      </c>
      <c r="K18">
        <f>E18/C14*100</f>
        <v>5.1570247933884295</v>
      </c>
      <c r="R18" t="s">
        <v>118</v>
      </c>
      <c r="S18">
        <v>40</v>
      </c>
      <c r="T18">
        <f>T17-S18</f>
        <v>319</v>
      </c>
      <c r="Z18">
        <f>T18/R14*100</f>
        <v>0.96634455181606127</v>
      </c>
    </row>
    <row r="19" spans="1:28" x14ac:dyDescent="0.3">
      <c r="A19" t="s">
        <v>126</v>
      </c>
      <c r="B19" t="s">
        <v>2</v>
      </c>
      <c r="C19" t="s">
        <v>5</v>
      </c>
      <c r="D19" t="s">
        <v>6</v>
      </c>
      <c r="E19" t="s">
        <v>7</v>
      </c>
      <c r="F19" t="s">
        <v>8</v>
      </c>
      <c r="G19" t="s">
        <v>9</v>
      </c>
      <c r="H19" t="s">
        <v>10</v>
      </c>
      <c r="I19" t="s">
        <v>48</v>
      </c>
      <c r="P19" t="s">
        <v>126</v>
      </c>
      <c r="Q19" t="s">
        <v>2</v>
      </c>
      <c r="R19" t="s">
        <v>5</v>
      </c>
      <c r="S19" t="s">
        <v>6</v>
      </c>
      <c r="T19" t="s">
        <v>7</v>
      </c>
      <c r="U19" t="s">
        <v>8</v>
      </c>
      <c r="V19" t="s">
        <v>9</v>
      </c>
      <c r="W19" t="s">
        <v>10</v>
      </c>
      <c r="X19" t="s">
        <v>48</v>
      </c>
    </row>
    <row r="20" spans="1:28" x14ac:dyDescent="0.3">
      <c r="B20" t="s">
        <v>129</v>
      </c>
      <c r="C20">
        <v>2784</v>
      </c>
      <c r="D20">
        <v>2590</v>
      </c>
      <c r="E20">
        <v>194</v>
      </c>
      <c r="F20" s="54">
        <v>6968</v>
      </c>
      <c r="G20" t="s">
        <v>136</v>
      </c>
      <c r="H20" t="s">
        <v>132</v>
      </c>
      <c r="I20" t="s">
        <v>133</v>
      </c>
      <c r="K20">
        <f>E21/C14*100</f>
        <v>4.1983471074380159</v>
      </c>
      <c r="L20">
        <f>E21/E15*100</f>
        <v>18.87072808320951</v>
      </c>
      <c r="M20">
        <f>E21/E18*100</f>
        <v>81.410256410256409</v>
      </c>
      <c r="Q20" t="s">
        <v>134</v>
      </c>
      <c r="R20">
        <v>1238</v>
      </c>
      <c r="S20">
        <v>1141</v>
      </c>
      <c r="T20">
        <v>97</v>
      </c>
      <c r="U20">
        <v>7.835</v>
      </c>
      <c r="V20">
        <v>19.18</v>
      </c>
      <c r="W20">
        <v>5056798.9000000004</v>
      </c>
      <c r="X20">
        <v>16710.900000000001</v>
      </c>
      <c r="Z20">
        <f>T21/R14*100</f>
        <v>0.27566568719517737</v>
      </c>
      <c r="AA20">
        <f>T21/T15*100</f>
        <v>11.403508771929824</v>
      </c>
      <c r="AB20">
        <f>T21/T18*100</f>
        <v>28.526645768025077</v>
      </c>
    </row>
    <row r="21" spans="1:28" x14ac:dyDescent="0.3">
      <c r="C21" t="s">
        <v>118</v>
      </c>
      <c r="D21">
        <v>67</v>
      </c>
      <c r="E21">
        <f>E20-D21</f>
        <v>127</v>
      </c>
      <c r="R21" t="s">
        <v>118</v>
      </c>
      <c r="S21">
        <v>6</v>
      </c>
      <c r="T21">
        <f>T20-S21</f>
        <v>91</v>
      </c>
    </row>
    <row r="22" spans="1:28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8" x14ac:dyDescent="0.3">
      <c r="A23" t="s">
        <v>137</v>
      </c>
      <c r="P23" t="s">
        <v>110</v>
      </c>
      <c r="Q23" t="s">
        <v>2</v>
      </c>
      <c r="R23" t="s">
        <v>5</v>
      </c>
      <c r="S23" t="s">
        <v>6</v>
      </c>
      <c r="T23" t="s">
        <v>7</v>
      </c>
      <c r="U23" t="s">
        <v>8</v>
      </c>
      <c r="V23" t="s">
        <v>9</v>
      </c>
      <c r="W23" t="s">
        <v>10</v>
      </c>
      <c r="X23" t="s">
        <v>48</v>
      </c>
      <c r="Z23">
        <f>T25-T31</f>
        <v>459</v>
      </c>
    </row>
    <row r="24" spans="1:28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  <c r="Q24" t="s">
        <v>138</v>
      </c>
      <c r="R24">
        <v>32702</v>
      </c>
      <c r="S24">
        <v>32132</v>
      </c>
      <c r="T24">
        <v>570</v>
      </c>
      <c r="U24">
        <v>1.7430000000000001</v>
      </c>
      <c r="V24">
        <v>90.91</v>
      </c>
      <c r="W24">
        <v>6269832.2999999998</v>
      </c>
      <c r="X24">
        <v>19734</v>
      </c>
      <c r="Z24">
        <f>Z23/R24*100</f>
        <v>1.4035838786618555</v>
      </c>
    </row>
    <row r="25" spans="1:28" x14ac:dyDescent="0.3">
      <c r="A25" t="s">
        <v>110</v>
      </c>
      <c r="B25" t="s">
        <v>2</v>
      </c>
      <c r="C25" t="s">
        <v>5</v>
      </c>
      <c r="D25" t="s">
        <v>6</v>
      </c>
      <c r="E25" t="s">
        <v>7</v>
      </c>
      <c r="F25" t="s">
        <v>8</v>
      </c>
      <c r="G25" t="s">
        <v>9</v>
      </c>
      <c r="H25" t="s">
        <v>10</v>
      </c>
      <c r="I25" t="s">
        <v>48</v>
      </c>
      <c r="K25">
        <f>E27-E33</f>
        <v>5676</v>
      </c>
      <c r="R25" t="s">
        <v>118</v>
      </c>
      <c r="S25">
        <v>3</v>
      </c>
      <c r="T25">
        <f>T24-S25</f>
        <v>567</v>
      </c>
      <c r="Z25">
        <f>T25/R24*100</f>
        <v>1.7338389089352333</v>
      </c>
    </row>
    <row r="26" spans="1:28" x14ac:dyDescent="0.3">
      <c r="B26" t="s">
        <v>139</v>
      </c>
      <c r="C26">
        <v>18586</v>
      </c>
      <c r="D26">
        <v>12053</v>
      </c>
      <c r="E26">
        <v>6533</v>
      </c>
      <c r="F26" t="s">
        <v>140</v>
      </c>
      <c r="G26" t="s">
        <v>141</v>
      </c>
      <c r="H26" t="s">
        <v>142</v>
      </c>
      <c r="I26" t="s">
        <v>143</v>
      </c>
      <c r="K26">
        <f>K25/C26*100</f>
        <v>30.53911546325191</v>
      </c>
      <c r="P26" t="s">
        <v>120</v>
      </c>
      <c r="Q26" t="s">
        <v>2</v>
      </c>
      <c r="R26" t="s">
        <v>5</v>
      </c>
      <c r="S26" t="s">
        <v>6</v>
      </c>
      <c r="T26" t="s">
        <v>7</v>
      </c>
      <c r="U26" t="s">
        <v>8</v>
      </c>
      <c r="V26" t="s">
        <v>9</v>
      </c>
      <c r="W26" t="s">
        <v>10</v>
      </c>
      <c r="X26" t="s">
        <v>48</v>
      </c>
      <c r="Z26">
        <f>T28-T31</f>
        <v>115</v>
      </c>
    </row>
    <row r="27" spans="1:28" x14ac:dyDescent="0.3">
      <c r="C27" t="s">
        <v>144</v>
      </c>
      <c r="D27">
        <v>380</v>
      </c>
      <c r="E27">
        <f>E26-D27</f>
        <v>6153</v>
      </c>
      <c r="K27">
        <f>E27/C26*100</f>
        <v>33.105563327235558</v>
      </c>
      <c r="Q27" t="s">
        <v>138</v>
      </c>
      <c r="R27">
        <v>32705</v>
      </c>
      <c r="S27">
        <v>32463</v>
      </c>
      <c r="T27">
        <v>242</v>
      </c>
      <c r="U27">
        <v>0.7399</v>
      </c>
      <c r="V27">
        <v>38.6</v>
      </c>
      <c r="W27">
        <v>6269832.2999999998</v>
      </c>
      <c r="X27">
        <v>19734</v>
      </c>
      <c r="Z27">
        <f>Z26/R24*100</f>
        <v>0.35166044890220782</v>
      </c>
    </row>
    <row r="28" spans="1:28" x14ac:dyDescent="0.3">
      <c r="A28" t="s">
        <v>120</v>
      </c>
      <c r="B28" t="s">
        <v>2</v>
      </c>
      <c r="C28" t="s">
        <v>5</v>
      </c>
      <c r="D28" t="s">
        <v>6</v>
      </c>
      <c r="E28" t="s">
        <v>7</v>
      </c>
      <c r="F28" t="s">
        <v>8</v>
      </c>
      <c r="G28" t="s">
        <v>9</v>
      </c>
      <c r="H28" t="s">
        <v>10</v>
      </c>
      <c r="I28" t="s">
        <v>48</v>
      </c>
      <c r="K28">
        <f>E30-E33</f>
        <v>473</v>
      </c>
      <c r="R28" t="s">
        <v>118</v>
      </c>
      <c r="S28">
        <v>19</v>
      </c>
      <c r="T28">
        <f>T27-S28</f>
        <v>223</v>
      </c>
      <c r="Z28">
        <f>T28/R24*100</f>
        <v>0.68191547917558559</v>
      </c>
    </row>
    <row r="29" spans="1:28" x14ac:dyDescent="0.3">
      <c r="B29" t="s">
        <v>139</v>
      </c>
      <c r="C29">
        <v>18574</v>
      </c>
      <c r="D29">
        <v>17280</v>
      </c>
      <c r="E29">
        <v>1294</v>
      </c>
      <c r="F29" s="54">
        <v>6967</v>
      </c>
      <c r="G29" t="s">
        <v>145</v>
      </c>
      <c r="H29" t="s">
        <v>142</v>
      </c>
      <c r="I29" t="s">
        <v>143</v>
      </c>
      <c r="K29">
        <f>K28/C26*100</f>
        <v>2.544926288604326</v>
      </c>
      <c r="P29" t="s">
        <v>126</v>
      </c>
      <c r="Q29" t="s">
        <v>2</v>
      </c>
      <c r="R29" t="s">
        <v>5</v>
      </c>
      <c r="S29" t="s">
        <v>6</v>
      </c>
      <c r="T29" t="s">
        <v>7</v>
      </c>
      <c r="U29" t="s">
        <v>8</v>
      </c>
      <c r="V29" t="s">
        <v>9</v>
      </c>
      <c r="W29" t="s">
        <v>10</v>
      </c>
      <c r="X29" t="s">
        <v>48</v>
      </c>
    </row>
    <row r="30" spans="1:28" x14ac:dyDescent="0.3">
      <c r="C30" t="s">
        <v>118</v>
      </c>
      <c r="D30">
        <v>344</v>
      </c>
      <c r="E30">
        <f>E29-D30</f>
        <v>950</v>
      </c>
      <c r="K30">
        <f>E30/C26*100</f>
        <v>5.1113741525879695</v>
      </c>
      <c r="Q30" t="s">
        <v>138</v>
      </c>
      <c r="R30">
        <v>993</v>
      </c>
      <c r="S30">
        <v>873</v>
      </c>
      <c r="T30">
        <v>120</v>
      </c>
      <c r="U30">
        <v>12.08</v>
      </c>
      <c r="V30">
        <v>19.14</v>
      </c>
      <c r="W30">
        <v>6269832.2999999998</v>
      </c>
      <c r="X30">
        <v>19734</v>
      </c>
      <c r="Z30">
        <f>T31/R24*100</f>
        <v>0.33025503027337777</v>
      </c>
      <c r="AA30">
        <f>T31/T25*100</f>
        <v>19.047619047619047</v>
      </c>
      <c r="AB30">
        <f>T31/T28*100</f>
        <v>48.430493273542602</v>
      </c>
    </row>
    <row r="31" spans="1:28" x14ac:dyDescent="0.3">
      <c r="A31" t="s">
        <v>126</v>
      </c>
      <c r="B31" t="s">
        <v>2</v>
      </c>
      <c r="C31" t="s">
        <v>5</v>
      </c>
      <c r="D31" t="s">
        <v>6</v>
      </c>
      <c r="E31" t="s">
        <v>7</v>
      </c>
      <c r="F31" t="s">
        <v>8</v>
      </c>
      <c r="G31" t="s">
        <v>9</v>
      </c>
      <c r="H31" t="s">
        <v>10</v>
      </c>
      <c r="I31" t="s">
        <v>48</v>
      </c>
      <c r="R31" t="s">
        <v>118</v>
      </c>
      <c r="S31">
        <v>12</v>
      </c>
      <c r="T31">
        <f>T30-S31</f>
        <v>108</v>
      </c>
    </row>
    <row r="32" spans="1:28" x14ac:dyDescent="0.3">
      <c r="B32" t="s">
        <v>139</v>
      </c>
      <c r="C32">
        <v>12901</v>
      </c>
      <c r="D32">
        <v>12275</v>
      </c>
      <c r="E32">
        <v>626</v>
      </c>
      <c r="F32" s="54">
        <v>4852</v>
      </c>
      <c r="G32" t="s">
        <v>146</v>
      </c>
      <c r="H32" t="s">
        <v>142</v>
      </c>
      <c r="I32" t="s">
        <v>143</v>
      </c>
      <c r="K32">
        <f>E33/C26*100</f>
        <v>2.5664478639836434</v>
      </c>
      <c r="L32">
        <f>E33/E27*100</f>
        <v>7.7523159434422233</v>
      </c>
      <c r="M32">
        <f>E33/E30*100</f>
        <v>50.210526315789473</v>
      </c>
      <c r="Q32" s="37"/>
      <c r="R32" s="37"/>
      <c r="S32" s="37"/>
      <c r="T32" s="37"/>
      <c r="U32" s="37"/>
      <c r="V32" s="37"/>
      <c r="W32" s="37"/>
      <c r="X32" s="37"/>
      <c r="Y32" s="37"/>
    </row>
    <row r="33" spans="1:28" x14ac:dyDescent="0.3">
      <c r="C33" t="s">
        <v>118</v>
      </c>
      <c r="D33">
        <v>149</v>
      </c>
      <c r="E33">
        <f>E32-D33</f>
        <v>477</v>
      </c>
      <c r="P33" t="s">
        <v>110</v>
      </c>
      <c r="Q33" t="s">
        <v>2</v>
      </c>
      <c r="R33" t="s">
        <v>5</v>
      </c>
      <c r="S33" t="s">
        <v>6</v>
      </c>
      <c r="T33" t="s">
        <v>7</v>
      </c>
      <c r="U33" t="s">
        <v>8</v>
      </c>
      <c r="V33" t="s">
        <v>9</v>
      </c>
      <c r="W33" t="s">
        <v>10</v>
      </c>
      <c r="X33" t="s">
        <v>48</v>
      </c>
      <c r="Z33">
        <f>T35-T41</f>
        <v>176</v>
      </c>
    </row>
    <row r="34" spans="1:28" x14ac:dyDescent="0.3">
      <c r="A34" s="37"/>
      <c r="B34" s="37"/>
      <c r="C34" s="37"/>
      <c r="D34" s="37"/>
      <c r="E34" s="37"/>
      <c r="F34" s="37"/>
      <c r="G34" s="37"/>
      <c r="H34" s="37"/>
      <c r="I34" s="37"/>
      <c r="J34" s="37"/>
      <c r="Q34" t="s">
        <v>147</v>
      </c>
      <c r="R34">
        <v>18452</v>
      </c>
      <c r="S34">
        <v>18227</v>
      </c>
      <c r="T34">
        <v>225</v>
      </c>
      <c r="U34">
        <v>1.2190000000000001</v>
      </c>
      <c r="V34">
        <v>77.91</v>
      </c>
      <c r="W34">
        <v>2887856.9</v>
      </c>
      <c r="X34">
        <v>9520</v>
      </c>
      <c r="Z34">
        <f>Z33/R34*100</f>
        <v>0.95382614350747885</v>
      </c>
    </row>
    <row r="35" spans="1:28" x14ac:dyDescent="0.3">
      <c r="A35" t="s">
        <v>110</v>
      </c>
      <c r="B35" t="s">
        <v>2</v>
      </c>
      <c r="C35" t="s">
        <v>5</v>
      </c>
      <c r="D35" t="s">
        <v>6</v>
      </c>
      <c r="E35" t="s">
        <v>7</v>
      </c>
      <c r="F35" t="s">
        <v>8</v>
      </c>
      <c r="G35" t="s">
        <v>9</v>
      </c>
      <c r="H35" t="s">
        <v>10</v>
      </c>
      <c r="I35" t="s">
        <v>48</v>
      </c>
      <c r="K35">
        <f>E37-E43</f>
        <v>734</v>
      </c>
      <c r="R35" t="s">
        <v>118</v>
      </c>
      <c r="S35">
        <v>3</v>
      </c>
      <c r="T35">
        <f>T34-S35</f>
        <v>222</v>
      </c>
      <c r="Z35">
        <f>T35/R34*200</f>
        <v>2.4062432256665942</v>
      </c>
    </row>
    <row r="36" spans="1:28" x14ac:dyDescent="0.3">
      <c r="B36" t="s">
        <v>148</v>
      </c>
      <c r="C36">
        <v>6369</v>
      </c>
      <c r="D36">
        <v>5490</v>
      </c>
      <c r="E36">
        <v>879</v>
      </c>
      <c r="F36" s="56" t="s">
        <v>149</v>
      </c>
      <c r="G36" t="s">
        <v>150</v>
      </c>
      <c r="H36" t="s">
        <v>151</v>
      </c>
      <c r="I36" t="s">
        <v>152</v>
      </c>
      <c r="K36">
        <f>K35/C36*100</f>
        <v>11.524572146333805</v>
      </c>
      <c r="P36" t="s">
        <v>120</v>
      </c>
      <c r="Q36" t="s">
        <v>2</v>
      </c>
      <c r="R36" t="s">
        <v>5</v>
      </c>
      <c r="S36" t="s">
        <v>6</v>
      </c>
      <c r="T36" t="s">
        <v>7</v>
      </c>
      <c r="U36" t="s">
        <v>8</v>
      </c>
      <c r="V36" t="s">
        <v>9</v>
      </c>
      <c r="W36" t="s">
        <v>10</v>
      </c>
      <c r="X36" t="s">
        <v>48</v>
      </c>
      <c r="Z36">
        <f>T38-T41</f>
        <v>107</v>
      </c>
      <c r="AA36" t="s">
        <v>153</v>
      </c>
    </row>
    <row r="37" spans="1:28" x14ac:dyDescent="0.3">
      <c r="C37" t="s">
        <v>118</v>
      </c>
      <c r="D37">
        <v>76</v>
      </c>
      <c r="E37">
        <f>E36-D37</f>
        <v>803</v>
      </c>
      <c r="K37">
        <f>E37/C36*100</f>
        <v>12.607944732297064</v>
      </c>
      <c r="Q37" t="s">
        <v>147</v>
      </c>
      <c r="R37">
        <v>18451</v>
      </c>
      <c r="S37">
        <v>18268</v>
      </c>
      <c r="T37">
        <v>183</v>
      </c>
      <c r="U37">
        <v>0.99180000000000001</v>
      </c>
      <c r="V37">
        <v>63.37</v>
      </c>
      <c r="W37">
        <v>2887856.9</v>
      </c>
      <c r="X37">
        <v>9520</v>
      </c>
      <c r="Z37">
        <f>Z36/R34*100</f>
        <v>0.57988293951875136</v>
      </c>
    </row>
    <row r="38" spans="1:28" x14ac:dyDescent="0.3">
      <c r="A38" t="s">
        <v>120</v>
      </c>
      <c r="B38" t="s">
        <v>2</v>
      </c>
      <c r="C38" t="s">
        <v>5</v>
      </c>
      <c r="D38" t="s">
        <v>6</v>
      </c>
      <c r="E38" t="s">
        <v>7</v>
      </c>
      <c r="F38" t="s">
        <v>8</v>
      </c>
      <c r="G38" t="s">
        <v>9</v>
      </c>
      <c r="H38" t="s">
        <v>10</v>
      </c>
      <c r="I38" t="s">
        <v>48</v>
      </c>
      <c r="K38">
        <f>E40-E43</f>
        <v>167</v>
      </c>
      <c r="R38" t="s">
        <v>118</v>
      </c>
      <c r="S38">
        <v>30</v>
      </c>
      <c r="T38">
        <f>T37-S38</f>
        <v>153</v>
      </c>
      <c r="Z38">
        <f>T38/R34*100</f>
        <v>0.82917840884456973</v>
      </c>
    </row>
    <row r="39" spans="1:28" x14ac:dyDescent="0.3">
      <c r="B39" t="s">
        <v>148</v>
      </c>
      <c r="C39">
        <v>6363</v>
      </c>
      <c r="D39">
        <v>6012</v>
      </c>
      <c r="E39">
        <v>351</v>
      </c>
      <c r="F39" s="54">
        <v>5516</v>
      </c>
      <c r="G39" t="s">
        <v>154</v>
      </c>
      <c r="H39" t="s">
        <v>151</v>
      </c>
      <c r="I39" t="s">
        <v>152</v>
      </c>
      <c r="K39">
        <f>K38/C36*100</f>
        <v>2.6220756790704978</v>
      </c>
      <c r="P39" t="s">
        <v>126</v>
      </c>
      <c r="Q39" t="s">
        <v>2</v>
      </c>
      <c r="R39" t="s">
        <v>5</v>
      </c>
      <c r="S39" t="s">
        <v>6</v>
      </c>
      <c r="T39" t="s">
        <v>7</v>
      </c>
      <c r="U39" t="s">
        <v>8</v>
      </c>
      <c r="V39" t="s">
        <v>9</v>
      </c>
      <c r="W39" t="s">
        <v>10</v>
      </c>
      <c r="X39" t="s">
        <v>48</v>
      </c>
    </row>
    <row r="40" spans="1:28" x14ac:dyDescent="0.3">
      <c r="C40" t="s">
        <v>118</v>
      </c>
      <c r="D40">
        <v>115</v>
      </c>
      <c r="E40">
        <f>E39-D40</f>
        <v>236</v>
      </c>
      <c r="K40">
        <f>E40/C36*100</f>
        <v>3.7054482650337577</v>
      </c>
      <c r="Q40" t="s">
        <v>147</v>
      </c>
      <c r="R40">
        <v>617</v>
      </c>
      <c r="S40">
        <v>566</v>
      </c>
      <c r="T40">
        <v>51</v>
      </c>
      <c r="U40">
        <v>8.266</v>
      </c>
      <c r="V40">
        <v>17.66</v>
      </c>
      <c r="W40">
        <v>2887856.9</v>
      </c>
      <c r="X40">
        <v>9520</v>
      </c>
      <c r="Z40">
        <f>T41/R34*100</f>
        <v>0.24929546932581834</v>
      </c>
      <c r="AA40">
        <f>T41/T35*100</f>
        <v>20.72072072072072</v>
      </c>
      <c r="AB40">
        <f>T41/T38*100</f>
        <v>30.065359477124183</v>
      </c>
    </row>
    <row r="41" spans="1:28" x14ac:dyDescent="0.3">
      <c r="A41" t="s">
        <v>126</v>
      </c>
      <c r="B41" t="s">
        <v>2</v>
      </c>
      <c r="C41" t="s">
        <v>5</v>
      </c>
      <c r="D41" t="s">
        <v>6</v>
      </c>
      <c r="E41" t="s">
        <v>7</v>
      </c>
      <c r="F41" t="s">
        <v>8</v>
      </c>
      <c r="G41" t="s">
        <v>9</v>
      </c>
      <c r="H41" t="s">
        <v>10</v>
      </c>
      <c r="I41" t="s">
        <v>48</v>
      </c>
      <c r="R41" t="s">
        <v>118</v>
      </c>
      <c r="S41">
        <v>5</v>
      </c>
      <c r="T41">
        <f>T40-S41</f>
        <v>46</v>
      </c>
    </row>
    <row r="42" spans="1:28" x14ac:dyDescent="0.3">
      <c r="B42" t="s">
        <v>148</v>
      </c>
      <c r="C42">
        <v>3129</v>
      </c>
      <c r="D42">
        <v>3030</v>
      </c>
      <c r="E42">
        <v>99</v>
      </c>
      <c r="F42" s="54">
        <v>3164</v>
      </c>
      <c r="G42" t="s">
        <v>155</v>
      </c>
      <c r="H42" t="s">
        <v>151</v>
      </c>
      <c r="I42" t="s">
        <v>152</v>
      </c>
      <c r="K42">
        <f>E43/C36*100</f>
        <v>1.0833725859632595</v>
      </c>
      <c r="L42">
        <f>E43/E37*100</f>
        <v>8.5927770859277697</v>
      </c>
      <c r="M42">
        <f>E43/E40*100</f>
        <v>29.237288135593221</v>
      </c>
      <c r="Q42" s="37"/>
      <c r="R42" s="37"/>
      <c r="S42" s="37"/>
      <c r="T42" s="37"/>
      <c r="U42" s="37"/>
      <c r="V42" s="37"/>
      <c r="W42" s="37"/>
      <c r="X42" s="37"/>
      <c r="Y42" s="37"/>
    </row>
    <row r="43" spans="1:28" x14ac:dyDescent="0.3">
      <c r="C43" t="s">
        <v>118</v>
      </c>
      <c r="D43">
        <v>30</v>
      </c>
      <c r="E43">
        <f>E42-D43</f>
        <v>69</v>
      </c>
      <c r="P43" t="s">
        <v>110</v>
      </c>
      <c r="Q43" t="s">
        <v>2</v>
      </c>
      <c r="R43" t="s">
        <v>5</v>
      </c>
      <c r="S43" t="s">
        <v>6</v>
      </c>
      <c r="T43" t="s">
        <v>7</v>
      </c>
      <c r="U43" t="s">
        <v>8</v>
      </c>
      <c r="V43" t="s">
        <v>9</v>
      </c>
      <c r="W43" t="s">
        <v>10</v>
      </c>
      <c r="X43" t="s">
        <v>48</v>
      </c>
      <c r="Z43">
        <f>T45-T51</f>
        <v>138</v>
      </c>
    </row>
    <row r="44" spans="1:28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Q44" t="s">
        <v>156</v>
      </c>
      <c r="R44">
        <v>32682</v>
      </c>
      <c r="S44">
        <v>32537</v>
      </c>
      <c r="T44">
        <v>145</v>
      </c>
      <c r="U44">
        <v>0.44369999999999998</v>
      </c>
      <c r="V44">
        <v>29.57</v>
      </c>
      <c r="W44">
        <v>4903740.0999999996</v>
      </c>
      <c r="X44">
        <v>14563.7</v>
      </c>
      <c r="Z44">
        <f>Z43/R44*100</f>
        <v>0.42225078024600698</v>
      </c>
    </row>
    <row r="45" spans="1:28" x14ac:dyDescent="0.3">
      <c r="A45" t="s">
        <v>110</v>
      </c>
      <c r="B45" t="s">
        <v>2</v>
      </c>
      <c r="C45" t="s">
        <v>5</v>
      </c>
      <c r="D45" t="s">
        <v>6</v>
      </c>
      <c r="E45" t="s">
        <v>7</v>
      </c>
      <c r="F45" t="s">
        <v>8</v>
      </c>
      <c r="G45" t="s">
        <v>9</v>
      </c>
      <c r="H45" t="s">
        <v>10</v>
      </c>
      <c r="I45" t="s">
        <v>48</v>
      </c>
      <c r="K45">
        <f>E47-E53</f>
        <v>868</v>
      </c>
      <c r="R45" t="s">
        <v>118</v>
      </c>
      <c r="S45">
        <v>2</v>
      </c>
      <c r="T45">
        <f>T44-S45</f>
        <v>143</v>
      </c>
      <c r="Z45">
        <f>T45/R44*100</f>
        <v>0.43754972155926808</v>
      </c>
    </row>
    <row r="46" spans="1:28" x14ac:dyDescent="0.3">
      <c r="B46" t="s">
        <v>157</v>
      </c>
      <c r="C46">
        <v>6810</v>
      </c>
      <c r="D46">
        <v>5890</v>
      </c>
      <c r="E46">
        <v>920</v>
      </c>
      <c r="F46" t="s">
        <v>158</v>
      </c>
      <c r="G46" t="s">
        <v>159</v>
      </c>
      <c r="H46" t="s">
        <v>160</v>
      </c>
      <c r="I46" t="s">
        <v>161</v>
      </c>
      <c r="K46">
        <f>K45/C46*100</f>
        <v>12.74596182085169</v>
      </c>
      <c r="P46" t="s">
        <v>120</v>
      </c>
      <c r="Q46" t="s">
        <v>2</v>
      </c>
      <c r="R46" t="s">
        <v>5</v>
      </c>
      <c r="S46" t="s">
        <v>6</v>
      </c>
      <c r="T46" t="s">
        <v>7</v>
      </c>
      <c r="U46" t="s">
        <v>8</v>
      </c>
      <c r="V46" t="s">
        <v>9</v>
      </c>
      <c r="W46" t="s">
        <v>10</v>
      </c>
      <c r="X46" t="s">
        <v>48</v>
      </c>
      <c r="Z46">
        <f>T48-T51</f>
        <v>69</v>
      </c>
    </row>
    <row r="47" spans="1:28" x14ac:dyDescent="0.3">
      <c r="C47" t="s">
        <v>118</v>
      </c>
      <c r="D47">
        <v>45</v>
      </c>
      <c r="E47">
        <f>E46-D47</f>
        <v>875</v>
      </c>
      <c r="K47">
        <f>E47/C46*100</f>
        <v>12.848751835535976</v>
      </c>
      <c r="Q47" t="s">
        <v>156</v>
      </c>
      <c r="R47">
        <v>32632</v>
      </c>
      <c r="S47">
        <v>32520</v>
      </c>
      <c r="T47">
        <v>112</v>
      </c>
      <c r="U47">
        <v>0.34320000000000001</v>
      </c>
      <c r="V47">
        <v>22.84</v>
      </c>
      <c r="W47">
        <v>4903740.0999999996</v>
      </c>
      <c r="X47">
        <v>14563.7</v>
      </c>
      <c r="Z47">
        <f>Z46/R44*100</f>
        <v>0.21112539012300349</v>
      </c>
    </row>
    <row r="48" spans="1:28" x14ac:dyDescent="0.3">
      <c r="A48" t="s">
        <v>120</v>
      </c>
      <c r="B48" t="s">
        <v>2</v>
      </c>
      <c r="C48" t="s">
        <v>5</v>
      </c>
      <c r="D48" t="s">
        <v>6</v>
      </c>
      <c r="E48" t="s">
        <v>7</v>
      </c>
      <c r="F48" t="s">
        <v>8</v>
      </c>
      <c r="G48" t="s">
        <v>9</v>
      </c>
      <c r="H48" t="s">
        <v>10</v>
      </c>
      <c r="I48" t="s">
        <v>48</v>
      </c>
      <c r="K48">
        <f>E50-E53</f>
        <v>20</v>
      </c>
      <c r="R48" t="s">
        <v>118</v>
      </c>
      <c r="S48">
        <v>38</v>
      </c>
      <c r="T48">
        <f>T47-S48</f>
        <v>74</v>
      </c>
      <c r="Z48">
        <f>T48/R44*100</f>
        <v>0.22642433143626461</v>
      </c>
    </row>
    <row r="49" spans="1:28" x14ac:dyDescent="0.3">
      <c r="B49" t="s">
        <v>157</v>
      </c>
      <c r="C49">
        <v>6808</v>
      </c>
      <c r="D49">
        <v>6752</v>
      </c>
      <c r="E49">
        <v>56</v>
      </c>
      <c r="F49" t="s">
        <v>162</v>
      </c>
      <c r="G49" s="57">
        <v>41913</v>
      </c>
      <c r="H49" t="s">
        <v>160</v>
      </c>
      <c r="I49" t="s">
        <v>161</v>
      </c>
      <c r="K49">
        <f>K48/C46*100</f>
        <v>0.29368575624082233</v>
      </c>
      <c r="P49" t="s">
        <v>126</v>
      </c>
      <c r="Q49" t="s">
        <v>2</v>
      </c>
      <c r="R49" t="s">
        <v>5</v>
      </c>
      <c r="S49" t="s">
        <v>6</v>
      </c>
      <c r="T49" t="s">
        <v>7</v>
      </c>
      <c r="U49" t="s">
        <v>8</v>
      </c>
      <c r="V49" t="s">
        <v>9</v>
      </c>
      <c r="W49" t="s">
        <v>10</v>
      </c>
      <c r="X49" t="s">
        <v>48</v>
      </c>
    </row>
    <row r="50" spans="1:28" x14ac:dyDescent="0.3">
      <c r="C50" t="s">
        <v>118</v>
      </c>
      <c r="D50">
        <v>29</v>
      </c>
      <c r="E50">
        <f>E49-D50</f>
        <v>27</v>
      </c>
      <c r="K50">
        <f>E50/C46*100</f>
        <v>0.39647577092511016</v>
      </c>
      <c r="Q50" t="s">
        <v>156</v>
      </c>
      <c r="R50">
        <v>692</v>
      </c>
      <c r="S50">
        <v>686</v>
      </c>
      <c r="T50">
        <v>6</v>
      </c>
      <c r="U50">
        <v>0.86709999999999998</v>
      </c>
      <c r="V50">
        <v>1.224</v>
      </c>
      <c r="W50">
        <v>4903740.0999999996</v>
      </c>
      <c r="X50">
        <v>14563.7</v>
      </c>
      <c r="Z50">
        <f>T51/R44*100</f>
        <v>1.5298941313261124E-2</v>
      </c>
      <c r="AA50">
        <f>T51/T45*100</f>
        <v>3.4965034965034967</v>
      </c>
      <c r="AB50">
        <f>T51/T48*100</f>
        <v>6.756756756756757</v>
      </c>
    </row>
    <row r="51" spans="1:28" x14ac:dyDescent="0.3">
      <c r="A51" t="s">
        <v>126</v>
      </c>
      <c r="B51" t="s">
        <v>2</v>
      </c>
      <c r="C51" t="s">
        <v>5</v>
      </c>
      <c r="D51" t="s">
        <v>6</v>
      </c>
      <c r="E51" t="s">
        <v>7</v>
      </c>
      <c r="F51" t="s">
        <v>8</v>
      </c>
      <c r="G51" t="s">
        <v>9</v>
      </c>
      <c r="H51" t="s">
        <v>10</v>
      </c>
      <c r="I51" t="s">
        <v>48</v>
      </c>
      <c r="R51" t="s">
        <v>118</v>
      </c>
      <c r="S51">
        <v>1</v>
      </c>
      <c r="T51">
        <f>T50-S51</f>
        <v>5</v>
      </c>
    </row>
    <row r="52" spans="1:28" x14ac:dyDescent="0.3">
      <c r="B52" t="s">
        <v>157</v>
      </c>
      <c r="C52">
        <v>2146</v>
      </c>
      <c r="D52">
        <v>2137</v>
      </c>
      <c r="E52">
        <v>9</v>
      </c>
      <c r="F52" t="s">
        <v>163</v>
      </c>
      <c r="G52" s="57">
        <v>23012</v>
      </c>
      <c r="H52" t="s">
        <v>160</v>
      </c>
      <c r="I52" t="s">
        <v>161</v>
      </c>
      <c r="K52">
        <f>E53/C46*100</f>
        <v>0.10279001468428781</v>
      </c>
      <c r="L52">
        <f>E53/E47*100</f>
        <v>0.8</v>
      </c>
      <c r="M52">
        <f>E53/E50*100</f>
        <v>25.925925925925924</v>
      </c>
      <c r="Q52" s="37"/>
      <c r="R52" s="37"/>
      <c r="S52" s="37"/>
      <c r="T52" s="37"/>
      <c r="U52" s="37"/>
      <c r="V52" s="37"/>
      <c r="W52" s="37"/>
      <c r="X52" s="37"/>
      <c r="Y52" s="37"/>
    </row>
    <row r="53" spans="1:28" x14ac:dyDescent="0.3">
      <c r="C53" t="s">
        <v>118</v>
      </c>
      <c r="D53">
        <v>2</v>
      </c>
      <c r="E53">
        <f>E52-D53</f>
        <v>7</v>
      </c>
      <c r="P53" t="s">
        <v>110</v>
      </c>
      <c r="Q53" t="s">
        <v>2</v>
      </c>
      <c r="R53" t="s">
        <v>5</v>
      </c>
      <c r="S53" t="s">
        <v>6</v>
      </c>
      <c r="T53" t="s">
        <v>7</v>
      </c>
      <c r="U53" t="s">
        <v>8</v>
      </c>
      <c r="V53" t="s">
        <v>9</v>
      </c>
      <c r="W53" t="s">
        <v>10</v>
      </c>
      <c r="X53" t="s">
        <v>48</v>
      </c>
      <c r="Z53">
        <f>T55-T61</f>
        <v>576</v>
      </c>
    </row>
    <row r="54" spans="1:28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Q54" t="s">
        <v>164</v>
      </c>
      <c r="R54">
        <v>49866</v>
      </c>
      <c r="S54">
        <v>49276</v>
      </c>
      <c r="T54">
        <v>590</v>
      </c>
      <c r="U54">
        <v>1.1830000000000001</v>
      </c>
      <c r="V54">
        <v>68.53</v>
      </c>
      <c r="W54">
        <v>8609834.6999999993</v>
      </c>
      <c r="X54">
        <v>24792.7</v>
      </c>
      <c r="Z54">
        <f>Z53/R54*100</f>
        <v>1.1550956563590422</v>
      </c>
    </row>
    <row r="55" spans="1:28" x14ac:dyDescent="0.3">
      <c r="A55" t="s">
        <v>110</v>
      </c>
      <c r="B55" t="s">
        <v>2</v>
      </c>
      <c r="C55" t="s">
        <v>5</v>
      </c>
      <c r="D55" t="s">
        <v>6</v>
      </c>
      <c r="E55" t="s">
        <v>7</v>
      </c>
      <c r="F55" t="s">
        <v>8</v>
      </c>
      <c r="G55" t="s">
        <v>9</v>
      </c>
      <c r="H55" t="s">
        <v>10</v>
      </c>
      <c r="I55" t="s">
        <v>48</v>
      </c>
      <c r="K55">
        <f>E57-E63</f>
        <v>3295</v>
      </c>
      <c r="R55" t="s">
        <v>118</v>
      </c>
      <c r="S55">
        <v>7</v>
      </c>
      <c r="T55">
        <f>T54-S55</f>
        <v>583</v>
      </c>
      <c r="Z55">
        <f>T55/R54*100</f>
        <v>1.16913327718285</v>
      </c>
    </row>
    <row r="56" spans="1:28" x14ac:dyDescent="0.3">
      <c r="B56" t="s">
        <v>165</v>
      </c>
      <c r="C56">
        <v>12739</v>
      </c>
      <c r="D56">
        <v>8911</v>
      </c>
      <c r="E56">
        <v>3828</v>
      </c>
      <c r="F56" s="56" t="s">
        <v>166</v>
      </c>
      <c r="G56" t="s">
        <v>167</v>
      </c>
      <c r="H56" t="s">
        <v>168</v>
      </c>
      <c r="I56" t="s">
        <v>169</v>
      </c>
      <c r="K56">
        <f>K55/C56*100</f>
        <v>25.86545254729571</v>
      </c>
      <c r="P56" t="s">
        <v>120</v>
      </c>
      <c r="Q56" t="s">
        <v>2</v>
      </c>
      <c r="R56" t="s">
        <v>5</v>
      </c>
      <c r="S56" t="s">
        <v>6</v>
      </c>
      <c r="T56" t="s">
        <v>7</v>
      </c>
      <c r="U56" t="s">
        <v>8</v>
      </c>
      <c r="V56" t="s">
        <v>9</v>
      </c>
      <c r="W56" t="s">
        <v>10</v>
      </c>
      <c r="X56" t="s">
        <v>48</v>
      </c>
      <c r="Z56">
        <f>T58-T61</f>
        <v>60</v>
      </c>
    </row>
    <row r="57" spans="1:28" x14ac:dyDescent="0.3">
      <c r="C57" t="s">
        <v>170</v>
      </c>
      <c r="D57">
        <v>190</v>
      </c>
      <c r="E57">
        <f>E56-D57</f>
        <v>3638</v>
      </c>
      <c r="K57">
        <f>E57/C56*100</f>
        <v>28.55797158332679</v>
      </c>
      <c r="Q57" t="s">
        <v>164</v>
      </c>
      <c r="R57">
        <v>49644</v>
      </c>
      <c r="S57">
        <v>49295</v>
      </c>
      <c r="T57">
        <v>349</v>
      </c>
      <c r="U57">
        <v>0.70299999999999996</v>
      </c>
      <c r="V57">
        <v>40.54</v>
      </c>
      <c r="W57">
        <v>8609834.6999999993</v>
      </c>
      <c r="X57">
        <v>24792.7</v>
      </c>
      <c r="Z57">
        <f>Z56/R54*100</f>
        <v>0.12032246420406691</v>
      </c>
    </row>
    <row r="58" spans="1:28" x14ac:dyDescent="0.3">
      <c r="A58" t="s">
        <v>120</v>
      </c>
      <c r="B58" t="s">
        <v>2</v>
      </c>
      <c r="C58" t="s">
        <v>5</v>
      </c>
      <c r="D58" t="s">
        <v>6</v>
      </c>
      <c r="E58" t="s">
        <v>7</v>
      </c>
      <c r="F58" t="s">
        <v>8</v>
      </c>
      <c r="G58" t="s">
        <v>9</v>
      </c>
      <c r="H58" t="s">
        <v>10</v>
      </c>
      <c r="I58" t="s">
        <v>48</v>
      </c>
      <c r="K58">
        <f>E60-E63</f>
        <v>1040</v>
      </c>
      <c r="R58" t="s">
        <v>118</v>
      </c>
      <c r="S58">
        <v>282</v>
      </c>
      <c r="T58">
        <f>T57-S58</f>
        <v>67</v>
      </c>
      <c r="Z58">
        <f>T58/R54*100</f>
        <v>0.13436008502787472</v>
      </c>
    </row>
    <row r="59" spans="1:28" x14ac:dyDescent="0.3">
      <c r="B59" t="s">
        <v>165</v>
      </c>
      <c r="C59">
        <v>12747</v>
      </c>
      <c r="D59">
        <v>11093</v>
      </c>
      <c r="E59">
        <v>1654</v>
      </c>
      <c r="F59" s="56" t="s">
        <v>171</v>
      </c>
      <c r="G59" t="s">
        <v>172</v>
      </c>
      <c r="H59" t="s">
        <v>168</v>
      </c>
      <c r="I59" t="s">
        <v>169</v>
      </c>
      <c r="K59">
        <f>K58/C56*100</f>
        <v>8.1639061150796763</v>
      </c>
      <c r="P59" t="s">
        <v>126</v>
      </c>
      <c r="Q59" t="s">
        <v>2</v>
      </c>
      <c r="R59" t="s">
        <v>5</v>
      </c>
      <c r="S59" t="s">
        <v>6</v>
      </c>
      <c r="T59" t="s">
        <v>7</v>
      </c>
      <c r="U59" t="s">
        <v>8</v>
      </c>
      <c r="V59" t="s">
        <v>9</v>
      </c>
      <c r="W59" t="s">
        <v>10</v>
      </c>
      <c r="X59" t="s">
        <v>48</v>
      </c>
    </row>
    <row r="60" spans="1:28" x14ac:dyDescent="0.3">
      <c r="C60" t="s">
        <v>170</v>
      </c>
      <c r="D60">
        <v>271</v>
      </c>
      <c r="E60">
        <f>E59-D60</f>
        <v>1383</v>
      </c>
      <c r="K60">
        <f>E60/C56*100</f>
        <v>10.856425151110763</v>
      </c>
      <c r="Q60" t="s">
        <v>164</v>
      </c>
      <c r="R60">
        <v>1453</v>
      </c>
      <c r="S60">
        <v>1444</v>
      </c>
      <c r="T60">
        <v>9</v>
      </c>
      <c r="U60">
        <v>0.61939999999999995</v>
      </c>
      <c r="V60">
        <v>1.0449999999999999</v>
      </c>
      <c r="W60">
        <v>8609834.6999999993</v>
      </c>
      <c r="X60">
        <v>24792.7</v>
      </c>
      <c r="Z60">
        <f>T61/R54*100</f>
        <v>1.4037620823807804E-2</v>
      </c>
      <c r="AA60">
        <f>T61/T55*100</f>
        <v>1.2006861063464835</v>
      </c>
      <c r="AB60">
        <f>T61/T58*100</f>
        <v>10.44776119402985</v>
      </c>
    </row>
    <row r="61" spans="1:28" x14ac:dyDescent="0.3">
      <c r="A61" t="s">
        <v>126</v>
      </c>
      <c r="B61" t="s">
        <v>2</v>
      </c>
      <c r="C61" t="s">
        <v>5</v>
      </c>
      <c r="D61" t="s">
        <v>6</v>
      </c>
      <c r="E61" t="s">
        <v>7</v>
      </c>
      <c r="F61" t="s">
        <v>8</v>
      </c>
      <c r="G61" t="s">
        <v>9</v>
      </c>
      <c r="H61" t="s">
        <v>10</v>
      </c>
      <c r="I61" t="s">
        <v>48</v>
      </c>
      <c r="R61" t="s">
        <v>118</v>
      </c>
      <c r="S61">
        <v>2</v>
      </c>
      <c r="T61">
        <f>T60-S61</f>
        <v>7</v>
      </c>
    </row>
    <row r="62" spans="1:28" x14ac:dyDescent="0.3">
      <c r="B62" t="s">
        <v>165</v>
      </c>
      <c r="C62">
        <v>5246</v>
      </c>
      <c r="D62">
        <v>4831</v>
      </c>
      <c r="E62">
        <v>415</v>
      </c>
      <c r="F62" s="54">
        <v>7911</v>
      </c>
      <c r="G62" t="s">
        <v>173</v>
      </c>
      <c r="H62" t="s">
        <v>168</v>
      </c>
      <c r="I62" t="s">
        <v>169</v>
      </c>
      <c r="K62">
        <f>E63/C56*100</f>
        <v>2.6925190360310856</v>
      </c>
      <c r="L62">
        <f>E63/E57*100</f>
        <v>9.4282572842221004</v>
      </c>
      <c r="M62">
        <f>E63/E60*100</f>
        <v>24.801156905278379</v>
      </c>
      <c r="Q62" s="37"/>
      <c r="R62" s="37"/>
      <c r="S62" s="37"/>
      <c r="T62" s="37"/>
      <c r="U62" s="37"/>
      <c r="V62" s="37"/>
      <c r="W62" s="37"/>
      <c r="X62" s="37"/>
      <c r="Y62" s="37"/>
    </row>
    <row r="63" spans="1:28" x14ac:dyDescent="0.3">
      <c r="C63" t="s">
        <v>170</v>
      </c>
      <c r="D63">
        <v>72</v>
      </c>
      <c r="E63">
        <f>E62-D63</f>
        <v>343</v>
      </c>
      <c r="P63" t="s">
        <v>110</v>
      </c>
      <c r="Q63" t="s">
        <v>2</v>
      </c>
      <c r="R63" t="s">
        <v>5</v>
      </c>
      <c r="S63" t="s">
        <v>6</v>
      </c>
      <c r="T63" t="s">
        <v>7</v>
      </c>
      <c r="U63" t="s">
        <v>8</v>
      </c>
      <c r="V63" t="s">
        <v>9</v>
      </c>
      <c r="W63" t="s">
        <v>10</v>
      </c>
      <c r="X63" t="s">
        <v>48</v>
      </c>
      <c r="Z63">
        <f>T65-T71</f>
        <v>571</v>
      </c>
    </row>
    <row r="64" spans="1:28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Q64" t="s">
        <v>174</v>
      </c>
      <c r="R64">
        <v>42815</v>
      </c>
      <c r="S64">
        <v>42099</v>
      </c>
      <c r="T64">
        <v>716</v>
      </c>
      <c r="U64">
        <v>1.6719999999999999</v>
      </c>
      <c r="V64">
        <v>98.14</v>
      </c>
      <c r="W64">
        <v>7295513</v>
      </c>
      <c r="X64">
        <v>21044.1</v>
      </c>
      <c r="Z64">
        <f>Z63/R64*100</f>
        <v>1.3336447506714937</v>
      </c>
    </row>
    <row r="65" spans="1:28" x14ac:dyDescent="0.3">
      <c r="A65" t="s">
        <v>110</v>
      </c>
      <c r="B65" t="s">
        <v>2</v>
      </c>
      <c r="C65" t="s">
        <v>5</v>
      </c>
      <c r="D65" t="s">
        <v>6</v>
      </c>
      <c r="E65" t="s">
        <v>7</v>
      </c>
      <c r="F65" t="s">
        <v>8</v>
      </c>
      <c r="G65" t="s">
        <v>9</v>
      </c>
      <c r="H65" t="s">
        <v>10</v>
      </c>
      <c r="I65" t="s">
        <v>48</v>
      </c>
      <c r="K65">
        <f>E67-E73</f>
        <v>1755</v>
      </c>
      <c r="R65" t="s">
        <v>118</v>
      </c>
      <c r="S65">
        <v>2</v>
      </c>
      <c r="T65">
        <f>T64-S65</f>
        <v>714</v>
      </c>
      <c r="Z65">
        <f>T65/R64*100</f>
        <v>1.6676398458484176</v>
      </c>
    </row>
    <row r="66" spans="1:28" x14ac:dyDescent="0.3">
      <c r="B66" t="s">
        <v>175</v>
      </c>
      <c r="C66">
        <v>13657</v>
      </c>
      <c r="D66">
        <v>11321</v>
      </c>
      <c r="E66">
        <v>2336</v>
      </c>
      <c r="F66" s="56" t="s">
        <v>176</v>
      </c>
      <c r="G66" t="s">
        <v>177</v>
      </c>
      <c r="H66" t="s">
        <v>178</v>
      </c>
      <c r="I66" t="s">
        <v>179</v>
      </c>
      <c r="K66">
        <f>K65/C66*100</f>
        <v>12.850552830050525</v>
      </c>
      <c r="P66" t="s">
        <v>120</v>
      </c>
      <c r="Q66" t="s">
        <v>2</v>
      </c>
      <c r="R66" t="s">
        <v>5</v>
      </c>
      <c r="S66" t="s">
        <v>6</v>
      </c>
      <c r="T66" t="s">
        <v>7</v>
      </c>
      <c r="U66" t="s">
        <v>8</v>
      </c>
      <c r="V66" t="s">
        <v>9</v>
      </c>
      <c r="W66" t="s">
        <v>10</v>
      </c>
      <c r="X66" t="s">
        <v>48</v>
      </c>
      <c r="Z66">
        <f>T68-T71</f>
        <v>267</v>
      </c>
      <c r="AA66" t="s">
        <v>180</v>
      </c>
    </row>
    <row r="67" spans="1:28" x14ac:dyDescent="0.3">
      <c r="C67" t="s">
        <v>118</v>
      </c>
      <c r="D67">
        <v>163</v>
      </c>
      <c r="E67">
        <f>E66-D67</f>
        <v>2173</v>
      </c>
      <c r="K67">
        <f>E67/C66*100</f>
        <v>15.911254301823242</v>
      </c>
      <c r="Q67" t="s">
        <v>174</v>
      </c>
      <c r="R67">
        <v>42709</v>
      </c>
      <c r="S67">
        <v>42270</v>
      </c>
      <c r="T67">
        <v>439</v>
      </c>
      <c r="U67">
        <v>1.028</v>
      </c>
      <c r="V67">
        <v>60.17</v>
      </c>
      <c r="W67">
        <v>7295513</v>
      </c>
      <c r="X67">
        <v>21044.1</v>
      </c>
      <c r="Z67">
        <f>Z66/R64*100</f>
        <v>0.62361321966600491</v>
      </c>
    </row>
    <row r="68" spans="1:28" x14ac:dyDescent="0.3">
      <c r="A68" t="s">
        <v>120</v>
      </c>
      <c r="B68" t="s">
        <v>2</v>
      </c>
      <c r="C68" t="s">
        <v>5</v>
      </c>
      <c r="D68" t="s">
        <v>6</v>
      </c>
      <c r="E68" t="s">
        <v>7</v>
      </c>
      <c r="F68" t="s">
        <v>8</v>
      </c>
      <c r="G68" t="s">
        <v>9</v>
      </c>
      <c r="H68" t="s">
        <v>10</v>
      </c>
      <c r="I68" t="s">
        <v>48</v>
      </c>
      <c r="K68">
        <f>E70-E73</f>
        <v>842</v>
      </c>
      <c r="R68" t="s">
        <v>118</v>
      </c>
      <c r="S68">
        <v>29</v>
      </c>
      <c r="T68">
        <f>T67-S68</f>
        <v>410</v>
      </c>
      <c r="Z68">
        <f>T68/R64*100</f>
        <v>0.95760831484292885</v>
      </c>
    </row>
    <row r="69" spans="1:28" x14ac:dyDescent="0.3">
      <c r="B69" t="s">
        <v>175</v>
      </c>
      <c r="C69">
        <v>13648</v>
      </c>
      <c r="D69">
        <v>12048</v>
      </c>
      <c r="E69">
        <v>1600</v>
      </c>
      <c r="F69" s="56" t="s">
        <v>181</v>
      </c>
      <c r="G69" t="s">
        <v>182</v>
      </c>
      <c r="H69" t="s">
        <v>178</v>
      </c>
      <c r="I69" t="s">
        <v>179</v>
      </c>
      <c r="K69">
        <f>K68/C66*100</f>
        <v>6.1653364574943259</v>
      </c>
      <c r="P69" t="s">
        <v>126</v>
      </c>
      <c r="Q69" t="s">
        <v>2</v>
      </c>
      <c r="R69" t="s">
        <v>5</v>
      </c>
      <c r="S69" t="s">
        <v>6</v>
      </c>
      <c r="T69" t="s">
        <v>7</v>
      </c>
      <c r="U69" t="s">
        <v>8</v>
      </c>
      <c r="V69" t="s">
        <v>9</v>
      </c>
      <c r="W69" t="s">
        <v>10</v>
      </c>
      <c r="X69" t="s">
        <v>48</v>
      </c>
    </row>
    <row r="70" spans="1:28" x14ac:dyDescent="0.3">
      <c r="C70" t="s">
        <v>118</v>
      </c>
      <c r="D70">
        <v>340</v>
      </c>
      <c r="E70">
        <f>E69-D70</f>
        <v>1260</v>
      </c>
      <c r="K70">
        <f>E70/C66*100</f>
        <v>9.2260379292670418</v>
      </c>
      <c r="Q70" t="s">
        <v>174</v>
      </c>
      <c r="R70">
        <v>3176</v>
      </c>
      <c r="S70">
        <v>3015</v>
      </c>
      <c r="T70">
        <v>161</v>
      </c>
      <c r="U70">
        <v>5.069</v>
      </c>
      <c r="V70">
        <v>22.07</v>
      </c>
      <c r="W70">
        <v>7295513</v>
      </c>
      <c r="X70">
        <v>21044.1</v>
      </c>
      <c r="Z70">
        <f>T71/R64*100</f>
        <v>0.333995095176924</v>
      </c>
      <c r="AA70">
        <f>T71/T65*100</f>
        <v>20.028011204481793</v>
      </c>
      <c r="AB70">
        <f>T71/T68*100</f>
        <v>34.878048780487802</v>
      </c>
    </row>
    <row r="71" spans="1:28" x14ac:dyDescent="0.3">
      <c r="A71" t="s">
        <v>126</v>
      </c>
      <c r="B71" t="s">
        <v>2</v>
      </c>
      <c r="C71" t="s">
        <v>5</v>
      </c>
      <c r="D71" t="s">
        <v>6</v>
      </c>
      <c r="E71" t="s">
        <v>7</v>
      </c>
      <c r="F71" t="s">
        <v>8</v>
      </c>
      <c r="G71" t="s">
        <v>9</v>
      </c>
      <c r="H71" t="s">
        <v>10</v>
      </c>
      <c r="I71" t="s">
        <v>48</v>
      </c>
      <c r="R71" t="s">
        <v>118</v>
      </c>
      <c r="S71">
        <v>18</v>
      </c>
      <c r="T71">
        <f>T70-S71</f>
        <v>143</v>
      </c>
    </row>
    <row r="72" spans="1:28" x14ac:dyDescent="0.3">
      <c r="B72" t="s">
        <v>175</v>
      </c>
      <c r="C72">
        <v>7965</v>
      </c>
      <c r="D72">
        <v>7454</v>
      </c>
      <c r="E72">
        <v>511</v>
      </c>
      <c r="F72" s="54">
        <v>6416</v>
      </c>
      <c r="G72" t="s">
        <v>183</v>
      </c>
      <c r="H72" t="s">
        <v>178</v>
      </c>
      <c r="I72" t="s">
        <v>179</v>
      </c>
      <c r="K72">
        <f>E73/C66*100</f>
        <v>3.0607014717727172</v>
      </c>
      <c r="L72">
        <f>E73/E67*100</f>
        <v>19.236079153244361</v>
      </c>
      <c r="M72">
        <f>E73/E70*100</f>
        <v>33.17460317460317</v>
      </c>
      <c r="Q72" s="37"/>
      <c r="R72" s="37"/>
      <c r="S72" s="37"/>
      <c r="T72" s="37"/>
      <c r="U72" s="37"/>
      <c r="V72" s="37"/>
      <c r="W72" s="37"/>
      <c r="X72" s="37"/>
      <c r="Y72" s="37"/>
    </row>
    <row r="73" spans="1:28" x14ac:dyDescent="0.3">
      <c r="C73" t="s">
        <v>118</v>
      </c>
      <c r="D73">
        <v>93</v>
      </c>
      <c r="E73">
        <f>E72-D73</f>
        <v>418</v>
      </c>
      <c r="P73" t="s">
        <v>110</v>
      </c>
      <c r="Q73" t="s">
        <v>2</v>
      </c>
      <c r="R73" t="s">
        <v>5</v>
      </c>
      <c r="S73" t="s">
        <v>6</v>
      </c>
      <c r="T73" t="s">
        <v>7</v>
      </c>
      <c r="U73" t="s">
        <v>8</v>
      </c>
      <c r="V73" t="s">
        <v>9</v>
      </c>
      <c r="W73" t="s">
        <v>10</v>
      </c>
      <c r="X73" t="s">
        <v>48</v>
      </c>
      <c r="Z73">
        <f>T75-T81</f>
        <v>282</v>
      </c>
    </row>
    <row r="74" spans="1:28" x14ac:dyDescent="0.3">
      <c r="A74" s="37"/>
      <c r="B74" s="37"/>
      <c r="C74" s="37"/>
      <c r="D74" s="37"/>
      <c r="E74" s="37"/>
      <c r="F74" s="37"/>
      <c r="G74" s="37"/>
      <c r="H74" s="37"/>
      <c r="I74" s="37"/>
      <c r="J74" s="37"/>
      <c r="Q74" t="s">
        <v>184</v>
      </c>
      <c r="R74">
        <v>34975</v>
      </c>
      <c r="S74">
        <v>34660</v>
      </c>
      <c r="T74">
        <v>315</v>
      </c>
      <c r="U74">
        <v>0.90059999999999996</v>
      </c>
      <c r="V74">
        <v>51.44</v>
      </c>
      <c r="W74">
        <v>6123877.2000000002</v>
      </c>
      <c r="X74">
        <v>15580.9</v>
      </c>
      <c r="Z74">
        <f>Z73/R74*100</f>
        <v>0.80629020729092205</v>
      </c>
    </row>
    <row r="75" spans="1:28" x14ac:dyDescent="0.3">
      <c r="A75" t="s">
        <v>110</v>
      </c>
      <c r="B75" t="s">
        <v>2</v>
      </c>
      <c r="C75" t="s">
        <v>5</v>
      </c>
      <c r="D75" t="s">
        <v>6</v>
      </c>
      <c r="E75" t="s">
        <v>7</v>
      </c>
      <c r="F75" t="s">
        <v>8</v>
      </c>
      <c r="G75" t="s">
        <v>9</v>
      </c>
      <c r="H75" t="s">
        <v>10</v>
      </c>
      <c r="I75" t="s">
        <v>48</v>
      </c>
      <c r="K75">
        <f>E77-E83</f>
        <v>2637</v>
      </c>
      <c r="R75" t="s">
        <v>118</v>
      </c>
      <c r="S75">
        <v>3</v>
      </c>
      <c r="T75">
        <f>T74-S75</f>
        <v>312</v>
      </c>
      <c r="Z75">
        <f>T75/R74*100</f>
        <v>0.89206576125804138</v>
      </c>
    </row>
    <row r="76" spans="1:28" x14ac:dyDescent="0.3">
      <c r="B76" t="s">
        <v>185</v>
      </c>
      <c r="C76">
        <v>23408</v>
      </c>
      <c r="D76">
        <v>20452</v>
      </c>
      <c r="E76">
        <v>2956</v>
      </c>
      <c r="F76" s="56" t="s">
        <v>186</v>
      </c>
      <c r="G76" t="s">
        <v>187</v>
      </c>
      <c r="H76">
        <v>18424884</v>
      </c>
      <c r="I76" t="s">
        <v>188</v>
      </c>
      <c r="K76">
        <f>K75/C76*100</f>
        <v>11.265379357484621</v>
      </c>
      <c r="P76" t="s">
        <v>120</v>
      </c>
      <c r="Q76" t="s">
        <v>2</v>
      </c>
      <c r="R76" t="s">
        <v>5</v>
      </c>
      <c r="S76" t="s">
        <v>6</v>
      </c>
      <c r="T76" t="s">
        <v>7</v>
      </c>
      <c r="U76" t="s">
        <v>8</v>
      </c>
      <c r="V76" t="s">
        <v>9</v>
      </c>
      <c r="W76" t="s">
        <v>10</v>
      </c>
      <c r="X76" t="s">
        <v>48</v>
      </c>
      <c r="Z76">
        <f>T78-T81</f>
        <v>97</v>
      </c>
    </row>
    <row r="77" spans="1:28" x14ac:dyDescent="0.3">
      <c r="C77" t="s">
        <v>170</v>
      </c>
      <c r="D77">
        <v>49</v>
      </c>
      <c r="E77">
        <f>E76-D77</f>
        <v>2907</v>
      </c>
      <c r="K77">
        <f>E77/C76*100</f>
        <v>12.41883116883117</v>
      </c>
      <c r="Q77" t="s">
        <v>184</v>
      </c>
      <c r="R77">
        <v>34922</v>
      </c>
      <c r="S77">
        <v>34756</v>
      </c>
      <c r="T77">
        <v>166</v>
      </c>
      <c r="U77">
        <v>0.4753</v>
      </c>
      <c r="V77">
        <v>27.11</v>
      </c>
      <c r="W77">
        <v>6123877.2000000002</v>
      </c>
      <c r="X77">
        <v>15580.9</v>
      </c>
      <c r="Z77">
        <f>Z76/R74*100</f>
        <v>0.27734095782701929</v>
      </c>
    </row>
    <row r="78" spans="1:28" x14ac:dyDescent="0.3">
      <c r="A78" t="s">
        <v>120</v>
      </c>
      <c r="B78" t="s">
        <v>2</v>
      </c>
      <c r="C78" t="s">
        <v>5</v>
      </c>
      <c r="D78" t="s">
        <v>6</v>
      </c>
      <c r="E78" t="s">
        <v>7</v>
      </c>
      <c r="F78" t="s">
        <v>8</v>
      </c>
      <c r="G78" t="s">
        <v>9</v>
      </c>
      <c r="H78" t="s">
        <v>10</v>
      </c>
      <c r="I78" t="s">
        <v>48</v>
      </c>
      <c r="K78">
        <f>E80-E83</f>
        <v>638</v>
      </c>
      <c r="R78" t="s">
        <v>118</v>
      </c>
      <c r="S78">
        <v>39</v>
      </c>
      <c r="T78">
        <f>T77-S78</f>
        <v>127</v>
      </c>
      <c r="Z78">
        <f>T78/R74*100</f>
        <v>0.36311651179413867</v>
      </c>
    </row>
    <row r="79" spans="1:28" x14ac:dyDescent="0.3">
      <c r="B79" t="s">
        <v>185</v>
      </c>
      <c r="C79">
        <v>23396</v>
      </c>
      <c r="D79">
        <v>22200</v>
      </c>
      <c r="E79">
        <v>1196</v>
      </c>
      <c r="F79" s="54">
        <v>5112</v>
      </c>
      <c r="G79" t="s">
        <v>189</v>
      </c>
      <c r="H79">
        <v>18424884</v>
      </c>
      <c r="I79" t="s">
        <v>188</v>
      </c>
      <c r="K79">
        <f>K78/C76*100</f>
        <v>2.725563909774436</v>
      </c>
      <c r="P79" t="s">
        <v>126</v>
      </c>
      <c r="Q79" t="s">
        <v>2</v>
      </c>
      <c r="R79" t="s">
        <v>5</v>
      </c>
      <c r="S79" t="s">
        <v>6</v>
      </c>
      <c r="T79" t="s">
        <v>7</v>
      </c>
      <c r="U79" t="s">
        <v>8</v>
      </c>
      <c r="V79" t="s">
        <v>9</v>
      </c>
      <c r="W79" t="s">
        <v>10</v>
      </c>
      <c r="X79" t="s">
        <v>48</v>
      </c>
    </row>
    <row r="80" spans="1:28" x14ac:dyDescent="0.3">
      <c r="C80" t="s">
        <v>170</v>
      </c>
      <c r="D80">
        <v>288</v>
      </c>
      <c r="E80">
        <f>E79-D80</f>
        <v>908</v>
      </c>
      <c r="K80">
        <f>E80/C76*100</f>
        <v>3.8790157211209841</v>
      </c>
      <c r="Q80" t="s">
        <v>184</v>
      </c>
      <c r="R80">
        <v>633</v>
      </c>
      <c r="S80">
        <v>603</v>
      </c>
      <c r="T80">
        <v>30</v>
      </c>
      <c r="U80">
        <v>4.7389999999999999</v>
      </c>
      <c r="V80">
        <v>4.899</v>
      </c>
      <c r="W80">
        <v>6123877.2000000002</v>
      </c>
      <c r="X80">
        <v>15580.9</v>
      </c>
      <c r="Z80">
        <f>T81/R74*100</f>
        <v>8.5775553967119361E-2</v>
      </c>
      <c r="AA80">
        <f>T81/T75*100</f>
        <v>9.6153846153846168</v>
      </c>
      <c r="AB80">
        <f>T81/T78*100</f>
        <v>23.622047244094489</v>
      </c>
    </row>
    <row r="81" spans="1:28" x14ac:dyDescent="0.3">
      <c r="A81" t="s">
        <v>126</v>
      </c>
      <c r="B81" t="s">
        <v>2</v>
      </c>
      <c r="C81" t="s">
        <v>5</v>
      </c>
      <c r="D81" t="s">
        <v>6</v>
      </c>
      <c r="E81" t="s">
        <v>7</v>
      </c>
      <c r="F81" t="s">
        <v>8</v>
      </c>
      <c r="G81" t="s">
        <v>9</v>
      </c>
      <c r="H81" t="s">
        <v>10</v>
      </c>
      <c r="I81" t="s">
        <v>48</v>
      </c>
      <c r="R81" t="s">
        <v>118</v>
      </c>
      <c r="S81">
        <v>0</v>
      </c>
      <c r="T81">
        <f>T80-S81</f>
        <v>30</v>
      </c>
    </row>
    <row r="82" spans="1:28" x14ac:dyDescent="0.3">
      <c r="B82" t="s">
        <v>185</v>
      </c>
      <c r="C82">
        <v>9038</v>
      </c>
      <c r="D82">
        <v>8698</v>
      </c>
      <c r="E82">
        <v>340</v>
      </c>
      <c r="F82" s="54">
        <v>3762</v>
      </c>
      <c r="G82" t="s">
        <v>190</v>
      </c>
      <c r="H82">
        <v>18424884</v>
      </c>
      <c r="I82" t="s">
        <v>188</v>
      </c>
      <c r="K82">
        <f>E83/C76*100</f>
        <v>1.1534518113465482</v>
      </c>
      <c r="L82">
        <f>E83/E77*100</f>
        <v>9.2879256965944279</v>
      </c>
      <c r="M82">
        <f>E83/E80*100</f>
        <v>29.735682819383257</v>
      </c>
      <c r="Q82" s="37"/>
      <c r="R82" s="37"/>
      <c r="S82" s="37"/>
      <c r="T82" s="37"/>
      <c r="U82" s="37"/>
      <c r="V82" s="37"/>
      <c r="W82" s="37"/>
      <c r="X82" s="37"/>
      <c r="Y82" s="37"/>
    </row>
    <row r="83" spans="1:28" x14ac:dyDescent="0.3">
      <c r="C83" t="s">
        <v>170</v>
      </c>
      <c r="D83">
        <v>70</v>
      </c>
      <c r="E83">
        <f>E82-D83</f>
        <v>270</v>
      </c>
      <c r="P83" t="s">
        <v>110</v>
      </c>
      <c r="Q83" t="s">
        <v>2</v>
      </c>
      <c r="R83" t="s">
        <v>5</v>
      </c>
      <c r="S83" t="s">
        <v>6</v>
      </c>
      <c r="T83" t="s">
        <v>7</v>
      </c>
      <c r="U83" t="s">
        <v>8</v>
      </c>
      <c r="V83" t="s">
        <v>9</v>
      </c>
      <c r="W83" t="s">
        <v>10</v>
      </c>
      <c r="X83" t="s">
        <v>48</v>
      </c>
      <c r="Z83">
        <f>T85-T91</f>
        <v>90</v>
      </c>
    </row>
    <row r="84" spans="1:28" x14ac:dyDescent="0.3">
      <c r="A84" s="37"/>
      <c r="B84" s="37"/>
      <c r="C84" s="37"/>
      <c r="D84" s="37"/>
      <c r="E84" s="37"/>
      <c r="F84" s="37"/>
      <c r="G84" s="37"/>
      <c r="H84" s="37"/>
      <c r="I84" s="37"/>
      <c r="J84" s="37"/>
      <c r="Q84" t="s">
        <v>191</v>
      </c>
      <c r="R84">
        <v>32933</v>
      </c>
      <c r="S84">
        <v>32805</v>
      </c>
      <c r="T84">
        <v>128</v>
      </c>
      <c r="U84">
        <v>0.38869999999999999</v>
      </c>
      <c r="V84">
        <v>23.36</v>
      </c>
      <c r="W84">
        <v>5479108.2000000002</v>
      </c>
      <c r="X84">
        <v>18455.099999999999</v>
      </c>
      <c r="Z84">
        <f>Z83/R84*100</f>
        <v>0.27328211824006315</v>
      </c>
    </row>
    <row r="85" spans="1:28" x14ac:dyDescent="0.3">
      <c r="A85" t="s">
        <v>110</v>
      </c>
      <c r="B85" t="s">
        <v>2</v>
      </c>
      <c r="C85" t="s">
        <v>5</v>
      </c>
      <c r="D85" t="s">
        <v>6</v>
      </c>
      <c r="E85" t="s">
        <v>7</v>
      </c>
      <c r="F85" t="s">
        <v>8</v>
      </c>
      <c r="G85" t="s">
        <v>9</v>
      </c>
      <c r="H85" t="s">
        <v>10</v>
      </c>
      <c r="I85" t="s">
        <v>48</v>
      </c>
      <c r="K85">
        <f>E87-E93</f>
        <v>1102</v>
      </c>
      <c r="R85" t="s">
        <v>118</v>
      </c>
      <c r="S85">
        <v>31</v>
      </c>
      <c r="T85">
        <f>T84-S85</f>
        <v>97</v>
      </c>
      <c r="Z85">
        <f>T85/R84*100</f>
        <v>0.2945373941031792</v>
      </c>
    </row>
    <row r="86" spans="1:28" x14ac:dyDescent="0.3">
      <c r="B86" t="s">
        <v>192</v>
      </c>
      <c r="C86">
        <v>20876</v>
      </c>
      <c r="D86">
        <v>13460</v>
      </c>
      <c r="E86">
        <v>7416</v>
      </c>
      <c r="F86" t="s">
        <v>193</v>
      </c>
      <c r="G86" t="s">
        <v>194</v>
      </c>
      <c r="H86" t="s">
        <v>195</v>
      </c>
      <c r="I86" t="s">
        <v>196</v>
      </c>
      <c r="K86">
        <f>K85/C86*100</f>
        <v>5.2787890400459858</v>
      </c>
      <c r="P86" t="s">
        <v>120</v>
      </c>
      <c r="Q86" t="s">
        <v>2</v>
      </c>
      <c r="R86" t="s">
        <v>5</v>
      </c>
      <c r="S86" t="s">
        <v>6</v>
      </c>
      <c r="T86" t="s">
        <v>7</v>
      </c>
      <c r="U86" t="s">
        <v>8</v>
      </c>
      <c r="V86" t="s">
        <v>9</v>
      </c>
      <c r="W86" t="s">
        <v>10</v>
      </c>
      <c r="X86" t="s">
        <v>48</v>
      </c>
      <c r="Z86">
        <f>T88-T91</f>
        <v>196</v>
      </c>
    </row>
    <row r="87" spans="1:28" x14ac:dyDescent="0.3">
      <c r="C87" t="s">
        <v>118</v>
      </c>
      <c r="D87">
        <v>351</v>
      </c>
      <c r="E87">
        <f>E86-D87</f>
        <v>7065</v>
      </c>
      <c r="K87">
        <f>E87/C86*100</f>
        <v>33.842690170530751</v>
      </c>
      <c r="P87" t="s">
        <v>122</v>
      </c>
      <c r="Q87" t="s">
        <v>191</v>
      </c>
      <c r="R87">
        <v>32875</v>
      </c>
      <c r="S87">
        <v>32625</v>
      </c>
      <c r="T87">
        <v>250</v>
      </c>
      <c r="U87">
        <v>0.76049999999999995</v>
      </c>
      <c r="V87">
        <v>45.63</v>
      </c>
      <c r="W87">
        <v>5479108.2000000002</v>
      </c>
      <c r="X87">
        <v>18455.099999999999</v>
      </c>
      <c r="Z87">
        <f>Z86/R84*100</f>
        <v>0.5951477241672487</v>
      </c>
    </row>
    <row r="88" spans="1:28" x14ac:dyDescent="0.3">
      <c r="A88" t="s">
        <v>120</v>
      </c>
      <c r="B88" t="s">
        <v>2</v>
      </c>
      <c r="C88" t="s">
        <v>5</v>
      </c>
      <c r="D88" t="s">
        <v>6</v>
      </c>
      <c r="E88" t="s">
        <v>7</v>
      </c>
      <c r="F88" t="s">
        <v>8</v>
      </c>
      <c r="G88" t="s">
        <v>9</v>
      </c>
      <c r="H88" t="s">
        <v>10</v>
      </c>
      <c r="I88" t="s">
        <v>48</v>
      </c>
      <c r="K88">
        <f>E90-E93</f>
        <v>3765</v>
      </c>
      <c r="R88" t="s">
        <v>118</v>
      </c>
      <c r="S88">
        <v>47</v>
      </c>
      <c r="T88">
        <f>T87-S88</f>
        <v>203</v>
      </c>
      <c r="Z88">
        <f>T88/R84*100</f>
        <v>0.61640300003036463</v>
      </c>
    </row>
    <row r="89" spans="1:28" x14ac:dyDescent="0.3">
      <c r="B89" t="s">
        <v>192</v>
      </c>
      <c r="C89">
        <v>20880</v>
      </c>
      <c r="D89">
        <v>10605</v>
      </c>
      <c r="E89">
        <v>10275</v>
      </c>
      <c r="F89" t="s">
        <v>197</v>
      </c>
      <c r="G89">
        <v>1083</v>
      </c>
      <c r="H89" t="s">
        <v>195</v>
      </c>
      <c r="I89" t="s">
        <v>196</v>
      </c>
      <c r="K89">
        <f>K88/C86*100</f>
        <v>18.035064188541867</v>
      </c>
      <c r="P89" t="s">
        <v>126</v>
      </c>
      <c r="Q89" t="s">
        <v>2</v>
      </c>
      <c r="R89" t="s">
        <v>5</v>
      </c>
      <c r="S89" t="s">
        <v>6</v>
      </c>
      <c r="T89" t="s">
        <v>7</v>
      </c>
      <c r="U89" t="s">
        <v>8</v>
      </c>
      <c r="V89" t="s">
        <v>9</v>
      </c>
      <c r="W89" t="s">
        <v>10</v>
      </c>
      <c r="X89" t="s">
        <v>48</v>
      </c>
    </row>
    <row r="90" spans="1:28" x14ac:dyDescent="0.3">
      <c r="C90" t="s">
        <v>118</v>
      </c>
      <c r="D90">
        <v>547</v>
      </c>
      <c r="E90">
        <f>E89-D90</f>
        <v>9728</v>
      </c>
      <c r="K90">
        <f>E90/C86*100</f>
        <v>46.59896531902664</v>
      </c>
      <c r="Q90" t="s">
        <v>191</v>
      </c>
      <c r="R90">
        <v>216</v>
      </c>
      <c r="S90">
        <v>209</v>
      </c>
      <c r="T90">
        <v>7</v>
      </c>
      <c r="U90">
        <v>3.2410000000000001</v>
      </c>
      <c r="V90">
        <v>1.278</v>
      </c>
      <c r="W90">
        <v>5479108.2000000002</v>
      </c>
      <c r="X90">
        <v>18455.099999999999</v>
      </c>
      <c r="Z90">
        <f>T91/R84*100</f>
        <v>2.1255275863116024E-2</v>
      </c>
      <c r="AA90">
        <f>T91/T85*100</f>
        <v>7.216494845360824</v>
      </c>
      <c r="AB90">
        <f>T91/T88*100</f>
        <v>3.4482758620689653</v>
      </c>
    </row>
    <row r="91" spans="1:28" x14ac:dyDescent="0.3">
      <c r="A91" t="s">
        <v>126</v>
      </c>
      <c r="B91" t="s">
        <v>2</v>
      </c>
      <c r="C91" t="s">
        <v>5</v>
      </c>
      <c r="D91" t="s">
        <v>6</v>
      </c>
      <c r="E91" t="s">
        <v>7</v>
      </c>
      <c r="F91" t="s">
        <v>8</v>
      </c>
      <c r="G91" t="s">
        <v>9</v>
      </c>
      <c r="H91" t="s">
        <v>10</v>
      </c>
      <c r="I91" t="s">
        <v>48</v>
      </c>
      <c r="R91" t="s">
        <v>118</v>
      </c>
      <c r="S91">
        <v>0</v>
      </c>
      <c r="T91">
        <f>T90-S91</f>
        <v>7</v>
      </c>
    </row>
    <row r="92" spans="1:28" x14ac:dyDescent="0.3">
      <c r="B92" t="s">
        <v>192</v>
      </c>
      <c r="C92">
        <v>15040</v>
      </c>
      <c r="D92">
        <v>8152</v>
      </c>
      <c r="E92">
        <v>6888</v>
      </c>
      <c r="F92" t="s">
        <v>198</v>
      </c>
      <c r="G92">
        <v>726</v>
      </c>
      <c r="H92" t="s">
        <v>195</v>
      </c>
      <c r="I92" t="s">
        <v>196</v>
      </c>
      <c r="K92">
        <f>E93/C86*100</f>
        <v>28.563901130484766</v>
      </c>
      <c r="L92">
        <f>E93/E87*100</f>
        <v>84.401981599433824</v>
      </c>
      <c r="M92">
        <f>E93/E90*100</f>
        <v>61.297286184210535</v>
      </c>
      <c r="Q92" s="37"/>
      <c r="R92" s="37"/>
      <c r="S92" s="37"/>
      <c r="T92" s="37"/>
      <c r="U92" s="37"/>
      <c r="V92" s="37"/>
      <c r="W92" s="37"/>
      <c r="X92" s="37"/>
      <c r="Y92" s="37"/>
    </row>
    <row r="93" spans="1:28" x14ac:dyDescent="0.3">
      <c r="C93" t="s">
        <v>118</v>
      </c>
      <c r="D93">
        <v>925</v>
      </c>
      <c r="E93">
        <f>E92-D93</f>
        <v>5963</v>
      </c>
      <c r="P93" t="s">
        <v>110</v>
      </c>
      <c r="Q93" t="s">
        <v>2</v>
      </c>
      <c r="R93" t="s">
        <v>5</v>
      </c>
      <c r="S93" t="s">
        <v>6</v>
      </c>
      <c r="T93" t="s">
        <v>7</v>
      </c>
      <c r="U93" t="s">
        <v>8</v>
      </c>
      <c r="V93" t="s">
        <v>9</v>
      </c>
      <c r="W93" t="s">
        <v>10</v>
      </c>
      <c r="X93" t="s">
        <v>48</v>
      </c>
      <c r="Z93">
        <f>T95-T101</f>
        <v>202</v>
      </c>
    </row>
    <row r="94" spans="1:28" x14ac:dyDescent="0.3">
      <c r="A94" s="37"/>
      <c r="B94" s="37"/>
      <c r="C94" s="37"/>
      <c r="D94" s="37"/>
      <c r="E94" s="37"/>
      <c r="F94" s="37"/>
      <c r="G94" s="37"/>
      <c r="H94" s="37"/>
      <c r="I94" s="37"/>
      <c r="J94" s="37"/>
      <c r="Q94" t="s">
        <v>199</v>
      </c>
      <c r="R94">
        <v>25595</v>
      </c>
      <c r="S94">
        <v>25298</v>
      </c>
      <c r="T94">
        <v>297</v>
      </c>
      <c r="U94">
        <v>1.1599999999999999</v>
      </c>
      <c r="V94">
        <v>63.32</v>
      </c>
      <c r="W94">
        <v>4690221.9000000004</v>
      </c>
      <c r="X94">
        <v>17665.099999999999</v>
      </c>
      <c r="Z94">
        <f>Z93/R94*100</f>
        <v>0.78921664387575696</v>
      </c>
    </row>
    <row r="95" spans="1:28" x14ac:dyDescent="0.3">
      <c r="A95" t="s">
        <v>110</v>
      </c>
      <c r="B95" t="s">
        <v>2</v>
      </c>
      <c r="C95" t="s">
        <v>5</v>
      </c>
      <c r="D95" t="s">
        <v>6</v>
      </c>
      <c r="E95" t="s">
        <v>7</v>
      </c>
      <c r="F95" t="s">
        <v>8</v>
      </c>
      <c r="G95" t="s">
        <v>9</v>
      </c>
      <c r="H95" t="s">
        <v>10</v>
      </c>
      <c r="I95" t="s">
        <v>48</v>
      </c>
      <c r="K95">
        <f>E97-E103</f>
        <v>5268</v>
      </c>
      <c r="R95" t="s">
        <v>118</v>
      </c>
      <c r="S95">
        <v>2</v>
      </c>
      <c r="T95">
        <f>T94-S95</f>
        <v>295</v>
      </c>
      <c r="Z95">
        <f>T95/R94*100</f>
        <v>1.1525688611056846</v>
      </c>
    </row>
    <row r="96" spans="1:28" x14ac:dyDescent="0.3">
      <c r="B96" t="s">
        <v>200</v>
      </c>
      <c r="C96">
        <v>21840</v>
      </c>
      <c r="D96">
        <v>13831</v>
      </c>
      <c r="E96">
        <v>8009</v>
      </c>
      <c r="F96" t="s">
        <v>201</v>
      </c>
      <c r="G96" t="s">
        <v>202</v>
      </c>
      <c r="H96" t="s">
        <v>203</v>
      </c>
      <c r="I96">
        <v>20890</v>
      </c>
      <c r="K96">
        <f>K95/C96*100</f>
        <v>24.12087912087912</v>
      </c>
      <c r="P96" t="s">
        <v>120</v>
      </c>
      <c r="Q96" t="s">
        <v>2</v>
      </c>
      <c r="R96" t="s">
        <v>5</v>
      </c>
      <c r="S96" t="s">
        <v>6</v>
      </c>
      <c r="T96" t="s">
        <v>7</v>
      </c>
      <c r="U96" t="s">
        <v>8</v>
      </c>
      <c r="V96" t="s">
        <v>9</v>
      </c>
      <c r="W96" t="s">
        <v>10</v>
      </c>
      <c r="X96" t="s">
        <v>48</v>
      </c>
      <c r="Z96">
        <f>T98-T101</f>
        <v>359</v>
      </c>
    </row>
    <row r="97" spans="1:28" x14ac:dyDescent="0.3">
      <c r="C97" t="s">
        <v>118</v>
      </c>
      <c r="D97">
        <v>586</v>
      </c>
      <c r="E97">
        <f>E96-D97</f>
        <v>7423</v>
      </c>
      <c r="K97">
        <f>E97/C96*100</f>
        <v>33.988095238095241</v>
      </c>
      <c r="Q97" t="s">
        <v>199</v>
      </c>
      <c r="R97">
        <v>25572</v>
      </c>
      <c r="S97">
        <v>25071</v>
      </c>
      <c r="T97">
        <v>501</v>
      </c>
      <c r="U97">
        <v>1.9590000000000001</v>
      </c>
      <c r="V97">
        <v>106.82</v>
      </c>
      <c r="W97">
        <v>4690221.9000000004</v>
      </c>
      <c r="X97">
        <v>17665.099999999999</v>
      </c>
      <c r="Z97">
        <f>Z96/R94*100</f>
        <v>1.4026176987692909</v>
      </c>
    </row>
    <row r="98" spans="1:28" x14ac:dyDescent="0.3">
      <c r="A98" t="s">
        <v>120</v>
      </c>
      <c r="B98" t="s">
        <v>2</v>
      </c>
      <c r="C98" t="s">
        <v>5</v>
      </c>
      <c r="D98" t="s">
        <v>6</v>
      </c>
      <c r="E98" t="s">
        <v>7</v>
      </c>
      <c r="F98" t="s">
        <v>8</v>
      </c>
      <c r="G98" t="s">
        <v>9</v>
      </c>
      <c r="H98" t="s">
        <v>10</v>
      </c>
      <c r="I98" t="s">
        <v>48</v>
      </c>
      <c r="K98">
        <f>E100-E103</f>
        <v>1973</v>
      </c>
      <c r="R98" t="s">
        <v>118</v>
      </c>
      <c r="S98">
        <v>49</v>
      </c>
      <c r="T98">
        <f>T97-S98</f>
        <v>452</v>
      </c>
      <c r="Z98">
        <f>T98/R94*100</f>
        <v>1.7659699159992188</v>
      </c>
    </row>
    <row r="99" spans="1:28" x14ac:dyDescent="0.3">
      <c r="B99" t="s">
        <v>200</v>
      </c>
      <c r="C99">
        <v>21847</v>
      </c>
      <c r="D99">
        <v>16888</v>
      </c>
      <c r="E99">
        <v>4959</v>
      </c>
      <c r="F99" s="56" t="s">
        <v>204</v>
      </c>
      <c r="G99" t="s">
        <v>205</v>
      </c>
      <c r="H99" t="s">
        <v>203</v>
      </c>
      <c r="I99">
        <v>20890</v>
      </c>
      <c r="K99">
        <f>K98/C96*100</f>
        <v>9.0338827838827829</v>
      </c>
      <c r="P99" t="s">
        <v>126</v>
      </c>
      <c r="Q99" t="s">
        <v>2</v>
      </c>
      <c r="R99" t="s">
        <v>5</v>
      </c>
      <c r="S99" t="s">
        <v>6</v>
      </c>
      <c r="T99" t="s">
        <v>7</v>
      </c>
      <c r="U99" t="s">
        <v>8</v>
      </c>
      <c r="V99" t="s">
        <v>9</v>
      </c>
      <c r="W99" t="s">
        <v>10</v>
      </c>
      <c r="X99" t="s">
        <v>48</v>
      </c>
    </row>
    <row r="100" spans="1:28" x14ac:dyDescent="0.3">
      <c r="C100" t="s">
        <v>118</v>
      </c>
      <c r="D100">
        <v>831</v>
      </c>
      <c r="E100">
        <f>E99-D100</f>
        <v>4128</v>
      </c>
      <c r="K100">
        <f>E100/C96*100</f>
        <v>18.901098901098901</v>
      </c>
      <c r="Q100" t="s">
        <v>199</v>
      </c>
      <c r="R100">
        <v>461</v>
      </c>
      <c r="S100">
        <v>361</v>
      </c>
      <c r="T100">
        <v>100</v>
      </c>
      <c r="U100">
        <v>21.69</v>
      </c>
      <c r="V100">
        <v>21.32</v>
      </c>
      <c r="W100">
        <v>4690221.9000000004</v>
      </c>
      <c r="X100">
        <v>17665.099999999999</v>
      </c>
      <c r="Z100">
        <f>T101/R94*100</f>
        <v>0.36335221722992772</v>
      </c>
      <c r="AA100">
        <f>T101/T95*100</f>
        <v>31.525423728813561</v>
      </c>
      <c r="AB100">
        <f>T101/T98*100</f>
        <v>20.575221238938052</v>
      </c>
    </row>
    <row r="101" spans="1:28" x14ac:dyDescent="0.3">
      <c r="A101" t="s">
        <v>126</v>
      </c>
      <c r="B101" t="s">
        <v>2</v>
      </c>
      <c r="C101" t="s">
        <v>5</v>
      </c>
      <c r="D101" t="s">
        <v>6</v>
      </c>
      <c r="E101" t="s">
        <v>7</v>
      </c>
      <c r="F101" t="s">
        <v>8</v>
      </c>
      <c r="G101" t="s">
        <v>9</v>
      </c>
      <c r="H101" t="s">
        <v>10</v>
      </c>
      <c r="I101" t="s">
        <v>48</v>
      </c>
      <c r="R101" t="s">
        <v>118</v>
      </c>
      <c r="S101">
        <v>7</v>
      </c>
      <c r="T101">
        <f>T100-S101</f>
        <v>93</v>
      </c>
    </row>
    <row r="102" spans="1:28" x14ac:dyDescent="0.3">
      <c r="B102" t="s">
        <v>200</v>
      </c>
      <c r="C102">
        <v>12560</v>
      </c>
      <c r="D102">
        <v>9761</v>
      </c>
      <c r="E102">
        <v>2799</v>
      </c>
      <c r="F102" t="s">
        <v>206</v>
      </c>
      <c r="G102" t="s">
        <v>207</v>
      </c>
      <c r="H102" t="s">
        <v>203</v>
      </c>
      <c r="I102">
        <v>20890</v>
      </c>
      <c r="K102">
        <f>E103/C96*100</f>
        <v>9.8672161172161168</v>
      </c>
      <c r="L102">
        <f>E103/E97*100</f>
        <v>29.031388926310122</v>
      </c>
      <c r="M102">
        <f>E103/E100*100</f>
        <v>52.204457364341081</v>
      </c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8" x14ac:dyDescent="0.3">
      <c r="C103" t="s">
        <v>118</v>
      </c>
      <c r="D103">
        <v>644</v>
      </c>
      <c r="E103">
        <f>E102-D103</f>
        <v>2155</v>
      </c>
      <c r="P103" t="s">
        <v>110</v>
      </c>
      <c r="Q103" t="s">
        <v>2</v>
      </c>
      <c r="R103" t="s">
        <v>5</v>
      </c>
      <c r="S103" t="s">
        <v>6</v>
      </c>
      <c r="T103" t="s">
        <v>7</v>
      </c>
      <c r="U103" t="s">
        <v>8</v>
      </c>
      <c r="V103" t="s">
        <v>9</v>
      </c>
      <c r="W103" t="s">
        <v>10</v>
      </c>
      <c r="X103" t="s">
        <v>48</v>
      </c>
      <c r="Z103">
        <f>T105-T111</f>
        <v>166</v>
      </c>
    </row>
    <row r="104" spans="1:28" x14ac:dyDescent="0.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Q104" t="s">
        <v>208</v>
      </c>
      <c r="R104">
        <v>37378</v>
      </c>
      <c r="S104">
        <v>37188</v>
      </c>
      <c r="T104">
        <v>190</v>
      </c>
      <c r="U104">
        <v>0.50829999999999997</v>
      </c>
      <c r="V104">
        <v>32.31</v>
      </c>
      <c r="W104">
        <v>5880920.0999999996</v>
      </c>
      <c r="X104">
        <v>17279.3</v>
      </c>
      <c r="Z104">
        <f>Z103/R104*100</f>
        <v>0.44411150944405803</v>
      </c>
    </row>
    <row r="105" spans="1:28" x14ac:dyDescent="0.3">
      <c r="A105" t="s">
        <v>110</v>
      </c>
      <c r="B105" t="s">
        <v>2</v>
      </c>
      <c r="C105" t="s">
        <v>5</v>
      </c>
      <c r="D105" t="s">
        <v>6</v>
      </c>
      <c r="E105" t="s">
        <v>7</v>
      </c>
      <c r="F105" t="s">
        <v>8</v>
      </c>
      <c r="G105" t="s">
        <v>9</v>
      </c>
      <c r="H105" t="s">
        <v>10</v>
      </c>
      <c r="I105" t="s">
        <v>48</v>
      </c>
      <c r="K105">
        <f>E107-E113</f>
        <v>3256</v>
      </c>
      <c r="R105" t="s">
        <v>118</v>
      </c>
      <c r="S105">
        <v>3</v>
      </c>
      <c r="T105">
        <f>T104-S105</f>
        <v>187</v>
      </c>
      <c r="Z105">
        <f>T105/R104*100</f>
        <v>0.50029429075927012</v>
      </c>
    </row>
    <row r="106" spans="1:28" x14ac:dyDescent="0.3">
      <c r="B106" t="s">
        <v>209</v>
      </c>
      <c r="C106">
        <v>22865</v>
      </c>
      <c r="D106">
        <v>19331</v>
      </c>
      <c r="E106">
        <v>3534</v>
      </c>
      <c r="F106" s="56" t="s">
        <v>210</v>
      </c>
      <c r="G106" t="s">
        <v>211</v>
      </c>
      <c r="H106" t="s">
        <v>212</v>
      </c>
      <c r="I106" t="s">
        <v>213</v>
      </c>
      <c r="K106">
        <f>K105/C106*100</f>
        <v>14.240104963918654</v>
      </c>
      <c r="P106" t="s">
        <v>120</v>
      </c>
      <c r="Q106" t="s">
        <v>2</v>
      </c>
      <c r="R106" t="s">
        <v>5</v>
      </c>
      <c r="S106" t="s">
        <v>6</v>
      </c>
      <c r="T106" t="s">
        <v>7</v>
      </c>
      <c r="U106" t="s">
        <v>8</v>
      </c>
      <c r="V106" t="s">
        <v>9</v>
      </c>
      <c r="W106" t="s">
        <v>10</v>
      </c>
      <c r="X106" t="s">
        <v>48</v>
      </c>
      <c r="Z106">
        <f>T108-T111</f>
        <v>287</v>
      </c>
    </row>
    <row r="107" spans="1:28" x14ac:dyDescent="0.3">
      <c r="C107" t="s">
        <v>118</v>
      </c>
      <c r="D107">
        <v>106</v>
      </c>
      <c r="E107">
        <f>E106-D107</f>
        <v>3428</v>
      </c>
      <c r="K107">
        <f>E107/C106*100</f>
        <v>14.992346380931554</v>
      </c>
      <c r="Q107" t="s">
        <v>208</v>
      </c>
      <c r="R107">
        <v>37326</v>
      </c>
      <c r="S107">
        <v>36938</v>
      </c>
      <c r="T107">
        <v>388</v>
      </c>
      <c r="U107">
        <v>1.0389999999999999</v>
      </c>
      <c r="V107">
        <v>65.98</v>
      </c>
      <c r="W107">
        <v>5880920.0999999996</v>
      </c>
      <c r="X107">
        <v>17279.3</v>
      </c>
      <c r="Z107">
        <f>Z106/R104*100</f>
        <v>0.76783134464123282</v>
      </c>
    </row>
    <row r="108" spans="1:28" x14ac:dyDescent="0.3">
      <c r="A108" t="s">
        <v>120</v>
      </c>
      <c r="B108" t="s">
        <v>2</v>
      </c>
      <c r="C108" t="s">
        <v>5</v>
      </c>
      <c r="D108" t="s">
        <v>6</v>
      </c>
      <c r="E108" t="s">
        <v>7</v>
      </c>
      <c r="F108" t="s">
        <v>8</v>
      </c>
      <c r="G108" t="s">
        <v>9</v>
      </c>
      <c r="H108" t="s">
        <v>10</v>
      </c>
      <c r="I108" t="s">
        <v>48</v>
      </c>
      <c r="K108">
        <f>E110-E113</f>
        <v>1221</v>
      </c>
      <c r="R108" t="s">
        <v>118</v>
      </c>
      <c r="S108">
        <v>80</v>
      </c>
      <c r="T108">
        <f>T107-S108</f>
        <v>308</v>
      </c>
      <c r="Z108">
        <f>T108/R104*100</f>
        <v>0.82401412595644496</v>
      </c>
    </row>
    <row r="109" spans="1:28" x14ac:dyDescent="0.3">
      <c r="B109" t="s">
        <v>209</v>
      </c>
      <c r="C109">
        <v>22829</v>
      </c>
      <c r="D109">
        <v>21049</v>
      </c>
      <c r="E109">
        <v>1780</v>
      </c>
      <c r="F109" s="54">
        <v>7797</v>
      </c>
      <c r="G109" t="s">
        <v>214</v>
      </c>
      <c r="H109" t="s">
        <v>212</v>
      </c>
      <c r="I109" t="s">
        <v>213</v>
      </c>
      <c r="K109">
        <f>K108/C106*100</f>
        <v>5.3400393614694952</v>
      </c>
      <c r="P109" t="s">
        <v>126</v>
      </c>
      <c r="Q109" t="s">
        <v>2</v>
      </c>
      <c r="R109" t="s">
        <v>5</v>
      </c>
      <c r="S109" t="s">
        <v>6</v>
      </c>
      <c r="T109" t="s">
        <v>7</v>
      </c>
      <c r="U109" t="s">
        <v>8</v>
      </c>
      <c r="V109" t="s">
        <v>9</v>
      </c>
      <c r="W109" t="s">
        <v>10</v>
      </c>
      <c r="X109" t="s">
        <v>48</v>
      </c>
    </row>
    <row r="110" spans="1:28" x14ac:dyDescent="0.3">
      <c r="C110" t="s">
        <v>118</v>
      </c>
      <c r="D110">
        <v>387</v>
      </c>
      <c r="E110">
        <f>E109-D110</f>
        <v>1393</v>
      </c>
      <c r="K110">
        <f>E110/C106*100</f>
        <v>6.0922807784823965</v>
      </c>
      <c r="Q110" t="s">
        <v>208</v>
      </c>
      <c r="R110">
        <v>301</v>
      </c>
      <c r="S110">
        <v>279</v>
      </c>
      <c r="T110">
        <v>22</v>
      </c>
      <c r="U110">
        <v>7.3090000000000002</v>
      </c>
      <c r="V110">
        <v>3.7410000000000001</v>
      </c>
      <c r="W110">
        <v>5880920.0999999996</v>
      </c>
      <c r="X110">
        <v>17279.3</v>
      </c>
      <c r="Z110">
        <f>T111/R104*100</f>
        <v>5.6182781315212156E-2</v>
      </c>
      <c r="AA110">
        <f>T111/T105*100</f>
        <v>11.229946524064172</v>
      </c>
      <c r="AB110">
        <f>T111/T108*100</f>
        <v>6.8181818181818175</v>
      </c>
    </row>
    <row r="111" spans="1:28" x14ac:dyDescent="0.3">
      <c r="A111" t="s">
        <v>126</v>
      </c>
      <c r="B111" t="s">
        <v>2</v>
      </c>
      <c r="C111" t="s">
        <v>5</v>
      </c>
      <c r="D111" t="s">
        <v>6</v>
      </c>
      <c r="E111" t="s">
        <v>7</v>
      </c>
      <c r="F111" t="s">
        <v>8</v>
      </c>
      <c r="G111" t="s">
        <v>9</v>
      </c>
      <c r="H111" t="s">
        <v>10</v>
      </c>
      <c r="I111" t="s">
        <v>48</v>
      </c>
      <c r="R111" t="s">
        <v>118</v>
      </c>
      <c r="S111">
        <v>1</v>
      </c>
      <c r="T111">
        <f>T110-S111</f>
        <v>21</v>
      </c>
    </row>
    <row r="112" spans="1:28" x14ac:dyDescent="0.3">
      <c r="B112" t="s">
        <v>209</v>
      </c>
      <c r="C112">
        <v>9671</v>
      </c>
      <c r="D112">
        <v>9485</v>
      </c>
      <c r="E112">
        <v>186</v>
      </c>
      <c r="F112" s="54">
        <v>1923</v>
      </c>
      <c r="G112" s="57">
        <v>30956</v>
      </c>
      <c r="H112" t="s">
        <v>212</v>
      </c>
      <c r="I112" t="s">
        <v>213</v>
      </c>
      <c r="K112">
        <f>E113/C106*100</f>
        <v>0.75224141701290181</v>
      </c>
      <c r="L112">
        <f>E113/E107*100</f>
        <v>5.0175029171528589</v>
      </c>
      <c r="M112">
        <f>E113/E110*100</f>
        <v>12.347451543431443</v>
      </c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8" x14ac:dyDescent="0.3">
      <c r="C113" t="s">
        <v>118</v>
      </c>
      <c r="D113">
        <v>14</v>
      </c>
      <c r="E113">
        <f>E112-D113</f>
        <v>172</v>
      </c>
      <c r="P113" t="s">
        <v>110</v>
      </c>
      <c r="Q113" t="s">
        <v>2</v>
      </c>
      <c r="R113" t="s">
        <v>5</v>
      </c>
      <c r="S113" t="s">
        <v>6</v>
      </c>
      <c r="T113" t="s">
        <v>7</v>
      </c>
      <c r="U113" t="s">
        <v>8</v>
      </c>
      <c r="V113" t="s">
        <v>9</v>
      </c>
      <c r="W113" t="s">
        <v>10</v>
      </c>
      <c r="X113" t="s">
        <v>48</v>
      </c>
      <c r="Z113">
        <f>T115-T121</f>
        <v>485</v>
      </c>
    </row>
    <row r="114" spans="1:28" x14ac:dyDescent="0.3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Q114" t="s">
        <v>215</v>
      </c>
      <c r="R114">
        <v>39464</v>
      </c>
      <c r="S114">
        <v>38853</v>
      </c>
      <c r="T114">
        <v>611</v>
      </c>
      <c r="U114">
        <v>1.548</v>
      </c>
      <c r="V114">
        <v>82.05</v>
      </c>
      <c r="W114">
        <v>7446889.5</v>
      </c>
      <c r="X114">
        <v>21544.6</v>
      </c>
      <c r="Z114">
        <f>Z113/R114*100</f>
        <v>1.2289681735252382</v>
      </c>
    </row>
    <row r="115" spans="1:28" x14ac:dyDescent="0.3">
      <c r="A115" t="s">
        <v>110</v>
      </c>
      <c r="B115" t="s">
        <v>2</v>
      </c>
      <c r="C115" t="s">
        <v>5</v>
      </c>
      <c r="D115" t="s">
        <v>6</v>
      </c>
      <c r="E115" t="s">
        <v>7</v>
      </c>
      <c r="F115" t="s">
        <v>8</v>
      </c>
      <c r="G115" t="s">
        <v>9</v>
      </c>
      <c r="H115" t="s">
        <v>10</v>
      </c>
      <c r="I115" t="s">
        <v>48</v>
      </c>
      <c r="K115">
        <f>E117-E123</f>
        <v>343</v>
      </c>
      <c r="R115" t="s">
        <v>118</v>
      </c>
      <c r="S115">
        <v>17</v>
      </c>
      <c r="T115">
        <f>T114-S115</f>
        <v>594</v>
      </c>
      <c r="Z115">
        <f>T115/R114*100</f>
        <v>1.5051692681937967</v>
      </c>
    </row>
    <row r="116" spans="1:28" x14ac:dyDescent="0.3">
      <c r="B116" t="s">
        <v>216</v>
      </c>
      <c r="C116">
        <v>1600</v>
      </c>
      <c r="D116">
        <v>1232</v>
      </c>
      <c r="E116">
        <v>368</v>
      </c>
      <c r="F116">
        <v>23</v>
      </c>
      <c r="G116" t="s">
        <v>217</v>
      </c>
      <c r="H116" t="s">
        <v>218</v>
      </c>
      <c r="I116" t="s">
        <v>219</v>
      </c>
      <c r="K116">
        <f>K115/C116*100</f>
        <v>21.4375</v>
      </c>
      <c r="P116" t="s">
        <v>120</v>
      </c>
      <c r="Q116" t="s">
        <v>2</v>
      </c>
      <c r="R116" t="s">
        <v>5</v>
      </c>
      <c r="S116" t="s">
        <v>6</v>
      </c>
      <c r="T116" t="s">
        <v>7</v>
      </c>
      <c r="U116" t="s">
        <v>8</v>
      </c>
      <c r="V116" t="s">
        <v>9</v>
      </c>
      <c r="W116" t="s">
        <v>10</v>
      </c>
      <c r="X116" t="s">
        <v>48</v>
      </c>
      <c r="Z116">
        <f>T118-T121</f>
        <v>461</v>
      </c>
    </row>
    <row r="117" spans="1:28" x14ac:dyDescent="0.3">
      <c r="C117" t="s">
        <v>118</v>
      </c>
      <c r="D117">
        <v>19</v>
      </c>
      <c r="E117">
        <f>E116-D117</f>
        <v>349</v>
      </c>
      <c r="K117">
        <f>E117/C116*100</f>
        <v>21.8125</v>
      </c>
      <c r="Q117" t="s">
        <v>215</v>
      </c>
      <c r="R117">
        <v>39400</v>
      </c>
      <c r="S117">
        <v>38673</v>
      </c>
      <c r="T117">
        <v>727</v>
      </c>
      <c r="U117">
        <v>1.845</v>
      </c>
      <c r="V117">
        <v>97.62</v>
      </c>
      <c r="W117">
        <v>7446889.5</v>
      </c>
      <c r="X117">
        <v>21544.6</v>
      </c>
      <c r="Z117">
        <f>Z116/R114*100</f>
        <v>1.1681532535982162</v>
      </c>
    </row>
    <row r="118" spans="1:28" x14ac:dyDescent="0.3">
      <c r="A118" t="s">
        <v>120</v>
      </c>
      <c r="B118" t="s">
        <v>2</v>
      </c>
      <c r="C118" t="s">
        <v>5</v>
      </c>
      <c r="D118" t="s">
        <v>6</v>
      </c>
      <c r="E118" t="s">
        <v>7</v>
      </c>
      <c r="F118" t="s">
        <v>8</v>
      </c>
      <c r="G118" t="s">
        <v>9</v>
      </c>
      <c r="H118" t="s">
        <v>10</v>
      </c>
      <c r="I118" t="s">
        <v>48</v>
      </c>
      <c r="K118">
        <f>E120-E123</f>
        <v>11</v>
      </c>
      <c r="R118" t="s">
        <v>118</v>
      </c>
      <c r="S118">
        <v>157</v>
      </c>
      <c r="T118">
        <f>T117-S118</f>
        <v>570</v>
      </c>
      <c r="Z118">
        <f>T118/R114*100</f>
        <v>1.4443543482667747</v>
      </c>
    </row>
    <row r="119" spans="1:28" x14ac:dyDescent="0.3">
      <c r="B119" t="s">
        <v>216</v>
      </c>
      <c r="C119">
        <v>1602</v>
      </c>
      <c r="D119">
        <v>1561</v>
      </c>
      <c r="E119">
        <v>41</v>
      </c>
      <c r="F119" s="54">
        <v>2559</v>
      </c>
      <c r="G119" t="s">
        <v>220</v>
      </c>
      <c r="H119" t="s">
        <v>218</v>
      </c>
      <c r="I119" t="s">
        <v>219</v>
      </c>
      <c r="K119">
        <f>K118/C116*100</f>
        <v>0.6875</v>
      </c>
      <c r="P119" t="s">
        <v>126</v>
      </c>
      <c r="Q119" t="s">
        <v>2</v>
      </c>
      <c r="R119" t="s">
        <v>5</v>
      </c>
      <c r="S119" t="s">
        <v>6</v>
      </c>
      <c r="T119" t="s">
        <v>7</v>
      </c>
      <c r="U119" t="s">
        <v>8</v>
      </c>
      <c r="V119" t="s">
        <v>9</v>
      </c>
      <c r="W119" t="s">
        <v>10</v>
      </c>
      <c r="X119" t="s">
        <v>48</v>
      </c>
    </row>
    <row r="120" spans="1:28" x14ac:dyDescent="0.3">
      <c r="C120" t="s">
        <v>118</v>
      </c>
      <c r="D120">
        <v>24</v>
      </c>
      <c r="E120">
        <f>E119-D120</f>
        <v>17</v>
      </c>
      <c r="K120">
        <f>E120/C116*100</f>
        <v>1.0625</v>
      </c>
      <c r="Q120" t="s">
        <v>215</v>
      </c>
      <c r="R120">
        <v>2278</v>
      </c>
      <c r="S120">
        <v>2147</v>
      </c>
      <c r="T120">
        <v>131</v>
      </c>
      <c r="U120">
        <v>5.7510000000000003</v>
      </c>
      <c r="V120">
        <v>17.59</v>
      </c>
      <c r="W120">
        <v>7446889.5</v>
      </c>
      <c r="X120">
        <v>21544.6</v>
      </c>
      <c r="Z120">
        <f>T121/R114*100</f>
        <v>0.27620109466855869</v>
      </c>
      <c r="AA120">
        <f>T121/T115*100</f>
        <v>18.350168350168349</v>
      </c>
      <c r="AB120">
        <f>T121/T118*100</f>
        <v>19.12280701754386</v>
      </c>
    </row>
    <row r="121" spans="1:28" x14ac:dyDescent="0.3">
      <c r="A121" t="s">
        <v>126</v>
      </c>
      <c r="B121" t="s">
        <v>2</v>
      </c>
      <c r="C121" t="s">
        <v>5</v>
      </c>
      <c r="D121" t="s">
        <v>6</v>
      </c>
      <c r="E121" t="s">
        <v>7</v>
      </c>
      <c r="F121" t="s">
        <v>8</v>
      </c>
      <c r="G121" t="s">
        <v>9</v>
      </c>
      <c r="H121" t="s">
        <v>10</v>
      </c>
      <c r="I121" t="s">
        <v>48</v>
      </c>
      <c r="R121" t="s">
        <v>118</v>
      </c>
      <c r="S121">
        <v>22</v>
      </c>
      <c r="T121">
        <f>T120-S121</f>
        <v>109</v>
      </c>
    </row>
    <row r="122" spans="1:28" x14ac:dyDescent="0.3">
      <c r="B122" t="s">
        <v>216</v>
      </c>
      <c r="C122">
        <v>711</v>
      </c>
      <c r="D122">
        <v>705</v>
      </c>
      <c r="E122">
        <v>6</v>
      </c>
      <c r="F122" t="s">
        <v>221</v>
      </c>
      <c r="G122" s="54">
        <v>2453</v>
      </c>
      <c r="H122" t="s">
        <v>218</v>
      </c>
      <c r="I122" t="s">
        <v>219</v>
      </c>
      <c r="K122">
        <f>E123/C116*100</f>
        <v>0.375</v>
      </c>
      <c r="L122">
        <f>E123/E117*100</f>
        <v>1.7191977077363898</v>
      </c>
      <c r="M122">
        <f>E123/E120*100</f>
        <v>35.294117647058826</v>
      </c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8" x14ac:dyDescent="0.3">
      <c r="C123" t="s">
        <v>118</v>
      </c>
      <c r="D123">
        <v>0</v>
      </c>
      <c r="E123">
        <f>E122-D123</f>
        <v>6</v>
      </c>
      <c r="P123" t="s">
        <v>110</v>
      </c>
      <c r="Q123" t="s">
        <v>2</v>
      </c>
      <c r="R123" t="s">
        <v>5</v>
      </c>
      <c r="S123" t="s">
        <v>6</v>
      </c>
      <c r="T123" t="s">
        <v>7</v>
      </c>
      <c r="U123" t="s">
        <v>8</v>
      </c>
      <c r="V123" t="s">
        <v>9</v>
      </c>
      <c r="W123" t="s">
        <v>10</v>
      </c>
      <c r="X123" t="s">
        <v>48</v>
      </c>
      <c r="Z123">
        <f>T125-T131</f>
        <v>204</v>
      </c>
    </row>
    <row r="124" spans="1:28" x14ac:dyDescent="0.3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Q124" t="s">
        <v>222</v>
      </c>
      <c r="R124">
        <v>19525</v>
      </c>
      <c r="S124">
        <v>19281</v>
      </c>
      <c r="T124">
        <v>244</v>
      </c>
      <c r="U124">
        <v>1.25</v>
      </c>
      <c r="V124">
        <v>58.14</v>
      </c>
      <c r="W124">
        <v>4197047.7</v>
      </c>
      <c r="X124">
        <v>16510.3</v>
      </c>
      <c r="Z124">
        <f>Z123/R124*100</f>
        <v>1.0448143405889885</v>
      </c>
    </row>
    <row r="125" spans="1:28" x14ac:dyDescent="0.3">
      <c r="A125" t="s">
        <v>110</v>
      </c>
      <c r="B125" t="s">
        <v>2</v>
      </c>
      <c r="C125" t="s">
        <v>5</v>
      </c>
      <c r="D125" t="s">
        <v>6</v>
      </c>
      <c r="E125" t="s">
        <v>7</v>
      </c>
      <c r="F125" t="s">
        <v>8</v>
      </c>
      <c r="G125" t="s">
        <v>9</v>
      </c>
      <c r="H125" t="s">
        <v>10</v>
      </c>
      <c r="I125" t="s">
        <v>48</v>
      </c>
      <c r="K125">
        <f>E127-E133</f>
        <v>1638</v>
      </c>
      <c r="R125" t="s">
        <v>118</v>
      </c>
      <c r="S125">
        <v>2</v>
      </c>
      <c r="T125">
        <f>T124-S125</f>
        <v>242</v>
      </c>
      <c r="Z125">
        <f>T125/R124*100</f>
        <v>1.2394366197183098</v>
      </c>
    </row>
    <row r="126" spans="1:28" x14ac:dyDescent="0.3">
      <c r="B126" t="s">
        <v>223</v>
      </c>
      <c r="C126">
        <v>9461</v>
      </c>
      <c r="D126">
        <v>7628</v>
      </c>
      <c r="E126">
        <v>1833</v>
      </c>
      <c r="F126" t="s">
        <v>224</v>
      </c>
      <c r="G126" t="s">
        <v>225</v>
      </c>
      <c r="H126" t="s">
        <v>226</v>
      </c>
      <c r="I126" t="s">
        <v>227</v>
      </c>
      <c r="K126">
        <f>K125/C126*100</f>
        <v>17.313180424902232</v>
      </c>
      <c r="P126" t="s">
        <v>120</v>
      </c>
      <c r="Q126" t="s">
        <v>2</v>
      </c>
      <c r="R126" t="s">
        <v>5</v>
      </c>
      <c r="S126" t="s">
        <v>6</v>
      </c>
      <c r="T126" t="s">
        <v>7</v>
      </c>
      <c r="U126" t="s">
        <v>8</v>
      </c>
      <c r="V126" t="s">
        <v>9</v>
      </c>
      <c r="W126" t="s">
        <v>10</v>
      </c>
      <c r="X126" t="s">
        <v>48</v>
      </c>
      <c r="Z126">
        <f>T128-T131</f>
        <v>131</v>
      </c>
    </row>
    <row r="127" spans="1:28" x14ac:dyDescent="0.3">
      <c r="C127" t="s">
        <v>118</v>
      </c>
      <c r="D127">
        <v>98</v>
      </c>
      <c r="E127">
        <f>E126-D127</f>
        <v>1735</v>
      </c>
      <c r="K127">
        <f>E127/C126*100</f>
        <v>18.338442025155903</v>
      </c>
      <c r="Q127" t="s">
        <v>222</v>
      </c>
      <c r="R127">
        <v>19491</v>
      </c>
      <c r="S127">
        <v>19271</v>
      </c>
      <c r="T127">
        <v>220</v>
      </c>
      <c r="U127">
        <v>1.129</v>
      </c>
      <c r="V127">
        <v>52.42</v>
      </c>
      <c r="W127">
        <v>4197047.7</v>
      </c>
      <c r="X127">
        <v>16510.3</v>
      </c>
      <c r="Z127">
        <f>Z126/R124*100</f>
        <v>0.67093469910371328</v>
      </c>
    </row>
    <row r="128" spans="1:28" x14ac:dyDescent="0.3">
      <c r="A128" t="s">
        <v>120</v>
      </c>
      <c r="B128" t="s">
        <v>2</v>
      </c>
      <c r="C128" t="s">
        <v>5</v>
      </c>
      <c r="D128" t="s">
        <v>6</v>
      </c>
      <c r="E128" t="s">
        <v>7</v>
      </c>
      <c r="F128" t="s">
        <v>8</v>
      </c>
      <c r="G128" t="s">
        <v>9</v>
      </c>
      <c r="H128" t="s">
        <v>10</v>
      </c>
      <c r="I128" t="s">
        <v>48</v>
      </c>
      <c r="K128">
        <f>E130-E133</f>
        <v>350</v>
      </c>
      <c r="R128" t="s">
        <v>118</v>
      </c>
      <c r="S128">
        <v>51</v>
      </c>
      <c r="T128">
        <f>T127-S128</f>
        <v>169</v>
      </c>
      <c r="Z128">
        <f>T128/R124*100</f>
        <v>0.86555697823303468</v>
      </c>
    </row>
    <row r="129" spans="1:28" x14ac:dyDescent="0.3">
      <c r="B129" t="s">
        <v>223</v>
      </c>
      <c r="C129">
        <v>9461</v>
      </c>
      <c r="D129">
        <v>8841</v>
      </c>
      <c r="E129">
        <v>620</v>
      </c>
      <c r="F129" s="54">
        <v>6553</v>
      </c>
      <c r="G129" t="s">
        <v>228</v>
      </c>
      <c r="H129" t="s">
        <v>226</v>
      </c>
      <c r="I129" t="s">
        <v>227</v>
      </c>
      <c r="K129">
        <f>K128/C126*100</f>
        <v>3.6993975266885109</v>
      </c>
      <c r="P129" t="s">
        <v>126</v>
      </c>
      <c r="Q129" t="s">
        <v>2</v>
      </c>
      <c r="R129" t="s">
        <v>5</v>
      </c>
      <c r="S129" t="s">
        <v>6</v>
      </c>
      <c r="T129" t="s">
        <v>7</v>
      </c>
      <c r="U129" t="s">
        <v>8</v>
      </c>
      <c r="V129" t="s">
        <v>9</v>
      </c>
      <c r="W129" t="s">
        <v>10</v>
      </c>
      <c r="X129" t="s">
        <v>48</v>
      </c>
    </row>
    <row r="130" spans="1:28" x14ac:dyDescent="0.3">
      <c r="C130" t="s">
        <v>118</v>
      </c>
      <c r="D130">
        <v>173</v>
      </c>
      <c r="E130">
        <f>E129-D130</f>
        <v>447</v>
      </c>
      <c r="K130">
        <f>E130/C126*100</f>
        <v>4.7246591269421838</v>
      </c>
      <c r="Q130" t="s">
        <v>222</v>
      </c>
      <c r="R130">
        <v>547</v>
      </c>
      <c r="S130">
        <v>505</v>
      </c>
      <c r="T130">
        <v>42</v>
      </c>
      <c r="U130">
        <v>7.6779999999999999</v>
      </c>
      <c r="V130">
        <v>10.01</v>
      </c>
      <c r="W130">
        <v>4197047.7</v>
      </c>
      <c r="X130">
        <v>16510.3</v>
      </c>
      <c r="Z130">
        <f>T131/R124*100</f>
        <v>0.19462227912932137</v>
      </c>
      <c r="AA130">
        <f>T131/T125*100</f>
        <v>15.702479338842975</v>
      </c>
      <c r="AB130">
        <f>T131/T128*100</f>
        <v>22.485207100591715</v>
      </c>
    </row>
    <row r="131" spans="1:28" x14ac:dyDescent="0.3">
      <c r="A131" t="s">
        <v>126</v>
      </c>
      <c r="B131" t="s">
        <v>2</v>
      </c>
      <c r="C131" t="s">
        <v>5</v>
      </c>
      <c r="D131" t="s">
        <v>6</v>
      </c>
      <c r="E131" t="s">
        <v>7</v>
      </c>
      <c r="F131" t="s">
        <v>8</v>
      </c>
      <c r="G131" t="s">
        <v>9</v>
      </c>
      <c r="H131" t="s">
        <v>10</v>
      </c>
      <c r="I131" t="s">
        <v>48</v>
      </c>
      <c r="R131" t="s">
        <v>118</v>
      </c>
      <c r="S131">
        <v>4</v>
      </c>
      <c r="T131">
        <f>T130-S131</f>
        <v>38</v>
      </c>
    </row>
    <row r="132" spans="1:28" x14ac:dyDescent="0.3">
      <c r="B132" t="s">
        <v>223</v>
      </c>
      <c r="C132">
        <v>7093</v>
      </c>
      <c r="D132">
        <v>6966</v>
      </c>
      <c r="E132">
        <v>127</v>
      </c>
      <c r="F132" s="56" t="s">
        <v>229</v>
      </c>
      <c r="G132" t="s">
        <v>230</v>
      </c>
      <c r="H132" t="s">
        <v>226</v>
      </c>
      <c r="I132" t="s">
        <v>227</v>
      </c>
      <c r="K132">
        <f>E133/C126*100</f>
        <v>1.025261600253673</v>
      </c>
      <c r="L132">
        <f>E133/E127*100</f>
        <v>5.5907780979827093</v>
      </c>
      <c r="M132">
        <f>E133/E130*100</f>
        <v>21.700223713646533</v>
      </c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8" x14ac:dyDescent="0.3">
      <c r="C133" t="s">
        <v>118</v>
      </c>
      <c r="D133">
        <v>30</v>
      </c>
      <c r="E133">
        <f>E132-D133</f>
        <v>97</v>
      </c>
      <c r="P133" t="s">
        <v>110</v>
      </c>
      <c r="Q133" t="s">
        <v>2</v>
      </c>
      <c r="R133" t="s">
        <v>5</v>
      </c>
      <c r="S133" t="s">
        <v>6</v>
      </c>
      <c r="T133" t="s">
        <v>7</v>
      </c>
      <c r="U133" t="s">
        <v>8</v>
      </c>
      <c r="V133" t="s">
        <v>9</v>
      </c>
      <c r="W133" t="s">
        <v>10</v>
      </c>
      <c r="X133" t="s">
        <v>48</v>
      </c>
      <c r="Z133">
        <f>T135-T141</f>
        <v>359</v>
      </c>
    </row>
    <row r="134" spans="1:28" x14ac:dyDescent="0.3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Q134" t="s">
        <v>231</v>
      </c>
      <c r="R134">
        <v>33354</v>
      </c>
      <c r="S134">
        <v>32924</v>
      </c>
      <c r="T134">
        <v>430</v>
      </c>
      <c r="U134">
        <v>1.2889999999999999</v>
      </c>
      <c r="V134">
        <v>71.430000000000007</v>
      </c>
      <c r="W134">
        <v>6019606.2999999998</v>
      </c>
      <c r="X134">
        <v>16789.400000000001</v>
      </c>
      <c r="Z134">
        <f>Z133/R134*100</f>
        <v>1.0763326737422798</v>
      </c>
    </row>
    <row r="135" spans="1:28" x14ac:dyDescent="0.3">
      <c r="A135" t="s">
        <v>110</v>
      </c>
      <c r="B135" t="s">
        <v>2</v>
      </c>
      <c r="C135" t="s">
        <v>5</v>
      </c>
      <c r="D135" t="s">
        <v>6</v>
      </c>
      <c r="E135" t="s">
        <v>7</v>
      </c>
      <c r="F135" t="s">
        <v>8</v>
      </c>
      <c r="G135" t="s">
        <v>9</v>
      </c>
      <c r="H135" t="s">
        <v>10</v>
      </c>
      <c r="I135" t="s">
        <v>48</v>
      </c>
      <c r="K135">
        <f>E137-E143</f>
        <v>2818</v>
      </c>
      <c r="R135" t="s">
        <v>118</v>
      </c>
      <c r="S135">
        <v>20</v>
      </c>
      <c r="T135">
        <f>T134-S135</f>
        <v>410</v>
      </c>
      <c r="Z135">
        <f>T135/R134*100</f>
        <v>1.229237872519038</v>
      </c>
    </row>
    <row r="136" spans="1:28" x14ac:dyDescent="0.3">
      <c r="B136" t="s">
        <v>232</v>
      </c>
      <c r="C136">
        <v>12438</v>
      </c>
      <c r="D136">
        <v>9330</v>
      </c>
      <c r="E136">
        <v>3108</v>
      </c>
      <c r="F136" t="s">
        <v>233</v>
      </c>
      <c r="G136" t="s">
        <v>234</v>
      </c>
      <c r="H136" t="s">
        <v>235</v>
      </c>
      <c r="I136" t="s">
        <v>236</v>
      </c>
      <c r="K136">
        <f>K135/C136*100</f>
        <v>22.656375623090529</v>
      </c>
      <c r="P136" t="s">
        <v>120</v>
      </c>
      <c r="Q136" t="s">
        <v>2</v>
      </c>
      <c r="R136" t="s">
        <v>5</v>
      </c>
      <c r="S136" t="s">
        <v>6</v>
      </c>
      <c r="T136" t="s">
        <v>7</v>
      </c>
      <c r="U136" t="s">
        <v>8</v>
      </c>
      <c r="V136" t="s">
        <v>9</v>
      </c>
      <c r="W136" t="s">
        <v>10</v>
      </c>
      <c r="X136" t="s">
        <v>48</v>
      </c>
      <c r="Z136">
        <f>T138-T141</f>
        <v>112</v>
      </c>
    </row>
    <row r="137" spans="1:28" x14ac:dyDescent="0.3">
      <c r="C137" t="s">
        <v>118</v>
      </c>
      <c r="D137">
        <v>141</v>
      </c>
      <c r="E137">
        <f>E136-D137</f>
        <v>2967</v>
      </c>
      <c r="K137">
        <f>E137/C136*100</f>
        <v>23.854317414375302</v>
      </c>
      <c r="Q137" t="s">
        <v>231</v>
      </c>
      <c r="R137">
        <v>33272</v>
      </c>
      <c r="S137">
        <v>32974</v>
      </c>
      <c r="T137">
        <v>298</v>
      </c>
      <c r="U137">
        <v>0.89559999999999995</v>
      </c>
      <c r="V137">
        <v>49.5</v>
      </c>
      <c r="W137">
        <v>6019606.2999999998</v>
      </c>
      <c r="X137">
        <v>16789.400000000001</v>
      </c>
      <c r="Z137">
        <f>Z136/R134*100</f>
        <v>0.33579180907837142</v>
      </c>
    </row>
    <row r="138" spans="1:28" x14ac:dyDescent="0.3">
      <c r="A138" t="s">
        <v>120</v>
      </c>
      <c r="B138" t="s">
        <v>2</v>
      </c>
      <c r="C138" t="s">
        <v>5</v>
      </c>
      <c r="D138" t="s">
        <v>6</v>
      </c>
      <c r="E138" t="s">
        <v>7</v>
      </c>
      <c r="F138" t="s">
        <v>8</v>
      </c>
      <c r="G138" t="s">
        <v>9</v>
      </c>
      <c r="H138" t="s">
        <v>10</v>
      </c>
      <c r="I138" t="s">
        <v>48</v>
      </c>
      <c r="K138">
        <f>E140-E143</f>
        <v>554</v>
      </c>
      <c r="R138" t="s">
        <v>118</v>
      </c>
      <c r="S138">
        <v>135</v>
      </c>
      <c r="T138">
        <f>T137-S138</f>
        <v>163</v>
      </c>
      <c r="Z138">
        <f>T138/R134*100</f>
        <v>0.48869700785512982</v>
      </c>
    </row>
    <row r="139" spans="1:28" x14ac:dyDescent="0.3">
      <c r="B139" t="s">
        <v>232</v>
      </c>
      <c r="C139">
        <v>12413</v>
      </c>
      <c r="D139">
        <v>11544</v>
      </c>
      <c r="E139">
        <v>869</v>
      </c>
      <c r="F139" s="54">
        <v>7001</v>
      </c>
      <c r="G139" t="s">
        <v>237</v>
      </c>
      <c r="H139" t="s">
        <v>235</v>
      </c>
      <c r="I139" t="s">
        <v>236</v>
      </c>
      <c r="K139">
        <f>K138/C136*100</f>
        <v>4.4540922977970734</v>
      </c>
      <c r="P139" t="s">
        <v>126</v>
      </c>
      <c r="Q139" t="s">
        <v>2</v>
      </c>
      <c r="R139" t="s">
        <v>5</v>
      </c>
      <c r="S139" t="s">
        <v>6</v>
      </c>
      <c r="T139" t="s">
        <v>7</v>
      </c>
      <c r="U139" t="s">
        <v>8</v>
      </c>
      <c r="V139" t="s">
        <v>9</v>
      </c>
      <c r="W139" t="s">
        <v>10</v>
      </c>
      <c r="X139" t="s">
        <v>48</v>
      </c>
    </row>
    <row r="140" spans="1:28" x14ac:dyDescent="0.3">
      <c r="C140" t="s">
        <v>118</v>
      </c>
      <c r="D140">
        <v>166</v>
      </c>
      <c r="E140">
        <f>E139-D140</f>
        <v>703</v>
      </c>
      <c r="K140">
        <f>E140/C136*100</f>
        <v>5.6520340890818463</v>
      </c>
      <c r="Q140" t="s">
        <v>231</v>
      </c>
      <c r="R140">
        <v>1254</v>
      </c>
      <c r="S140">
        <v>1185</v>
      </c>
      <c r="T140">
        <v>69</v>
      </c>
      <c r="U140">
        <v>5.5019999999999998</v>
      </c>
      <c r="V140">
        <v>11.46</v>
      </c>
      <c r="W140">
        <v>6019606.2999999998</v>
      </c>
      <c r="X140">
        <v>16789.400000000001</v>
      </c>
      <c r="Z140">
        <f>T141/R134*100</f>
        <v>0.1529051987767584</v>
      </c>
      <c r="AA140">
        <f>T141/T135*100</f>
        <v>12.439024390243903</v>
      </c>
      <c r="AB140">
        <f>T141/T138*100</f>
        <v>31.288343558282211</v>
      </c>
    </row>
    <row r="141" spans="1:28" x14ac:dyDescent="0.3">
      <c r="A141" t="s">
        <v>126</v>
      </c>
      <c r="B141" t="s">
        <v>2</v>
      </c>
      <c r="C141" t="s">
        <v>5</v>
      </c>
      <c r="D141" t="s">
        <v>6</v>
      </c>
      <c r="E141" t="s">
        <v>7</v>
      </c>
      <c r="F141" t="s">
        <v>8</v>
      </c>
      <c r="G141" t="s">
        <v>9</v>
      </c>
      <c r="H141" t="s">
        <v>10</v>
      </c>
      <c r="I141" t="s">
        <v>48</v>
      </c>
      <c r="R141" t="s">
        <v>118</v>
      </c>
      <c r="S141">
        <v>18</v>
      </c>
      <c r="T141">
        <f>T140-S141</f>
        <v>51</v>
      </c>
    </row>
    <row r="142" spans="1:28" x14ac:dyDescent="0.3">
      <c r="B142" t="s">
        <v>232</v>
      </c>
      <c r="C142">
        <v>4611</v>
      </c>
      <c r="D142">
        <v>4451</v>
      </c>
      <c r="E142">
        <v>160</v>
      </c>
      <c r="F142" s="57">
        <v>17227</v>
      </c>
      <c r="G142" t="s">
        <v>238</v>
      </c>
      <c r="H142" t="s">
        <v>235</v>
      </c>
      <c r="I142" t="s">
        <v>236</v>
      </c>
      <c r="K142">
        <f>E143/C136*100</f>
        <v>1.1979417912847725</v>
      </c>
      <c r="L142">
        <f>E143/E137*100</f>
        <v>5.0219076508257503</v>
      </c>
      <c r="M142">
        <f>E143/E140*100</f>
        <v>21.194879089615931</v>
      </c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8" x14ac:dyDescent="0.3">
      <c r="C143" t="s">
        <v>118</v>
      </c>
      <c r="D143">
        <v>11</v>
      </c>
      <c r="E143">
        <f>E142-D143</f>
        <v>149</v>
      </c>
      <c r="P143" t="s">
        <v>110</v>
      </c>
      <c r="Q143" t="s">
        <v>2</v>
      </c>
      <c r="R143" t="s">
        <v>5</v>
      </c>
      <c r="S143" t="s">
        <v>6</v>
      </c>
      <c r="T143" t="s">
        <v>7</v>
      </c>
      <c r="U143" t="s">
        <v>8</v>
      </c>
      <c r="V143" t="s">
        <v>9</v>
      </c>
      <c r="W143" t="s">
        <v>10</v>
      </c>
      <c r="X143" t="s">
        <v>48</v>
      </c>
      <c r="Z143">
        <f>T145-T151</f>
        <v>149</v>
      </c>
    </row>
    <row r="144" spans="1:28" x14ac:dyDescent="0.3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Q144" t="s">
        <v>239</v>
      </c>
      <c r="R144">
        <v>21985</v>
      </c>
      <c r="S144">
        <v>21797</v>
      </c>
      <c r="T144">
        <v>188</v>
      </c>
      <c r="U144">
        <v>0.85509999999999997</v>
      </c>
      <c r="V144">
        <v>46.7</v>
      </c>
      <c r="W144">
        <v>4025454.7</v>
      </c>
      <c r="X144">
        <v>12254.4</v>
      </c>
      <c r="Z144">
        <f>Z143/R144*100</f>
        <v>0.67773481919490564</v>
      </c>
    </row>
    <row r="145" spans="1:28" x14ac:dyDescent="0.3">
      <c r="A145" t="s">
        <v>110</v>
      </c>
      <c r="B145" t="s">
        <v>2</v>
      </c>
      <c r="C145" t="s">
        <v>5</v>
      </c>
      <c r="D145" t="s">
        <v>6</v>
      </c>
      <c r="E145" t="s">
        <v>7</v>
      </c>
      <c r="F145" t="s">
        <v>8</v>
      </c>
      <c r="G145" t="s">
        <v>9</v>
      </c>
      <c r="H145" t="s">
        <v>10</v>
      </c>
      <c r="I145" t="s">
        <v>48</v>
      </c>
      <c r="K145">
        <f>E147-E153</f>
        <v>9327</v>
      </c>
      <c r="R145" t="s">
        <v>118</v>
      </c>
      <c r="S145">
        <v>0</v>
      </c>
      <c r="T145">
        <f>T144-S145</f>
        <v>188</v>
      </c>
      <c r="Z145">
        <f>T145/R144*100</f>
        <v>0.85512849670229696</v>
      </c>
    </row>
    <row r="146" spans="1:28" x14ac:dyDescent="0.3">
      <c r="B146" t="s">
        <v>240</v>
      </c>
      <c r="C146">
        <v>21122</v>
      </c>
      <c r="D146">
        <v>11314</v>
      </c>
      <c r="E146">
        <v>9808</v>
      </c>
      <c r="F146" t="s">
        <v>241</v>
      </c>
      <c r="G146" t="s">
        <v>242</v>
      </c>
      <c r="H146" t="s">
        <v>243</v>
      </c>
      <c r="I146" t="s">
        <v>244</v>
      </c>
      <c r="K146">
        <f>K145/C146*100</f>
        <v>44.157750213048011</v>
      </c>
      <c r="P146" t="s">
        <v>120</v>
      </c>
      <c r="Q146" t="s">
        <v>2</v>
      </c>
      <c r="R146" t="s">
        <v>5</v>
      </c>
      <c r="S146" t="s">
        <v>6</v>
      </c>
      <c r="T146" t="s">
        <v>7</v>
      </c>
      <c r="U146" t="s">
        <v>8</v>
      </c>
      <c r="V146" t="s">
        <v>9</v>
      </c>
      <c r="W146" t="s">
        <v>10</v>
      </c>
      <c r="X146" t="s">
        <v>48</v>
      </c>
      <c r="Z146">
        <f>T148-T151</f>
        <v>181</v>
      </c>
    </row>
    <row r="147" spans="1:28" x14ac:dyDescent="0.3">
      <c r="C147" t="s">
        <v>118</v>
      </c>
      <c r="D147">
        <v>437</v>
      </c>
      <c r="E147">
        <f>E146-D147</f>
        <v>9371</v>
      </c>
      <c r="K147">
        <f>E147/C146*100</f>
        <v>44.366063819714043</v>
      </c>
      <c r="Q147" t="s">
        <v>239</v>
      </c>
      <c r="R147">
        <v>21931</v>
      </c>
      <c r="S147">
        <v>21663</v>
      </c>
      <c r="T147">
        <v>268</v>
      </c>
      <c r="U147">
        <v>1.222</v>
      </c>
      <c r="V147">
        <v>66.58</v>
      </c>
      <c r="W147">
        <v>4025454.7</v>
      </c>
      <c r="X147">
        <v>12254.4</v>
      </c>
      <c r="Z147">
        <f>Z146/R144*100</f>
        <v>0.82328860586763708</v>
      </c>
    </row>
    <row r="148" spans="1:28" x14ac:dyDescent="0.3">
      <c r="A148" t="s">
        <v>120</v>
      </c>
      <c r="B148" t="s">
        <v>2</v>
      </c>
      <c r="C148" t="s">
        <v>5</v>
      </c>
      <c r="D148" t="s">
        <v>6</v>
      </c>
      <c r="E148" t="s">
        <v>7</v>
      </c>
      <c r="F148" t="s">
        <v>8</v>
      </c>
      <c r="G148" t="s">
        <v>9</v>
      </c>
      <c r="H148" t="s">
        <v>10</v>
      </c>
      <c r="I148" t="s">
        <v>48</v>
      </c>
      <c r="K148">
        <f>E150-E153</f>
        <v>401</v>
      </c>
      <c r="R148" t="s">
        <v>118</v>
      </c>
      <c r="S148">
        <v>48</v>
      </c>
      <c r="T148">
        <f>T147-S148</f>
        <v>220</v>
      </c>
      <c r="Z148">
        <f>T148/R144*100</f>
        <v>1.0006822833750284</v>
      </c>
    </row>
    <row r="149" spans="1:28" x14ac:dyDescent="0.3">
      <c r="B149" t="s">
        <v>240</v>
      </c>
      <c r="C149">
        <v>21188</v>
      </c>
      <c r="D149">
        <v>20422</v>
      </c>
      <c r="E149">
        <v>766</v>
      </c>
      <c r="F149" s="54">
        <v>3615</v>
      </c>
      <c r="G149" t="s">
        <v>245</v>
      </c>
      <c r="H149" t="s">
        <v>243</v>
      </c>
      <c r="I149" t="s">
        <v>244</v>
      </c>
      <c r="K149">
        <f>K148/C146*100</f>
        <v>1.8984944607518226</v>
      </c>
      <c r="P149" t="s">
        <v>126</v>
      </c>
      <c r="Q149" t="s">
        <v>2</v>
      </c>
      <c r="R149" t="s">
        <v>5</v>
      </c>
      <c r="S149" t="s">
        <v>6</v>
      </c>
      <c r="T149" t="s">
        <v>7</v>
      </c>
      <c r="U149" t="s">
        <v>8</v>
      </c>
      <c r="V149" t="s">
        <v>9</v>
      </c>
      <c r="W149" t="s">
        <v>10</v>
      </c>
      <c r="X149" t="s">
        <v>48</v>
      </c>
    </row>
    <row r="150" spans="1:28" x14ac:dyDescent="0.3">
      <c r="C150" t="s">
        <v>170</v>
      </c>
      <c r="D150">
        <v>321</v>
      </c>
      <c r="E150">
        <f>E149-D150</f>
        <v>445</v>
      </c>
      <c r="K150">
        <f>E150/C146*100</f>
        <v>2.106808067417858</v>
      </c>
      <c r="Q150" t="s">
        <v>239</v>
      </c>
      <c r="R150">
        <v>432</v>
      </c>
      <c r="S150">
        <v>391</v>
      </c>
      <c r="T150">
        <v>41</v>
      </c>
      <c r="U150">
        <v>9.4909999999999997</v>
      </c>
      <c r="V150">
        <v>10.19</v>
      </c>
      <c r="W150">
        <v>4025454.7</v>
      </c>
      <c r="X150">
        <v>12254.4</v>
      </c>
      <c r="Z150">
        <f>T151/R144*100</f>
        <v>0.17739367750739141</v>
      </c>
      <c r="AA150">
        <f>T151/T145*100</f>
        <v>20.74468085106383</v>
      </c>
      <c r="AB150">
        <f>T151/T148*100</f>
        <v>17.727272727272727</v>
      </c>
    </row>
    <row r="151" spans="1:28" x14ac:dyDescent="0.3">
      <c r="A151" t="s">
        <v>126</v>
      </c>
      <c r="B151" t="s">
        <v>2</v>
      </c>
      <c r="C151" t="s">
        <v>5</v>
      </c>
      <c r="D151" t="s">
        <v>6</v>
      </c>
      <c r="E151" t="s">
        <v>7</v>
      </c>
      <c r="F151" t="s">
        <v>8</v>
      </c>
      <c r="G151" t="s">
        <v>9</v>
      </c>
      <c r="H151" t="s">
        <v>10</v>
      </c>
      <c r="I151" t="s">
        <v>48</v>
      </c>
      <c r="R151" t="s">
        <v>118</v>
      </c>
      <c r="S151">
        <v>2</v>
      </c>
      <c r="T151">
        <f>T150-S151</f>
        <v>39</v>
      </c>
    </row>
    <row r="152" spans="1:28" x14ac:dyDescent="0.3">
      <c r="B152" t="s">
        <v>240</v>
      </c>
      <c r="C152">
        <v>3831</v>
      </c>
      <c r="D152">
        <v>3782</v>
      </c>
      <c r="E152">
        <v>49</v>
      </c>
      <c r="F152" s="54">
        <v>1279</v>
      </c>
      <c r="G152" s="54">
        <v>2869</v>
      </c>
      <c r="H152" t="s">
        <v>243</v>
      </c>
      <c r="I152" t="s">
        <v>244</v>
      </c>
      <c r="K152">
        <f>E153/C146*100</f>
        <v>0.20831360666603541</v>
      </c>
      <c r="L152">
        <f>E153/E147*100</f>
        <v>0.46953366769821792</v>
      </c>
      <c r="M152">
        <f>E153/E150*100</f>
        <v>9.8876404494382015</v>
      </c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8" x14ac:dyDescent="0.3">
      <c r="C153" t="s">
        <v>118</v>
      </c>
      <c r="D153">
        <v>5</v>
      </c>
      <c r="E153">
        <f>E152-D153</f>
        <v>44</v>
      </c>
      <c r="P153" t="s">
        <v>110</v>
      </c>
      <c r="Q153" t="s">
        <v>2</v>
      </c>
      <c r="R153" t="s">
        <v>5</v>
      </c>
      <c r="S153" t="s">
        <v>6</v>
      </c>
      <c r="T153" t="s">
        <v>7</v>
      </c>
      <c r="U153" t="s">
        <v>8</v>
      </c>
      <c r="V153" t="s">
        <v>9</v>
      </c>
      <c r="W153" t="s">
        <v>10</v>
      </c>
      <c r="X153" t="s">
        <v>48</v>
      </c>
      <c r="Z153">
        <f>T155-T161</f>
        <v>218</v>
      </c>
    </row>
    <row r="154" spans="1:28" x14ac:dyDescent="0.3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Q154" t="s">
        <v>246</v>
      </c>
      <c r="R154">
        <v>29551</v>
      </c>
      <c r="S154">
        <v>29305</v>
      </c>
      <c r="T154">
        <v>246</v>
      </c>
      <c r="U154">
        <v>0.83250000000000002</v>
      </c>
      <c r="V154">
        <v>48.32</v>
      </c>
      <c r="W154">
        <v>5091025.7</v>
      </c>
      <c r="X154">
        <v>15986.2</v>
      </c>
      <c r="Z154">
        <f>Z153/R154*100</f>
        <v>0.73770769178707996</v>
      </c>
    </row>
    <row r="155" spans="1:28" x14ac:dyDescent="0.3">
      <c r="A155" t="s">
        <v>110</v>
      </c>
      <c r="B155" t="s">
        <v>2</v>
      </c>
      <c r="C155" t="s">
        <v>5</v>
      </c>
      <c r="D155" t="s">
        <v>6</v>
      </c>
      <c r="E155" t="s">
        <v>7</v>
      </c>
      <c r="F155" t="s">
        <v>8</v>
      </c>
      <c r="G155" t="s">
        <v>9</v>
      </c>
      <c r="H155" t="s">
        <v>10</v>
      </c>
      <c r="I155" t="s">
        <v>48</v>
      </c>
      <c r="K155">
        <f>E157-E163</f>
        <v>4476</v>
      </c>
      <c r="R155" t="s">
        <v>118</v>
      </c>
      <c r="S155">
        <v>6</v>
      </c>
      <c r="T155">
        <f>T154-S155</f>
        <v>240</v>
      </c>
      <c r="Z155">
        <f>T155/R154*100</f>
        <v>0.81215525701329905</v>
      </c>
    </row>
    <row r="156" spans="1:28" x14ac:dyDescent="0.3">
      <c r="B156" t="s">
        <v>247</v>
      </c>
      <c r="C156">
        <v>11538</v>
      </c>
      <c r="D156">
        <v>6871</v>
      </c>
      <c r="E156">
        <v>4667</v>
      </c>
      <c r="F156" t="s">
        <v>248</v>
      </c>
      <c r="G156" t="s">
        <v>249</v>
      </c>
      <c r="H156" t="s">
        <v>250</v>
      </c>
      <c r="I156" t="s">
        <v>251</v>
      </c>
      <c r="K156">
        <f>K155/C156*100</f>
        <v>38.793551742069681</v>
      </c>
      <c r="P156" t="s">
        <v>120</v>
      </c>
      <c r="Q156" t="s">
        <v>2</v>
      </c>
      <c r="R156" t="s">
        <v>5</v>
      </c>
      <c r="S156" t="s">
        <v>6</v>
      </c>
      <c r="T156" t="s">
        <v>7</v>
      </c>
      <c r="U156" t="s">
        <v>8</v>
      </c>
      <c r="V156" t="s">
        <v>9</v>
      </c>
      <c r="W156" t="s">
        <v>10</v>
      </c>
      <c r="X156" t="s">
        <v>48</v>
      </c>
      <c r="Z156">
        <f>T158-T161</f>
        <v>60</v>
      </c>
    </row>
    <row r="157" spans="1:28" x14ac:dyDescent="0.3">
      <c r="C157" t="s">
        <v>118</v>
      </c>
      <c r="D157">
        <v>158</v>
      </c>
      <c r="E157">
        <f>E156-D157</f>
        <v>4509</v>
      </c>
      <c r="K157">
        <f>E157/C156*100</f>
        <v>39.079563182527302</v>
      </c>
      <c r="Q157" t="s">
        <v>246</v>
      </c>
      <c r="R157">
        <v>29367</v>
      </c>
      <c r="S157">
        <v>29224</v>
      </c>
      <c r="T157">
        <v>143</v>
      </c>
      <c r="U157">
        <v>0.4869</v>
      </c>
      <c r="V157">
        <v>28.09</v>
      </c>
      <c r="W157">
        <v>5091025.7</v>
      </c>
      <c r="X157">
        <v>15986.2</v>
      </c>
      <c r="Z157">
        <f>Z156/R154*100</f>
        <v>0.20303881425332476</v>
      </c>
    </row>
    <row r="158" spans="1:28" x14ac:dyDescent="0.3">
      <c r="A158" t="s">
        <v>120</v>
      </c>
      <c r="B158" t="s">
        <v>2</v>
      </c>
      <c r="C158" t="s">
        <v>5</v>
      </c>
      <c r="D158" t="s">
        <v>6</v>
      </c>
      <c r="E158" t="s">
        <v>7</v>
      </c>
      <c r="F158" t="s">
        <v>8</v>
      </c>
      <c r="G158" t="s">
        <v>9</v>
      </c>
      <c r="H158" t="s">
        <v>10</v>
      </c>
      <c r="I158" t="s">
        <v>48</v>
      </c>
      <c r="K158">
        <f>E160-E163</f>
        <v>361</v>
      </c>
      <c r="R158" t="s">
        <v>118</v>
      </c>
      <c r="S158">
        <v>61</v>
      </c>
      <c r="T158">
        <f>T157-S158</f>
        <v>82</v>
      </c>
      <c r="Z158">
        <f>T158/R154*100</f>
        <v>0.27748637947954385</v>
      </c>
    </row>
    <row r="159" spans="1:28" x14ac:dyDescent="0.3">
      <c r="B159" t="s">
        <v>247</v>
      </c>
      <c r="C159">
        <v>11547</v>
      </c>
      <c r="D159">
        <v>11022</v>
      </c>
      <c r="E159">
        <v>525</v>
      </c>
      <c r="F159" s="54">
        <v>4547</v>
      </c>
      <c r="G159" t="s">
        <v>252</v>
      </c>
      <c r="H159" t="s">
        <v>250</v>
      </c>
      <c r="I159" t="s">
        <v>251</v>
      </c>
      <c r="K159">
        <f>K158/C156*100</f>
        <v>3.1287918183393999</v>
      </c>
      <c r="P159" t="s">
        <v>126</v>
      </c>
      <c r="Q159" t="s">
        <v>2</v>
      </c>
      <c r="R159" t="s">
        <v>5</v>
      </c>
      <c r="S159" t="s">
        <v>6</v>
      </c>
      <c r="T159" t="s">
        <v>7</v>
      </c>
      <c r="U159" t="s">
        <v>8</v>
      </c>
      <c r="V159" t="s">
        <v>9</v>
      </c>
      <c r="W159" t="s">
        <v>10</v>
      </c>
      <c r="X159" t="s">
        <v>48</v>
      </c>
    </row>
    <row r="160" spans="1:28" x14ac:dyDescent="0.3">
      <c r="C160" t="s">
        <v>118</v>
      </c>
      <c r="D160">
        <v>131</v>
      </c>
      <c r="E160">
        <f>E159-D160</f>
        <v>394</v>
      </c>
      <c r="K160">
        <f>E160/C156*100</f>
        <v>3.414803258797019</v>
      </c>
      <c r="Q160" t="s">
        <v>246</v>
      </c>
      <c r="R160">
        <v>471</v>
      </c>
      <c r="S160">
        <v>440</v>
      </c>
      <c r="T160">
        <v>31</v>
      </c>
      <c r="U160">
        <v>6.5819999999999999</v>
      </c>
      <c r="V160">
        <v>6.0890000000000004</v>
      </c>
      <c r="W160">
        <v>5091025.7</v>
      </c>
      <c r="X160">
        <v>15986.2</v>
      </c>
      <c r="Z160">
        <f>T161/R154*100</f>
        <v>7.4447565226219078E-2</v>
      </c>
      <c r="AA160">
        <f>T161/T155*100</f>
        <v>9.1666666666666661</v>
      </c>
      <c r="AB160">
        <f>T161/T158*100</f>
        <v>26.829268292682929</v>
      </c>
    </row>
    <row r="161" spans="1:28" x14ac:dyDescent="0.3">
      <c r="A161" t="s">
        <v>126</v>
      </c>
      <c r="B161" t="s">
        <v>2</v>
      </c>
      <c r="C161" t="s">
        <v>5</v>
      </c>
      <c r="D161" t="s">
        <v>6</v>
      </c>
      <c r="E161" t="s">
        <v>7</v>
      </c>
      <c r="F161" t="s">
        <v>8</v>
      </c>
      <c r="G161" t="s">
        <v>9</v>
      </c>
      <c r="H161" t="s">
        <v>10</v>
      </c>
      <c r="I161" t="s">
        <v>48</v>
      </c>
      <c r="R161" t="s">
        <v>118</v>
      </c>
      <c r="S161">
        <v>9</v>
      </c>
      <c r="T161">
        <f>T160-S161</f>
        <v>22</v>
      </c>
    </row>
    <row r="162" spans="1:28" x14ac:dyDescent="0.3">
      <c r="B162" t="s">
        <v>247</v>
      </c>
      <c r="C162">
        <v>1296</v>
      </c>
      <c r="D162">
        <v>1261</v>
      </c>
      <c r="E162">
        <v>35</v>
      </c>
      <c r="F162" s="54">
        <v>2701</v>
      </c>
      <c r="G162" s="54">
        <v>4219</v>
      </c>
      <c r="H162" t="s">
        <v>250</v>
      </c>
      <c r="I162" t="s">
        <v>251</v>
      </c>
      <c r="K162">
        <f>E163/C156*100</f>
        <v>0.28601144045761828</v>
      </c>
      <c r="L162">
        <f>E163/E157*100</f>
        <v>0.73186959414504327</v>
      </c>
      <c r="M162">
        <f>E163/E160*100</f>
        <v>8.3756345177664979</v>
      </c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8" x14ac:dyDescent="0.3">
      <c r="C163" t="s">
        <v>118</v>
      </c>
      <c r="D163">
        <v>2</v>
      </c>
      <c r="E163">
        <f>E162-D163</f>
        <v>33</v>
      </c>
      <c r="P163" t="s">
        <v>110</v>
      </c>
      <c r="Q163" t="s">
        <v>2</v>
      </c>
      <c r="R163" t="s">
        <v>5</v>
      </c>
      <c r="S163" t="s">
        <v>6</v>
      </c>
      <c r="T163" t="s">
        <v>7</v>
      </c>
      <c r="U163" t="s">
        <v>8</v>
      </c>
      <c r="V163" t="s">
        <v>9</v>
      </c>
      <c r="W163" t="s">
        <v>10</v>
      </c>
      <c r="X163" t="s">
        <v>48</v>
      </c>
      <c r="Z163">
        <f>T165-T171</f>
        <v>192</v>
      </c>
    </row>
    <row r="164" spans="1:28" x14ac:dyDescent="0.3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Q164" t="s">
        <v>253</v>
      </c>
      <c r="R164">
        <v>22042</v>
      </c>
      <c r="S164">
        <v>21825</v>
      </c>
      <c r="T164">
        <v>217</v>
      </c>
      <c r="U164">
        <v>0.98450000000000004</v>
      </c>
      <c r="V164">
        <v>53.46</v>
      </c>
      <c r="W164">
        <v>4059363.2</v>
      </c>
      <c r="X164">
        <v>14897.3</v>
      </c>
      <c r="Z164">
        <f>Z163/R164*100</f>
        <v>0.87106433173033304</v>
      </c>
    </row>
    <row r="165" spans="1:28" x14ac:dyDescent="0.3">
      <c r="A165" t="s">
        <v>110</v>
      </c>
      <c r="B165" t="s">
        <v>2</v>
      </c>
      <c r="C165" t="s">
        <v>5</v>
      </c>
      <c r="D165" t="s">
        <v>6</v>
      </c>
      <c r="E165" t="s">
        <v>7</v>
      </c>
      <c r="F165" t="s">
        <v>8</v>
      </c>
      <c r="G165" t="s">
        <v>9</v>
      </c>
      <c r="H165" t="s">
        <v>10</v>
      </c>
      <c r="I165" t="s">
        <v>48</v>
      </c>
      <c r="K165">
        <f>E167-E173</f>
        <v>2758</v>
      </c>
      <c r="R165" t="s">
        <v>118</v>
      </c>
      <c r="S165">
        <v>2</v>
      </c>
      <c r="T165">
        <f>T164-S165</f>
        <v>215</v>
      </c>
      <c r="Z165">
        <f>T165/R164*100</f>
        <v>0.97541057980219581</v>
      </c>
    </row>
    <row r="166" spans="1:28" x14ac:dyDescent="0.3">
      <c r="B166" t="s">
        <v>254</v>
      </c>
      <c r="C166">
        <v>11046</v>
      </c>
      <c r="D166">
        <v>8141</v>
      </c>
      <c r="E166">
        <v>2905</v>
      </c>
      <c r="F166" s="55">
        <v>45011</v>
      </c>
      <c r="G166" t="s">
        <v>255</v>
      </c>
      <c r="H166" t="s">
        <v>256</v>
      </c>
      <c r="I166">
        <v>14302</v>
      </c>
      <c r="K166">
        <f>K165/C166*100</f>
        <v>24.968314321926488</v>
      </c>
      <c r="P166" t="s">
        <v>120</v>
      </c>
      <c r="Q166" t="s">
        <v>2</v>
      </c>
      <c r="R166" t="s">
        <v>5</v>
      </c>
      <c r="S166" t="s">
        <v>6</v>
      </c>
      <c r="T166" t="s">
        <v>7</v>
      </c>
      <c r="U166" t="s">
        <v>8</v>
      </c>
      <c r="V166" t="s">
        <v>9</v>
      </c>
      <c r="W166" t="s">
        <v>10</v>
      </c>
      <c r="X166" t="s">
        <v>48</v>
      </c>
      <c r="Z166">
        <f>T168-T171</f>
        <v>152</v>
      </c>
    </row>
    <row r="167" spans="1:28" x14ac:dyDescent="0.3">
      <c r="C167" t="s">
        <v>118</v>
      </c>
      <c r="D167">
        <v>136</v>
      </c>
      <c r="E167">
        <f>E166-D167</f>
        <v>2769</v>
      </c>
      <c r="K167">
        <f>E167/C166*100</f>
        <v>25.067897881586092</v>
      </c>
      <c r="Q167" t="s">
        <v>253</v>
      </c>
      <c r="R167">
        <v>22012</v>
      </c>
      <c r="S167">
        <v>21810</v>
      </c>
      <c r="T167">
        <v>202</v>
      </c>
      <c r="U167">
        <v>0.91769999999999996</v>
      </c>
      <c r="V167">
        <v>49.76</v>
      </c>
      <c r="W167">
        <v>4059363.2</v>
      </c>
      <c r="X167">
        <v>14897.3</v>
      </c>
      <c r="Z167">
        <f>Z166/R164*100</f>
        <v>0.68959259595318023</v>
      </c>
    </row>
    <row r="168" spans="1:28" x14ac:dyDescent="0.3">
      <c r="A168" t="s">
        <v>120</v>
      </c>
      <c r="B168" t="s">
        <v>2</v>
      </c>
      <c r="C168" t="s">
        <v>5</v>
      </c>
      <c r="D168" t="s">
        <v>6</v>
      </c>
      <c r="E168" t="s">
        <v>7</v>
      </c>
      <c r="F168" t="s">
        <v>8</v>
      </c>
      <c r="G168" t="s">
        <v>9</v>
      </c>
      <c r="H168" t="s">
        <v>10</v>
      </c>
      <c r="I168" t="s">
        <v>48</v>
      </c>
      <c r="K168">
        <f>E170-E173</f>
        <v>30</v>
      </c>
      <c r="R168" t="s">
        <v>118</v>
      </c>
      <c r="S168">
        <v>27</v>
      </c>
      <c r="T168">
        <f>T167-S168</f>
        <v>175</v>
      </c>
      <c r="Z168">
        <f>T168/R164*100</f>
        <v>0.793938844025043</v>
      </c>
    </row>
    <row r="169" spans="1:28" x14ac:dyDescent="0.3">
      <c r="B169" t="s">
        <v>254</v>
      </c>
      <c r="C169">
        <v>11059</v>
      </c>
      <c r="D169">
        <v>10977</v>
      </c>
      <c r="E169">
        <v>82</v>
      </c>
      <c r="F169" t="s">
        <v>257</v>
      </c>
      <c r="G169" s="57">
        <v>16619</v>
      </c>
      <c r="H169" t="s">
        <v>256</v>
      </c>
      <c r="I169">
        <v>14302</v>
      </c>
      <c r="K169">
        <f>K168/C166*100</f>
        <v>0.27159152634437805</v>
      </c>
      <c r="P169" t="s">
        <v>126</v>
      </c>
      <c r="Q169" t="s">
        <v>2</v>
      </c>
      <c r="R169" t="s">
        <v>5</v>
      </c>
      <c r="S169" t="s">
        <v>6</v>
      </c>
      <c r="T169" t="s">
        <v>7</v>
      </c>
      <c r="U169" t="s">
        <v>8</v>
      </c>
      <c r="V169" t="s">
        <v>9</v>
      </c>
      <c r="W169" t="s">
        <v>10</v>
      </c>
      <c r="X169" t="s">
        <v>48</v>
      </c>
    </row>
    <row r="170" spans="1:28" x14ac:dyDescent="0.3">
      <c r="C170" t="s">
        <v>118</v>
      </c>
      <c r="D170">
        <v>41</v>
      </c>
      <c r="E170">
        <f>E169-D170</f>
        <v>41</v>
      </c>
      <c r="K170">
        <f>E170/C166*100</f>
        <v>0.37117508600398336</v>
      </c>
      <c r="Q170" t="s">
        <v>253</v>
      </c>
      <c r="R170">
        <v>504</v>
      </c>
      <c r="S170">
        <v>479</v>
      </c>
      <c r="T170">
        <v>25</v>
      </c>
      <c r="U170">
        <v>4.96</v>
      </c>
      <c r="V170">
        <v>6.1589999999999998</v>
      </c>
      <c r="W170">
        <v>4059363.2</v>
      </c>
      <c r="X170">
        <v>14897.3</v>
      </c>
      <c r="Z170">
        <f>T171/R164*100</f>
        <v>0.10434624807186281</v>
      </c>
      <c r="AA170">
        <f>T171/T165*100</f>
        <v>10.697674418604651</v>
      </c>
      <c r="AB170">
        <f>T171/T168*100</f>
        <v>13.142857142857142</v>
      </c>
    </row>
    <row r="171" spans="1:28" x14ac:dyDescent="0.3">
      <c r="A171" t="s">
        <v>126</v>
      </c>
      <c r="B171" t="s">
        <v>2</v>
      </c>
      <c r="C171" t="s">
        <v>5</v>
      </c>
      <c r="D171" t="s">
        <v>6</v>
      </c>
      <c r="E171" t="s">
        <v>7</v>
      </c>
      <c r="F171" t="s">
        <v>8</v>
      </c>
      <c r="G171" t="s">
        <v>9</v>
      </c>
      <c r="H171" t="s">
        <v>10</v>
      </c>
      <c r="I171" t="s">
        <v>48</v>
      </c>
      <c r="R171" t="s">
        <v>118</v>
      </c>
      <c r="S171">
        <v>2</v>
      </c>
      <c r="T171">
        <f>T170-S171</f>
        <v>23</v>
      </c>
    </row>
    <row r="172" spans="1:28" x14ac:dyDescent="0.3">
      <c r="B172" t="s">
        <v>254</v>
      </c>
      <c r="C172">
        <v>3290</v>
      </c>
      <c r="D172">
        <v>3272</v>
      </c>
      <c r="E172">
        <v>18</v>
      </c>
      <c r="F172" t="s">
        <v>258</v>
      </c>
      <c r="G172" s="54">
        <v>1635</v>
      </c>
      <c r="H172" t="s">
        <v>256</v>
      </c>
      <c r="I172">
        <v>14302</v>
      </c>
      <c r="K172">
        <f>E173/C166*100</f>
        <v>9.9583559659605303E-2</v>
      </c>
      <c r="L172">
        <f>E173/E167*100</f>
        <v>0.39725532683279163</v>
      </c>
      <c r="M172">
        <f>E173/E170*100</f>
        <v>26.829268292682929</v>
      </c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8" x14ac:dyDescent="0.3">
      <c r="C173" t="s">
        <v>118</v>
      </c>
      <c r="D173">
        <v>7</v>
      </c>
      <c r="E173">
        <f>E172-D173</f>
        <v>11</v>
      </c>
      <c r="P173" t="s">
        <v>110</v>
      </c>
      <c r="Q173" t="s">
        <v>2</v>
      </c>
      <c r="R173" t="s">
        <v>5</v>
      </c>
      <c r="S173" t="s">
        <v>6</v>
      </c>
      <c r="T173" t="s">
        <v>7</v>
      </c>
      <c r="U173" t="s">
        <v>8</v>
      </c>
      <c r="V173" t="s">
        <v>9</v>
      </c>
      <c r="W173" t="s">
        <v>10</v>
      </c>
      <c r="X173" t="s">
        <v>48</v>
      </c>
      <c r="Z173">
        <f>T175-T181</f>
        <v>27</v>
      </c>
      <c r="AA173" t="s">
        <v>259</v>
      </c>
    </row>
    <row r="174" spans="1:28" x14ac:dyDescent="0.3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Q174" t="s">
        <v>260</v>
      </c>
      <c r="R174">
        <v>12635</v>
      </c>
      <c r="S174">
        <v>12600</v>
      </c>
      <c r="T174">
        <v>35</v>
      </c>
      <c r="U174">
        <v>0.27700000000000002</v>
      </c>
      <c r="V174">
        <v>9.3569999999999993</v>
      </c>
      <c r="W174">
        <v>3740506.4</v>
      </c>
      <c r="X174">
        <v>12298.8</v>
      </c>
      <c r="Z174">
        <f>Z173/R174*100</f>
        <v>0.21369212504946575</v>
      </c>
    </row>
    <row r="175" spans="1:28" x14ac:dyDescent="0.3">
      <c r="A175" t="s">
        <v>110</v>
      </c>
      <c r="B175" t="s">
        <v>2</v>
      </c>
      <c r="C175" t="s">
        <v>5</v>
      </c>
      <c r="D175" t="s">
        <v>6</v>
      </c>
      <c r="E175" t="s">
        <v>7</v>
      </c>
      <c r="F175" t="s">
        <v>8</v>
      </c>
      <c r="G175" t="s">
        <v>9</v>
      </c>
      <c r="H175" t="s">
        <v>10</v>
      </c>
      <c r="I175" t="s">
        <v>48</v>
      </c>
      <c r="K175">
        <f>E177-E183</f>
        <v>4044</v>
      </c>
      <c r="R175" t="s">
        <v>118</v>
      </c>
      <c r="S175">
        <v>6</v>
      </c>
      <c r="T175">
        <f>T174-S175</f>
        <v>29</v>
      </c>
      <c r="Z175">
        <f>T175/R174*100</f>
        <v>0.22952117134942621</v>
      </c>
    </row>
    <row r="176" spans="1:28" x14ac:dyDescent="0.3">
      <c r="B176" t="s">
        <v>261</v>
      </c>
      <c r="C176">
        <v>16295</v>
      </c>
      <c r="D176">
        <v>11977</v>
      </c>
      <c r="E176">
        <v>4318</v>
      </c>
      <c r="F176" s="55">
        <v>45072</v>
      </c>
      <c r="G176" t="s">
        <v>262</v>
      </c>
      <c r="H176" t="s">
        <v>263</v>
      </c>
      <c r="I176" t="s">
        <v>264</v>
      </c>
      <c r="K176">
        <f>K175/C176*100</f>
        <v>24.817428659097882</v>
      </c>
      <c r="P176" t="s">
        <v>120</v>
      </c>
      <c r="Q176" t="s">
        <v>2</v>
      </c>
      <c r="R176" t="s">
        <v>5</v>
      </c>
      <c r="S176" t="s">
        <v>6</v>
      </c>
      <c r="T176" t="s">
        <v>7</v>
      </c>
      <c r="U176" t="s">
        <v>8</v>
      </c>
      <c r="V176" t="s">
        <v>9</v>
      </c>
      <c r="W176" t="s">
        <v>10</v>
      </c>
      <c r="X176" t="s">
        <v>48</v>
      </c>
      <c r="Z176">
        <f>T178-T181</f>
        <v>31</v>
      </c>
    </row>
    <row r="177" spans="1:28" x14ac:dyDescent="0.3">
      <c r="C177" t="s">
        <v>118</v>
      </c>
      <c r="D177">
        <v>160</v>
      </c>
      <c r="E177">
        <f>E176-D177</f>
        <v>4158</v>
      </c>
      <c r="K177">
        <f>E177/C176*100</f>
        <v>25.517029763731209</v>
      </c>
      <c r="Q177" t="s">
        <v>260</v>
      </c>
      <c r="R177">
        <v>12607</v>
      </c>
      <c r="S177">
        <v>12453</v>
      </c>
      <c r="T177">
        <v>154</v>
      </c>
      <c r="U177">
        <v>1.222</v>
      </c>
      <c r="V177">
        <v>41.17</v>
      </c>
      <c r="W177">
        <v>3740506.4</v>
      </c>
      <c r="X177">
        <v>12298.8</v>
      </c>
      <c r="Z177">
        <f>Z176/R174*100</f>
        <v>0.24535021764938661</v>
      </c>
    </row>
    <row r="178" spans="1:28" x14ac:dyDescent="0.3">
      <c r="A178" t="s">
        <v>120</v>
      </c>
      <c r="B178" t="s">
        <v>2</v>
      </c>
      <c r="C178" t="s">
        <v>5</v>
      </c>
      <c r="D178" t="s">
        <v>6</v>
      </c>
      <c r="E178" t="s">
        <v>7</v>
      </c>
      <c r="F178" t="s">
        <v>8</v>
      </c>
      <c r="G178" t="s">
        <v>9</v>
      </c>
      <c r="H178" t="s">
        <v>10</v>
      </c>
      <c r="I178" t="s">
        <v>48</v>
      </c>
      <c r="K178">
        <f>E180-E183</f>
        <v>136</v>
      </c>
      <c r="R178" t="s">
        <v>118</v>
      </c>
      <c r="S178">
        <v>121</v>
      </c>
      <c r="T178">
        <f>T177-S178</f>
        <v>33</v>
      </c>
      <c r="Z178">
        <f>T178/R174*100</f>
        <v>0.2611792639493471</v>
      </c>
    </row>
    <row r="179" spans="1:28" x14ac:dyDescent="0.3">
      <c r="B179" t="s">
        <v>261</v>
      </c>
      <c r="C179">
        <v>16256</v>
      </c>
      <c r="D179">
        <v>15871</v>
      </c>
      <c r="E179">
        <v>385</v>
      </c>
      <c r="F179" s="54">
        <v>2368</v>
      </c>
      <c r="G179" t="s">
        <v>265</v>
      </c>
      <c r="H179" t="s">
        <v>263</v>
      </c>
      <c r="I179" t="s">
        <v>264</v>
      </c>
      <c r="K179">
        <f>K178/C176*100</f>
        <v>0.83461184412396439</v>
      </c>
      <c r="P179" t="s">
        <v>126</v>
      </c>
      <c r="Q179" t="s">
        <v>2</v>
      </c>
      <c r="R179" t="s">
        <v>5</v>
      </c>
      <c r="S179" t="s">
        <v>6</v>
      </c>
      <c r="T179" t="s">
        <v>7</v>
      </c>
      <c r="U179" t="s">
        <v>8</v>
      </c>
      <c r="V179" t="s">
        <v>9</v>
      </c>
      <c r="W179" t="s">
        <v>10</v>
      </c>
      <c r="X179" t="s">
        <v>48</v>
      </c>
    </row>
    <row r="180" spans="1:28" x14ac:dyDescent="0.3">
      <c r="C180" t="s">
        <v>118</v>
      </c>
      <c r="D180">
        <v>135</v>
      </c>
      <c r="E180">
        <f>E179-D180</f>
        <v>250</v>
      </c>
      <c r="K180">
        <f>E180/C176*100</f>
        <v>1.5342129487572875</v>
      </c>
      <c r="Q180" t="s">
        <v>260</v>
      </c>
      <c r="R180">
        <v>45</v>
      </c>
      <c r="S180">
        <v>42</v>
      </c>
      <c r="T180">
        <v>3</v>
      </c>
      <c r="U180">
        <v>6.6669999999999998</v>
      </c>
      <c r="V180">
        <v>0.80200000000000005</v>
      </c>
      <c r="W180">
        <v>3740506.4</v>
      </c>
      <c r="X180">
        <v>12298.8</v>
      </c>
      <c r="Z180">
        <f>T181/R174*100</f>
        <v>1.5829046299960427E-2</v>
      </c>
      <c r="AA180">
        <f>T181/T175*100</f>
        <v>6.8965517241379306</v>
      </c>
      <c r="AB180">
        <f>T181/T178*100</f>
        <v>6.0606060606060606</v>
      </c>
    </row>
    <row r="181" spans="1:28" x14ac:dyDescent="0.3">
      <c r="A181" t="s">
        <v>126</v>
      </c>
      <c r="B181" t="s">
        <v>2</v>
      </c>
      <c r="C181" t="s">
        <v>5</v>
      </c>
      <c r="D181" t="s">
        <v>6</v>
      </c>
      <c r="E181" t="s">
        <v>7</v>
      </c>
      <c r="F181" t="s">
        <v>8</v>
      </c>
      <c r="G181" t="s">
        <v>9</v>
      </c>
      <c r="H181" t="s">
        <v>10</v>
      </c>
      <c r="I181" t="s">
        <v>48</v>
      </c>
      <c r="R181" t="s">
        <v>118</v>
      </c>
      <c r="S181">
        <v>1</v>
      </c>
      <c r="T181">
        <f>T180-S181</f>
        <v>2</v>
      </c>
    </row>
    <row r="182" spans="1:28" x14ac:dyDescent="0.3">
      <c r="B182" t="s">
        <v>261</v>
      </c>
      <c r="C182">
        <v>5899</v>
      </c>
      <c r="D182">
        <v>5777</v>
      </c>
      <c r="E182">
        <v>122</v>
      </c>
      <c r="F182" s="54">
        <v>2068</v>
      </c>
      <c r="G182" s="54">
        <v>7874</v>
      </c>
      <c r="H182" t="s">
        <v>263</v>
      </c>
      <c r="I182" t="s">
        <v>264</v>
      </c>
      <c r="K182">
        <f>E183/C176*100</f>
        <v>0.69960110463332315</v>
      </c>
      <c r="L182">
        <f>E183/E177*100</f>
        <v>2.7417027417027415</v>
      </c>
      <c r="M182">
        <f>E183/E180*100</f>
        <v>45.6</v>
      </c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1:28" x14ac:dyDescent="0.3">
      <c r="C183" t="s">
        <v>118</v>
      </c>
      <c r="D183">
        <v>8</v>
      </c>
      <c r="E183">
        <f>E182-D183</f>
        <v>114</v>
      </c>
      <c r="P183" t="s">
        <v>110</v>
      </c>
      <c r="Q183" t="s">
        <v>2</v>
      </c>
      <c r="R183" t="s">
        <v>5</v>
      </c>
      <c r="S183" t="s">
        <v>6</v>
      </c>
      <c r="T183" t="s">
        <v>7</v>
      </c>
      <c r="U183" t="s">
        <v>8</v>
      </c>
      <c r="V183" t="s">
        <v>9</v>
      </c>
      <c r="W183" t="s">
        <v>10</v>
      </c>
      <c r="X183" t="s">
        <v>48</v>
      </c>
      <c r="Z183">
        <f>T185-T191</f>
        <v>87</v>
      </c>
    </row>
    <row r="184" spans="1:28" x14ac:dyDescent="0.3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Q184" t="s">
        <v>266</v>
      </c>
      <c r="R184">
        <v>29371</v>
      </c>
      <c r="S184">
        <v>29275</v>
      </c>
      <c r="T184">
        <v>96</v>
      </c>
      <c r="U184">
        <v>0.32690000000000002</v>
      </c>
      <c r="V184">
        <v>15.46</v>
      </c>
      <c r="W184">
        <v>6209299.7999999998</v>
      </c>
      <c r="X184">
        <v>17026.099999999999</v>
      </c>
      <c r="Z184">
        <f>Z183/R184*100</f>
        <v>0.29621054781927753</v>
      </c>
    </row>
    <row r="185" spans="1:28" x14ac:dyDescent="0.3">
      <c r="A185" t="s">
        <v>110</v>
      </c>
      <c r="B185" t="s">
        <v>2</v>
      </c>
      <c r="C185" t="s">
        <v>5</v>
      </c>
      <c r="D185" t="s">
        <v>6</v>
      </c>
      <c r="E185" t="s">
        <v>7</v>
      </c>
      <c r="F185" t="s">
        <v>8</v>
      </c>
      <c r="G185" t="s">
        <v>9</v>
      </c>
      <c r="H185" t="s">
        <v>10</v>
      </c>
      <c r="I185" t="s">
        <v>48</v>
      </c>
      <c r="K185">
        <f>E187-E193</f>
        <v>3038</v>
      </c>
      <c r="R185" t="s">
        <v>118</v>
      </c>
      <c r="S185">
        <v>2</v>
      </c>
      <c r="T185">
        <f>T184-S185</f>
        <v>94</v>
      </c>
      <c r="Z185">
        <f>T185/R184*100</f>
        <v>0.32004358040243774</v>
      </c>
    </row>
    <row r="186" spans="1:28" x14ac:dyDescent="0.3">
      <c r="B186" t="s">
        <v>267</v>
      </c>
      <c r="C186">
        <v>20171</v>
      </c>
      <c r="D186">
        <v>16905</v>
      </c>
      <c r="E186">
        <v>3266</v>
      </c>
      <c r="F186" t="s">
        <v>268</v>
      </c>
      <c r="G186" t="s">
        <v>269</v>
      </c>
      <c r="H186" t="s">
        <v>270</v>
      </c>
      <c r="I186" t="s">
        <v>271</v>
      </c>
      <c r="K186">
        <f>K185/C186*100</f>
        <v>15.06122651331119</v>
      </c>
      <c r="P186" t="s">
        <v>120</v>
      </c>
      <c r="Q186" t="s">
        <v>2</v>
      </c>
      <c r="R186" t="s">
        <v>5</v>
      </c>
      <c r="S186" t="s">
        <v>6</v>
      </c>
      <c r="T186" t="s">
        <v>7</v>
      </c>
      <c r="U186" t="s">
        <v>8</v>
      </c>
      <c r="V186" t="s">
        <v>9</v>
      </c>
      <c r="W186" t="s">
        <v>10</v>
      </c>
      <c r="X186" t="s">
        <v>48</v>
      </c>
      <c r="Z186">
        <f>T188-T191</f>
        <v>27</v>
      </c>
    </row>
    <row r="187" spans="1:28" x14ac:dyDescent="0.3">
      <c r="C187" t="s">
        <v>118</v>
      </c>
      <c r="D187">
        <v>144</v>
      </c>
      <c r="E187">
        <f>E186-D187</f>
        <v>3122</v>
      </c>
      <c r="K187">
        <f>E187/C186*100</f>
        <v>15.477665956075553</v>
      </c>
      <c r="Q187" t="s">
        <v>266</v>
      </c>
      <c r="R187">
        <v>29330</v>
      </c>
      <c r="S187">
        <v>29290</v>
      </c>
      <c r="T187">
        <v>40</v>
      </c>
      <c r="U187">
        <v>0.13639999999999999</v>
      </c>
      <c r="V187">
        <v>6.4420000000000002</v>
      </c>
      <c r="W187">
        <v>6209299.7999999998</v>
      </c>
      <c r="X187">
        <v>17026.099999999999</v>
      </c>
      <c r="Z187">
        <f>Z186/R184*100</f>
        <v>9.1927411392189573E-2</v>
      </c>
    </row>
    <row r="188" spans="1:28" x14ac:dyDescent="0.3">
      <c r="A188" t="s">
        <v>120</v>
      </c>
      <c r="B188" t="s">
        <v>2</v>
      </c>
      <c r="C188" t="s">
        <v>5</v>
      </c>
      <c r="D188" t="s">
        <v>6</v>
      </c>
      <c r="E188" t="s">
        <v>7</v>
      </c>
      <c r="F188" t="s">
        <v>8</v>
      </c>
      <c r="G188" t="s">
        <v>9</v>
      </c>
      <c r="H188" t="s">
        <v>10</v>
      </c>
      <c r="I188" t="s">
        <v>48</v>
      </c>
      <c r="K188">
        <f>E190-E193</f>
        <v>193</v>
      </c>
      <c r="R188" t="s">
        <v>118</v>
      </c>
      <c r="S188">
        <v>6</v>
      </c>
      <c r="T188">
        <f>T187-S188</f>
        <v>34</v>
      </c>
      <c r="Z188">
        <f>T188/R184*100</f>
        <v>0.11576044397534983</v>
      </c>
    </row>
    <row r="189" spans="1:28" x14ac:dyDescent="0.3">
      <c r="B189" t="s">
        <v>267</v>
      </c>
      <c r="C189">
        <v>20146</v>
      </c>
      <c r="D189">
        <v>19677</v>
      </c>
      <c r="E189">
        <v>469</v>
      </c>
      <c r="F189" s="54">
        <v>2328</v>
      </c>
      <c r="G189" t="s">
        <v>272</v>
      </c>
      <c r="H189" t="s">
        <v>270</v>
      </c>
      <c r="I189" t="s">
        <v>271</v>
      </c>
      <c r="K189">
        <f>K188/C186*100</f>
        <v>0.95681919587526643</v>
      </c>
      <c r="P189" t="s">
        <v>126</v>
      </c>
      <c r="Q189" t="s">
        <v>2</v>
      </c>
      <c r="R189" t="s">
        <v>5</v>
      </c>
      <c r="S189" t="s">
        <v>6</v>
      </c>
      <c r="T189" t="s">
        <v>7</v>
      </c>
      <c r="U189" t="s">
        <v>8</v>
      </c>
      <c r="V189" t="s">
        <v>9</v>
      </c>
      <c r="W189" t="s">
        <v>10</v>
      </c>
      <c r="X189" t="s">
        <v>48</v>
      </c>
    </row>
    <row r="190" spans="1:28" x14ac:dyDescent="0.3">
      <c r="C190" t="s">
        <v>118</v>
      </c>
      <c r="D190">
        <v>192</v>
      </c>
      <c r="E190">
        <f>E189-D190</f>
        <v>277</v>
      </c>
      <c r="K190">
        <f>E190/C186*100</f>
        <v>1.3732586386396313</v>
      </c>
      <c r="Q190" t="s">
        <v>266</v>
      </c>
      <c r="R190">
        <v>146</v>
      </c>
      <c r="S190">
        <v>138</v>
      </c>
      <c r="T190">
        <v>8</v>
      </c>
      <c r="U190">
        <v>5.4790000000000001</v>
      </c>
      <c r="V190">
        <v>1.288</v>
      </c>
      <c r="W190">
        <v>6209299.7999999998</v>
      </c>
      <c r="X190">
        <v>17026.099999999999</v>
      </c>
      <c r="Z190">
        <f>T191/R184*100</f>
        <v>2.383303258316026E-2</v>
      </c>
      <c r="AA190">
        <f>T191/T185*100</f>
        <v>7.4468085106382977</v>
      </c>
      <c r="AB190">
        <f>T191/T188*100</f>
        <v>20.588235294117645</v>
      </c>
    </row>
    <row r="191" spans="1:28" x14ac:dyDescent="0.3">
      <c r="A191" t="s">
        <v>126</v>
      </c>
      <c r="B191" t="s">
        <v>2</v>
      </c>
      <c r="C191" t="s">
        <v>5</v>
      </c>
      <c r="D191" t="s">
        <v>6</v>
      </c>
      <c r="E191" t="s">
        <v>7</v>
      </c>
      <c r="F191" t="s">
        <v>8</v>
      </c>
      <c r="G191" t="s">
        <v>9</v>
      </c>
      <c r="H191" t="s">
        <v>10</v>
      </c>
      <c r="I191" t="s">
        <v>48</v>
      </c>
      <c r="R191" t="s">
        <v>118</v>
      </c>
      <c r="S191">
        <v>1</v>
      </c>
      <c r="T191">
        <f>T190-S191</f>
        <v>7</v>
      </c>
    </row>
    <row r="192" spans="1:28" x14ac:dyDescent="0.3">
      <c r="B192" t="s">
        <v>267</v>
      </c>
      <c r="C192">
        <v>8655</v>
      </c>
      <c r="D192">
        <v>8559</v>
      </c>
      <c r="E192">
        <v>96</v>
      </c>
      <c r="F192" s="54">
        <v>1109</v>
      </c>
      <c r="G192" s="54">
        <v>5084</v>
      </c>
      <c r="H192" t="s">
        <v>270</v>
      </c>
      <c r="I192" t="s">
        <v>271</v>
      </c>
      <c r="K192">
        <f>E193/C186*100</f>
        <v>0.41643944276436473</v>
      </c>
      <c r="L192">
        <f>E193/E187*100</f>
        <v>2.6905829596412558</v>
      </c>
      <c r="M192">
        <f>E193/E190*100</f>
        <v>30.324909747292416</v>
      </c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1:28" x14ac:dyDescent="0.3">
      <c r="C193" t="s">
        <v>118</v>
      </c>
      <c r="D193">
        <v>12</v>
      </c>
      <c r="E193">
        <f>E192-D193</f>
        <v>84</v>
      </c>
      <c r="P193" t="s">
        <v>110</v>
      </c>
      <c r="Q193" t="s">
        <v>2</v>
      </c>
      <c r="R193" t="s">
        <v>5</v>
      </c>
      <c r="S193" t="s">
        <v>6</v>
      </c>
      <c r="T193" t="s">
        <v>7</v>
      </c>
      <c r="U193" t="s">
        <v>8</v>
      </c>
      <c r="V193" t="s">
        <v>9</v>
      </c>
      <c r="W193" t="s">
        <v>10</v>
      </c>
      <c r="X193" t="s">
        <v>48</v>
      </c>
      <c r="Z193">
        <f>T195-T201</f>
        <v>265</v>
      </c>
    </row>
    <row r="194" spans="1:28" x14ac:dyDescent="0.3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Q194" t="s">
        <v>273</v>
      </c>
      <c r="R194">
        <v>32026</v>
      </c>
      <c r="S194">
        <v>31701</v>
      </c>
      <c r="T194">
        <v>325</v>
      </c>
      <c r="U194">
        <v>1.0149999999999999</v>
      </c>
      <c r="V194">
        <v>51.4</v>
      </c>
      <c r="W194">
        <v>6322616.0999999996</v>
      </c>
      <c r="X194" t="s">
        <v>161</v>
      </c>
      <c r="Z194">
        <f>Z193/R194*100</f>
        <v>0.82745269468556792</v>
      </c>
    </row>
    <row r="195" spans="1:28" x14ac:dyDescent="0.3">
      <c r="A195" t="s">
        <v>110</v>
      </c>
      <c r="B195" t="s">
        <v>2</v>
      </c>
      <c r="C195" t="s">
        <v>5</v>
      </c>
      <c r="D195" t="s">
        <v>6</v>
      </c>
      <c r="E195" t="s">
        <v>7</v>
      </c>
      <c r="F195" t="s">
        <v>8</v>
      </c>
      <c r="G195" t="s">
        <v>9</v>
      </c>
      <c r="H195" t="s">
        <v>10</v>
      </c>
      <c r="I195" t="s">
        <v>48</v>
      </c>
      <c r="K195">
        <f>E197-E203</f>
        <v>1601</v>
      </c>
      <c r="R195" t="s">
        <v>118</v>
      </c>
      <c r="S195">
        <v>2</v>
      </c>
      <c r="T195">
        <f>T194-S195</f>
        <v>323</v>
      </c>
      <c r="Z195">
        <f>T195/R194*100</f>
        <v>1.008555548616749</v>
      </c>
    </row>
    <row r="196" spans="1:28" x14ac:dyDescent="0.3">
      <c r="B196" t="s">
        <v>274</v>
      </c>
      <c r="C196">
        <v>14701</v>
      </c>
      <c r="D196">
        <v>12960</v>
      </c>
      <c r="E196">
        <v>1741</v>
      </c>
      <c r="F196" s="57">
        <v>30987</v>
      </c>
      <c r="G196" t="s">
        <v>275</v>
      </c>
      <c r="H196" t="s">
        <v>276</v>
      </c>
      <c r="I196" t="s">
        <v>277</v>
      </c>
      <c r="K196">
        <f>K195/C196*100</f>
        <v>10.89041561798517</v>
      </c>
      <c r="P196" t="s">
        <v>120</v>
      </c>
      <c r="Q196" t="s">
        <v>2</v>
      </c>
      <c r="R196" t="s">
        <v>5</v>
      </c>
      <c r="S196" t="s">
        <v>6</v>
      </c>
      <c r="T196" t="s">
        <v>7</v>
      </c>
      <c r="U196" t="s">
        <v>8</v>
      </c>
      <c r="V196" t="s">
        <v>9</v>
      </c>
      <c r="W196" t="s">
        <v>10</v>
      </c>
      <c r="X196" t="s">
        <v>48</v>
      </c>
      <c r="Z196">
        <f>T198-T201</f>
        <v>101</v>
      </c>
    </row>
    <row r="197" spans="1:28" x14ac:dyDescent="0.3">
      <c r="C197" t="s">
        <v>118</v>
      </c>
      <c r="D197">
        <v>94</v>
      </c>
      <c r="E197">
        <f>E196-D197</f>
        <v>1647</v>
      </c>
      <c r="K197">
        <f>E197/C196*100</f>
        <v>11.20331950207469</v>
      </c>
      <c r="Q197" t="s">
        <v>273</v>
      </c>
      <c r="R197">
        <v>31969</v>
      </c>
      <c r="S197">
        <v>31763</v>
      </c>
      <c r="T197">
        <v>206</v>
      </c>
      <c r="U197">
        <v>0.64439999999999997</v>
      </c>
      <c r="V197">
        <v>32.58</v>
      </c>
      <c r="W197">
        <v>6322616.0999999996</v>
      </c>
      <c r="X197" t="s">
        <v>161</v>
      </c>
      <c r="Z197">
        <f>Z196/R194*100</f>
        <v>0.31536876288015986</v>
      </c>
    </row>
    <row r="198" spans="1:28" x14ac:dyDescent="0.3">
      <c r="A198" t="s">
        <v>120</v>
      </c>
      <c r="B198" t="s">
        <v>2</v>
      </c>
      <c r="C198" t="s">
        <v>5</v>
      </c>
      <c r="D198" t="s">
        <v>6</v>
      </c>
      <c r="E198" t="s">
        <v>7</v>
      </c>
      <c r="F198" t="s">
        <v>8</v>
      </c>
      <c r="G198" t="s">
        <v>9</v>
      </c>
      <c r="H198" t="s">
        <v>10</v>
      </c>
      <c r="I198" t="s">
        <v>48</v>
      </c>
      <c r="K198">
        <f>E200-E203</f>
        <v>269</v>
      </c>
      <c r="R198" t="s">
        <v>118</v>
      </c>
      <c r="S198">
        <v>47</v>
      </c>
      <c r="T198">
        <f>T197-S198</f>
        <v>159</v>
      </c>
      <c r="Z198">
        <f>T198/R194*100</f>
        <v>0.49647161681134078</v>
      </c>
    </row>
    <row r="199" spans="1:28" x14ac:dyDescent="0.3">
      <c r="B199" t="s">
        <v>274</v>
      </c>
      <c r="C199">
        <v>14692</v>
      </c>
      <c r="D199">
        <v>14180</v>
      </c>
      <c r="E199">
        <v>512</v>
      </c>
      <c r="F199" s="54">
        <v>3485</v>
      </c>
      <c r="G199" t="s">
        <v>278</v>
      </c>
      <c r="H199" t="s">
        <v>276</v>
      </c>
      <c r="I199" t="s">
        <v>277</v>
      </c>
      <c r="K199">
        <f>K198/C196*100</f>
        <v>1.8298074960887014</v>
      </c>
      <c r="P199" t="s">
        <v>126</v>
      </c>
      <c r="Q199" t="s">
        <v>2</v>
      </c>
      <c r="R199" t="s">
        <v>5</v>
      </c>
      <c r="S199" t="s">
        <v>6</v>
      </c>
      <c r="T199" t="s">
        <v>7</v>
      </c>
      <c r="U199" t="s">
        <v>8</v>
      </c>
      <c r="V199" t="s">
        <v>9</v>
      </c>
      <c r="W199" t="s">
        <v>10</v>
      </c>
      <c r="X199" t="s">
        <v>48</v>
      </c>
    </row>
    <row r="200" spans="1:28" x14ac:dyDescent="0.3">
      <c r="C200" t="s">
        <v>118</v>
      </c>
      <c r="D200">
        <v>197</v>
      </c>
      <c r="E200">
        <f>E199-D200</f>
        <v>315</v>
      </c>
      <c r="K200">
        <f>E200/C196*100</f>
        <v>2.1427113801782189</v>
      </c>
      <c r="Q200" t="s">
        <v>273</v>
      </c>
      <c r="R200">
        <v>1239</v>
      </c>
      <c r="S200">
        <v>1174</v>
      </c>
      <c r="T200">
        <v>65</v>
      </c>
      <c r="U200">
        <v>5.2460000000000004</v>
      </c>
      <c r="V200">
        <v>10.28</v>
      </c>
      <c r="W200">
        <v>6322616.0999999996</v>
      </c>
      <c r="X200" t="s">
        <v>161</v>
      </c>
      <c r="Z200">
        <f>T201/R194*100</f>
        <v>0.18110285393118092</v>
      </c>
      <c r="AA200">
        <f>T201/T195*100</f>
        <v>17.956656346749224</v>
      </c>
      <c r="AB200">
        <f>T201/T198*100</f>
        <v>36.477987421383645</v>
      </c>
    </row>
    <row r="201" spans="1:28" x14ac:dyDescent="0.3">
      <c r="A201" t="s">
        <v>126</v>
      </c>
      <c r="B201" t="s">
        <v>2</v>
      </c>
      <c r="C201" t="s">
        <v>5</v>
      </c>
      <c r="D201" t="s">
        <v>6</v>
      </c>
      <c r="E201" t="s">
        <v>7</v>
      </c>
      <c r="F201" t="s">
        <v>8</v>
      </c>
      <c r="G201" t="s">
        <v>9</v>
      </c>
      <c r="H201" t="s">
        <v>10</v>
      </c>
      <c r="I201" t="s">
        <v>48</v>
      </c>
      <c r="R201" t="s">
        <v>118</v>
      </c>
      <c r="S201">
        <v>7</v>
      </c>
      <c r="T201">
        <f>T200-S201</f>
        <v>58</v>
      </c>
    </row>
    <row r="202" spans="1:28" x14ac:dyDescent="0.3">
      <c r="B202" t="s">
        <v>274</v>
      </c>
      <c r="C202">
        <v>4192</v>
      </c>
      <c r="D202">
        <v>4106</v>
      </c>
      <c r="E202">
        <v>86</v>
      </c>
      <c r="F202" s="54">
        <v>2052</v>
      </c>
      <c r="G202" s="54">
        <v>6716</v>
      </c>
      <c r="H202" t="s">
        <v>276</v>
      </c>
      <c r="I202" t="s">
        <v>277</v>
      </c>
      <c r="K202">
        <f>E203/C196*100</f>
        <v>0.31290388408951769</v>
      </c>
      <c r="L202">
        <f>E203/E197*100</f>
        <v>2.7929568913175471</v>
      </c>
      <c r="M202">
        <f>E203/E200*100</f>
        <v>14.603174603174605</v>
      </c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1:28" x14ac:dyDescent="0.3">
      <c r="C203" t="s">
        <v>118</v>
      </c>
      <c r="D203">
        <v>40</v>
      </c>
      <c r="E203">
        <f>E202-D203</f>
        <v>46</v>
      </c>
      <c r="P203" t="s">
        <v>110</v>
      </c>
      <c r="Q203" t="s">
        <v>2</v>
      </c>
      <c r="R203" t="s">
        <v>5</v>
      </c>
      <c r="S203" t="s">
        <v>6</v>
      </c>
      <c r="T203" t="s">
        <v>7</v>
      </c>
      <c r="U203" t="s">
        <v>8</v>
      </c>
      <c r="V203" t="s">
        <v>9</v>
      </c>
      <c r="W203" t="s">
        <v>10</v>
      </c>
      <c r="X203" t="s">
        <v>48</v>
      </c>
      <c r="Z203">
        <f>T205-T211</f>
        <v>371</v>
      </c>
    </row>
    <row r="204" spans="1:28" x14ac:dyDescent="0.3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Q204" t="s">
        <v>279</v>
      </c>
      <c r="R204">
        <v>24399</v>
      </c>
      <c r="S204">
        <v>23720</v>
      </c>
      <c r="T204">
        <v>679</v>
      </c>
      <c r="U204">
        <v>2.7829999999999999</v>
      </c>
      <c r="V204">
        <v>178.15</v>
      </c>
      <c r="W204">
        <v>3811462.7</v>
      </c>
      <c r="X204">
        <v>14044.5</v>
      </c>
      <c r="Z204">
        <f>Z203/R204*100</f>
        <v>1.5205541210705358</v>
      </c>
    </row>
    <row r="205" spans="1:28" x14ac:dyDescent="0.3">
      <c r="A205" t="s">
        <v>110</v>
      </c>
      <c r="B205" t="s">
        <v>2</v>
      </c>
      <c r="C205" t="s">
        <v>5</v>
      </c>
      <c r="D205" t="s">
        <v>6</v>
      </c>
      <c r="E205" t="s">
        <v>7</v>
      </c>
      <c r="F205" t="s">
        <v>8</v>
      </c>
      <c r="G205" t="s">
        <v>9</v>
      </c>
      <c r="H205" t="s">
        <v>10</v>
      </c>
      <c r="I205" t="s">
        <v>48</v>
      </c>
      <c r="K205">
        <f>E207-E213</f>
        <v>2676</v>
      </c>
      <c r="R205" t="s">
        <v>118</v>
      </c>
      <c r="S205">
        <v>12</v>
      </c>
      <c r="T205">
        <f>T204-S205</f>
        <v>667</v>
      </c>
      <c r="Z205">
        <f>T205/R204*100</f>
        <v>2.7337185950243863</v>
      </c>
    </row>
    <row r="206" spans="1:28" x14ac:dyDescent="0.3">
      <c r="B206" t="s">
        <v>280</v>
      </c>
      <c r="C206">
        <v>9261</v>
      </c>
      <c r="D206">
        <v>6249</v>
      </c>
      <c r="E206">
        <v>3012</v>
      </c>
      <c r="F206" t="s">
        <v>281</v>
      </c>
      <c r="G206" t="s">
        <v>282</v>
      </c>
      <c r="H206" t="s">
        <v>283</v>
      </c>
      <c r="I206" t="s">
        <v>284</v>
      </c>
      <c r="K206">
        <f>K205/C206*100</f>
        <v>28.895367670877874</v>
      </c>
      <c r="P206" t="s">
        <v>120</v>
      </c>
      <c r="Q206" t="s">
        <v>2</v>
      </c>
      <c r="R206" t="s">
        <v>5</v>
      </c>
      <c r="S206" t="s">
        <v>6</v>
      </c>
      <c r="T206" t="s">
        <v>7</v>
      </c>
      <c r="U206" t="s">
        <v>8</v>
      </c>
      <c r="V206" t="s">
        <v>9</v>
      </c>
      <c r="W206" t="s">
        <v>10</v>
      </c>
      <c r="X206" t="s">
        <v>48</v>
      </c>
      <c r="Z206">
        <f>T208-T211</f>
        <v>644</v>
      </c>
    </row>
    <row r="207" spans="1:28" x14ac:dyDescent="0.3">
      <c r="C207" t="s">
        <v>118</v>
      </c>
      <c r="D207">
        <v>90</v>
      </c>
      <c r="E207">
        <f>E206-D207</f>
        <v>2922</v>
      </c>
      <c r="K207">
        <f>E207/C206*100</f>
        <v>31.551668286362162</v>
      </c>
      <c r="Q207" t="s">
        <v>279</v>
      </c>
      <c r="R207">
        <v>24303</v>
      </c>
      <c r="S207">
        <v>23251</v>
      </c>
      <c r="T207">
        <v>1052</v>
      </c>
      <c r="U207">
        <v>4.3289999999999997</v>
      </c>
      <c r="V207">
        <v>276.01</v>
      </c>
      <c r="W207">
        <v>3811462.7</v>
      </c>
      <c r="X207">
        <v>14044.5</v>
      </c>
      <c r="Z207">
        <f>Z206/R204*100</f>
        <v>2.6394524365752696</v>
      </c>
    </row>
    <row r="208" spans="1:28" x14ac:dyDescent="0.3">
      <c r="A208" t="s">
        <v>120</v>
      </c>
      <c r="B208" t="s">
        <v>2</v>
      </c>
      <c r="C208" t="s">
        <v>5</v>
      </c>
      <c r="D208" t="s">
        <v>6</v>
      </c>
      <c r="E208" t="s">
        <v>7</v>
      </c>
      <c r="F208" t="s">
        <v>8</v>
      </c>
      <c r="G208" t="s">
        <v>9</v>
      </c>
      <c r="H208" t="s">
        <v>10</v>
      </c>
      <c r="I208" t="s">
        <v>48</v>
      </c>
      <c r="K208">
        <f>E210-E213</f>
        <v>267</v>
      </c>
      <c r="R208" t="s">
        <v>118</v>
      </c>
      <c r="S208">
        <v>112</v>
      </c>
      <c r="T208">
        <f>T207-S208</f>
        <v>940</v>
      </c>
      <c r="Z208">
        <f>T208/R204*100</f>
        <v>3.8526169105291199</v>
      </c>
    </row>
    <row r="209" spans="1:28" x14ac:dyDescent="0.3">
      <c r="B209" t="s">
        <v>280</v>
      </c>
      <c r="C209">
        <v>9262</v>
      </c>
      <c r="D209">
        <v>8575</v>
      </c>
      <c r="E209">
        <v>687</v>
      </c>
      <c r="F209" s="54">
        <v>7417</v>
      </c>
      <c r="G209" t="s">
        <v>285</v>
      </c>
      <c r="H209" t="s">
        <v>283</v>
      </c>
      <c r="I209" t="s">
        <v>284</v>
      </c>
      <c r="K209">
        <f>K208/C206*100</f>
        <v>2.8830579850988016</v>
      </c>
      <c r="P209" t="s">
        <v>126</v>
      </c>
      <c r="Q209" t="s">
        <v>2</v>
      </c>
      <c r="R209" t="s">
        <v>5</v>
      </c>
      <c r="S209" t="s">
        <v>6</v>
      </c>
      <c r="T209" t="s">
        <v>7</v>
      </c>
      <c r="U209" t="s">
        <v>8</v>
      </c>
      <c r="V209" t="s">
        <v>9</v>
      </c>
      <c r="W209" t="s">
        <v>10</v>
      </c>
      <c r="X209" t="s">
        <v>48</v>
      </c>
    </row>
    <row r="210" spans="1:28" x14ac:dyDescent="0.3">
      <c r="C210" t="s">
        <v>118</v>
      </c>
      <c r="D210">
        <v>174</v>
      </c>
      <c r="E210">
        <f>E209-D210</f>
        <v>513</v>
      </c>
      <c r="K210">
        <f>E210/C206*100</f>
        <v>5.5393586005830908</v>
      </c>
      <c r="Q210" t="s">
        <v>279</v>
      </c>
      <c r="R210">
        <v>2888</v>
      </c>
      <c r="S210">
        <v>2555</v>
      </c>
      <c r="T210">
        <v>333</v>
      </c>
      <c r="U210">
        <v>11.53</v>
      </c>
      <c r="V210">
        <v>87.37</v>
      </c>
      <c r="W210">
        <v>3811462.7</v>
      </c>
      <c r="X210">
        <v>14044.5</v>
      </c>
      <c r="Z210">
        <f>T211/R204*100</f>
        <v>1.2131644739538505</v>
      </c>
      <c r="AA210">
        <f>T211/T205*100</f>
        <v>44.377811094452774</v>
      </c>
      <c r="AB210">
        <f>T211/T208*100</f>
        <v>31.48936170212766</v>
      </c>
    </row>
    <row r="211" spans="1:28" x14ac:dyDescent="0.3">
      <c r="A211" t="s">
        <v>126</v>
      </c>
      <c r="B211" t="s">
        <v>2</v>
      </c>
      <c r="C211" t="s">
        <v>5</v>
      </c>
      <c r="D211" t="s">
        <v>6</v>
      </c>
      <c r="E211" t="s">
        <v>7</v>
      </c>
      <c r="F211" t="s">
        <v>8</v>
      </c>
      <c r="G211" t="s">
        <v>9</v>
      </c>
      <c r="H211" t="s">
        <v>10</v>
      </c>
      <c r="I211" t="s">
        <v>48</v>
      </c>
      <c r="R211" t="s">
        <v>118</v>
      </c>
      <c r="S211">
        <v>37</v>
      </c>
      <c r="T211">
        <f>T210-S211</f>
        <v>296</v>
      </c>
    </row>
    <row r="212" spans="1:28" x14ac:dyDescent="0.3">
      <c r="B212" t="s">
        <v>280</v>
      </c>
      <c r="C212">
        <v>8078</v>
      </c>
      <c r="D212">
        <v>7774</v>
      </c>
      <c r="E212">
        <v>304</v>
      </c>
      <c r="F212" s="54">
        <v>3763</v>
      </c>
      <c r="G212" t="s">
        <v>286</v>
      </c>
      <c r="H212" t="s">
        <v>283</v>
      </c>
      <c r="I212" t="s">
        <v>284</v>
      </c>
      <c r="K212">
        <f>E213/C206*100</f>
        <v>2.6563006154842888</v>
      </c>
      <c r="L212">
        <f>E213/E207*100</f>
        <v>8.4188911704312108</v>
      </c>
      <c r="M212">
        <f>E213/E210*100</f>
        <v>47.953216374269005</v>
      </c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1:28" x14ac:dyDescent="0.3">
      <c r="C213" t="s">
        <v>118</v>
      </c>
      <c r="D213">
        <v>58</v>
      </c>
      <c r="E213">
        <f>E212-D213</f>
        <v>246</v>
      </c>
      <c r="P213" t="s">
        <v>110</v>
      </c>
      <c r="Q213" t="s">
        <v>2</v>
      </c>
      <c r="R213" t="s">
        <v>5</v>
      </c>
      <c r="S213" t="s">
        <v>6</v>
      </c>
      <c r="T213" t="s">
        <v>7</v>
      </c>
      <c r="U213" t="s">
        <v>8</v>
      </c>
      <c r="V213" t="s">
        <v>9</v>
      </c>
      <c r="W213" t="s">
        <v>10</v>
      </c>
      <c r="X213" t="s">
        <v>48</v>
      </c>
      <c r="Z213">
        <f>T215-T221</f>
        <v>103</v>
      </c>
    </row>
    <row r="214" spans="1:28" x14ac:dyDescent="0.3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Q214" t="s">
        <v>287</v>
      </c>
      <c r="R214">
        <v>23649</v>
      </c>
      <c r="S214">
        <v>23539</v>
      </c>
      <c r="T214">
        <v>110</v>
      </c>
      <c r="U214">
        <v>0.46510000000000001</v>
      </c>
      <c r="V214">
        <v>18.68</v>
      </c>
      <c r="W214">
        <v>5889787.2999999998</v>
      </c>
      <c r="X214">
        <v>19206.099999999999</v>
      </c>
      <c r="Z214">
        <f>Z213/R214*100</f>
        <v>0.43553638631654618</v>
      </c>
    </row>
    <row r="215" spans="1:28" x14ac:dyDescent="0.3">
      <c r="A215" t="s">
        <v>110</v>
      </c>
      <c r="B215" t="s">
        <v>2</v>
      </c>
      <c r="C215" t="s">
        <v>5</v>
      </c>
      <c r="D215" t="s">
        <v>6</v>
      </c>
      <c r="E215" t="s">
        <v>7</v>
      </c>
      <c r="F215" t="s">
        <v>8</v>
      </c>
      <c r="G215" t="s">
        <v>9</v>
      </c>
      <c r="H215" t="s">
        <v>10</v>
      </c>
      <c r="I215" t="s">
        <v>48</v>
      </c>
      <c r="K215">
        <f>E217-E223</f>
        <v>6487</v>
      </c>
      <c r="R215" t="s">
        <v>118</v>
      </c>
      <c r="S215">
        <v>6</v>
      </c>
      <c r="T215">
        <f>T214-S215</f>
        <v>104</v>
      </c>
      <c r="Z215">
        <f>T215/R214*100</f>
        <v>0.43976489492156118</v>
      </c>
    </row>
    <row r="216" spans="1:28" x14ac:dyDescent="0.3">
      <c r="B216" t="s">
        <v>288</v>
      </c>
      <c r="C216">
        <v>18094</v>
      </c>
      <c r="D216">
        <v>11166</v>
      </c>
      <c r="E216">
        <v>6928</v>
      </c>
      <c r="F216" t="s">
        <v>289</v>
      </c>
      <c r="G216" t="s">
        <v>290</v>
      </c>
      <c r="H216" t="s">
        <v>291</v>
      </c>
      <c r="I216" t="s">
        <v>292</v>
      </c>
      <c r="K216">
        <f>K215/C216*100</f>
        <v>35.851663534873438</v>
      </c>
      <c r="P216" t="s">
        <v>120</v>
      </c>
      <c r="Q216" t="s">
        <v>2</v>
      </c>
      <c r="R216" t="s">
        <v>5</v>
      </c>
      <c r="S216" t="s">
        <v>6</v>
      </c>
      <c r="T216" t="s">
        <v>7</v>
      </c>
      <c r="U216" t="s">
        <v>8</v>
      </c>
      <c r="V216" t="s">
        <v>9</v>
      </c>
      <c r="W216" t="s">
        <v>10</v>
      </c>
      <c r="X216" t="s">
        <v>48</v>
      </c>
      <c r="Z216">
        <f>T218-T221</f>
        <v>680</v>
      </c>
    </row>
    <row r="217" spans="1:28" x14ac:dyDescent="0.3">
      <c r="C217" t="s">
        <v>118</v>
      </c>
      <c r="D217">
        <v>192</v>
      </c>
      <c r="E217">
        <f>E216-D217</f>
        <v>6736</v>
      </c>
      <c r="K217">
        <f>E217/C216*100</f>
        <v>37.227810323864261</v>
      </c>
      <c r="Q217" t="s">
        <v>287</v>
      </c>
      <c r="R217">
        <v>23610</v>
      </c>
      <c r="S217">
        <v>22847</v>
      </c>
      <c r="T217">
        <v>763</v>
      </c>
      <c r="U217">
        <v>3.2320000000000002</v>
      </c>
      <c r="V217">
        <v>129.55000000000001</v>
      </c>
      <c r="W217">
        <v>5889787.2999999998</v>
      </c>
      <c r="X217">
        <v>19206.099999999999</v>
      </c>
      <c r="Z217">
        <f>Z216/R214*100</f>
        <v>2.8753858514102077</v>
      </c>
    </row>
    <row r="218" spans="1:28" x14ac:dyDescent="0.3">
      <c r="A218" t="s">
        <v>120</v>
      </c>
      <c r="B218" t="s">
        <v>2</v>
      </c>
      <c r="C218" t="s">
        <v>5</v>
      </c>
      <c r="D218" t="s">
        <v>6</v>
      </c>
      <c r="E218" t="s">
        <v>7</v>
      </c>
      <c r="F218" t="s">
        <v>8</v>
      </c>
      <c r="G218" t="s">
        <v>9</v>
      </c>
      <c r="H218" t="s">
        <v>10</v>
      </c>
      <c r="I218" t="s">
        <v>48</v>
      </c>
      <c r="K218">
        <f>E220-E223</f>
        <v>380</v>
      </c>
      <c r="R218" t="s">
        <v>118</v>
      </c>
      <c r="S218">
        <v>82</v>
      </c>
      <c r="T218">
        <f>T217-S218</f>
        <v>681</v>
      </c>
      <c r="Z218">
        <f>T218/R214*100</f>
        <v>2.8796143600152226</v>
      </c>
    </row>
    <row r="219" spans="1:28" x14ac:dyDescent="0.3">
      <c r="B219" t="s">
        <v>288</v>
      </c>
      <c r="C219">
        <v>18058</v>
      </c>
      <c r="D219">
        <v>17077</v>
      </c>
      <c r="E219">
        <v>981</v>
      </c>
      <c r="F219" s="54">
        <v>5432</v>
      </c>
      <c r="G219" t="s">
        <v>293</v>
      </c>
      <c r="H219" t="s">
        <v>291</v>
      </c>
      <c r="I219" t="s">
        <v>292</v>
      </c>
      <c r="K219">
        <f>K218/C216*100</f>
        <v>2.1001436940422238</v>
      </c>
      <c r="P219" t="s">
        <v>126</v>
      </c>
      <c r="Q219" t="s">
        <v>2</v>
      </c>
      <c r="R219" t="s">
        <v>5</v>
      </c>
      <c r="S219" t="s">
        <v>6</v>
      </c>
      <c r="T219" t="s">
        <v>7</v>
      </c>
      <c r="U219" t="s">
        <v>8</v>
      </c>
      <c r="V219" t="s">
        <v>9</v>
      </c>
      <c r="W219" t="s">
        <v>10</v>
      </c>
      <c r="X219" t="s">
        <v>48</v>
      </c>
    </row>
    <row r="220" spans="1:28" x14ac:dyDescent="0.3">
      <c r="C220" t="s">
        <v>118</v>
      </c>
      <c r="D220">
        <v>352</v>
      </c>
      <c r="E220">
        <f>E219-D220</f>
        <v>629</v>
      </c>
      <c r="K220">
        <f>E220/C216*100</f>
        <v>3.4762904830330497</v>
      </c>
      <c r="Q220" t="s">
        <v>287</v>
      </c>
      <c r="R220">
        <v>85</v>
      </c>
      <c r="S220">
        <v>84</v>
      </c>
      <c r="T220">
        <v>1</v>
      </c>
      <c r="U220">
        <v>1.1759999999999999</v>
      </c>
      <c r="V220">
        <v>0.16980000000000001</v>
      </c>
      <c r="W220">
        <v>5889787.2999999998</v>
      </c>
      <c r="X220">
        <v>19206.099999999999</v>
      </c>
      <c r="Z220">
        <f>T221/R214*100</f>
        <v>4.2285086050150109E-3</v>
      </c>
      <c r="AA220">
        <f>T221/T215*100</f>
        <v>0.96153846153846156</v>
      </c>
      <c r="AB220">
        <f>T221/T218*100</f>
        <v>0.14684287812041116</v>
      </c>
    </row>
    <row r="221" spans="1:28" x14ac:dyDescent="0.3">
      <c r="A221" t="s">
        <v>126</v>
      </c>
      <c r="B221" t="s">
        <v>2</v>
      </c>
      <c r="C221" t="s">
        <v>5</v>
      </c>
      <c r="D221" t="s">
        <v>6</v>
      </c>
      <c r="E221" t="s">
        <v>7</v>
      </c>
      <c r="F221" t="s">
        <v>8</v>
      </c>
      <c r="G221" t="s">
        <v>9</v>
      </c>
      <c r="H221" t="s">
        <v>10</v>
      </c>
      <c r="I221" t="s">
        <v>48</v>
      </c>
      <c r="R221" t="s">
        <v>118</v>
      </c>
      <c r="S221">
        <v>0</v>
      </c>
      <c r="T221">
        <f>T220-S221</f>
        <v>1</v>
      </c>
    </row>
    <row r="222" spans="1:28" x14ac:dyDescent="0.3">
      <c r="B222" t="s">
        <v>288</v>
      </c>
      <c r="C222">
        <v>12627</v>
      </c>
      <c r="D222">
        <v>12323</v>
      </c>
      <c r="E222">
        <v>304</v>
      </c>
      <c r="F222" s="54">
        <v>2408</v>
      </c>
      <c r="G222" t="s">
        <v>294</v>
      </c>
      <c r="H222" t="s">
        <v>291</v>
      </c>
      <c r="I222" t="s">
        <v>292</v>
      </c>
      <c r="K222">
        <f>E223/C216*100</f>
        <v>1.3761467889908259</v>
      </c>
      <c r="L222">
        <f>E223/E217*100</f>
        <v>3.6965558194774344</v>
      </c>
      <c r="M222">
        <f>E223/E220*100</f>
        <v>39.586645468998412</v>
      </c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1:28" x14ac:dyDescent="0.3">
      <c r="C223" t="s">
        <v>118</v>
      </c>
      <c r="D223">
        <v>55</v>
      </c>
      <c r="E223">
        <f>E222-D223</f>
        <v>249</v>
      </c>
      <c r="P223" t="s">
        <v>110</v>
      </c>
      <c r="Q223" t="s">
        <v>2</v>
      </c>
      <c r="R223" t="s">
        <v>5</v>
      </c>
      <c r="S223" t="s">
        <v>6</v>
      </c>
      <c r="T223" t="s">
        <v>7</v>
      </c>
      <c r="U223" t="s">
        <v>8</v>
      </c>
      <c r="V223" t="s">
        <v>9</v>
      </c>
      <c r="W223" t="s">
        <v>10</v>
      </c>
      <c r="X223" t="s">
        <v>48</v>
      </c>
      <c r="Z223">
        <f>T225-T231</f>
        <v>375</v>
      </c>
    </row>
    <row r="224" spans="1:28" x14ac:dyDescent="0.3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Q224" t="s">
        <v>295</v>
      </c>
      <c r="R224">
        <v>29604</v>
      </c>
      <c r="S224">
        <v>29142</v>
      </c>
      <c r="T224">
        <v>462</v>
      </c>
      <c r="U224">
        <v>1.5609999999999999</v>
      </c>
      <c r="V224">
        <v>76.11</v>
      </c>
      <c r="W224">
        <v>6070387.2000000002</v>
      </c>
      <c r="X224">
        <v>23350.2</v>
      </c>
      <c r="Z224">
        <f>Z223/R224*100</f>
        <v>1.2667207134171057</v>
      </c>
    </row>
    <row r="225" spans="1:28" x14ac:dyDescent="0.3">
      <c r="A225" t="s">
        <v>110</v>
      </c>
      <c r="B225" t="s">
        <v>2</v>
      </c>
      <c r="C225" t="s">
        <v>5</v>
      </c>
      <c r="D225" t="s">
        <v>6</v>
      </c>
      <c r="E225" t="s">
        <v>7</v>
      </c>
      <c r="F225" t="s">
        <v>8</v>
      </c>
      <c r="G225" t="s">
        <v>9</v>
      </c>
      <c r="H225" t="s">
        <v>10</v>
      </c>
      <c r="I225" t="s">
        <v>48</v>
      </c>
      <c r="K225">
        <f>E227-E233</f>
        <v>2091</v>
      </c>
      <c r="R225" t="s">
        <v>118</v>
      </c>
      <c r="S225">
        <v>6</v>
      </c>
      <c r="T225">
        <f>T224-S225</f>
        <v>456</v>
      </c>
      <c r="Z225">
        <f>T225/R224*100</f>
        <v>1.5403323875152006</v>
      </c>
    </row>
    <row r="226" spans="1:28" x14ac:dyDescent="0.3">
      <c r="B226" t="s">
        <v>296</v>
      </c>
      <c r="C226">
        <v>11105</v>
      </c>
      <c r="D226">
        <v>8861</v>
      </c>
      <c r="E226">
        <v>2244</v>
      </c>
      <c r="F226" t="s">
        <v>297</v>
      </c>
      <c r="G226" t="s">
        <v>298</v>
      </c>
      <c r="H226" t="s">
        <v>299</v>
      </c>
      <c r="I226" t="s">
        <v>300</v>
      </c>
      <c r="K226">
        <f>K225/C226*100</f>
        <v>18.829356145880233</v>
      </c>
      <c r="P226" t="s">
        <v>120</v>
      </c>
      <c r="Q226" t="s">
        <v>2</v>
      </c>
      <c r="R226" t="s">
        <v>5</v>
      </c>
      <c r="S226" t="s">
        <v>6</v>
      </c>
      <c r="T226" t="s">
        <v>7</v>
      </c>
      <c r="U226" t="s">
        <v>8</v>
      </c>
      <c r="V226" t="s">
        <v>9</v>
      </c>
      <c r="W226" t="s">
        <v>10</v>
      </c>
      <c r="X226" t="s">
        <v>48</v>
      </c>
      <c r="Z226">
        <f>T228-T231</f>
        <v>128</v>
      </c>
    </row>
    <row r="227" spans="1:28" x14ac:dyDescent="0.3">
      <c r="C227" t="s">
        <v>118</v>
      </c>
      <c r="D227">
        <v>104</v>
      </c>
      <c r="E227">
        <f>E226-D227</f>
        <v>2140</v>
      </c>
      <c r="K227">
        <f>E227/C226*100</f>
        <v>19.270598829356146</v>
      </c>
      <c r="Q227" t="s">
        <v>295</v>
      </c>
      <c r="R227">
        <v>29500</v>
      </c>
      <c r="S227">
        <v>29244</v>
      </c>
      <c r="T227">
        <v>256</v>
      </c>
      <c r="U227">
        <v>0.86780000000000002</v>
      </c>
      <c r="V227">
        <v>42.17</v>
      </c>
      <c r="W227">
        <v>6070387.2000000002</v>
      </c>
      <c r="X227">
        <v>23350.2</v>
      </c>
      <c r="Z227">
        <f>Z226/R224*100</f>
        <v>0.43237400351303878</v>
      </c>
    </row>
    <row r="228" spans="1:28" x14ac:dyDescent="0.3">
      <c r="A228" t="s">
        <v>120</v>
      </c>
      <c r="B228" t="s">
        <v>2</v>
      </c>
      <c r="C228" t="s">
        <v>5</v>
      </c>
      <c r="D228" t="s">
        <v>6</v>
      </c>
      <c r="E228" t="s">
        <v>7</v>
      </c>
      <c r="F228" t="s">
        <v>8</v>
      </c>
      <c r="G228" t="s">
        <v>9</v>
      </c>
      <c r="H228" t="s">
        <v>10</v>
      </c>
      <c r="I228" t="s">
        <v>48</v>
      </c>
      <c r="K228">
        <f>E230-E233</f>
        <v>392</v>
      </c>
      <c r="R228" t="s">
        <v>118</v>
      </c>
      <c r="S228">
        <v>47</v>
      </c>
      <c r="T228">
        <f>T227-S228</f>
        <v>209</v>
      </c>
      <c r="Z228">
        <f>T228/R224*100</f>
        <v>0.70598567761113362</v>
      </c>
    </row>
    <row r="229" spans="1:28" x14ac:dyDescent="0.3">
      <c r="B229" t="s">
        <v>296</v>
      </c>
      <c r="C229">
        <v>11071</v>
      </c>
      <c r="D229">
        <v>10507</v>
      </c>
      <c r="E229">
        <v>564</v>
      </c>
      <c r="F229" s="54">
        <v>5094</v>
      </c>
      <c r="G229" t="s">
        <v>301</v>
      </c>
      <c r="H229" t="s">
        <v>299</v>
      </c>
      <c r="I229" t="s">
        <v>300</v>
      </c>
      <c r="K229">
        <f>K228/C226*100</f>
        <v>3.5299414678072938</v>
      </c>
      <c r="P229" t="s">
        <v>126</v>
      </c>
      <c r="Q229" t="s">
        <v>2</v>
      </c>
      <c r="R229" t="s">
        <v>5</v>
      </c>
      <c r="S229" t="s">
        <v>6</v>
      </c>
      <c r="T229" t="s">
        <v>7</v>
      </c>
      <c r="U229" t="s">
        <v>8</v>
      </c>
      <c r="V229" t="s">
        <v>9</v>
      </c>
      <c r="W229" t="s">
        <v>10</v>
      </c>
      <c r="X229" t="s">
        <v>48</v>
      </c>
    </row>
    <row r="230" spans="1:28" x14ac:dyDescent="0.3">
      <c r="C230" t="s">
        <v>118</v>
      </c>
      <c r="D230">
        <v>123</v>
      </c>
      <c r="E230">
        <f>E229-D230</f>
        <v>441</v>
      </c>
      <c r="K230">
        <f>E230/C226*100</f>
        <v>3.971184151283206</v>
      </c>
      <c r="Q230" t="s">
        <v>295</v>
      </c>
      <c r="R230">
        <v>1193</v>
      </c>
      <c r="S230">
        <v>1104</v>
      </c>
      <c r="T230">
        <v>89</v>
      </c>
      <c r="U230">
        <v>7.46</v>
      </c>
      <c r="V230">
        <v>14.66</v>
      </c>
      <c r="W230">
        <v>6070387.2000000002</v>
      </c>
      <c r="X230">
        <v>23350.2</v>
      </c>
      <c r="Z230">
        <f>T231/R224*100</f>
        <v>0.27361167409809489</v>
      </c>
      <c r="AA230">
        <f>T231/T225*100</f>
        <v>17.763157894736842</v>
      </c>
      <c r="AB230">
        <f>T231/T228*100</f>
        <v>38.755980861244019</v>
      </c>
    </row>
    <row r="231" spans="1:28" x14ac:dyDescent="0.3">
      <c r="A231" t="s">
        <v>126</v>
      </c>
      <c r="B231" t="s">
        <v>2</v>
      </c>
      <c r="C231" t="s">
        <v>5</v>
      </c>
      <c r="D231" t="s">
        <v>6</v>
      </c>
      <c r="E231" t="s">
        <v>7</v>
      </c>
      <c r="F231" t="s">
        <v>8</v>
      </c>
      <c r="G231" t="s">
        <v>9</v>
      </c>
      <c r="H231" t="s">
        <v>10</v>
      </c>
      <c r="I231" t="s">
        <v>48</v>
      </c>
      <c r="R231" t="s">
        <v>118</v>
      </c>
      <c r="S231">
        <v>8</v>
      </c>
      <c r="T231">
        <f>T230-S231</f>
        <v>81</v>
      </c>
    </row>
    <row r="232" spans="1:28" x14ac:dyDescent="0.3">
      <c r="B232" t="s">
        <v>296</v>
      </c>
      <c r="C232">
        <v>2863</v>
      </c>
      <c r="D232">
        <v>2807</v>
      </c>
      <c r="E232">
        <v>56</v>
      </c>
      <c r="F232" s="54">
        <v>1956</v>
      </c>
      <c r="G232" s="54">
        <v>6639</v>
      </c>
      <c r="H232" t="s">
        <v>299</v>
      </c>
      <c r="I232" t="s">
        <v>300</v>
      </c>
      <c r="K232">
        <f>E233/C226*100</f>
        <v>0.44124268347591172</v>
      </c>
      <c r="L232">
        <f>E233/E227*100</f>
        <v>2.2897196261682242</v>
      </c>
      <c r="M232">
        <f>E233/E230*100</f>
        <v>11.111111111111111</v>
      </c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1:28" x14ac:dyDescent="0.3">
      <c r="C233" t="s">
        <v>118</v>
      </c>
      <c r="D233">
        <v>7</v>
      </c>
      <c r="E233">
        <f>E232-D233</f>
        <v>49</v>
      </c>
      <c r="P233" t="s">
        <v>110</v>
      </c>
      <c r="Q233" t="s">
        <v>2</v>
      </c>
      <c r="R233" t="s">
        <v>5</v>
      </c>
      <c r="S233" t="s">
        <v>6</v>
      </c>
      <c r="T233" t="s">
        <v>7</v>
      </c>
      <c r="U233" t="s">
        <v>8</v>
      </c>
      <c r="V233" t="s">
        <v>9</v>
      </c>
      <c r="W233" t="s">
        <v>10</v>
      </c>
      <c r="X233" t="s">
        <v>48</v>
      </c>
      <c r="Z233">
        <f>T235-T241</f>
        <v>319</v>
      </c>
    </row>
    <row r="234" spans="1:28" x14ac:dyDescent="0.3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Q234" t="s">
        <v>302</v>
      </c>
      <c r="R234">
        <v>30812</v>
      </c>
      <c r="S234">
        <v>30300</v>
      </c>
      <c r="T234">
        <v>512</v>
      </c>
      <c r="U234">
        <v>1.6619999999999999</v>
      </c>
      <c r="V234">
        <v>85.06</v>
      </c>
      <c r="W234">
        <v>6019378.2000000002</v>
      </c>
      <c r="X234">
        <v>19412.5</v>
      </c>
      <c r="Z234">
        <f>Z233/R234*100</f>
        <v>1.0353109178242244</v>
      </c>
    </row>
    <row r="235" spans="1:28" x14ac:dyDescent="0.3">
      <c r="A235" t="s">
        <v>110</v>
      </c>
      <c r="B235" t="s">
        <v>2</v>
      </c>
      <c r="C235" t="s">
        <v>5</v>
      </c>
      <c r="D235" t="s">
        <v>6</v>
      </c>
      <c r="E235" t="s">
        <v>7</v>
      </c>
      <c r="F235" t="s">
        <v>8</v>
      </c>
      <c r="G235" t="s">
        <v>9</v>
      </c>
      <c r="H235" t="s">
        <v>10</v>
      </c>
      <c r="I235" t="s">
        <v>48</v>
      </c>
      <c r="K235">
        <f>E237-E243</f>
        <v>423</v>
      </c>
      <c r="R235" t="s">
        <v>118</v>
      </c>
      <c r="S235">
        <v>13</v>
      </c>
      <c r="T235">
        <f>T234-S235</f>
        <v>499</v>
      </c>
      <c r="Z235">
        <f>T235/R234*100</f>
        <v>1.6194988965338182</v>
      </c>
    </row>
    <row r="236" spans="1:28" x14ac:dyDescent="0.3">
      <c r="B236" t="s">
        <v>303</v>
      </c>
      <c r="C236">
        <v>6662</v>
      </c>
      <c r="D236">
        <v>6194</v>
      </c>
      <c r="E236">
        <v>468</v>
      </c>
      <c r="F236" s="54">
        <v>7025</v>
      </c>
      <c r="G236" t="s">
        <v>304</v>
      </c>
      <c r="H236" t="s">
        <v>305</v>
      </c>
      <c r="I236" t="s">
        <v>306</v>
      </c>
      <c r="K236">
        <f>K235/C236*100</f>
        <v>6.3494446112278595</v>
      </c>
      <c r="P236" t="s">
        <v>120</v>
      </c>
      <c r="Q236" t="s">
        <v>2</v>
      </c>
      <c r="R236" t="s">
        <v>5</v>
      </c>
      <c r="S236" t="s">
        <v>6</v>
      </c>
      <c r="T236" t="s">
        <v>7</v>
      </c>
      <c r="U236" t="s">
        <v>8</v>
      </c>
      <c r="V236" t="s">
        <v>9</v>
      </c>
      <c r="W236" t="s">
        <v>10</v>
      </c>
      <c r="X236" t="s">
        <v>48</v>
      </c>
      <c r="Z236">
        <f>T238-T241</f>
        <v>1246</v>
      </c>
    </row>
    <row r="237" spans="1:28" x14ac:dyDescent="0.3">
      <c r="C237" t="s">
        <v>118</v>
      </c>
      <c r="D237">
        <v>32</v>
      </c>
      <c r="E237">
        <f>E236-D237</f>
        <v>436</v>
      </c>
      <c r="K237">
        <f>E237/C236*100</f>
        <v>6.5445812068447919</v>
      </c>
      <c r="P237" t="s">
        <v>307</v>
      </c>
      <c r="Q237" t="s">
        <v>302</v>
      </c>
      <c r="R237">
        <v>30731</v>
      </c>
      <c r="S237">
        <v>29056</v>
      </c>
      <c r="T237">
        <v>1675</v>
      </c>
      <c r="U237">
        <v>5.4509999999999996</v>
      </c>
      <c r="V237">
        <v>278.27</v>
      </c>
      <c r="W237">
        <v>6019378.2000000002</v>
      </c>
      <c r="X237">
        <v>19412.5</v>
      </c>
      <c r="Z237">
        <f>Z236/R234*100</f>
        <v>4.0438790081786316</v>
      </c>
    </row>
    <row r="238" spans="1:28" x14ac:dyDescent="0.3">
      <c r="A238" t="s">
        <v>120</v>
      </c>
      <c r="B238" t="s">
        <v>2</v>
      </c>
      <c r="C238" t="s">
        <v>5</v>
      </c>
      <c r="D238" t="s">
        <v>6</v>
      </c>
      <c r="E238" t="s">
        <v>7</v>
      </c>
      <c r="F238" t="s">
        <v>8</v>
      </c>
      <c r="G238" t="s">
        <v>9</v>
      </c>
      <c r="H238" t="s">
        <v>10</v>
      </c>
      <c r="I238" t="s">
        <v>48</v>
      </c>
      <c r="K238">
        <f>E240-E243</f>
        <v>96</v>
      </c>
      <c r="R238" t="s">
        <v>118</v>
      </c>
      <c r="S238">
        <v>249</v>
      </c>
      <c r="T238">
        <f>T237-S238</f>
        <v>1426</v>
      </c>
      <c r="Z238">
        <f>T238/R234*100</f>
        <v>4.6280669868882258</v>
      </c>
    </row>
    <row r="239" spans="1:28" x14ac:dyDescent="0.3">
      <c r="B239" t="s">
        <v>303</v>
      </c>
      <c r="C239">
        <v>6658</v>
      </c>
      <c r="D239">
        <v>6402</v>
      </c>
      <c r="E239">
        <v>256</v>
      </c>
      <c r="F239" s="54">
        <v>3845</v>
      </c>
      <c r="G239" t="s">
        <v>308</v>
      </c>
      <c r="H239" t="s">
        <v>305</v>
      </c>
      <c r="I239" t="s">
        <v>306</v>
      </c>
      <c r="K239">
        <f>K238/C236*100</f>
        <v>1.441008706094266</v>
      </c>
      <c r="P239" t="s">
        <v>126</v>
      </c>
      <c r="Q239" t="s">
        <v>2</v>
      </c>
      <c r="R239" t="s">
        <v>5</v>
      </c>
      <c r="S239" t="s">
        <v>6</v>
      </c>
      <c r="T239" t="s">
        <v>7</v>
      </c>
      <c r="U239" t="s">
        <v>8</v>
      </c>
      <c r="V239" t="s">
        <v>9</v>
      </c>
      <c r="W239" t="s">
        <v>10</v>
      </c>
      <c r="X239" t="s">
        <v>48</v>
      </c>
    </row>
    <row r="240" spans="1:28" x14ac:dyDescent="0.3">
      <c r="C240" t="s">
        <v>118</v>
      </c>
      <c r="D240">
        <v>147</v>
      </c>
      <c r="E240">
        <f>E239-D240</f>
        <v>109</v>
      </c>
      <c r="K240">
        <f>E240/C236*100</f>
        <v>1.636145301711198</v>
      </c>
      <c r="Q240" t="s">
        <v>302</v>
      </c>
      <c r="R240">
        <v>739</v>
      </c>
      <c r="S240">
        <v>534</v>
      </c>
      <c r="T240">
        <v>205</v>
      </c>
      <c r="U240">
        <v>27.74</v>
      </c>
      <c r="V240">
        <v>34.06</v>
      </c>
      <c r="W240">
        <v>6019378.2000000002</v>
      </c>
      <c r="X240">
        <v>19412.5</v>
      </c>
      <c r="Z240">
        <f>T241/R234*100</f>
        <v>0.5841879787095936</v>
      </c>
      <c r="AA240">
        <f>T241/T235*100</f>
        <v>36.072144288577157</v>
      </c>
      <c r="AB240">
        <f>T241/T238*100</f>
        <v>12.622720897615707</v>
      </c>
    </row>
    <row r="241" spans="1:28" x14ac:dyDescent="0.3">
      <c r="A241" t="s">
        <v>126</v>
      </c>
      <c r="B241" t="s">
        <v>2</v>
      </c>
      <c r="C241" t="s">
        <v>5</v>
      </c>
      <c r="D241" t="s">
        <v>6</v>
      </c>
      <c r="E241" t="s">
        <v>7</v>
      </c>
      <c r="F241" t="s">
        <v>8</v>
      </c>
      <c r="G241" t="s">
        <v>9</v>
      </c>
      <c r="H241" t="s">
        <v>10</v>
      </c>
      <c r="I241" t="s">
        <v>48</v>
      </c>
      <c r="R241" t="s">
        <v>118</v>
      </c>
      <c r="S241">
        <v>25</v>
      </c>
      <c r="T241">
        <f>T240-S241</f>
        <v>180</v>
      </c>
    </row>
    <row r="242" spans="1:28" x14ac:dyDescent="0.3">
      <c r="B242" t="s">
        <v>303</v>
      </c>
      <c r="C242">
        <v>425</v>
      </c>
      <c r="D242">
        <v>404</v>
      </c>
      <c r="E242">
        <v>21</v>
      </c>
      <c r="F242" s="54">
        <v>4941</v>
      </c>
      <c r="G242" s="54">
        <v>4075</v>
      </c>
      <c r="H242" t="s">
        <v>305</v>
      </c>
      <c r="I242" t="s">
        <v>306</v>
      </c>
      <c r="K242">
        <f>E243/C236*100</f>
        <v>0.19513659561693183</v>
      </c>
      <c r="L242">
        <f>E243/E237*100</f>
        <v>2.9816513761467891</v>
      </c>
      <c r="M242">
        <f>E243/E240*100</f>
        <v>11.926605504587156</v>
      </c>
      <c r="Q242" s="37"/>
      <c r="R242" s="37"/>
      <c r="S242" s="37"/>
      <c r="T242" s="37"/>
      <c r="U242" s="37"/>
      <c r="V242" s="37"/>
      <c r="W242" s="37"/>
      <c r="X242" s="37"/>
      <c r="Y242" s="37"/>
    </row>
    <row r="243" spans="1:28" x14ac:dyDescent="0.3">
      <c r="C243" t="s">
        <v>118</v>
      </c>
      <c r="D243">
        <v>8</v>
      </c>
      <c r="E243">
        <f>E242-D243</f>
        <v>13</v>
      </c>
      <c r="P243" t="s">
        <v>110</v>
      </c>
      <c r="Q243" t="s">
        <v>2</v>
      </c>
      <c r="R243" t="s">
        <v>5</v>
      </c>
      <c r="S243" t="s">
        <v>6</v>
      </c>
      <c r="T243" t="s">
        <v>7</v>
      </c>
      <c r="U243" t="s">
        <v>8</v>
      </c>
      <c r="V243" t="s">
        <v>9</v>
      </c>
      <c r="W243" t="s">
        <v>10</v>
      </c>
      <c r="X243" t="s">
        <v>48</v>
      </c>
      <c r="Z243">
        <f>T245-T251</f>
        <v>314</v>
      </c>
    </row>
    <row r="244" spans="1:28" x14ac:dyDescent="0.3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Q244" t="s">
        <v>309</v>
      </c>
      <c r="R244">
        <v>58644</v>
      </c>
      <c r="S244">
        <v>56060</v>
      </c>
      <c r="T244">
        <v>2584</v>
      </c>
      <c r="U244">
        <v>4.4059999999999997</v>
      </c>
      <c r="V244">
        <v>445.1</v>
      </c>
      <c r="W244">
        <v>5805481.2999999998</v>
      </c>
      <c r="X244">
        <v>19941.3</v>
      </c>
      <c r="Z244">
        <f>Z243/R244*100</f>
        <v>0.53543414501057229</v>
      </c>
    </row>
    <row r="245" spans="1:28" x14ac:dyDescent="0.3">
      <c r="A245" t="s">
        <v>110</v>
      </c>
      <c r="B245" t="s">
        <v>2</v>
      </c>
      <c r="C245" t="s">
        <v>5</v>
      </c>
      <c r="D245" t="s">
        <v>6</v>
      </c>
      <c r="E245" t="s">
        <v>7</v>
      </c>
      <c r="F245" t="s">
        <v>8</v>
      </c>
      <c r="G245" t="s">
        <v>9</v>
      </c>
      <c r="H245" t="s">
        <v>10</v>
      </c>
      <c r="I245" t="s">
        <v>48</v>
      </c>
      <c r="K245">
        <f>E247-E253</f>
        <v>6420</v>
      </c>
      <c r="L245" t="s">
        <v>310</v>
      </c>
      <c r="R245" t="s">
        <v>118</v>
      </c>
      <c r="S245">
        <v>0</v>
      </c>
      <c r="T245">
        <f>T244-S245</f>
        <v>2584</v>
      </c>
      <c r="Z245">
        <f>T245/R244*100</f>
        <v>4.4062478684946456</v>
      </c>
    </row>
    <row r="246" spans="1:28" x14ac:dyDescent="0.3">
      <c r="B246" t="s">
        <v>311</v>
      </c>
      <c r="C246">
        <v>24274</v>
      </c>
      <c r="D246">
        <v>15577</v>
      </c>
      <c r="E246">
        <v>8697</v>
      </c>
      <c r="F246" t="s">
        <v>312</v>
      </c>
      <c r="G246" t="s">
        <v>313</v>
      </c>
      <c r="H246" t="s">
        <v>314</v>
      </c>
      <c r="I246" t="s">
        <v>315</v>
      </c>
      <c r="K246">
        <f>K245/C246*100</f>
        <v>26.448051413034523</v>
      </c>
      <c r="P246" t="s">
        <v>120</v>
      </c>
      <c r="Q246" t="s">
        <v>2</v>
      </c>
      <c r="R246" t="s">
        <v>5</v>
      </c>
      <c r="S246" t="s">
        <v>6</v>
      </c>
      <c r="T246" t="s">
        <v>7</v>
      </c>
      <c r="U246" t="s">
        <v>8</v>
      </c>
      <c r="V246" t="s">
        <v>9</v>
      </c>
      <c r="W246" t="s">
        <v>10</v>
      </c>
      <c r="X246" t="s">
        <v>48</v>
      </c>
      <c r="Z246">
        <f>T248-T251</f>
        <v>947</v>
      </c>
    </row>
    <row r="247" spans="1:28" x14ac:dyDescent="0.3">
      <c r="C247" t="s">
        <v>118</v>
      </c>
      <c r="D247">
        <v>620</v>
      </c>
      <c r="E247">
        <f>E246-D247</f>
        <v>8077</v>
      </c>
      <c r="K247">
        <f>E247/C246*100</f>
        <v>33.274285243470381</v>
      </c>
      <c r="Q247" t="s">
        <v>309</v>
      </c>
      <c r="R247">
        <v>58567</v>
      </c>
      <c r="S247">
        <v>55220</v>
      </c>
      <c r="T247">
        <v>3347</v>
      </c>
      <c r="U247">
        <v>5.7149999999999999</v>
      </c>
      <c r="V247">
        <v>576.52</v>
      </c>
      <c r="W247">
        <v>5805481.2999999998</v>
      </c>
      <c r="X247">
        <v>19941.3</v>
      </c>
      <c r="Z247">
        <f>Z246/R244*100</f>
        <v>1.6148284564490825</v>
      </c>
    </row>
    <row r="248" spans="1:28" x14ac:dyDescent="0.3">
      <c r="A248" t="s">
        <v>120</v>
      </c>
      <c r="B248" t="s">
        <v>2</v>
      </c>
      <c r="C248" t="s">
        <v>5</v>
      </c>
      <c r="D248" t="s">
        <v>6</v>
      </c>
      <c r="E248" t="s">
        <v>7</v>
      </c>
      <c r="F248" t="s">
        <v>8</v>
      </c>
      <c r="G248" t="s">
        <v>9</v>
      </c>
      <c r="H248" t="s">
        <v>10</v>
      </c>
      <c r="I248" t="s">
        <v>48</v>
      </c>
      <c r="K248">
        <f>E250-E253</f>
        <v>2014</v>
      </c>
      <c r="R248" t="s">
        <v>118</v>
      </c>
      <c r="S248">
        <v>130</v>
      </c>
      <c r="T248">
        <f>T247-S248</f>
        <v>3217</v>
      </c>
      <c r="Z248">
        <f>T248/R244*100</f>
        <v>5.4856421799331558</v>
      </c>
    </row>
    <row r="249" spans="1:28" x14ac:dyDescent="0.3">
      <c r="B249" t="s">
        <v>311</v>
      </c>
      <c r="C249">
        <v>24247</v>
      </c>
      <c r="D249">
        <v>20004</v>
      </c>
      <c r="E249">
        <v>4243</v>
      </c>
      <c r="F249" s="55">
        <v>45063</v>
      </c>
      <c r="G249" t="s">
        <v>316</v>
      </c>
      <c r="H249" t="s">
        <v>314</v>
      </c>
      <c r="I249" t="s">
        <v>315</v>
      </c>
      <c r="K249">
        <f>K248/C246*100</f>
        <v>8.2969432314410483</v>
      </c>
      <c r="P249" t="s">
        <v>126</v>
      </c>
      <c r="Q249" t="s">
        <v>2</v>
      </c>
      <c r="R249" t="s">
        <v>5</v>
      </c>
      <c r="S249" t="s">
        <v>6</v>
      </c>
      <c r="T249" t="s">
        <v>7</v>
      </c>
      <c r="U249" t="s">
        <v>8</v>
      </c>
      <c r="V249" t="s">
        <v>9</v>
      </c>
      <c r="W249" t="s">
        <v>10</v>
      </c>
      <c r="X249" t="s">
        <v>48</v>
      </c>
    </row>
    <row r="250" spans="1:28" x14ac:dyDescent="0.3">
      <c r="C250" t="s">
        <v>118</v>
      </c>
      <c r="D250">
        <v>572</v>
      </c>
      <c r="E250">
        <f>E249-D250</f>
        <v>3671</v>
      </c>
      <c r="K250">
        <f>E250/C246*100</f>
        <v>15.123177061876905</v>
      </c>
      <c r="Q250" t="s">
        <v>309</v>
      </c>
      <c r="R250">
        <v>32545</v>
      </c>
      <c r="S250">
        <v>30175</v>
      </c>
      <c r="T250">
        <v>2370</v>
      </c>
      <c r="U250">
        <v>7.282</v>
      </c>
      <c r="V250">
        <v>408.23</v>
      </c>
      <c r="W250">
        <v>5805481.2999999998</v>
      </c>
      <c r="X250">
        <v>19941.3</v>
      </c>
      <c r="Z250">
        <f>T251/R244*100</f>
        <v>3.8708137234840736</v>
      </c>
      <c r="AA250">
        <f>T251/T245*100</f>
        <v>87.848297213622288</v>
      </c>
      <c r="AB250">
        <f>T251/T248*100</f>
        <v>70.562635996269819</v>
      </c>
    </row>
    <row r="251" spans="1:28" x14ac:dyDescent="0.3">
      <c r="A251" t="s">
        <v>126</v>
      </c>
      <c r="B251" t="s">
        <v>2</v>
      </c>
      <c r="C251" t="s">
        <v>5</v>
      </c>
      <c r="D251" t="s">
        <v>6</v>
      </c>
      <c r="E251" t="s">
        <v>7</v>
      </c>
      <c r="F251" t="s">
        <v>8</v>
      </c>
      <c r="G251" t="s">
        <v>9</v>
      </c>
      <c r="H251" t="s">
        <v>10</v>
      </c>
      <c r="I251" t="s">
        <v>48</v>
      </c>
      <c r="R251" t="s">
        <v>118</v>
      </c>
      <c r="S251">
        <v>100</v>
      </c>
      <c r="T251">
        <f>T250-S251</f>
        <v>2270</v>
      </c>
    </row>
    <row r="252" spans="1:28" x14ac:dyDescent="0.3">
      <c r="B252" t="s">
        <v>311</v>
      </c>
      <c r="C252">
        <v>20631</v>
      </c>
      <c r="D252">
        <v>18262</v>
      </c>
      <c r="E252">
        <v>2369</v>
      </c>
      <c r="F252" s="57">
        <v>17838</v>
      </c>
      <c r="G252" t="s">
        <v>317</v>
      </c>
      <c r="H252" t="s">
        <v>314</v>
      </c>
      <c r="I252" t="s">
        <v>315</v>
      </c>
      <c r="K252">
        <f>E253/C246*100</f>
        <v>6.8262338304358572</v>
      </c>
      <c r="L252">
        <f>E253/E247*100</f>
        <v>20.515042713878913</v>
      </c>
      <c r="M252">
        <f>E253/E250*100</f>
        <v>45.137564696268043</v>
      </c>
      <c r="Q252" s="37"/>
      <c r="R252" s="37"/>
      <c r="S252" s="37"/>
      <c r="T252" s="37"/>
      <c r="U252" s="37"/>
      <c r="V252" s="37"/>
      <c r="W252" s="37"/>
      <c r="X252" s="37"/>
      <c r="Y252" s="37"/>
    </row>
    <row r="253" spans="1:28" x14ac:dyDescent="0.3">
      <c r="C253" t="s">
        <v>118</v>
      </c>
      <c r="D253">
        <v>712</v>
      </c>
      <c r="E253">
        <f>E252-D253</f>
        <v>1657</v>
      </c>
      <c r="P253" t="s">
        <v>110</v>
      </c>
      <c r="Q253" t="s">
        <v>2</v>
      </c>
      <c r="R253" t="s">
        <v>5</v>
      </c>
      <c r="S253" t="s">
        <v>6</v>
      </c>
      <c r="T253" t="s">
        <v>7</v>
      </c>
      <c r="U253" t="s">
        <v>8</v>
      </c>
      <c r="V253" t="s">
        <v>9</v>
      </c>
      <c r="W253" t="s">
        <v>10</v>
      </c>
      <c r="X253" t="s">
        <v>48</v>
      </c>
      <c r="Z253">
        <f>T255-T261</f>
        <v>418</v>
      </c>
    </row>
    <row r="254" spans="1:28" x14ac:dyDescent="0.3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Q254" t="s">
        <v>318</v>
      </c>
      <c r="R254">
        <v>36143</v>
      </c>
      <c r="S254">
        <v>35352</v>
      </c>
      <c r="T254">
        <v>791</v>
      </c>
      <c r="U254">
        <v>2.1890000000000001</v>
      </c>
      <c r="V254">
        <v>121.58</v>
      </c>
      <c r="W254">
        <v>6505979.7999999998</v>
      </c>
      <c r="X254">
        <v>24483</v>
      </c>
      <c r="Z254">
        <f>Z253/R254*100</f>
        <v>1.1565171679163324</v>
      </c>
    </row>
    <row r="255" spans="1:28" x14ac:dyDescent="0.3">
      <c r="A255" t="s">
        <v>110</v>
      </c>
      <c r="B255" t="s">
        <v>2</v>
      </c>
      <c r="C255" t="s">
        <v>5</v>
      </c>
      <c r="D255" t="s">
        <v>6</v>
      </c>
      <c r="E255" t="s">
        <v>7</v>
      </c>
      <c r="F255" t="s">
        <v>8</v>
      </c>
      <c r="G255" t="s">
        <v>9</v>
      </c>
      <c r="H255" t="s">
        <v>10</v>
      </c>
      <c r="I255" t="s">
        <v>48</v>
      </c>
      <c r="K255">
        <f>E257-E263</f>
        <v>2679</v>
      </c>
      <c r="R255" t="s">
        <v>118</v>
      </c>
      <c r="S255">
        <v>5</v>
      </c>
      <c r="T255">
        <f>T254-S255</f>
        <v>786</v>
      </c>
      <c r="Z255">
        <f>T255/R254*100</f>
        <v>2.1746949616799931</v>
      </c>
    </row>
    <row r="256" spans="1:28" x14ac:dyDescent="0.3">
      <c r="B256" t="s">
        <v>319</v>
      </c>
      <c r="C256">
        <v>21524</v>
      </c>
      <c r="D256">
        <v>18564</v>
      </c>
      <c r="E256">
        <v>2960</v>
      </c>
      <c r="F256" t="s">
        <v>320</v>
      </c>
      <c r="G256" t="s">
        <v>321</v>
      </c>
      <c r="H256" t="s">
        <v>322</v>
      </c>
      <c r="I256" t="s">
        <v>323</v>
      </c>
      <c r="K256">
        <f>K255/C256*100</f>
        <v>12.446571269280803</v>
      </c>
      <c r="P256" t="s">
        <v>120</v>
      </c>
      <c r="Q256" t="s">
        <v>2</v>
      </c>
      <c r="R256" t="s">
        <v>5</v>
      </c>
      <c r="S256" t="s">
        <v>6</v>
      </c>
      <c r="T256" t="s">
        <v>7</v>
      </c>
      <c r="U256" t="s">
        <v>8</v>
      </c>
      <c r="V256" t="s">
        <v>9</v>
      </c>
      <c r="W256" t="s">
        <v>10</v>
      </c>
      <c r="X256" t="s">
        <v>48</v>
      </c>
      <c r="Z256">
        <f>T258-T261</f>
        <v>734</v>
      </c>
    </row>
    <row r="257" spans="1:28" x14ac:dyDescent="0.3">
      <c r="C257" t="s">
        <v>170</v>
      </c>
      <c r="D257">
        <v>73</v>
      </c>
      <c r="E257">
        <f>E256-D257</f>
        <v>2887</v>
      </c>
      <c r="K257">
        <f>E257/C256*100</f>
        <v>13.412934398810631</v>
      </c>
      <c r="Q257" t="s">
        <v>318</v>
      </c>
      <c r="R257">
        <v>36069</v>
      </c>
      <c r="S257">
        <v>34809</v>
      </c>
      <c r="T257">
        <v>1260</v>
      </c>
      <c r="U257">
        <v>3.4929999999999999</v>
      </c>
      <c r="V257">
        <v>193.67</v>
      </c>
      <c r="W257">
        <v>6505979.7999999998</v>
      </c>
      <c r="X257">
        <v>24483</v>
      </c>
      <c r="Z257">
        <f>Z256/R254*100</f>
        <v>2.0308220125612153</v>
      </c>
    </row>
    <row r="258" spans="1:28" x14ac:dyDescent="0.3">
      <c r="A258" t="s">
        <v>120</v>
      </c>
      <c r="B258" t="s">
        <v>2</v>
      </c>
      <c r="C258" t="s">
        <v>5</v>
      </c>
      <c r="D258" t="s">
        <v>6</v>
      </c>
      <c r="E258" t="s">
        <v>7</v>
      </c>
      <c r="F258" t="s">
        <v>8</v>
      </c>
      <c r="G258" t="s">
        <v>9</v>
      </c>
      <c r="H258" t="s">
        <v>10</v>
      </c>
      <c r="I258" t="s">
        <v>48</v>
      </c>
      <c r="K258">
        <f>E260-E263</f>
        <v>727</v>
      </c>
      <c r="R258" t="s">
        <v>118</v>
      </c>
      <c r="S258">
        <v>158</v>
      </c>
      <c r="T258">
        <f>T257-S258</f>
        <v>1102</v>
      </c>
      <c r="Z258">
        <f>T258/R254*100</f>
        <v>3.048999806324876</v>
      </c>
    </row>
    <row r="259" spans="1:28" x14ac:dyDescent="0.3">
      <c r="B259" t="s">
        <v>319</v>
      </c>
      <c r="C259">
        <v>21528</v>
      </c>
      <c r="D259">
        <v>20417</v>
      </c>
      <c r="E259">
        <v>1111</v>
      </c>
      <c r="F259" s="54">
        <v>5161</v>
      </c>
      <c r="G259" t="s">
        <v>324</v>
      </c>
      <c r="H259" t="s">
        <v>322</v>
      </c>
      <c r="I259" t="s">
        <v>323</v>
      </c>
      <c r="K259">
        <f>K258/C256*100</f>
        <v>3.3776249767701167</v>
      </c>
      <c r="P259" t="s">
        <v>126</v>
      </c>
      <c r="Q259" t="s">
        <v>2</v>
      </c>
      <c r="R259" t="s">
        <v>5</v>
      </c>
      <c r="S259" t="s">
        <v>6</v>
      </c>
      <c r="T259" t="s">
        <v>7</v>
      </c>
      <c r="U259" t="s">
        <v>8</v>
      </c>
      <c r="V259" t="s">
        <v>9</v>
      </c>
      <c r="W259" t="s">
        <v>10</v>
      </c>
      <c r="X259" t="s">
        <v>48</v>
      </c>
    </row>
    <row r="260" spans="1:28" x14ac:dyDescent="0.3">
      <c r="C260" t="s">
        <v>170</v>
      </c>
      <c r="D260">
        <v>176</v>
      </c>
      <c r="E260">
        <f>E259-D260</f>
        <v>935</v>
      </c>
      <c r="K260">
        <f>E260/C256*100</f>
        <v>4.3439881062999444</v>
      </c>
      <c r="Q260" t="s">
        <v>318</v>
      </c>
      <c r="R260">
        <v>3269</v>
      </c>
      <c r="S260">
        <v>2862</v>
      </c>
      <c r="T260">
        <v>407</v>
      </c>
      <c r="U260">
        <v>12.45</v>
      </c>
      <c r="V260">
        <v>62.56</v>
      </c>
      <c r="W260">
        <v>6505979.7999999998</v>
      </c>
      <c r="X260">
        <v>24483</v>
      </c>
      <c r="Z260">
        <f>T261/R254*100</f>
        <v>1.0181777937636611</v>
      </c>
      <c r="AA260">
        <f>T261/T255*100</f>
        <v>46.819338422391859</v>
      </c>
      <c r="AB260">
        <f>T261/T258*100</f>
        <v>33.393829401088929</v>
      </c>
    </row>
    <row r="261" spans="1:28" x14ac:dyDescent="0.3">
      <c r="A261" t="s">
        <v>126</v>
      </c>
      <c r="B261" t="s">
        <v>2</v>
      </c>
      <c r="C261" t="s">
        <v>5</v>
      </c>
      <c r="D261" t="s">
        <v>6</v>
      </c>
      <c r="E261" t="s">
        <v>7</v>
      </c>
      <c r="F261" t="s">
        <v>8</v>
      </c>
      <c r="G261" t="s">
        <v>9</v>
      </c>
      <c r="H261" t="s">
        <v>10</v>
      </c>
      <c r="I261" t="s">
        <v>48</v>
      </c>
      <c r="R261" t="s">
        <v>118</v>
      </c>
      <c r="S261">
        <v>39</v>
      </c>
      <c r="T261">
        <f>T260-S261</f>
        <v>368</v>
      </c>
    </row>
    <row r="262" spans="1:28" x14ac:dyDescent="0.3">
      <c r="B262" t="s">
        <v>319</v>
      </c>
      <c r="C262">
        <v>9949</v>
      </c>
      <c r="D262">
        <v>9705</v>
      </c>
      <c r="E262">
        <v>244</v>
      </c>
      <c r="F262" s="54">
        <v>2453</v>
      </c>
      <c r="G262" t="s">
        <v>325</v>
      </c>
      <c r="H262" t="s">
        <v>322</v>
      </c>
      <c r="I262" t="s">
        <v>323</v>
      </c>
      <c r="K262">
        <f>E263/C256*100</f>
        <v>0.96636312952982706</v>
      </c>
      <c r="L262">
        <f>E263/E257*100</f>
        <v>7.2047107724281263</v>
      </c>
      <c r="M262">
        <f>E263/E260*100</f>
        <v>22.245989304812834</v>
      </c>
      <c r="Q262" s="37"/>
      <c r="R262" s="37"/>
      <c r="S262" s="37"/>
      <c r="T262" s="37"/>
      <c r="U262" s="37"/>
      <c r="V262" s="37"/>
      <c r="W262" s="37"/>
      <c r="X262" s="37"/>
      <c r="Y262" s="37"/>
    </row>
    <row r="263" spans="1:28" x14ac:dyDescent="0.3">
      <c r="C263" t="s">
        <v>170</v>
      </c>
      <c r="D263">
        <v>36</v>
      </c>
      <c r="E263">
        <f>E262-D263</f>
        <v>208</v>
      </c>
      <c r="P263" t="s">
        <v>110</v>
      </c>
      <c r="Q263" t="s">
        <v>2</v>
      </c>
      <c r="R263" t="s">
        <v>5</v>
      </c>
      <c r="S263" t="s">
        <v>6</v>
      </c>
      <c r="T263" t="s">
        <v>7</v>
      </c>
      <c r="U263" t="s">
        <v>8</v>
      </c>
      <c r="V263" t="s">
        <v>9</v>
      </c>
      <c r="W263" t="s">
        <v>10</v>
      </c>
      <c r="X263" t="s">
        <v>48</v>
      </c>
      <c r="Z263">
        <f>T265-T271</f>
        <v>214</v>
      </c>
    </row>
    <row r="264" spans="1:28" x14ac:dyDescent="0.3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Q264" t="s">
        <v>326</v>
      </c>
      <c r="R264">
        <v>30319</v>
      </c>
      <c r="S264">
        <v>30068</v>
      </c>
      <c r="T264">
        <v>251</v>
      </c>
      <c r="U264">
        <v>0.82789999999999997</v>
      </c>
      <c r="V264">
        <v>48.93</v>
      </c>
      <c r="W264">
        <v>5129893.5999999996</v>
      </c>
      <c r="X264">
        <v>18071.7</v>
      </c>
      <c r="Z264">
        <f>Z263/R264*100</f>
        <v>0.70582802862891258</v>
      </c>
    </row>
    <row r="265" spans="1:28" x14ac:dyDescent="0.3">
      <c r="A265" t="s">
        <v>110</v>
      </c>
      <c r="B265" t="s">
        <v>2</v>
      </c>
      <c r="C265" t="s">
        <v>5</v>
      </c>
      <c r="D265" t="s">
        <v>6</v>
      </c>
      <c r="E265" t="s">
        <v>7</v>
      </c>
      <c r="F265" t="s">
        <v>8</v>
      </c>
      <c r="G265" t="s">
        <v>9</v>
      </c>
      <c r="H265" t="s">
        <v>10</v>
      </c>
      <c r="I265" t="s">
        <v>48</v>
      </c>
      <c r="K265">
        <f>E267-E273</f>
        <v>1414</v>
      </c>
      <c r="R265" t="s">
        <v>118</v>
      </c>
      <c r="S265">
        <v>3</v>
      </c>
      <c r="T265">
        <f>T264-S265</f>
        <v>248</v>
      </c>
      <c r="Z265">
        <f>T265/R264*100</f>
        <v>0.817968930373693</v>
      </c>
    </row>
    <row r="266" spans="1:28" x14ac:dyDescent="0.3">
      <c r="B266" t="s">
        <v>327</v>
      </c>
      <c r="C266">
        <v>13024</v>
      </c>
      <c r="D266">
        <v>11402</v>
      </c>
      <c r="E266">
        <v>1622</v>
      </c>
      <c r="F266" s="57">
        <v>16772</v>
      </c>
      <c r="G266" t="s">
        <v>328</v>
      </c>
      <c r="H266" t="s">
        <v>329</v>
      </c>
      <c r="I266" t="s">
        <v>330</v>
      </c>
      <c r="K266">
        <f>K265/C266*100</f>
        <v>10.856879606879607</v>
      </c>
      <c r="P266" t="s">
        <v>120</v>
      </c>
      <c r="Q266" t="s">
        <v>2</v>
      </c>
      <c r="R266" t="s">
        <v>5</v>
      </c>
      <c r="S266" t="s">
        <v>6</v>
      </c>
      <c r="T266" t="s">
        <v>7</v>
      </c>
      <c r="U266" t="s">
        <v>8</v>
      </c>
      <c r="V266" t="s">
        <v>9</v>
      </c>
      <c r="W266" t="s">
        <v>10</v>
      </c>
      <c r="X266" t="s">
        <v>48</v>
      </c>
      <c r="Z266">
        <f>T268-T271</f>
        <v>127</v>
      </c>
    </row>
    <row r="267" spans="1:28" x14ac:dyDescent="0.3">
      <c r="C267" t="s">
        <v>118</v>
      </c>
      <c r="D267">
        <v>49</v>
      </c>
      <c r="E267">
        <f>E266-D267</f>
        <v>1573</v>
      </c>
      <c r="K267">
        <f>E267/C266*100</f>
        <v>12.077702702702704</v>
      </c>
      <c r="Q267" t="s">
        <v>326</v>
      </c>
      <c r="R267">
        <v>30253</v>
      </c>
      <c r="S267">
        <v>29860</v>
      </c>
      <c r="T267">
        <v>393</v>
      </c>
      <c r="U267">
        <v>1.2989999999999999</v>
      </c>
      <c r="V267">
        <v>76.61</v>
      </c>
      <c r="W267">
        <v>5129893.5999999996</v>
      </c>
      <c r="X267">
        <v>18071.7</v>
      </c>
      <c r="Z267">
        <f>Z266/R264*100</f>
        <v>0.41887925063491538</v>
      </c>
    </row>
    <row r="268" spans="1:28" x14ac:dyDescent="0.3">
      <c r="A268" t="s">
        <v>120</v>
      </c>
      <c r="B268" t="s">
        <v>2</v>
      </c>
      <c r="C268" t="s">
        <v>5</v>
      </c>
      <c r="D268" t="s">
        <v>6</v>
      </c>
      <c r="E268" t="s">
        <v>7</v>
      </c>
      <c r="F268" t="s">
        <v>8</v>
      </c>
      <c r="G268" t="s">
        <v>9</v>
      </c>
      <c r="H268" t="s">
        <v>10</v>
      </c>
      <c r="I268" t="s">
        <v>48</v>
      </c>
      <c r="K268">
        <f>E270-E273</f>
        <v>636</v>
      </c>
      <c r="R268" t="s">
        <v>118</v>
      </c>
      <c r="S268">
        <v>232</v>
      </c>
      <c r="T268">
        <f>T267-S268</f>
        <v>161</v>
      </c>
      <c r="Z268">
        <f>T268/R264*100</f>
        <v>0.53102015237969591</v>
      </c>
    </row>
    <row r="269" spans="1:28" x14ac:dyDescent="0.3">
      <c r="B269" t="s">
        <v>327</v>
      </c>
      <c r="C269">
        <v>13028</v>
      </c>
      <c r="D269">
        <v>12087</v>
      </c>
      <c r="E269">
        <v>941</v>
      </c>
      <c r="F269" s="54">
        <v>7223</v>
      </c>
      <c r="G269" t="s">
        <v>331</v>
      </c>
      <c r="H269" t="s">
        <v>329</v>
      </c>
      <c r="I269" t="s">
        <v>330</v>
      </c>
      <c r="K269">
        <f>K268/C266*100</f>
        <v>4.8832923832923836</v>
      </c>
      <c r="P269" t="s">
        <v>126</v>
      </c>
      <c r="Q269" t="s">
        <v>2</v>
      </c>
      <c r="R269" t="s">
        <v>5</v>
      </c>
      <c r="S269" t="s">
        <v>6</v>
      </c>
      <c r="T269" t="s">
        <v>7</v>
      </c>
      <c r="U269" t="s">
        <v>8</v>
      </c>
      <c r="V269" t="s">
        <v>9</v>
      </c>
      <c r="W269" t="s">
        <v>10</v>
      </c>
      <c r="X269" t="s">
        <v>48</v>
      </c>
    </row>
    <row r="270" spans="1:28" x14ac:dyDescent="0.3">
      <c r="C270" t="s">
        <v>118</v>
      </c>
      <c r="D270">
        <v>146</v>
      </c>
      <c r="E270">
        <f>E269-D270</f>
        <v>795</v>
      </c>
      <c r="K270">
        <f>E270/C266*100</f>
        <v>6.104115479115479</v>
      </c>
      <c r="Q270" t="s">
        <v>326</v>
      </c>
      <c r="R270">
        <v>1100</v>
      </c>
      <c r="S270">
        <v>1059</v>
      </c>
      <c r="T270">
        <v>41</v>
      </c>
      <c r="U270">
        <v>3.7269999999999999</v>
      </c>
      <c r="V270">
        <v>7.992</v>
      </c>
      <c r="W270">
        <v>5129893.5999999996</v>
      </c>
      <c r="X270">
        <v>18071.7</v>
      </c>
      <c r="Z270">
        <f>T271/R264*100</f>
        <v>0.1121409017447805</v>
      </c>
      <c r="AA270">
        <f>T271/T265*100</f>
        <v>13.709677419354838</v>
      </c>
      <c r="AB270">
        <f>T271/T268*100</f>
        <v>21.118012422360248</v>
      </c>
    </row>
    <row r="271" spans="1:28" x14ac:dyDescent="0.3">
      <c r="A271" t="s">
        <v>126</v>
      </c>
      <c r="B271" t="s">
        <v>2</v>
      </c>
      <c r="C271" t="s">
        <v>5</v>
      </c>
      <c r="D271" t="s">
        <v>6</v>
      </c>
      <c r="E271" t="s">
        <v>7</v>
      </c>
      <c r="F271" t="s">
        <v>8</v>
      </c>
      <c r="G271" t="s">
        <v>9</v>
      </c>
      <c r="H271" t="s">
        <v>10</v>
      </c>
      <c r="I271" t="s">
        <v>48</v>
      </c>
      <c r="R271" t="s">
        <v>118</v>
      </c>
      <c r="S271">
        <v>7</v>
      </c>
      <c r="T271">
        <f>T270-S271</f>
        <v>34</v>
      </c>
    </row>
    <row r="272" spans="1:28" x14ac:dyDescent="0.3">
      <c r="B272" t="s">
        <v>327</v>
      </c>
      <c r="C272">
        <v>5835</v>
      </c>
      <c r="D272">
        <v>5641</v>
      </c>
      <c r="E272">
        <v>194</v>
      </c>
      <c r="F272" s="54">
        <v>3325</v>
      </c>
      <c r="G272" t="s">
        <v>332</v>
      </c>
      <c r="H272" t="s">
        <v>329</v>
      </c>
      <c r="I272" t="s">
        <v>330</v>
      </c>
      <c r="K272">
        <f>E273/C266*100</f>
        <v>1.2208230958230959</v>
      </c>
      <c r="L272">
        <f>E273/E267*100</f>
        <v>10.10807374443738</v>
      </c>
      <c r="M272">
        <f>E273/E270*100</f>
        <v>20</v>
      </c>
      <c r="Q272" s="37"/>
      <c r="R272" s="37"/>
      <c r="S272" s="37"/>
      <c r="T272" s="37"/>
      <c r="U272" s="37"/>
      <c r="V272" s="37"/>
      <c r="W272" s="37"/>
      <c r="X272" s="37"/>
      <c r="Y272" s="37"/>
    </row>
    <row r="273" spans="1:28" x14ac:dyDescent="0.3">
      <c r="C273" t="s">
        <v>118</v>
      </c>
      <c r="D273">
        <v>35</v>
      </c>
      <c r="E273">
        <f>E272-D273</f>
        <v>159</v>
      </c>
      <c r="P273" t="s">
        <v>110</v>
      </c>
      <c r="Q273" t="s">
        <v>2</v>
      </c>
      <c r="R273" t="s">
        <v>5</v>
      </c>
      <c r="S273" t="s">
        <v>6</v>
      </c>
      <c r="T273" t="s">
        <v>7</v>
      </c>
      <c r="U273" t="s">
        <v>8</v>
      </c>
      <c r="V273" t="s">
        <v>9</v>
      </c>
      <c r="W273" t="s">
        <v>10</v>
      </c>
      <c r="X273" t="s">
        <v>48</v>
      </c>
      <c r="Z273">
        <f>T275-T281</f>
        <v>130</v>
      </c>
    </row>
    <row r="274" spans="1:28" x14ac:dyDescent="0.3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Q274" t="s">
        <v>333</v>
      </c>
      <c r="R274">
        <v>31162</v>
      </c>
      <c r="S274">
        <v>31012</v>
      </c>
      <c r="T274">
        <v>150</v>
      </c>
      <c r="U274">
        <v>0.48139999999999999</v>
      </c>
      <c r="V274">
        <v>25.66</v>
      </c>
      <c r="W274">
        <v>5845540.5999999996</v>
      </c>
      <c r="X274">
        <v>16877</v>
      </c>
      <c r="Z274">
        <f>Z273/R274*100</f>
        <v>0.41717476413580645</v>
      </c>
    </row>
    <row r="275" spans="1:28" x14ac:dyDescent="0.3">
      <c r="A275" t="s">
        <v>110</v>
      </c>
      <c r="B275" t="s">
        <v>2</v>
      </c>
      <c r="C275" t="s">
        <v>5</v>
      </c>
      <c r="D275" t="s">
        <v>6</v>
      </c>
      <c r="E275" t="s">
        <v>7</v>
      </c>
      <c r="F275" t="s">
        <v>8</v>
      </c>
      <c r="G275" t="s">
        <v>9</v>
      </c>
      <c r="H275" t="s">
        <v>10</v>
      </c>
      <c r="I275" t="s">
        <v>48</v>
      </c>
      <c r="K275">
        <f>E277-E283</f>
        <v>6885</v>
      </c>
      <c r="R275" t="s">
        <v>118</v>
      </c>
      <c r="S275">
        <v>0</v>
      </c>
      <c r="T275">
        <f>T274-S275</f>
        <v>150</v>
      </c>
      <c r="Z275">
        <f>T275/R274*100</f>
        <v>0.48135549707977665</v>
      </c>
    </row>
    <row r="276" spans="1:28" x14ac:dyDescent="0.3">
      <c r="B276" t="s">
        <v>334</v>
      </c>
      <c r="C276">
        <v>17972</v>
      </c>
      <c r="D276">
        <v>10757</v>
      </c>
      <c r="E276">
        <v>7215</v>
      </c>
      <c r="F276" t="s">
        <v>335</v>
      </c>
      <c r="G276" t="s">
        <v>336</v>
      </c>
      <c r="H276" t="s">
        <v>337</v>
      </c>
      <c r="I276" t="s">
        <v>338</v>
      </c>
      <c r="K276">
        <f>K275/C276*100</f>
        <v>38.309592699755171</v>
      </c>
      <c r="P276" t="s">
        <v>120</v>
      </c>
      <c r="Q276" t="s">
        <v>2</v>
      </c>
      <c r="R276" t="s">
        <v>5</v>
      </c>
      <c r="S276" t="s">
        <v>6</v>
      </c>
      <c r="T276" t="s">
        <v>7</v>
      </c>
      <c r="U276" t="s">
        <v>8</v>
      </c>
      <c r="V276" t="s">
        <v>9</v>
      </c>
      <c r="W276" t="s">
        <v>10</v>
      </c>
      <c r="X276" t="s">
        <v>48</v>
      </c>
      <c r="Z276">
        <f>T278-T281</f>
        <v>252</v>
      </c>
    </row>
    <row r="277" spans="1:28" x14ac:dyDescent="0.3">
      <c r="C277" t="s">
        <v>118</v>
      </c>
      <c r="D277">
        <v>147</v>
      </c>
      <c r="E277">
        <f>E276-D277</f>
        <v>7068</v>
      </c>
      <c r="K277">
        <f>E277/C276*100</f>
        <v>39.327843311818384</v>
      </c>
      <c r="Q277" t="s">
        <v>333</v>
      </c>
      <c r="R277">
        <v>31082</v>
      </c>
      <c r="S277">
        <v>30752</v>
      </c>
      <c r="T277">
        <v>330</v>
      </c>
      <c r="U277">
        <v>1.0620000000000001</v>
      </c>
      <c r="V277">
        <v>56.45</v>
      </c>
      <c r="W277">
        <v>5845540.5999999996</v>
      </c>
      <c r="X277">
        <v>16877</v>
      </c>
      <c r="Z277">
        <f>Z276/R274*100</f>
        <v>0.80867723509402478</v>
      </c>
    </row>
    <row r="278" spans="1:28" x14ac:dyDescent="0.3">
      <c r="A278" t="s">
        <v>120</v>
      </c>
      <c r="B278" t="s">
        <v>2</v>
      </c>
      <c r="C278" t="s">
        <v>5</v>
      </c>
      <c r="D278" t="s">
        <v>6</v>
      </c>
      <c r="E278" t="s">
        <v>7</v>
      </c>
      <c r="F278" t="s">
        <v>8</v>
      </c>
      <c r="G278" t="s">
        <v>9</v>
      </c>
      <c r="H278" t="s">
        <v>10</v>
      </c>
      <c r="I278" t="s">
        <v>48</v>
      </c>
      <c r="K278">
        <f>E280-E283</f>
        <v>1924</v>
      </c>
      <c r="R278" t="s">
        <v>118</v>
      </c>
      <c r="S278">
        <v>58</v>
      </c>
      <c r="T278">
        <f>T277-S278</f>
        <v>272</v>
      </c>
      <c r="Z278">
        <f>T278/R274*100</f>
        <v>0.87285796803799509</v>
      </c>
    </row>
    <row r="279" spans="1:28" x14ac:dyDescent="0.3">
      <c r="B279" t="s">
        <v>334</v>
      </c>
      <c r="C279">
        <v>17974</v>
      </c>
      <c r="D279">
        <v>15668</v>
      </c>
      <c r="E279">
        <v>2306</v>
      </c>
      <c r="F279" s="57">
        <v>30651</v>
      </c>
      <c r="G279" t="s">
        <v>339</v>
      </c>
      <c r="H279" t="s">
        <v>337</v>
      </c>
      <c r="I279" t="s">
        <v>338</v>
      </c>
      <c r="K279">
        <f>K278/C276*100</f>
        <v>10.705541954150902</v>
      </c>
      <c r="P279" t="s">
        <v>126</v>
      </c>
      <c r="Q279" t="s">
        <v>2</v>
      </c>
      <c r="R279" t="s">
        <v>5</v>
      </c>
      <c r="S279" t="s">
        <v>6</v>
      </c>
      <c r="T279" t="s">
        <v>7</v>
      </c>
      <c r="U279" t="s">
        <v>8</v>
      </c>
      <c r="V279" t="s">
        <v>9</v>
      </c>
      <c r="W279" t="s">
        <v>10</v>
      </c>
      <c r="X279" t="s">
        <v>48</v>
      </c>
    </row>
    <row r="280" spans="1:28" x14ac:dyDescent="0.3">
      <c r="C280" t="s">
        <v>118</v>
      </c>
      <c r="D280">
        <v>199</v>
      </c>
      <c r="E280">
        <f>E279-D280</f>
        <v>2107</v>
      </c>
      <c r="K280">
        <f>E280/C276*100</f>
        <v>11.723792566214112</v>
      </c>
      <c r="Q280" t="s">
        <v>333</v>
      </c>
      <c r="R280">
        <v>150</v>
      </c>
      <c r="S280">
        <v>128</v>
      </c>
      <c r="T280">
        <v>22</v>
      </c>
      <c r="U280">
        <v>14.67</v>
      </c>
      <c r="V280">
        <v>3.7639999999999998</v>
      </c>
      <c r="W280">
        <v>5845540.5999999996</v>
      </c>
      <c r="X280">
        <v>16877</v>
      </c>
      <c r="Z280">
        <f>T281/R274*100</f>
        <v>6.4180732943970212E-2</v>
      </c>
      <c r="AA280">
        <f>T281/T275*100</f>
        <v>13.333333333333334</v>
      </c>
      <c r="AB280">
        <f>T281/T278*100</f>
        <v>7.3529411764705888</v>
      </c>
    </row>
    <row r="281" spans="1:28" x14ac:dyDescent="0.3">
      <c r="A281" t="s">
        <v>126</v>
      </c>
      <c r="B281" t="s">
        <v>2</v>
      </c>
      <c r="C281" t="s">
        <v>5</v>
      </c>
      <c r="D281" t="s">
        <v>6</v>
      </c>
      <c r="E281" t="s">
        <v>7</v>
      </c>
      <c r="F281" t="s">
        <v>8</v>
      </c>
      <c r="G281" t="s">
        <v>9</v>
      </c>
      <c r="H281" t="s">
        <v>10</v>
      </c>
      <c r="I281" t="s">
        <v>48</v>
      </c>
      <c r="R281" t="s">
        <v>118</v>
      </c>
      <c r="S281">
        <v>2</v>
      </c>
      <c r="T281">
        <f>T280-S281</f>
        <v>20</v>
      </c>
    </row>
    <row r="282" spans="1:28" x14ac:dyDescent="0.3">
      <c r="B282" t="s">
        <v>334</v>
      </c>
      <c r="C282">
        <v>2134</v>
      </c>
      <c r="D282">
        <v>1936</v>
      </c>
      <c r="E282">
        <v>198</v>
      </c>
      <c r="F282" s="54">
        <v>9278</v>
      </c>
      <c r="G282" s="55">
        <v>44969</v>
      </c>
      <c r="H282" t="s">
        <v>337</v>
      </c>
      <c r="I282" t="s">
        <v>338</v>
      </c>
      <c r="K282">
        <f>E283/C276*100</f>
        <v>1.0182506120632093</v>
      </c>
      <c r="L282">
        <f>E283/E277*100</f>
        <v>2.5891341256366727</v>
      </c>
      <c r="M282">
        <f>E283/E280*100</f>
        <v>8.6853345989558619</v>
      </c>
      <c r="Q282" s="37"/>
      <c r="R282" s="37"/>
      <c r="S282" s="37"/>
      <c r="T282" s="37"/>
      <c r="U282" s="37"/>
      <c r="V282" s="37"/>
      <c r="W282" s="37"/>
      <c r="X282" s="37"/>
      <c r="Y282" s="37"/>
    </row>
    <row r="283" spans="1:28" x14ac:dyDescent="0.3">
      <c r="C283" t="s">
        <v>118</v>
      </c>
      <c r="D283">
        <v>15</v>
      </c>
      <c r="E283">
        <f>E282-D283</f>
        <v>183</v>
      </c>
      <c r="P283" t="s">
        <v>110</v>
      </c>
      <c r="Q283" t="s">
        <v>2</v>
      </c>
      <c r="R283" t="s">
        <v>5</v>
      </c>
      <c r="S283" t="s">
        <v>6</v>
      </c>
      <c r="T283" t="s">
        <v>7</v>
      </c>
      <c r="U283" t="s">
        <v>8</v>
      </c>
      <c r="V283" t="s">
        <v>9</v>
      </c>
      <c r="W283" t="s">
        <v>10</v>
      </c>
      <c r="X283" t="s">
        <v>48</v>
      </c>
      <c r="Z283">
        <f>T285-T291</f>
        <v>168</v>
      </c>
    </row>
    <row r="284" spans="1:28" x14ac:dyDescent="0.3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Q284" t="s">
        <v>340</v>
      </c>
      <c r="R284">
        <v>23487</v>
      </c>
      <c r="S284">
        <v>23256</v>
      </c>
      <c r="T284">
        <v>231</v>
      </c>
      <c r="U284">
        <v>0.98350000000000004</v>
      </c>
      <c r="V284">
        <v>54.93</v>
      </c>
      <c r="W284">
        <v>4205694.0999999996</v>
      </c>
      <c r="X284">
        <v>14145.5</v>
      </c>
      <c r="Z284">
        <f>Z283/R284*100</f>
        <v>0.71528930897943543</v>
      </c>
    </row>
    <row r="285" spans="1:28" x14ac:dyDescent="0.3">
      <c r="A285" t="s">
        <v>110</v>
      </c>
      <c r="B285" t="s">
        <v>2</v>
      </c>
      <c r="C285" t="s">
        <v>5</v>
      </c>
      <c r="D285" t="s">
        <v>6</v>
      </c>
      <c r="E285" t="s">
        <v>7</v>
      </c>
      <c r="F285" t="s">
        <v>8</v>
      </c>
      <c r="G285" t="s">
        <v>9</v>
      </c>
      <c r="H285" t="s">
        <v>10</v>
      </c>
      <c r="I285" t="s">
        <v>48</v>
      </c>
      <c r="K285">
        <f>E287-E293</f>
        <v>2018</v>
      </c>
      <c r="R285" t="s">
        <v>118</v>
      </c>
      <c r="S285">
        <v>19</v>
      </c>
      <c r="T285">
        <f>T284-S285</f>
        <v>212</v>
      </c>
      <c r="Z285">
        <f>T285/R284*100</f>
        <v>0.90262698514071615</v>
      </c>
    </row>
    <row r="286" spans="1:28" x14ac:dyDescent="0.3">
      <c r="B286" t="s">
        <v>341</v>
      </c>
      <c r="C286">
        <v>16319</v>
      </c>
      <c r="D286">
        <v>13777</v>
      </c>
      <c r="E286">
        <v>2542</v>
      </c>
      <c r="F286" t="s">
        <v>342</v>
      </c>
      <c r="G286" t="s">
        <v>343</v>
      </c>
      <c r="H286" t="s">
        <v>344</v>
      </c>
      <c r="I286" t="s">
        <v>345</v>
      </c>
      <c r="K286">
        <f>K285/C286*100</f>
        <v>12.365953796188492</v>
      </c>
      <c r="P286" t="s">
        <v>120</v>
      </c>
      <c r="Q286" t="s">
        <v>2</v>
      </c>
      <c r="R286" t="s">
        <v>5</v>
      </c>
      <c r="S286" t="s">
        <v>6</v>
      </c>
      <c r="T286" t="s">
        <v>7</v>
      </c>
      <c r="U286" t="s">
        <v>8</v>
      </c>
      <c r="V286" t="s">
        <v>9</v>
      </c>
      <c r="W286" t="s">
        <v>10</v>
      </c>
      <c r="X286" t="s">
        <v>48</v>
      </c>
      <c r="Z286">
        <f>T288-T291</f>
        <v>229</v>
      </c>
    </row>
    <row r="287" spans="1:28" x14ac:dyDescent="0.3">
      <c r="C287" t="s">
        <v>118</v>
      </c>
      <c r="D287">
        <v>94</v>
      </c>
      <c r="E287">
        <f>E286-D287</f>
        <v>2448</v>
      </c>
      <c r="K287">
        <f>E287/C286*100</f>
        <v>15.000919173968994</v>
      </c>
      <c r="Q287" t="s">
        <v>340</v>
      </c>
      <c r="R287">
        <v>23421</v>
      </c>
      <c r="S287">
        <v>23063</v>
      </c>
      <c r="T287">
        <v>358</v>
      </c>
      <c r="U287">
        <v>1.5289999999999999</v>
      </c>
      <c r="V287">
        <v>85.12</v>
      </c>
      <c r="W287">
        <v>4205694.0999999996</v>
      </c>
      <c r="X287">
        <v>14145.5</v>
      </c>
      <c r="Z287">
        <f>Z286/R284*100</f>
        <v>0.97500745093030194</v>
      </c>
    </row>
    <row r="288" spans="1:28" x14ac:dyDescent="0.3">
      <c r="A288" t="s">
        <v>120</v>
      </c>
      <c r="B288" t="s">
        <v>2</v>
      </c>
      <c r="C288" t="s">
        <v>5</v>
      </c>
      <c r="D288" t="s">
        <v>6</v>
      </c>
      <c r="E288" t="s">
        <v>7</v>
      </c>
      <c r="F288" t="s">
        <v>8</v>
      </c>
      <c r="G288" t="s">
        <v>9</v>
      </c>
      <c r="H288" t="s">
        <v>10</v>
      </c>
      <c r="I288" t="s">
        <v>48</v>
      </c>
      <c r="K288">
        <f>E290-E293</f>
        <v>1585</v>
      </c>
      <c r="R288" t="s">
        <v>118</v>
      </c>
      <c r="S288">
        <v>85</v>
      </c>
      <c r="T288">
        <f>T287-S288</f>
        <v>273</v>
      </c>
      <c r="Z288">
        <f>T288/R284*100</f>
        <v>1.1623451270915826</v>
      </c>
    </row>
    <row r="289" spans="1:28" x14ac:dyDescent="0.3">
      <c r="B289" t="s">
        <v>341</v>
      </c>
      <c r="C289">
        <v>16327</v>
      </c>
      <c r="D289">
        <v>13920</v>
      </c>
      <c r="E289">
        <v>2407</v>
      </c>
      <c r="F289" t="s">
        <v>346</v>
      </c>
      <c r="G289" t="s">
        <v>347</v>
      </c>
      <c r="H289" t="s">
        <v>344</v>
      </c>
      <c r="I289" t="s">
        <v>345</v>
      </c>
      <c r="K289">
        <f>K288/C286*100</f>
        <v>9.712604939028127</v>
      </c>
      <c r="P289" t="s">
        <v>126</v>
      </c>
      <c r="Q289" t="s">
        <v>2</v>
      </c>
      <c r="R289" t="s">
        <v>5</v>
      </c>
      <c r="S289" t="s">
        <v>6</v>
      </c>
      <c r="T289" t="s">
        <v>7</v>
      </c>
      <c r="U289" t="s">
        <v>8</v>
      </c>
      <c r="V289" t="s">
        <v>9</v>
      </c>
      <c r="W289" t="s">
        <v>10</v>
      </c>
      <c r="X289" t="s">
        <v>48</v>
      </c>
    </row>
    <row r="290" spans="1:28" x14ac:dyDescent="0.3">
      <c r="C290" t="s">
        <v>118</v>
      </c>
      <c r="D290">
        <v>392</v>
      </c>
      <c r="E290">
        <f>E289-D290</f>
        <v>2015</v>
      </c>
      <c r="K290">
        <f>E290/C286*100</f>
        <v>12.347570316808627</v>
      </c>
      <c r="Q290" t="s">
        <v>340</v>
      </c>
      <c r="R290">
        <v>600</v>
      </c>
      <c r="S290">
        <v>551</v>
      </c>
      <c r="T290">
        <v>49</v>
      </c>
      <c r="U290">
        <v>8.1669999999999998</v>
      </c>
      <c r="V290">
        <v>11.65</v>
      </c>
      <c r="W290">
        <v>4205694.0999999996</v>
      </c>
      <c r="X290">
        <v>14145.5</v>
      </c>
      <c r="Z290">
        <f>T291/R284*100</f>
        <v>0.18733767616128072</v>
      </c>
      <c r="AA290">
        <f>T291/T285*100</f>
        <v>20.754716981132077</v>
      </c>
      <c r="AB290">
        <f>T291/T288*100</f>
        <v>16.117216117216117</v>
      </c>
    </row>
    <row r="291" spans="1:28" x14ac:dyDescent="0.3">
      <c r="A291" t="s">
        <v>126</v>
      </c>
      <c r="B291" t="s">
        <v>2</v>
      </c>
      <c r="C291" t="s">
        <v>5</v>
      </c>
      <c r="D291" t="s">
        <v>6</v>
      </c>
      <c r="E291" t="s">
        <v>7</v>
      </c>
      <c r="F291" t="s">
        <v>8</v>
      </c>
      <c r="G291" t="s">
        <v>9</v>
      </c>
      <c r="H291" t="s">
        <v>10</v>
      </c>
      <c r="I291" t="s">
        <v>48</v>
      </c>
      <c r="R291" t="s">
        <v>118</v>
      </c>
      <c r="S291">
        <v>5</v>
      </c>
      <c r="T291">
        <f>T290-S291</f>
        <v>44</v>
      </c>
    </row>
    <row r="292" spans="1:28" x14ac:dyDescent="0.3">
      <c r="B292" t="s">
        <v>341</v>
      </c>
      <c r="C292">
        <v>12672</v>
      </c>
      <c r="D292">
        <v>12163</v>
      </c>
      <c r="E292">
        <v>509</v>
      </c>
      <c r="F292" s="54">
        <v>4017</v>
      </c>
      <c r="G292" t="s">
        <v>348</v>
      </c>
      <c r="H292" t="s">
        <v>344</v>
      </c>
      <c r="I292" t="s">
        <v>345</v>
      </c>
      <c r="K292">
        <f>E293/C286*100</f>
        <v>2.6349653777805013</v>
      </c>
      <c r="L292">
        <f>E293/E287*100</f>
        <v>17.565359477124183</v>
      </c>
      <c r="M292">
        <f>E293/E290*100</f>
        <v>21.339950372208435</v>
      </c>
    </row>
    <row r="293" spans="1:28" x14ac:dyDescent="0.3">
      <c r="C293" t="s">
        <v>118</v>
      </c>
      <c r="D293">
        <v>79</v>
      </c>
      <c r="E293">
        <f>E292-D293</f>
        <v>430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DA71-F405-4297-BE9B-EF88C923B803}">
  <dimension ref="A1:Y39"/>
  <sheetViews>
    <sheetView topLeftCell="A15" workbookViewId="0">
      <selection activeCell="S3" sqref="S3"/>
    </sheetView>
  </sheetViews>
  <sheetFormatPr defaultRowHeight="14.4" x14ac:dyDescent="0.3"/>
  <cols>
    <col min="1" max="1" width="10.109375" customWidth="1"/>
    <col min="3" max="3" width="9.6640625" customWidth="1"/>
    <col min="4" max="4" width="10.44140625" customWidth="1"/>
    <col min="5" max="5" width="9.33203125" customWidth="1"/>
    <col min="6" max="7" width="12.5546875" customWidth="1"/>
    <col min="8" max="8" width="9.6640625" customWidth="1"/>
    <col min="9" max="9" width="10.6640625" customWidth="1"/>
    <col min="10" max="10" width="10" customWidth="1"/>
    <col min="11" max="12" width="12.88671875" customWidth="1"/>
    <col min="14" max="14" width="10.5546875" customWidth="1"/>
    <col min="19" max="20" width="11" customWidth="1"/>
    <col min="25" max="25" width="10.88671875" customWidth="1"/>
  </cols>
  <sheetData>
    <row r="1" spans="1:25" x14ac:dyDescent="0.3">
      <c r="A1" s="37" t="s">
        <v>349</v>
      </c>
    </row>
    <row r="2" spans="1:25" x14ac:dyDescent="0.3">
      <c r="B2" s="63"/>
      <c r="C2" s="98" t="s">
        <v>350</v>
      </c>
      <c r="D2" s="97"/>
      <c r="E2" s="97"/>
      <c r="F2" s="60"/>
      <c r="G2" s="64"/>
      <c r="H2" s="98" t="s">
        <v>351</v>
      </c>
      <c r="I2" s="97"/>
      <c r="J2" s="97"/>
      <c r="N2" t="s">
        <v>352</v>
      </c>
      <c r="P2" s="98" t="s">
        <v>350</v>
      </c>
      <c r="Q2" s="97"/>
      <c r="R2" s="97"/>
      <c r="S2" s="60"/>
      <c r="T2" s="64"/>
      <c r="U2" s="98" t="s">
        <v>351</v>
      </c>
      <c r="V2" s="97"/>
      <c r="W2" s="97"/>
    </row>
    <row r="3" spans="1:25" x14ac:dyDescent="0.3">
      <c r="A3" t="s">
        <v>353</v>
      </c>
      <c r="B3" s="63"/>
      <c r="C3" s="61" t="s">
        <v>354</v>
      </c>
      <c r="D3" s="60" t="s">
        <v>355</v>
      </c>
      <c r="E3" s="60" t="s">
        <v>356</v>
      </c>
      <c r="F3" s="60" t="s">
        <v>846</v>
      </c>
      <c r="G3" s="64" t="s">
        <v>845</v>
      </c>
      <c r="H3" s="61" t="s">
        <v>354</v>
      </c>
      <c r="I3" s="60" t="s">
        <v>355</v>
      </c>
      <c r="J3" s="60" t="s">
        <v>356</v>
      </c>
      <c r="K3" s="60" t="s">
        <v>357</v>
      </c>
      <c r="L3" s="64" t="s">
        <v>845</v>
      </c>
      <c r="N3" s="62"/>
      <c r="O3" s="62"/>
      <c r="P3" s="61" t="s">
        <v>354</v>
      </c>
      <c r="Q3" s="60" t="s">
        <v>355</v>
      </c>
      <c r="R3" s="60" t="s">
        <v>356</v>
      </c>
      <c r="S3" s="60" t="s">
        <v>357</v>
      </c>
      <c r="T3" s="64" t="s">
        <v>845</v>
      </c>
      <c r="U3" s="61" t="s">
        <v>354</v>
      </c>
      <c r="V3" s="60" t="s">
        <v>355</v>
      </c>
      <c r="W3" s="60" t="s">
        <v>356</v>
      </c>
      <c r="X3" s="60" t="s">
        <v>357</v>
      </c>
      <c r="Y3" s="64" t="s">
        <v>845</v>
      </c>
    </row>
    <row r="4" spans="1:25" x14ac:dyDescent="0.3">
      <c r="A4" s="62">
        <v>6</v>
      </c>
      <c r="B4" s="63">
        <v>717</v>
      </c>
      <c r="C4" s="10">
        <v>33.484525080042687</v>
      </c>
      <c r="D4">
        <v>4.1622198505869799</v>
      </c>
      <c r="E4">
        <v>2.8281750266808965</v>
      </c>
      <c r="F4">
        <v>8.4462151394422307</v>
      </c>
      <c r="G4">
        <v>67.948717948717956</v>
      </c>
      <c r="H4" s="10">
        <v>1.6607997111652677</v>
      </c>
      <c r="I4">
        <v>2.6807473598700242</v>
      </c>
      <c r="J4">
        <v>0.55059120859283328</v>
      </c>
      <c r="K4">
        <v>33.152173913043477</v>
      </c>
      <c r="L4">
        <v>20.53872053872054</v>
      </c>
      <c r="M4" s="69"/>
      <c r="N4" s="62">
        <v>0</v>
      </c>
      <c r="O4" s="63">
        <v>751</v>
      </c>
      <c r="P4" s="10">
        <v>12.607944732297064</v>
      </c>
      <c r="Q4">
        <v>3.7054482650337577</v>
      </c>
      <c r="R4">
        <v>1.0833725859632595</v>
      </c>
      <c r="S4">
        <v>8.5927770859277697</v>
      </c>
      <c r="T4">
        <v>29.237288135593221</v>
      </c>
      <c r="U4" s="10">
        <v>0.43754972155926808</v>
      </c>
      <c r="V4">
        <v>0.22642433143626461</v>
      </c>
      <c r="W4">
        <v>1.5298941313261124E-2</v>
      </c>
      <c r="X4">
        <v>3.4965034965034967</v>
      </c>
      <c r="Y4">
        <v>6.756756756756757</v>
      </c>
    </row>
    <row r="5" spans="1:25" x14ac:dyDescent="0.3">
      <c r="A5" s="62">
        <v>5</v>
      </c>
      <c r="B5" s="63">
        <v>718</v>
      </c>
      <c r="C5" s="10">
        <v>22.24793388429752</v>
      </c>
      <c r="D5">
        <v>5.1570247933884295</v>
      </c>
      <c r="E5">
        <v>4.1983471074380159</v>
      </c>
      <c r="F5">
        <v>18.87072808320951</v>
      </c>
      <c r="G5">
        <v>81.410256410256409</v>
      </c>
      <c r="H5" s="10">
        <v>2.4173760261730939</v>
      </c>
      <c r="I5">
        <v>0.96634455181606127</v>
      </c>
      <c r="J5">
        <v>0.27566568719517737</v>
      </c>
      <c r="K5">
        <v>11.403508771929824</v>
      </c>
      <c r="L5">
        <v>28.526645768025077</v>
      </c>
      <c r="M5" s="69"/>
      <c r="N5" s="62">
        <v>0</v>
      </c>
      <c r="O5" s="63">
        <v>851</v>
      </c>
      <c r="P5" s="10">
        <v>21.8125</v>
      </c>
      <c r="Q5">
        <v>1.0625</v>
      </c>
      <c r="R5">
        <v>0.375</v>
      </c>
      <c r="S5">
        <v>1.7191977077363898</v>
      </c>
      <c r="T5">
        <v>35.294117647058826</v>
      </c>
      <c r="U5" s="10">
        <v>1.2394366197183098</v>
      </c>
      <c r="V5">
        <v>0.86555697823303468</v>
      </c>
      <c r="W5">
        <v>0.19462227912932137</v>
      </c>
      <c r="X5">
        <v>15.702479338842975</v>
      </c>
      <c r="Y5">
        <v>22.485207100591715</v>
      </c>
    </row>
    <row r="6" spans="1:25" x14ac:dyDescent="0.3">
      <c r="A6" s="62">
        <v>5</v>
      </c>
      <c r="B6" s="63">
        <v>723</v>
      </c>
      <c r="C6" s="10"/>
      <c r="H6" s="10">
        <v>1.7338389089352333</v>
      </c>
      <c r="I6">
        <v>0.68191547917558559</v>
      </c>
      <c r="J6">
        <v>0.33025503027337777</v>
      </c>
      <c r="K6">
        <v>19.047619047619047</v>
      </c>
      <c r="L6">
        <v>48.430493273542602</v>
      </c>
      <c r="M6" s="69"/>
      <c r="N6" s="62">
        <v>0</v>
      </c>
      <c r="O6" s="63">
        <v>1068</v>
      </c>
      <c r="P6" s="10">
        <v>33.274285243470381</v>
      </c>
      <c r="Q6">
        <v>15.123177061876905</v>
      </c>
      <c r="R6">
        <v>6.8262338304358572</v>
      </c>
      <c r="S6">
        <v>20.515042713878913</v>
      </c>
      <c r="T6">
        <v>45.137564696268043</v>
      </c>
      <c r="U6" s="10">
        <v>4.4062478684946456</v>
      </c>
      <c r="V6">
        <v>5.4856421799331558</v>
      </c>
      <c r="W6">
        <v>3.8708137234840736</v>
      </c>
      <c r="X6">
        <v>87.848297213622288</v>
      </c>
      <c r="Y6">
        <v>70.562635996269819</v>
      </c>
    </row>
    <row r="7" spans="1:25" x14ac:dyDescent="0.3">
      <c r="A7" s="62">
        <v>3</v>
      </c>
      <c r="B7" s="63">
        <v>749</v>
      </c>
      <c r="C7" s="10">
        <v>33.105563327235558</v>
      </c>
      <c r="D7">
        <v>5.1113741525879695</v>
      </c>
      <c r="E7">
        <v>2.5664478639836434</v>
      </c>
      <c r="F7">
        <v>7.7523159434422233</v>
      </c>
      <c r="G7">
        <v>50.210526315789473</v>
      </c>
      <c r="H7" s="10">
        <v>2.4062432256665942</v>
      </c>
      <c r="I7">
        <v>0.82917840884456973</v>
      </c>
      <c r="J7">
        <v>0.24929546932581834</v>
      </c>
      <c r="K7">
        <v>20.72072072072072</v>
      </c>
      <c r="L7">
        <v>30.065359477124183</v>
      </c>
      <c r="M7" s="69"/>
      <c r="N7" s="62">
        <v>1</v>
      </c>
      <c r="O7" s="63">
        <v>881</v>
      </c>
      <c r="P7" s="10">
        <v>44.366063819714043</v>
      </c>
      <c r="Q7">
        <v>2.106808067417858</v>
      </c>
      <c r="R7">
        <v>0.20831360666603541</v>
      </c>
      <c r="S7">
        <v>0.46953366769821792</v>
      </c>
      <c r="T7">
        <v>9.8876404494382015</v>
      </c>
      <c r="U7" s="10">
        <v>0.81215525701329905</v>
      </c>
      <c r="V7">
        <v>0.27748637947954385</v>
      </c>
      <c r="W7">
        <v>7.4447565226219078E-2</v>
      </c>
      <c r="X7">
        <v>9.1666666666666661</v>
      </c>
      <c r="Y7">
        <v>26.829268292682929</v>
      </c>
    </row>
    <row r="8" spans="1:25" x14ac:dyDescent="0.3">
      <c r="A8" s="62">
        <v>0</v>
      </c>
      <c r="B8" s="63">
        <v>751</v>
      </c>
      <c r="C8" s="10">
        <v>12.607944732297064</v>
      </c>
      <c r="D8">
        <v>3.7054482650337577</v>
      </c>
      <c r="E8">
        <v>1.0833725859632595</v>
      </c>
      <c r="F8">
        <v>8.5927770859277697</v>
      </c>
      <c r="G8">
        <v>29.237288135593221</v>
      </c>
      <c r="H8" s="10">
        <v>0.43754972155926808</v>
      </c>
      <c r="I8">
        <v>0.22642433143626461</v>
      </c>
      <c r="J8">
        <v>1.5298941313261124E-2</v>
      </c>
      <c r="K8">
        <v>3.4965034965034967</v>
      </c>
      <c r="L8">
        <v>6.756756756756757</v>
      </c>
      <c r="M8" s="69"/>
      <c r="N8" s="62">
        <v>1</v>
      </c>
      <c r="O8" s="63">
        <v>921</v>
      </c>
      <c r="P8" s="10">
        <v>25.517029763731209</v>
      </c>
      <c r="Q8">
        <v>1.5342129487572875</v>
      </c>
      <c r="R8">
        <v>0.69960110463332315</v>
      </c>
      <c r="S8">
        <v>2.7417027417027415</v>
      </c>
      <c r="T8">
        <v>45.6</v>
      </c>
      <c r="U8" s="10">
        <v>0.32004358040243774</v>
      </c>
      <c r="V8">
        <v>0.11576044397534983</v>
      </c>
      <c r="W8">
        <v>2.383303258316026E-2</v>
      </c>
      <c r="X8">
        <v>7.4468085106382977</v>
      </c>
      <c r="Y8">
        <v>20.588235294117645</v>
      </c>
    </row>
    <row r="9" spans="1:25" x14ac:dyDescent="0.3">
      <c r="A9" s="62">
        <v>4</v>
      </c>
      <c r="B9" s="63">
        <v>753</v>
      </c>
      <c r="C9" s="10">
        <v>12.848751835535976</v>
      </c>
      <c r="D9">
        <v>0.39647577092511016</v>
      </c>
      <c r="E9">
        <v>0.10279001468428781</v>
      </c>
      <c r="F9">
        <v>0.8</v>
      </c>
      <c r="G9">
        <v>25.925925925925924</v>
      </c>
      <c r="H9" s="10">
        <v>1.16913327718285</v>
      </c>
      <c r="I9">
        <v>0.13436008502787472</v>
      </c>
      <c r="J9">
        <v>1.4037620823807804E-2</v>
      </c>
      <c r="K9">
        <v>1.2006861063464835</v>
      </c>
      <c r="L9">
        <v>10.44776119402985</v>
      </c>
      <c r="M9" s="69"/>
      <c r="N9" s="62">
        <v>1</v>
      </c>
      <c r="O9" s="63">
        <v>941</v>
      </c>
      <c r="P9" s="10">
        <v>11.20331950207469</v>
      </c>
      <c r="Q9">
        <v>2.1427113801782189</v>
      </c>
      <c r="R9">
        <v>0.31290388408951769</v>
      </c>
      <c r="S9">
        <v>2.7929568913175471</v>
      </c>
      <c r="T9">
        <v>14.603174603174605</v>
      </c>
      <c r="U9" s="10"/>
    </row>
    <row r="10" spans="1:25" x14ac:dyDescent="0.3">
      <c r="A10" s="62">
        <v>5</v>
      </c>
      <c r="B10" s="63">
        <v>763</v>
      </c>
      <c r="C10" s="10">
        <v>28.55797158332679</v>
      </c>
      <c r="D10">
        <v>10.856425151110763</v>
      </c>
      <c r="E10">
        <v>2.6925190360310856</v>
      </c>
      <c r="F10">
        <v>9.4282572842221004</v>
      </c>
      <c r="G10">
        <v>24.801156905278379</v>
      </c>
      <c r="H10" s="10">
        <v>1.6676398458484176</v>
      </c>
      <c r="I10">
        <v>0.95760831484292885</v>
      </c>
      <c r="J10">
        <v>0.333995095176924</v>
      </c>
      <c r="K10">
        <v>20.028011204481793</v>
      </c>
      <c r="L10">
        <v>34.878048780487802</v>
      </c>
      <c r="M10" s="69"/>
      <c r="N10" s="62">
        <v>1</v>
      </c>
      <c r="O10" s="63">
        <v>1067</v>
      </c>
      <c r="P10" s="10">
        <v>6.5445812068447919</v>
      </c>
      <c r="Q10">
        <v>1.636145301711198</v>
      </c>
      <c r="R10">
        <v>0.19513659561693183</v>
      </c>
      <c r="S10">
        <v>2.9816513761467891</v>
      </c>
      <c r="T10">
        <v>11.926605504587156</v>
      </c>
      <c r="U10" s="10">
        <v>1.6194988965338182</v>
      </c>
      <c r="V10">
        <v>4.6280669868882258</v>
      </c>
      <c r="W10">
        <v>0.5841879787095936</v>
      </c>
      <c r="X10">
        <v>36.072144288577157</v>
      </c>
      <c r="Y10">
        <v>12.622720897615707</v>
      </c>
    </row>
    <row r="11" spans="1:25" x14ac:dyDescent="0.3">
      <c r="A11" s="62">
        <v>2</v>
      </c>
      <c r="B11" s="63">
        <v>766</v>
      </c>
      <c r="C11" s="10">
        <v>15.911254301823242</v>
      </c>
      <c r="D11">
        <v>9.2260379292670418</v>
      </c>
      <c r="E11">
        <v>3.0607014717727172</v>
      </c>
      <c r="F11">
        <v>19.236079153244361</v>
      </c>
      <c r="G11">
        <v>33.17460317460317</v>
      </c>
      <c r="H11" s="10">
        <v>0.89206576125804138</v>
      </c>
      <c r="I11">
        <v>0.36311651179413867</v>
      </c>
      <c r="J11">
        <v>8.5775553967119361E-2</v>
      </c>
      <c r="K11">
        <v>9.6153846153846168</v>
      </c>
      <c r="L11">
        <v>23.622047244094489</v>
      </c>
      <c r="M11" s="69"/>
      <c r="N11" s="62">
        <v>2</v>
      </c>
      <c r="O11" s="63">
        <v>766</v>
      </c>
      <c r="P11" s="10">
        <v>15.911254301823242</v>
      </c>
      <c r="Q11">
        <v>9.2260379292670418</v>
      </c>
      <c r="R11">
        <v>3.0607014717727172</v>
      </c>
      <c r="S11">
        <v>19.236079153244361</v>
      </c>
      <c r="T11">
        <v>33.17460317460317</v>
      </c>
      <c r="U11" s="10">
        <v>0.89206576125804138</v>
      </c>
      <c r="V11">
        <v>0.36311651179413867</v>
      </c>
      <c r="W11">
        <v>8.5775553967119361E-2</v>
      </c>
      <c r="X11">
        <v>9.6153846153846168</v>
      </c>
      <c r="Y11">
        <v>23.622047244094489</v>
      </c>
    </row>
    <row r="12" spans="1:25" x14ac:dyDescent="0.3">
      <c r="A12" s="62">
        <v>4</v>
      </c>
      <c r="B12" s="63">
        <v>800</v>
      </c>
      <c r="C12" s="10">
        <v>12.41883116883117</v>
      </c>
      <c r="D12">
        <v>3.8790157211209841</v>
      </c>
      <c r="E12">
        <v>1.1534518113465482</v>
      </c>
      <c r="F12">
        <v>9.2879256965944279</v>
      </c>
      <c r="G12">
        <v>29.735682819383257</v>
      </c>
      <c r="H12" s="10">
        <v>0.2945373941031792</v>
      </c>
      <c r="I12">
        <v>0.61640300003036463</v>
      </c>
      <c r="J12">
        <v>2.1255275863116024E-2</v>
      </c>
      <c r="K12">
        <v>7.216494845360824</v>
      </c>
      <c r="L12">
        <v>3.4482758620689653</v>
      </c>
      <c r="M12" s="69"/>
      <c r="N12" s="62">
        <v>2</v>
      </c>
      <c r="O12" s="63">
        <v>870</v>
      </c>
      <c r="P12" s="10">
        <v>23.854317414375302</v>
      </c>
      <c r="Q12">
        <v>5.6520340890818463</v>
      </c>
      <c r="R12">
        <v>1.1979417912847725</v>
      </c>
      <c r="S12">
        <v>5.0219076508257503</v>
      </c>
      <c r="T12">
        <v>21.194879089615931</v>
      </c>
      <c r="U12" s="10">
        <v>0.85512849670229696</v>
      </c>
      <c r="V12">
        <v>1.0006822833750284</v>
      </c>
      <c r="W12">
        <v>0.17739367750739141</v>
      </c>
      <c r="X12">
        <v>20.74468085106383</v>
      </c>
      <c r="Y12">
        <v>17.727272727272727</v>
      </c>
    </row>
    <row r="13" spans="1:25" x14ac:dyDescent="0.3">
      <c r="A13" s="62">
        <v>5</v>
      </c>
      <c r="B13" s="63">
        <v>816</v>
      </c>
      <c r="C13" s="10">
        <v>33.842690170530751</v>
      </c>
      <c r="D13">
        <v>46.59896531902664</v>
      </c>
      <c r="E13">
        <v>28.563901130484766</v>
      </c>
      <c r="F13">
        <v>84.401981599433824</v>
      </c>
      <c r="G13">
        <v>61.297286184210535</v>
      </c>
      <c r="H13" s="10">
        <v>1.1525688611056846</v>
      </c>
      <c r="I13">
        <v>1.7659699159992188</v>
      </c>
      <c r="J13">
        <v>0.36335221722992772</v>
      </c>
      <c r="K13">
        <v>31.525423728813561</v>
      </c>
      <c r="L13">
        <v>20.575221238938052</v>
      </c>
      <c r="M13" s="69"/>
      <c r="N13" s="62">
        <v>2</v>
      </c>
      <c r="O13" s="63">
        <v>1092</v>
      </c>
      <c r="P13" s="10">
        <v>39.327843311818384</v>
      </c>
      <c r="Q13">
        <v>11.723792566214112</v>
      </c>
      <c r="R13">
        <v>1.0182506120632093</v>
      </c>
      <c r="S13">
        <v>2.5891341256366727</v>
      </c>
      <c r="T13">
        <v>8.6853345989558619</v>
      </c>
      <c r="U13" s="10">
        <v>0.48135549707977665</v>
      </c>
      <c r="V13">
        <v>0.87285796803799509</v>
      </c>
      <c r="W13">
        <v>6.4180732943970212E-2</v>
      </c>
      <c r="X13">
        <v>13.333333333333334</v>
      </c>
      <c r="Y13">
        <v>7.3529411764705888</v>
      </c>
    </row>
    <row r="14" spans="1:25" x14ac:dyDescent="0.3">
      <c r="A14" s="62">
        <v>3</v>
      </c>
      <c r="B14" s="63">
        <v>818</v>
      </c>
      <c r="C14" s="10">
        <v>33.988095238095241</v>
      </c>
      <c r="D14">
        <v>18.901098901098901</v>
      </c>
      <c r="E14">
        <v>9.8672161172161168</v>
      </c>
      <c r="F14">
        <v>29.031388926310122</v>
      </c>
      <c r="G14">
        <v>52.204457364341081</v>
      </c>
      <c r="H14" s="10">
        <v>0.50029429075927012</v>
      </c>
      <c r="I14">
        <v>0.82401412595644496</v>
      </c>
      <c r="J14">
        <v>5.6182781315212156E-2</v>
      </c>
      <c r="K14">
        <v>11.229946524064172</v>
      </c>
      <c r="L14">
        <v>6.8181818181818175</v>
      </c>
      <c r="M14" s="69"/>
    </row>
    <row r="15" spans="1:25" x14ac:dyDescent="0.3">
      <c r="A15" s="62">
        <v>5</v>
      </c>
      <c r="B15" s="63">
        <v>839</v>
      </c>
      <c r="C15" s="10">
        <v>14.992346380931554</v>
      </c>
      <c r="D15">
        <v>6.0922807784823965</v>
      </c>
      <c r="E15">
        <v>0.75224141701290181</v>
      </c>
      <c r="F15">
        <v>5.0175029171528589</v>
      </c>
      <c r="G15">
        <v>12.347451543431443</v>
      </c>
      <c r="H15" s="10">
        <v>1.5051692681937967</v>
      </c>
      <c r="I15">
        <v>1.4443543482667747</v>
      </c>
      <c r="J15">
        <v>0.27620109466855869</v>
      </c>
      <c r="K15">
        <v>18.350168350168349</v>
      </c>
      <c r="L15">
        <v>19.12280701754386</v>
      </c>
      <c r="M15" s="69"/>
      <c r="N15" t="s">
        <v>358</v>
      </c>
      <c r="P15" s="98" t="s">
        <v>350</v>
      </c>
      <c r="Q15" s="97"/>
      <c r="R15" s="97"/>
      <c r="S15" s="60"/>
      <c r="T15" s="64"/>
      <c r="U15" s="98" t="s">
        <v>351</v>
      </c>
      <c r="V15" s="97"/>
      <c r="W15" s="97"/>
    </row>
    <row r="16" spans="1:25" x14ac:dyDescent="0.3">
      <c r="A16" s="62">
        <v>0</v>
      </c>
      <c r="B16" s="63">
        <v>851</v>
      </c>
      <c r="C16" s="10">
        <v>21.8125</v>
      </c>
      <c r="D16">
        <v>1.0625</v>
      </c>
      <c r="E16">
        <v>0.375</v>
      </c>
      <c r="F16">
        <v>1.7191977077363898</v>
      </c>
      <c r="G16">
        <v>35.294117647058826</v>
      </c>
      <c r="H16" s="10">
        <v>1.2394366197183098</v>
      </c>
      <c r="I16">
        <v>0.86555697823303468</v>
      </c>
      <c r="J16">
        <v>0.19462227912932137</v>
      </c>
      <c r="K16">
        <v>15.702479338842975</v>
      </c>
      <c r="L16">
        <v>22.485207100591715</v>
      </c>
      <c r="M16" s="69"/>
      <c r="N16" s="62"/>
      <c r="O16" s="62"/>
      <c r="P16" s="61" t="s">
        <v>354</v>
      </c>
      <c r="Q16" s="60" t="s">
        <v>355</v>
      </c>
      <c r="R16" s="60" t="s">
        <v>356</v>
      </c>
      <c r="S16" s="60" t="s">
        <v>357</v>
      </c>
      <c r="T16" s="64" t="s">
        <v>845</v>
      </c>
      <c r="U16" s="61" t="s">
        <v>354</v>
      </c>
      <c r="V16" s="60" t="s">
        <v>355</v>
      </c>
      <c r="W16" s="60" t="s">
        <v>356</v>
      </c>
      <c r="X16" s="60" t="s">
        <v>357</v>
      </c>
      <c r="Y16" s="64" t="s">
        <v>845</v>
      </c>
    </row>
    <row r="17" spans="1:25" x14ac:dyDescent="0.3">
      <c r="A17" s="62">
        <v>4</v>
      </c>
      <c r="B17" s="63">
        <v>856</v>
      </c>
      <c r="C17" s="10">
        <v>18.338442025155903</v>
      </c>
      <c r="D17">
        <v>4.7246591269421838</v>
      </c>
      <c r="E17">
        <v>1.025261600253673</v>
      </c>
      <c r="F17">
        <v>5.5907780979827093</v>
      </c>
      <c r="G17">
        <v>21.700223713646533</v>
      </c>
      <c r="H17" s="10">
        <v>1.229237872519038</v>
      </c>
      <c r="I17">
        <v>0.48869700785512982</v>
      </c>
      <c r="J17">
        <v>0.1529051987767584</v>
      </c>
      <c r="K17">
        <v>12.439024390243903</v>
      </c>
      <c r="L17">
        <v>31.288343558282211</v>
      </c>
      <c r="M17" s="69"/>
      <c r="N17" s="62">
        <v>3</v>
      </c>
      <c r="O17" s="63">
        <v>749</v>
      </c>
      <c r="P17" s="10">
        <v>33.105563327235558</v>
      </c>
      <c r="Q17">
        <v>5.1113741525879695</v>
      </c>
      <c r="R17">
        <v>2.5664478639836434</v>
      </c>
      <c r="S17">
        <v>7.7523159434422233</v>
      </c>
      <c r="T17">
        <v>50.210526315789473</v>
      </c>
      <c r="U17" s="10">
        <v>2.4062432256665942</v>
      </c>
      <c r="V17">
        <v>0.82917840884456973</v>
      </c>
      <c r="W17">
        <v>0.24929546932581834</v>
      </c>
      <c r="X17">
        <v>20.72072072072072</v>
      </c>
      <c r="Y17">
        <v>30.065359477124183</v>
      </c>
    </row>
    <row r="18" spans="1:25" x14ac:dyDescent="0.3">
      <c r="A18" s="62">
        <v>2</v>
      </c>
      <c r="B18" s="63">
        <v>870</v>
      </c>
      <c r="C18" s="10">
        <v>23.854317414375302</v>
      </c>
      <c r="D18">
        <v>5.6520340890818463</v>
      </c>
      <c r="E18">
        <v>1.1979417912847725</v>
      </c>
      <c r="F18">
        <v>5.0219076508257503</v>
      </c>
      <c r="G18">
        <v>21.194879089615931</v>
      </c>
      <c r="H18" s="10">
        <v>0.85512849670229696</v>
      </c>
      <c r="I18">
        <v>1.0006822833750284</v>
      </c>
      <c r="J18">
        <v>0.17739367750739141</v>
      </c>
      <c r="K18">
        <v>20.74468085106383</v>
      </c>
      <c r="L18">
        <v>17.727272727272727</v>
      </c>
      <c r="M18" s="69"/>
      <c r="N18" s="62">
        <v>3</v>
      </c>
      <c r="O18" s="63">
        <v>818</v>
      </c>
      <c r="P18" s="10">
        <v>33.988095238095241</v>
      </c>
      <c r="Q18">
        <v>18.901098901098901</v>
      </c>
      <c r="R18">
        <v>9.8672161172161168</v>
      </c>
      <c r="S18">
        <v>29.031388926310122</v>
      </c>
      <c r="T18">
        <v>52.204457364341081</v>
      </c>
      <c r="U18" s="10">
        <v>0.50029429075927012</v>
      </c>
      <c r="V18">
        <v>0.82401412595644496</v>
      </c>
      <c r="W18">
        <v>5.6182781315212156E-2</v>
      </c>
      <c r="X18">
        <v>11.229946524064172</v>
      </c>
      <c r="Y18">
        <v>6.8181818181818175</v>
      </c>
    </row>
    <row r="19" spans="1:25" x14ac:dyDescent="0.3">
      <c r="A19" s="62">
        <v>1</v>
      </c>
      <c r="B19" s="63">
        <v>881</v>
      </c>
      <c r="C19" s="10">
        <v>44.366063819714043</v>
      </c>
      <c r="D19">
        <v>2.106808067417858</v>
      </c>
      <c r="E19">
        <v>0.20831360666603541</v>
      </c>
      <c r="F19">
        <v>0.46953366769821792</v>
      </c>
      <c r="G19">
        <v>9.8876404494382015</v>
      </c>
      <c r="H19" s="10">
        <v>0.81215525701329905</v>
      </c>
      <c r="I19">
        <v>0.27748637947954385</v>
      </c>
      <c r="J19">
        <v>7.4447565226219078E-2</v>
      </c>
      <c r="K19">
        <v>9.1666666666666661</v>
      </c>
      <c r="L19">
        <v>26.829268292682929</v>
      </c>
      <c r="M19" s="69"/>
      <c r="N19" s="62">
        <v>3</v>
      </c>
      <c r="O19" s="63">
        <v>929</v>
      </c>
      <c r="P19" s="10">
        <v>15.477665956075553</v>
      </c>
      <c r="Q19">
        <v>1.3732586386396313</v>
      </c>
      <c r="R19">
        <v>0.41643944276436473</v>
      </c>
      <c r="S19">
        <v>2.6905829596412558</v>
      </c>
      <c r="T19">
        <v>30.324909747292416</v>
      </c>
      <c r="U19" s="10">
        <v>1.008555548616749</v>
      </c>
      <c r="V19">
        <v>0.49647161681134078</v>
      </c>
      <c r="W19">
        <v>0.18110285393118092</v>
      </c>
      <c r="X19">
        <v>17.956656346749224</v>
      </c>
      <c r="Y19">
        <v>36.477987421383645</v>
      </c>
    </row>
    <row r="20" spans="1:25" x14ac:dyDescent="0.3">
      <c r="A20" s="62">
        <v>6</v>
      </c>
      <c r="B20" s="63">
        <v>882</v>
      </c>
      <c r="C20" s="10">
        <v>39.079563182527302</v>
      </c>
      <c r="D20">
        <v>3.414803258797019</v>
      </c>
      <c r="E20">
        <v>0.28601144045761828</v>
      </c>
      <c r="F20">
        <v>0.73186959414504327</v>
      </c>
      <c r="G20">
        <v>8.3756345177664979</v>
      </c>
      <c r="H20" s="10">
        <v>0.97541057980219581</v>
      </c>
      <c r="I20">
        <v>0.793938844025043</v>
      </c>
      <c r="J20">
        <v>0.10434624807186281</v>
      </c>
      <c r="K20">
        <v>10.697674418604651</v>
      </c>
      <c r="L20">
        <v>13.142857142857142</v>
      </c>
      <c r="M20" s="69"/>
      <c r="N20" s="62">
        <v>3</v>
      </c>
      <c r="O20" s="63">
        <v>977</v>
      </c>
      <c r="P20" s="10">
        <v>37.227810323864261</v>
      </c>
      <c r="Q20">
        <v>3.4762904830330497</v>
      </c>
      <c r="R20">
        <v>1.3761467889908259</v>
      </c>
      <c r="S20">
        <v>3.6965558194774344</v>
      </c>
      <c r="T20">
        <v>39.586645468998412</v>
      </c>
      <c r="U20" s="10">
        <v>0.43976489492156118</v>
      </c>
      <c r="V20">
        <v>2.8796143600152226</v>
      </c>
      <c r="W20">
        <v>4.2285086050150109E-3</v>
      </c>
      <c r="X20">
        <v>0.96153846153846156</v>
      </c>
      <c r="Y20">
        <v>0.14684287812041116</v>
      </c>
    </row>
    <row r="21" spans="1:25" x14ac:dyDescent="0.3">
      <c r="A21" s="62">
        <v>6</v>
      </c>
      <c r="B21" s="63">
        <v>885</v>
      </c>
      <c r="C21" s="10">
        <v>25.067897881586092</v>
      </c>
      <c r="D21">
        <v>0.37117508600398336</v>
      </c>
      <c r="E21">
        <v>9.9583559659605303E-2</v>
      </c>
      <c r="F21">
        <v>0.39725532683279163</v>
      </c>
      <c r="G21">
        <v>26.829268292682929</v>
      </c>
      <c r="H21" s="10"/>
      <c r="M21" s="69"/>
      <c r="N21" s="62">
        <v>3</v>
      </c>
      <c r="O21" s="63">
        <v>1096</v>
      </c>
      <c r="P21" s="10">
        <v>15.000919173968994</v>
      </c>
      <c r="Q21">
        <v>12.347570316808627</v>
      </c>
      <c r="R21">
        <v>2.6349653777805013</v>
      </c>
      <c r="S21">
        <v>17.565359477124183</v>
      </c>
      <c r="T21">
        <v>21.339950372208435</v>
      </c>
      <c r="U21" s="10">
        <v>0.90262698514071615</v>
      </c>
      <c r="V21">
        <v>1.1623451270915826</v>
      </c>
      <c r="W21">
        <v>0.18733767616128072</v>
      </c>
      <c r="X21">
        <v>20.754716981132077</v>
      </c>
      <c r="Y21">
        <v>16.117216117216117</v>
      </c>
    </row>
    <row r="22" spans="1:25" x14ac:dyDescent="0.3">
      <c r="A22" s="62">
        <v>1</v>
      </c>
      <c r="B22" s="63">
        <v>921</v>
      </c>
      <c r="C22" s="10">
        <v>25.517029763731209</v>
      </c>
      <c r="D22">
        <v>1.5342129487572875</v>
      </c>
      <c r="E22">
        <v>0.69960110463332315</v>
      </c>
      <c r="F22">
        <v>2.7417027417027415</v>
      </c>
      <c r="G22">
        <v>45.6</v>
      </c>
      <c r="H22" s="10">
        <v>0.32004358040243774</v>
      </c>
      <c r="I22">
        <v>0.11576044397534983</v>
      </c>
      <c r="J22">
        <v>2.383303258316026E-2</v>
      </c>
      <c r="K22">
        <v>7.4468085106382977</v>
      </c>
      <c r="L22">
        <v>20.588235294117645</v>
      </c>
      <c r="M22" s="69"/>
      <c r="N22" s="62">
        <v>4</v>
      </c>
      <c r="O22" s="63">
        <v>753</v>
      </c>
      <c r="P22" s="10">
        <v>12.848751835535976</v>
      </c>
      <c r="Q22">
        <v>0.39647577092511016</v>
      </c>
      <c r="R22">
        <v>0.10279001468428781</v>
      </c>
      <c r="S22">
        <v>0.8</v>
      </c>
      <c r="T22">
        <v>25.925925925925924</v>
      </c>
      <c r="U22" s="10">
        <v>1.16913327718285</v>
      </c>
      <c r="V22">
        <v>0.13436008502787472</v>
      </c>
      <c r="W22">
        <v>1.4037620823807804E-2</v>
      </c>
      <c r="X22">
        <v>1.2006861063464835</v>
      </c>
      <c r="Y22">
        <v>10.44776119402985</v>
      </c>
    </row>
    <row r="23" spans="1:25" x14ac:dyDescent="0.3">
      <c r="A23" s="62">
        <v>3</v>
      </c>
      <c r="B23" s="63">
        <v>929</v>
      </c>
      <c r="C23" s="10">
        <v>15.477665956075553</v>
      </c>
      <c r="D23">
        <v>1.3732586386396313</v>
      </c>
      <c r="E23">
        <v>0.41643944276436473</v>
      </c>
      <c r="F23">
        <v>2.6905829596412558</v>
      </c>
      <c r="G23">
        <v>30.324909747292416</v>
      </c>
      <c r="H23" s="10">
        <v>1.008555548616749</v>
      </c>
      <c r="I23">
        <v>0.49647161681134078</v>
      </c>
      <c r="J23">
        <v>0.18110285393118092</v>
      </c>
      <c r="K23">
        <v>17.956656346749224</v>
      </c>
      <c r="L23">
        <v>36.477987421383645</v>
      </c>
      <c r="M23" s="69"/>
      <c r="N23" s="62">
        <v>4</v>
      </c>
      <c r="O23" s="63">
        <v>800</v>
      </c>
      <c r="P23" s="10">
        <v>12.41883116883117</v>
      </c>
      <c r="Q23">
        <v>3.8790157211209841</v>
      </c>
      <c r="R23">
        <v>1.1534518113465482</v>
      </c>
      <c r="S23">
        <v>9.2879256965944279</v>
      </c>
      <c r="T23">
        <v>29.735682819383257</v>
      </c>
      <c r="U23" s="10">
        <v>0.2945373941031792</v>
      </c>
      <c r="V23">
        <v>0.61640300003036463</v>
      </c>
      <c r="W23">
        <v>2.1255275863116024E-2</v>
      </c>
      <c r="X23">
        <v>7.216494845360824</v>
      </c>
      <c r="Y23">
        <v>3.4482758620689653</v>
      </c>
    </row>
    <row r="24" spans="1:25" x14ac:dyDescent="0.3">
      <c r="A24" s="62">
        <v>1</v>
      </c>
      <c r="B24" s="63">
        <v>941</v>
      </c>
      <c r="C24" s="10">
        <v>11.20331950207469</v>
      </c>
      <c r="D24">
        <v>2.1427113801782189</v>
      </c>
      <c r="E24">
        <v>0.31290388408951769</v>
      </c>
      <c r="F24">
        <v>2.7929568913175471</v>
      </c>
      <c r="G24">
        <v>14.603174603174605</v>
      </c>
      <c r="H24" s="10"/>
      <c r="M24" s="69"/>
      <c r="N24" s="62">
        <v>4</v>
      </c>
      <c r="O24" s="63">
        <v>856</v>
      </c>
      <c r="P24" s="10">
        <v>18.338442025155903</v>
      </c>
      <c r="Q24">
        <v>4.7246591269421838</v>
      </c>
      <c r="R24">
        <v>1.025261600253673</v>
      </c>
      <c r="S24">
        <v>5.5907780979827093</v>
      </c>
      <c r="T24">
        <v>21.700223713646533</v>
      </c>
      <c r="U24" s="10">
        <v>1.229237872519038</v>
      </c>
      <c r="V24">
        <v>0.48869700785512982</v>
      </c>
      <c r="W24">
        <v>0.1529051987767584</v>
      </c>
      <c r="X24">
        <v>12.439024390243903</v>
      </c>
      <c r="Y24">
        <v>31.288343558282211</v>
      </c>
    </row>
    <row r="25" spans="1:25" x14ac:dyDescent="0.3">
      <c r="A25" s="62">
        <v>4</v>
      </c>
      <c r="B25" s="63">
        <v>955</v>
      </c>
      <c r="C25" s="10">
        <v>31.551668286362162</v>
      </c>
      <c r="D25">
        <v>5.5393586005830908</v>
      </c>
      <c r="E25">
        <v>2.6563006154842888</v>
      </c>
      <c r="F25">
        <v>8.4188911704312108</v>
      </c>
      <c r="G25">
        <v>47.953216374269005</v>
      </c>
      <c r="H25" s="10">
        <v>2.7337185950243863</v>
      </c>
      <c r="I25">
        <v>3.8526169105291199</v>
      </c>
      <c r="J25">
        <v>1.2131644739538505</v>
      </c>
      <c r="K25">
        <v>44.377811094452774</v>
      </c>
      <c r="L25">
        <v>31.48936170212766</v>
      </c>
      <c r="M25" s="69"/>
      <c r="N25" s="62">
        <v>4</v>
      </c>
      <c r="O25" s="63">
        <v>955</v>
      </c>
      <c r="P25" s="10">
        <v>31.551668286362162</v>
      </c>
      <c r="Q25">
        <v>5.5393586005830908</v>
      </c>
      <c r="R25">
        <v>2.6563006154842888</v>
      </c>
      <c r="S25">
        <v>8.4188911704312108</v>
      </c>
      <c r="T25">
        <v>47.953216374269005</v>
      </c>
      <c r="U25" s="10">
        <v>2.7337185950243863</v>
      </c>
      <c r="V25">
        <v>3.8526169105291199</v>
      </c>
      <c r="W25">
        <v>1.2131644739538505</v>
      </c>
      <c r="X25">
        <v>44.377811094452774</v>
      </c>
      <c r="Y25">
        <v>31.48936170212766</v>
      </c>
    </row>
    <row r="26" spans="1:25" x14ac:dyDescent="0.3">
      <c r="A26" s="62">
        <v>3</v>
      </c>
      <c r="B26" s="63">
        <v>977</v>
      </c>
      <c r="C26" s="10">
        <v>37.227810323864261</v>
      </c>
      <c r="D26">
        <v>3.4762904830330497</v>
      </c>
      <c r="E26">
        <v>1.3761467889908259</v>
      </c>
      <c r="F26">
        <v>3.6965558194774344</v>
      </c>
      <c r="G26">
        <v>39.586645468998412</v>
      </c>
      <c r="H26" s="10">
        <v>0.43976489492156118</v>
      </c>
      <c r="I26">
        <v>2.8796143600152226</v>
      </c>
      <c r="J26">
        <v>4.2285086050150109E-3</v>
      </c>
      <c r="K26">
        <v>0.96153846153846156</v>
      </c>
      <c r="L26">
        <v>0.14684287812041116</v>
      </c>
      <c r="M26" s="69"/>
      <c r="N26" s="62">
        <v>4</v>
      </c>
      <c r="O26" s="63">
        <v>1076</v>
      </c>
      <c r="P26" s="10">
        <v>12.077702702702704</v>
      </c>
      <c r="Q26">
        <v>6.104115479115479</v>
      </c>
      <c r="R26">
        <v>1.2208230958230959</v>
      </c>
      <c r="S26">
        <v>10.10807374443738</v>
      </c>
      <c r="T26">
        <v>20</v>
      </c>
      <c r="U26" s="10">
        <v>0.817968930373693</v>
      </c>
      <c r="V26">
        <v>0.53102015237969591</v>
      </c>
      <c r="W26">
        <v>0.1121409017447805</v>
      </c>
      <c r="X26">
        <v>13.709677419354838</v>
      </c>
      <c r="Y26">
        <v>21.118012422360248</v>
      </c>
    </row>
    <row r="27" spans="1:25" x14ac:dyDescent="0.3">
      <c r="A27" s="62">
        <v>6</v>
      </c>
      <c r="B27" s="63">
        <v>1003</v>
      </c>
      <c r="C27" s="10">
        <v>19.270598829356146</v>
      </c>
      <c r="D27">
        <v>3.971184151283206</v>
      </c>
      <c r="E27">
        <v>0.44124268347591172</v>
      </c>
      <c r="F27">
        <v>2.2897196261682242</v>
      </c>
      <c r="G27">
        <v>11.111111111111111</v>
      </c>
      <c r="H27" s="10">
        <v>1.5403323875152006</v>
      </c>
      <c r="I27">
        <v>0.70598567761113362</v>
      </c>
      <c r="J27">
        <v>0.27361167409809489</v>
      </c>
      <c r="K27">
        <v>17.763157894736842</v>
      </c>
      <c r="L27">
        <v>38.755980861244019</v>
      </c>
      <c r="M27" s="69"/>
    </row>
    <row r="28" spans="1:25" x14ac:dyDescent="0.3">
      <c r="A28" s="62">
        <v>1</v>
      </c>
      <c r="B28" s="63">
        <v>1067</v>
      </c>
      <c r="C28" s="10">
        <v>6.5445812068447919</v>
      </c>
      <c r="D28">
        <v>1.636145301711198</v>
      </c>
      <c r="E28">
        <v>0.19513659561693183</v>
      </c>
      <c r="F28">
        <v>2.9816513761467891</v>
      </c>
      <c r="G28">
        <v>11.926605504587156</v>
      </c>
      <c r="H28" s="10">
        <v>1.6194988965338182</v>
      </c>
      <c r="I28">
        <v>4.6280669868882258</v>
      </c>
      <c r="J28">
        <v>0.5841879787095936</v>
      </c>
      <c r="K28">
        <v>36.072144288577157</v>
      </c>
      <c r="L28">
        <v>12.622720897615707</v>
      </c>
      <c r="M28" s="69"/>
      <c r="N28" t="s">
        <v>359</v>
      </c>
      <c r="P28" s="98" t="s">
        <v>350</v>
      </c>
      <c r="Q28" s="97"/>
      <c r="R28" s="97"/>
      <c r="S28" s="60"/>
      <c r="T28" s="64"/>
      <c r="U28" s="98" t="s">
        <v>351</v>
      </c>
      <c r="V28" s="97"/>
      <c r="W28" s="97"/>
    </row>
    <row r="29" spans="1:25" x14ac:dyDescent="0.3">
      <c r="A29" s="62">
        <v>0</v>
      </c>
      <c r="B29" s="63">
        <v>1068</v>
      </c>
      <c r="C29" s="10">
        <v>33.274285243470381</v>
      </c>
      <c r="D29">
        <v>15.123177061876905</v>
      </c>
      <c r="E29">
        <v>6.8262338304358572</v>
      </c>
      <c r="F29">
        <v>20.515042713878913</v>
      </c>
      <c r="G29">
        <v>45.137564696268043</v>
      </c>
      <c r="H29" s="10">
        <v>4.4062478684946456</v>
      </c>
      <c r="I29">
        <v>5.4856421799331558</v>
      </c>
      <c r="J29">
        <v>3.8708137234840736</v>
      </c>
      <c r="K29">
        <v>87.848297213622288</v>
      </c>
      <c r="L29">
        <v>70.562635996269819</v>
      </c>
      <c r="M29" s="69"/>
      <c r="N29" s="62"/>
      <c r="O29" s="62"/>
      <c r="P29" s="61" t="s">
        <v>354</v>
      </c>
      <c r="Q29" s="60" t="s">
        <v>355</v>
      </c>
      <c r="R29" s="60" t="s">
        <v>356</v>
      </c>
      <c r="S29" s="60" t="s">
        <v>357</v>
      </c>
      <c r="T29" s="64" t="s">
        <v>845</v>
      </c>
      <c r="U29" s="61" t="s">
        <v>354</v>
      </c>
      <c r="V29" s="60" t="s">
        <v>355</v>
      </c>
      <c r="W29" s="60" t="s">
        <v>356</v>
      </c>
      <c r="X29" s="60" t="s">
        <v>357</v>
      </c>
      <c r="Y29" s="64" t="s">
        <v>845</v>
      </c>
    </row>
    <row r="30" spans="1:25" x14ac:dyDescent="0.3">
      <c r="A30" s="62">
        <v>6</v>
      </c>
      <c r="B30" s="63">
        <v>1075</v>
      </c>
      <c r="C30" s="10">
        <v>13.412934398810631</v>
      </c>
      <c r="D30">
        <v>4.3439881062999444</v>
      </c>
      <c r="E30">
        <v>0.96636312952982706</v>
      </c>
      <c r="F30">
        <v>7.2047107724281263</v>
      </c>
      <c r="G30">
        <v>22.245989304812834</v>
      </c>
      <c r="H30" s="10">
        <v>2.1746949616799931</v>
      </c>
      <c r="I30">
        <v>3.048999806324876</v>
      </c>
      <c r="J30">
        <v>1.0181777937636611</v>
      </c>
      <c r="K30">
        <v>46.819338422391859</v>
      </c>
      <c r="L30">
        <v>33.393829401088929</v>
      </c>
      <c r="M30" s="69"/>
      <c r="N30" s="62">
        <v>5</v>
      </c>
      <c r="O30" s="63">
        <v>718</v>
      </c>
      <c r="P30" s="10">
        <v>22.24793388429752</v>
      </c>
      <c r="Q30">
        <v>5.1570247933884295</v>
      </c>
      <c r="R30">
        <v>4.1983471074380159</v>
      </c>
      <c r="S30">
        <v>18.87072808320951</v>
      </c>
      <c r="T30">
        <v>81.410256410256409</v>
      </c>
      <c r="U30" s="10">
        <v>2.4173760261730939</v>
      </c>
      <c r="V30">
        <v>0.96634455181606127</v>
      </c>
      <c r="W30">
        <v>0.27566568719517737</v>
      </c>
      <c r="X30">
        <v>11.403508771929824</v>
      </c>
      <c r="Y30">
        <v>28.526645768025077</v>
      </c>
    </row>
    <row r="31" spans="1:25" x14ac:dyDescent="0.3">
      <c r="A31" s="62">
        <v>4</v>
      </c>
      <c r="B31" s="63">
        <v>1076</v>
      </c>
      <c r="C31" s="10">
        <v>12.077702702702704</v>
      </c>
      <c r="D31">
        <v>6.104115479115479</v>
      </c>
      <c r="E31">
        <v>1.2208230958230959</v>
      </c>
      <c r="F31">
        <v>10.10807374443738</v>
      </c>
      <c r="G31">
        <v>20</v>
      </c>
      <c r="H31" s="10">
        <v>0.817968930373693</v>
      </c>
      <c r="I31">
        <v>0.53102015237969591</v>
      </c>
      <c r="J31">
        <v>0.1121409017447805</v>
      </c>
      <c r="K31">
        <v>13.709677419354838</v>
      </c>
      <c r="L31">
        <v>21.118012422360248</v>
      </c>
      <c r="M31" s="69"/>
      <c r="N31" s="62">
        <v>5</v>
      </c>
      <c r="O31" s="63">
        <v>723</v>
      </c>
      <c r="P31" s="10"/>
      <c r="U31" s="10">
        <v>1.7338389089352333</v>
      </c>
      <c r="V31">
        <v>0.68191547917558559</v>
      </c>
      <c r="W31">
        <v>0.33025503027337777</v>
      </c>
      <c r="X31">
        <v>19.047619047619047</v>
      </c>
      <c r="Y31">
        <v>48.430493273542602</v>
      </c>
    </row>
    <row r="32" spans="1:25" x14ac:dyDescent="0.3">
      <c r="A32" s="62">
        <v>2</v>
      </c>
      <c r="B32" s="63">
        <v>1092</v>
      </c>
      <c r="C32" s="10">
        <v>39.327843311818384</v>
      </c>
      <c r="D32">
        <v>11.723792566214112</v>
      </c>
      <c r="E32">
        <v>1.0182506120632093</v>
      </c>
      <c r="F32">
        <v>2.5891341256366727</v>
      </c>
      <c r="G32">
        <v>8.6853345989558619</v>
      </c>
      <c r="H32" s="10">
        <v>0.48135549707977665</v>
      </c>
      <c r="I32">
        <v>0.87285796803799509</v>
      </c>
      <c r="J32">
        <v>6.4180732943970212E-2</v>
      </c>
      <c r="K32">
        <v>13.333333333333334</v>
      </c>
      <c r="L32">
        <v>7.3529411764705888</v>
      </c>
      <c r="M32" s="69"/>
      <c r="N32" s="62">
        <v>5</v>
      </c>
      <c r="O32" s="63">
        <v>763</v>
      </c>
      <c r="P32" s="10">
        <v>28.55797158332679</v>
      </c>
      <c r="Q32">
        <v>10.856425151110763</v>
      </c>
      <c r="R32">
        <v>2.6925190360310856</v>
      </c>
      <c r="S32">
        <v>9.4282572842221004</v>
      </c>
      <c r="T32">
        <v>24.801156905278379</v>
      </c>
      <c r="U32" s="10">
        <v>1.6676398458484176</v>
      </c>
      <c r="V32">
        <v>0.95760831484292885</v>
      </c>
      <c r="W32">
        <v>0.333995095176924</v>
      </c>
      <c r="X32">
        <v>20.028011204481793</v>
      </c>
      <c r="Y32">
        <v>34.878048780487802</v>
      </c>
    </row>
    <row r="33" spans="1:25" x14ac:dyDescent="0.3">
      <c r="A33" s="62">
        <v>3</v>
      </c>
      <c r="B33" s="63">
        <v>1096</v>
      </c>
      <c r="C33" s="10">
        <v>15.000919173968994</v>
      </c>
      <c r="D33">
        <v>12.347570316808627</v>
      </c>
      <c r="E33">
        <v>2.6349653777805013</v>
      </c>
      <c r="F33">
        <v>17.565359477124183</v>
      </c>
      <c r="G33">
        <v>21.339950372208435</v>
      </c>
      <c r="H33" s="10">
        <v>0.90262698514071615</v>
      </c>
      <c r="I33">
        <v>1.1623451270915826</v>
      </c>
      <c r="J33">
        <v>0.18733767616128072</v>
      </c>
      <c r="K33">
        <v>20.754716981132077</v>
      </c>
      <c r="L33">
        <v>16.117216117216117</v>
      </c>
      <c r="M33" s="69"/>
      <c r="N33" s="62">
        <v>5</v>
      </c>
      <c r="O33" s="63">
        <v>816</v>
      </c>
      <c r="P33" s="10">
        <v>33.842690170530751</v>
      </c>
      <c r="Q33">
        <v>46.59896531902664</v>
      </c>
      <c r="R33">
        <v>28.563901130484766</v>
      </c>
      <c r="S33">
        <v>84.401981599433824</v>
      </c>
      <c r="T33">
        <v>61.297286184210535</v>
      </c>
      <c r="U33" s="10">
        <v>1.1525688611056846</v>
      </c>
      <c r="V33">
        <v>1.7659699159992188</v>
      </c>
      <c r="W33">
        <v>0.36335221722992772</v>
      </c>
      <c r="X33">
        <v>31.525423728813561</v>
      </c>
      <c r="Y33">
        <v>20.575221238938052</v>
      </c>
    </row>
    <row r="34" spans="1:25" x14ac:dyDescent="0.3">
      <c r="N34" s="62">
        <v>5</v>
      </c>
      <c r="O34" s="63">
        <v>839</v>
      </c>
      <c r="P34" s="10">
        <v>14.992346380931554</v>
      </c>
      <c r="Q34">
        <v>6.0922807784823965</v>
      </c>
      <c r="R34">
        <v>0.75224141701290181</v>
      </c>
      <c r="S34">
        <v>5.0175029171528589</v>
      </c>
      <c r="T34">
        <v>12.347451543431443</v>
      </c>
      <c r="U34" s="10">
        <v>1.5051692681937967</v>
      </c>
      <c r="V34">
        <v>1.4443543482667747</v>
      </c>
      <c r="W34">
        <v>0.27620109466855869</v>
      </c>
      <c r="X34">
        <v>18.350168350168349</v>
      </c>
      <c r="Y34">
        <v>19.12280701754386</v>
      </c>
    </row>
    <row r="35" spans="1:25" x14ac:dyDescent="0.3">
      <c r="A35" t="s">
        <v>360</v>
      </c>
      <c r="C35">
        <f>AVERAGE(C4:C33)</f>
        <v>23.669346576737446</v>
      </c>
      <c r="D35">
        <f t="shared" ref="D35:K35" si="0">AVERAGE(D4:D33)</f>
        <v>6.9218672860473314</v>
      </c>
      <c r="E35">
        <f t="shared" si="0"/>
        <v>2.7181269910904682</v>
      </c>
      <c r="F35">
        <f t="shared" si="0"/>
        <v>10.289313630778993</v>
      </c>
      <c r="G35">
        <f>AVERAGE(G4:G33)</f>
        <v>31.382400628255784</v>
      </c>
      <c r="H35" s="65">
        <f t="shared" si="0"/>
        <v>1.3354783308388858</v>
      </c>
      <c r="I35">
        <f t="shared" si="0"/>
        <v>1.3820063984152049</v>
      </c>
      <c r="J35">
        <f t="shared" si="0"/>
        <v>0.38601429622983385</v>
      </c>
      <c r="K35">
        <f t="shared" si="0"/>
        <v>20.099308819870913</v>
      </c>
      <c r="N35" s="62">
        <v>6</v>
      </c>
      <c r="O35" s="63">
        <v>717</v>
      </c>
      <c r="P35" s="10">
        <v>33.484525080042687</v>
      </c>
      <c r="Q35">
        <v>4.1622198505869799</v>
      </c>
      <c r="R35">
        <v>2.8281750266808965</v>
      </c>
      <c r="S35">
        <v>8.4462151394422307</v>
      </c>
      <c r="T35">
        <v>67.948717948717956</v>
      </c>
      <c r="U35" s="10">
        <v>1.6607997111652677</v>
      </c>
      <c r="V35">
        <v>2.6807473598700242</v>
      </c>
      <c r="W35">
        <v>0.55059120859283328</v>
      </c>
      <c r="X35">
        <v>33.152173913043477</v>
      </c>
      <c r="Y35">
        <v>20.53872053872054</v>
      </c>
    </row>
    <row r="36" spans="1:25" x14ac:dyDescent="0.3">
      <c r="A36" t="s">
        <v>361</v>
      </c>
      <c r="C36">
        <f>MEDIAN(C4:C33)</f>
        <v>22.24793388429752</v>
      </c>
      <c r="D36">
        <f t="shared" ref="D36:K36" si="1">MEDIAN(D4:D33)</f>
        <v>4.3439881062999444</v>
      </c>
      <c r="E36">
        <f t="shared" si="1"/>
        <v>1.0833725859632595</v>
      </c>
      <c r="F36">
        <f t="shared" si="1"/>
        <v>5.5907780979827093</v>
      </c>
      <c r="G36">
        <f>MEDIAN(G4:G33)</f>
        <v>26.829268292682929</v>
      </c>
      <c r="H36" s="65">
        <f t="shared" si="1"/>
        <v>1.1608510691442673</v>
      </c>
      <c r="I36">
        <f t="shared" si="1"/>
        <v>0.84736769353880215</v>
      </c>
      <c r="J36">
        <f t="shared" si="1"/>
        <v>0.18422026504623082</v>
      </c>
      <c r="K36">
        <f t="shared" si="1"/>
        <v>16.73281861678991</v>
      </c>
      <c r="N36" s="62">
        <v>6</v>
      </c>
      <c r="O36" s="63">
        <v>882</v>
      </c>
      <c r="P36" s="10">
        <v>39.079563182527302</v>
      </c>
      <c r="Q36">
        <v>3.414803258797019</v>
      </c>
      <c r="R36">
        <v>0.28601144045761828</v>
      </c>
      <c r="S36">
        <v>0.73186959414504327</v>
      </c>
      <c r="T36">
        <v>8.3756345177664979</v>
      </c>
      <c r="U36" s="10">
        <v>0.97541057980219581</v>
      </c>
      <c r="V36">
        <v>0.793938844025043</v>
      </c>
      <c r="W36">
        <v>0.10434624807186281</v>
      </c>
      <c r="X36">
        <v>10.697674418604651</v>
      </c>
      <c r="Y36">
        <v>13.142857142857142</v>
      </c>
    </row>
    <row r="37" spans="1:25" x14ac:dyDescent="0.3">
      <c r="N37" s="62">
        <v>6</v>
      </c>
      <c r="O37" s="63">
        <v>885</v>
      </c>
      <c r="P37" s="10">
        <v>25.067897881586092</v>
      </c>
      <c r="Q37">
        <v>0.37117508600398336</v>
      </c>
      <c r="R37">
        <v>9.9583559659605303E-2</v>
      </c>
      <c r="S37">
        <v>0.39725532683279163</v>
      </c>
      <c r="T37">
        <v>26.829268292682929</v>
      </c>
      <c r="U37" s="10"/>
    </row>
    <row r="38" spans="1:25" x14ac:dyDescent="0.3">
      <c r="N38" s="62">
        <v>6</v>
      </c>
      <c r="O38" s="63">
        <v>1003</v>
      </c>
      <c r="P38" s="10">
        <v>19.270598829356146</v>
      </c>
      <c r="Q38">
        <v>3.971184151283206</v>
      </c>
      <c r="R38">
        <v>0.44124268347591172</v>
      </c>
      <c r="S38">
        <v>2.2897196261682242</v>
      </c>
      <c r="T38">
        <v>11.111111111111111</v>
      </c>
      <c r="U38" s="10">
        <v>1.5403323875152006</v>
      </c>
      <c r="V38">
        <v>0.70598567761113362</v>
      </c>
      <c r="W38">
        <v>0.27361167409809489</v>
      </c>
      <c r="X38">
        <v>17.763157894736842</v>
      </c>
      <c r="Y38">
        <v>38.755980861244019</v>
      </c>
    </row>
    <row r="39" spans="1:25" x14ac:dyDescent="0.3">
      <c r="N39" s="62">
        <v>6</v>
      </c>
      <c r="O39" s="63">
        <v>1075</v>
      </c>
      <c r="P39" s="10">
        <v>13.412934398810631</v>
      </c>
      <c r="Q39">
        <v>4.3439881062999444</v>
      </c>
      <c r="R39">
        <v>0.96636312952982706</v>
      </c>
      <c r="S39">
        <v>7.2047107724281263</v>
      </c>
      <c r="T39">
        <v>22.245989304812834</v>
      </c>
      <c r="U39" s="10">
        <v>2.1746949616799931</v>
      </c>
      <c r="V39">
        <v>3.048999806324876</v>
      </c>
      <c r="W39">
        <v>1.0181777937636611</v>
      </c>
      <c r="X39">
        <v>46.819338422391859</v>
      </c>
      <c r="Y39">
        <v>33.393829401088929</v>
      </c>
    </row>
  </sheetData>
  <mergeCells count="8">
    <mergeCell ref="P28:R28"/>
    <mergeCell ref="U28:W28"/>
    <mergeCell ref="C2:E2"/>
    <mergeCell ref="H2:J2"/>
    <mergeCell ref="P2:R2"/>
    <mergeCell ref="U2:W2"/>
    <mergeCell ref="P15:R15"/>
    <mergeCell ref="U15:W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2985-0FD8-42A0-83B6-7F01113D8D6E}">
  <dimension ref="A1:AE349"/>
  <sheetViews>
    <sheetView workbookViewId="0">
      <selection activeCell="M301" sqref="M301"/>
    </sheetView>
  </sheetViews>
  <sheetFormatPr defaultRowHeight="14.4" x14ac:dyDescent="0.3"/>
  <cols>
    <col min="1" max="1" width="10.6640625" customWidth="1"/>
    <col min="3" max="3" width="14.6640625" customWidth="1"/>
    <col min="4" max="4" width="12.6640625" customWidth="1"/>
    <col min="5" max="5" width="11.5546875" customWidth="1"/>
    <col min="7" max="7" width="21.109375" customWidth="1"/>
    <col min="9" max="9" width="12.6640625" customWidth="1"/>
    <col min="10" max="10" width="9.5546875" customWidth="1"/>
    <col min="12" max="13" width="11" customWidth="1"/>
    <col min="14" max="14" width="12.21875" customWidth="1"/>
    <col min="16" max="16" width="9.5546875" customWidth="1"/>
    <col min="18" max="18" width="13.88671875" customWidth="1"/>
    <col min="19" max="19" width="12.6640625" customWidth="1"/>
    <col min="20" max="20" width="11.5546875" customWidth="1"/>
    <col min="22" max="22" width="11.109375" customWidth="1"/>
    <col min="23" max="23" width="10.44140625" customWidth="1"/>
    <col min="24" max="24" width="12.33203125" customWidth="1"/>
    <col min="25" max="25" width="9.33203125" customWidth="1"/>
    <col min="26" max="27" width="12" bestFit="1" customWidth="1"/>
    <col min="28" max="28" width="11.109375" customWidth="1"/>
    <col min="29" max="29" width="10.109375" customWidth="1"/>
  </cols>
  <sheetData>
    <row r="1" spans="1:31" x14ac:dyDescent="0.3">
      <c r="A1" s="36" t="s">
        <v>362</v>
      </c>
      <c r="L1" t="s">
        <v>847</v>
      </c>
      <c r="M1" t="s">
        <v>844</v>
      </c>
      <c r="P1" s="36" t="s">
        <v>363</v>
      </c>
      <c r="AA1" t="s">
        <v>847</v>
      </c>
      <c r="AB1" t="s">
        <v>844</v>
      </c>
    </row>
    <row r="2" spans="1:31" x14ac:dyDescent="0.3">
      <c r="A2">
        <v>6</v>
      </c>
      <c r="B2" t="s">
        <v>2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48</v>
      </c>
      <c r="K2">
        <f>E3-E9</f>
        <v>133</v>
      </c>
      <c r="N2" t="s">
        <v>848</v>
      </c>
      <c r="O2" s="70"/>
      <c r="Q2" t="s">
        <v>2</v>
      </c>
      <c r="R2" t="s">
        <v>5</v>
      </c>
      <c r="S2" t="s">
        <v>6</v>
      </c>
      <c r="T2" t="s">
        <v>7</v>
      </c>
      <c r="U2" t="s">
        <v>8</v>
      </c>
      <c r="V2" t="s">
        <v>9</v>
      </c>
      <c r="W2" t="s">
        <v>10</v>
      </c>
      <c r="X2" t="s">
        <v>48</v>
      </c>
      <c r="Z2">
        <f>T3-T9</f>
        <v>2473</v>
      </c>
      <c r="AB2" s="70"/>
      <c r="AC2" t="s">
        <v>848</v>
      </c>
      <c r="AD2" s="70"/>
    </row>
    <row r="3" spans="1:31" x14ac:dyDescent="0.3">
      <c r="B3" t="s">
        <v>53</v>
      </c>
      <c r="C3">
        <v>5004</v>
      </c>
      <c r="D3">
        <v>4839</v>
      </c>
      <c r="E3">
        <v>165</v>
      </c>
      <c r="F3">
        <v>3.2970000000000002</v>
      </c>
      <c r="G3" s="3">
        <v>20.58</v>
      </c>
      <c r="H3">
        <v>8016690.7999999998</v>
      </c>
      <c r="I3">
        <v>14582.4</v>
      </c>
      <c r="K3">
        <f>(K2/A4)*100</f>
        <v>2.6523083059128529</v>
      </c>
      <c r="N3" t="s">
        <v>849</v>
      </c>
      <c r="Q3" t="s">
        <v>364</v>
      </c>
      <c r="R3">
        <v>29355</v>
      </c>
      <c r="S3">
        <v>26722</v>
      </c>
      <c r="T3">
        <v>2633</v>
      </c>
      <c r="U3">
        <v>8.9700000000000006</v>
      </c>
      <c r="V3">
        <v>110.17</v>
      </c>
      <c r="W3">
        <v>23899903</v>
      </c>
      <c r="X3">
        <v>21825.9</v>
      </c>
      <c r="Z3">
        <f>(Z2/P4)*100</f>
        <v>8.425750838997633</v>
      </c>
      <c r="AB3" s="70"/>
      <c r="AC3" t="s">
        <v>849</v>
      </c>
      <c r="AD3" s="70"/>
      <c r="AE3" s="70"/>
    </row>
    <row r="4" spans="1:31" x14ac:dyDescent="0.3">
      <c r="A4">
        <f>(C3+C5)/2</f>
        <v>5014.5</v>
      </c>
      <c r="B4" t="s">
        <v>2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48</v>
      </c>
      <c r="K4">
        <f>(E3/A4)*100</f>
        <v>3.290457672749028</v>
      </c>
      <c r="N4" t="s">
        <v>850</v>
      </c>
      <c r="P4">
        <f>(R3+R5)/2</f>
        <v>29350.5</v>
      </c>
      <c r="Q4" t="s">
        <v>2</v>
      </c>
      <c r="R4" t="s">
        <v>5</v>
      </c>
      <c r="S4" t="s">
        <v>6</v>
      </c>
      <c r="T4" t="s">
        <v>7</v>
      </c>
      <c r="U4" t="s">
        <v>8</v>
      </c>
      <c r="V4" t="s">
        <v>9</v>
      </c>
      <c r="W4" t="s">
        <v>10</v>
      </c>
      <c r="X4" t="s">
        <v>48</v>
      </c>
      <c r="Z4">
        <f>(T3/P4)*100</f>
        <v>8.9708863562801326</v>
      </c>
      <c r="AC4" t="s">
        <v>850</v>
      </c>
    </row>
    <row r="5" spans="1:31" x14ac:dyDescent="0.3">
      <c r="B5" t="s">
        <v>53</v>
      </c>
      <c r="C5">
        <v>5025</v>
      </c>
      <c r="D5">
        <v>4694</v>
      </c>
      <c r="E5">
        <v>331</v>
      </c>
      <c r="F5">
        <v>6.5869999999999997</v>
      </c>
      <c r="G5" s="35">
        <v>41.29</v>
      </c>
      <c r="H5">
        <v>8016690.7999999998</v>
      </c>
      <c r="I5">
        <v>14582.4</v>
      </c>
      <c r="K5">
        <f>E6-E9</f>
        <v>180</v>
      </c>
      <c r="N5" t="s">
        <v>121</v>
      </c>
      <c r="O5" s="70"/>
      <c r="Q5" t="s">
        <v>364</v>
      </c>
      <c r="R5">
        <v>29346</v>
      </c>
      <c r="S5">
        <v>28072</v>
      </c>
      <c r="T5">
        <v>1274</v>
      </c>
      <c r="U5">
        <v>4.3410000000000002</v>
      </c>
      <c r="V5">
        <v>53.31</v>
      </c>
      <c r="W5">
        <v>23899903</v>
      </c>
      <c r="X5">
        <v>21825.9</v>
      </c>
      <c r="Z5">
        <f>T6-T9</f>
        <v>569</v>
      </c>
      <c r="AB5" s="70"/>
      <c r="AC5" t="s">
        <v>121</v>
      </c>
      <c r="AD5" s="70"/>
    </row>
    <row r="6" spans="1:31" x14ac:dyDescent="0.3">
      <c r="D6" s="2" t="s">
        <v>14</v>
      </c>
      <c r="E6">
        <v>212</v>
      </c>
      <c r="G6" s="4">
        <f>(E6/H5)*1000000</f>
        <v>26.444826835531689</v>
      </c>
      <c r="K6">
        <f>(K5/A4)*100</f>
        <v>3.5895901884534851</v>
      </c>
      <c r="N6" t="s">
        <v>124</v>
      </c>
      <c r="R6" t="s">
        <v>365</v>
      </c>
      <c r="S6">
        <v>545</v>
      </c>
      <c r="T6">
        <v>729</v>
      </c>
      <c r="V6">
        <f>(T6/W5)*1000000</f>
        <v>30.502215845813264</v>
      </c>
      <c r="Z6">
        <f>(Z5/P4)*100</f>
        <v>1.9386381833358886</v>
      </c>
      <c r="AB6" s="70"/>
      <c r="AC6" t="s">
        <v>124</v>
      </c>
      <c r="AD6" s="70"/>
      <c r="AE6" s="70"/>
    </row>
    <row r="7" spans="1:31" x14ac:dyDescent="0.3">
      <c r="B7" t="s">
        <v>2</v>
      </c>
      <c r="C7" t="s">
        <v>5</v>
      </c>
      <c r="D7" t="s">
        <v>6</v>
      </c>
      <c r="E7" t="s">
        <v>7</v>
      </c>
      <c r="F7" t="s">
        <v>8</v>
      </c>
      <c r="G7" t="s">
        <v>9</v>
      </c>
      <c r="H7" t="s">
        <v>10</v>
      </c>
      <c r="I7" t="s">
        <v>48</v>
      </c>
      <c r="K7">
        <f>(E6/A4)*100</f>
        <v>4.2277395552896602</v>
      </c>
      <c r="N7" t="s">
        <v>125</v>
      </c>
      <c r="Q7" t="s">
        <v>2</v>
      </c>
      <c r="R7" t="s">
        <v>5</v>
      </c>
      <c r="S7" t="s">
        <v>6</v>
      </c>
      <c r="T7" t="s">
        <v>7</v>
      </c>
      <c r="U7" t="s">
        <v>8</v>
      </c>
      <c r="V7" t="s">
        <v>9</v>
      </c>
      <c r="W7" t="s">
        <v>10</v>
      </c>
      <c r="X7" t="s">
        <v>48</v>
      </c>
      <c r="Z7">
        <f>(T6/P4)*100</f>
        <v>2.483773700618388</v>
      </c>
      <c r="AC7" t="s">
        <v>125</v>
      </c>
    </row>
    <row r="8" spans="1:31" x14ac:dyDescent="0.3">
      <c r="B8" t="s">
        <v>53</v>
      </c>
      <c r="C8">
        <v>130</v>
      </c>
      <c r="D8">
        <v>81</v>
      </c>
      <c r="E8">
        <v>49</v>
      </c>
      <c r="F8">
        <v>37.69</v>
      </c>
      <c r="G8">
        <v>6.1120000000000001</v>
      </c>
      <c r="H8">
        <v>8016690.7999999998</v>
      </c>
      <c r="I8">
        <v>14582.4</v>
      </c>
      <c r="Q8" t="s">
        <v>364</v>
      </c>
      <c r="R8">
        <v>3799</v>
      </c>
      <c r="S8">
        <v>3500</v>
      </c>
      <c r="T8">
        <v>299</v>
      </c>
      <c r="U8">
        <v>7.87</v>
      </c>
      <c r="V8">
        <v>12.51</v>
      </c>
      <c r="W8">
        <v>23899903</v>
      </c>
      <c r="X8">
        <v>21825.9</v>
      </c>
    </row>
    <row r="9" spans="1:31" x14ac:dyDescent="0.3">
      <c r="D9" s="2" t="s">
        <v>14</v>
      </c>
      <c r="E9">
        <v>32</v>
      </c>
      <c r="G9" s="5">
        <f>(E9/H8)*1000000</f>
        <v>3.9916719751745946</v>
      </c>
      <c r="K9">
        <f>(G9/A4)*100</f>
        <v>7.9602591986730378E-2</v>
      </c>
      <c r="L9">
        <f>(E9/E3)*100</f>
        <v>19.393939393939394</v>
      </c>
      <c r="M9">
        <f>E9/E6*100</f>
        <v>15.09433962264151</v>
      </c>
      <c r="N9" t="s">
        <v>128</v>
      </c>
      <c r="R9" t="s">
        <v>365</v>
      </c>
      <c r="S9">
        <v>139</v>
      </c>
      <c r="T9">
        <v>160</v>
      </c>
      <c r="V9">
        <f>(T9/W8)*1000000</f>
        <v>6.6945878399590155</v>
      </c>
      <c r="Z9">
        <f>(T9/P4)*100</f>
        <v>0.54513551728249943</v>
      </c>
      <c r="AA9">
        <f>(T9/T3)*100</f>
        <v>6.0767185719711359</v>
      </c>
      <c r="AB9" s="70">
        <f>T9/T6*100</f>
        <v>21.947873799725652</v>
      </c>
      <c r="AC9" t="s">
        <v>128</v>
      </c>
      <c r="AD9" s="70"/>
      <c r="AE9" s="70"/>
    </row>
    <row r="12" spans="1:31" x14ac:dyDescent="0.3">
      <c r="A12" s="38">
        <v>6</v>
      </c>
      <c r="B12" s="38" t="s">
        <v>2</v>
      </c>
      <c r="C12" s="38" t="s">
        <v>5</v>
      </c>
      <c r="D12" s="38" t="s">
        <v>6</v>
      </c>
      <c r="E12" s="38" t="s">
        <v>7</v>
      </c>
      <c r="F12" s="38" t="s">
        <v>8</v>
      </c>
      <c r="G12" s="38" t="s">
        <v>9</v>
      </c>
      <c r="H12" s="38" t="s">
        <v>10</v>
      </c>
      <c r="I12" s="38" t="s">
        <v>48</v>
      </c>
      <c r="J12" s="38"/>
      <c r="K12" s="38">
        <f>E13-E18</f>
        <v>-4</v>
      </c>
      <c r="L12" s="38"/>
      <c r="M12" s="38"/>
      <c r="Q12" t="s">
        <v>2</v>
      </c>
      <c r="R12" t="s">
        <v>5</v>
      </c>
      <c r="S12" t="s">
        <v>6</v>
      </c>
      <c r="T12" t="s">
        <v>7</v>
      </c>
      <c r="U12" t="s">
        <v>8</v>
      </c>
      <c r="V12" t="s">
        <v>9</v>
      </c>
      <c r="W12" t="s">
        <v>10</v>
      </c>
      <c r="X12" t="s">
        <v>48</v>
      </c>
      <c r="Z12">
        <f>(T13-T19)</f>
        <v>347</v>
      </c>
    </row>
    <row r="13" spans="1:31" x14ac:dyDescent="0.3">
      <c r="A13" s="38"/>
      <c r="B13" s="38" t="s">
        <v>63</v>
      </c>
      <c r="C13" s="38">
        <v>5382</v>
      </c>
      <c r="D13" s="38">
        <v>5381</v>
      </c>
      <c r="E13" s="38">
        <v>1</v>
      </c>
      <c r="F13" s="38">
        <v>1.8599999999999998E-2</v>
      </c>
      <c r="G13" s="71">
        <v>0.79600000000000004</v>
      </c>
      <c r="H13" s="38">
        <v>1256263.6000000001</v>
      </c>
      <c r="I13" s="38">
        <v>4695.2</v>
      </c>
      <c r="J13" s="38"/>
      <c r="K13" s="38">
        <f>K12/C13*100</f>
        <v>-7.4321813452248239E-2</v>
      </c>
      <c r="L13" s="38"/>
      <c r="M13" s="38"/>
      <c r="Q13" t="s">
        <v>366</v>
      </c>
      <c r="R13">
        <v>12385</v>
      </c>
      <c r="S13">
        <v>12029</v>
      </c>
      <c r="T13">
        <v>356</v>
      </c>
      <c r="U13">
        <v>2.8740000000000001</v>
      </c>
      <c r="V13">
        <v>28.36</v>
      </c>
      <c r="W13">
        <v>12553182.6</v>
      </c>
      <c r="X13">
        <v>17091.5</v>
      </c>
      <c r="Z13">
        <f>(Z12/P14)*100</f>
        <v>2.8049470535930805</v>
      </c>
    </row>
    <row r="14" spans="1:31" x14ac:dyDescent="0.3">
      <c r="A14" s="38"/>
      <c r="B14" s="38" t="s">
        <v>2</v>
      </c>
      <c r="C14" s="38" t="s">
        <v>5</v>
      </c>
      <c r="D14" s="38" t="s">
        <v>6</v>
      </c>
      <c r="E14" s="38" t="s">
        <v>7</v>
      </c>
      <c r="F14" s="38" t="s">
        <v>8</v>
      </c>
      <c r="G14" s="38" t="s">
        <v>9</v>
      </c>
      <c r="H14" s="38" t="s">
        <v>10</v>
      </c>
      <c r="I14" s="38" t="s">
        <v>48</v>
      </c>
      <c r="J14" s="38"/>
      <c r="K14" s="38">
        <f>E13/C13*100</f>
        <v>1.858045336306206E-2</v>
      </c>
      <c r="L14" s="38"/>
      <c r="M14" s="38"/>
      <c r="P14">
        <f>(R13+R15)/2</f>
        <v>12371</v>
      </c>
      <c r="Q14" t="s">
        <v>2</v>
      </c>
      <c r="R14" t="s">
        <v>5</v>
      </c>
      <c r="S14" t="s">
        <v>6</v>
      </c>
      <c r="T14" t="s">
        <v>7</v>
      </c>
      <c r="U14" t="s">
        <v>8</v>
      </c>
      <c r="V14" t="s">
        <v>9</v>
      </c>
      <c r="W14" t="s">
        <v>10</v>
      </c>
      <c r="X14" t="s">
        <v>48</v>
      </c>
      <c r="Z14">
        <f>(T13/P14)*100</f>
        <v>2.877697841726619</v>
      </c>
    </row>
    <row r="15" spans="1:31" x14ac:dyDescent="0.3">
      <c r="A15" s="38"/>
      <c r="B15" s="38" t="s">
        <v>63</v>
      </c>
      <c r="C15" s="38">
        <v>5382</v>
      </c>
      <c r="D15" s="38">
        <v>5358</v>
      </c>
      <c r="E15" s="38">
        <v>24</v>
      </c>
      <c r="F15" s="38">
        <v>0.44590000000000002</v>
      </c>
      <c r="G15" s="38">
        <v>19.100000000000001</v>
      </c>
      <c r="H15" s="38">
        <v>1256263.6000000001</v>
      </c>
      <c r="I15" s="38">
        <v>4695.2</v>
      </c>
      <c r="J15" s="38"/>
      <c r="K15" s="38">
        <f>E16-E18</f>
        <v>16</v>
      </c>
      <c r="L15" s="38"/>
      <c r="M15" s="38"/>
      <c r="Q15" t="s">
        <v>366</v>
      </c>
      <c r="R15">
        <v>12357</v>
      </c>
      <c r="S15">
        <v>12051</v>
      </c>
      <c r="T15">
        <v>306</v>
      </c>
      <c r="U15">
        <v>2.476</v>
      </c>
      <c r="V15">
        <v>24.38</v>
      </c>
      <c r="W15">
        <v>12553182.6</v>
      </c>
      <c r="X15">
        <v>17091.5</v>
      </c>
      <c r="Z15">
        <f>T16-T19</f>
        <v>176</v>
      </c>
    </row>
    <row r="16" spans="1:31" x14ac:dyDescent="0.3">
      <c r="A16" s="38"/>
      <c r="B16" s="38"/>
      <c r="C16" s="38"/>
      <c r="D16" s="38">
        <v>3</v>
      </c>
      <c r="E16" s="38">
        <v>21</v>
      </c>
      <c r="F16" s="38"/>
      <c r="G16" s="72">
        <f>(E16/H15)*1000000</f>
        <v>16.716236942628917</v>
      </c>
      <c r="H16" s="38"/>
      <c r="I16" s="38"/>
      <c r="J16" s="38"/>
      <c r="K16" s="38">
        <f>K15/C13*100</f>
        <v>0.29728725380899296</v>
      </c>
      <c r="L16" s="38"/>
      <c r="M16" s="38"/>
      <c r="R16" t="s">
        <v>365</v>
      </c>
      <c r="S16">
        <v>121</v>
      </c>
      <c r="T16">
        <v>185</v>
      </c>
      <c r="V16">
        <f>(T16/W15)*1000000</f>
        <v>14.737298571598886</v>
      </c>
      <c r="Z16">
        <f>(Z15/P14)*100</f>
        <v>1.4226820790558565</v>
      </c>
    </row>
    <row r="17" spans="1:28" x14ac:dyDescent="0.3">
      <c r="A17" s="38"/>
      <c r="B17" s="38" t="s">
        <v>2</v>
      </c>
      <c r="C17" s="38" t="s">
        <v>5</v>
      </c>
      <c r="D17" s="38" t="s">
        <v>6</v>
      </c>
      <c r="E17" s="38" t="s">
        <v>7</v>
      </c>
      <c r="F17" s="38" t="s">
        <v>8</v>
      </c>
      <c r="G17" s="38" t="s">
        <v>9</v>
      </c>
      <c r="H17" s="38" t="s">
        <v>10</v>
      </c>
      <c r="I17" s="38" t="s">
        <v>48</v>
      </c>
      <c r="J17" s="38"/>
      <c r="K17" s="38">
        <f>E16/C13*100</f>
        <v>0.39018952062430323</v>
      </c>
      <c r="L17" s="38"/>
      <c r="M17" s="38"/>
      <c r="Q17" t="s">
        <v>2</v>
      </c>
      <c r="R17" t="s">
        <v>5</v>
      </c>
      <c r="S17" t="s">
        <v>6</v>
      </c>
      <c r="T17" t="s">
        <v>7</v>
      </c>
      <c r="U17" t="s">
        <v>8</v>
      </c>
      <c r="V17" t="s">
        <v>9</v>
      </c>
      <c r="W17" t="s">
        <v>10</v>
      </c>
      <c r="X17" t="s">
        <v>48</v>
      </c>
      <c r="Z17">
        <f>(T16/P14)*100</f>
        <v>1.4954328671893946</v>
      </c>
    </row>
    <row r="18" spans="1:28" x14ac:dyDescent="0.3">
      <c r="A18" s="38"/>
      <c r="B18" s="38" t="s">
        <v>63</v>
      </c>
      <c r="C18" s="38">
        <v>7</v>
      </c>
      <c r="D18" s="38">
        <v>2</v>
      </c>
      <c r="E18" s="38">
        <v>5</v>
      </c>
      <c r="F18" s="38">
        <v>71.430000000000007</v>
      </c>
      <c r="G18" s="73">
        <v>3.98</v>
      </c>
      <c r="H18" s="38">
        <v>1256263.6000000001</v>
      </c>
      <c r="I18" s="38">
        <v>4695.2</v>
      </c>
      <c r="J18" s="38"/>
      <c r="K18" s="38">
        <f>E18/C13*100</f>
        <v>9.2902266815310289E-2</v>
      </c>
      <c r="L18" s="38">
        <f>E18/E13*100</f>
        <v>500</v>
      </c>
      <c r="M18" s="38">
        <f>E18/E16*100</f>
        <v>23.809523809523807</v>
      </c>
      <c r="Q18" t="s">
        <v>366</v>
      </c>
      <c r="R18">
        <v>202</v>
      </c>
      <c r="S18">
        <v>186</v>
      </c>
      <c r="T18">
        <v>16</v>
      </c>
      <c r="U18">
        <v>7.9210000000000003</v>
      </c>
      <c r="V18">
        <v>1.2749999999999999</v>
      </c>
      <c r="W18">
        <v>12553182.6</v>
      </c>
      <c r="X18">
        <v>17091.5</v>
      </c>
    </row>
    <row r="19" spans="1:28" x14ac:dyDescent="0.3">
      <c r="R19" t="s">
        <v>365</v>
      </c>
      <c r="S19">
        <v>7</v>
      </c>
      <c r="T19">
        <v>9</v>
      </c>
      <c r="V19">
        <f>(T19/W18)*1000000</f>
        <v>0.71694966023994589</v>
      </c>
      <c r="Z19">
        <f>(T19/P14)*100</f>
        <v>7.2750788133538122E-2</v>
      </c>
      <c r="AA19">
        <f>(T19/T13)*100</f>
        <v>2.5280898876404492</v>
      </c>
      <c r="AB19">
        <f>T19/T16*100</f>
        <v>4.8648648648648649</v>
      </c>
    </row>
    <row r="21" spans="1:28" x14ac:dyDescent="0.3">
      <c r="A21" s="38">
        <v>3</v>
      </c>
      <c r="B21" s="38" t="s">
        <v>2</v>
      </c>
      <c r="C21" s="38" t="s">
        <v>5</v>
      </c>
      <c r="D21" s="38" t="s">
        <v>6</v>
      </c>
      <c r="E21" s="38" t="s">
        <v>7</v>
      </c>
      <c r="F21" s="38" t="s">
        <v>8</v>
      </c>
      <c r="G21" s="38" t="s">
        <v>9</v>
      </c>
      <c r="H21" s="38" t="s">
        <v>10</v>
      </c>
      <c r="I21" s="38" t="s">
        <v>48</v>
      </c>
      <c r="J21" s="38"/>
      <c r="K21" s="38">
        <f>E22-E28</f>
        <v>462</v>
      </c>
      <c r="L21" s="38"/>
      <c r="M21" s="38"/>
    </row>
    <row r="22" spans="1:28" x14ac:dyDescent="0.3">
      <c r="A22" s="38"/>
      <c r="B22" s="38" t="s">
        <v>66</v>
      </c>
      <c r="C22" s="38">
        <v>9929</v>
      </c>
      <c r="D22" s="38">
        <v>8463</v>
      </c>
      <c r="E22" s="38">
        <v>1466</v>
      </c>
      <c r="F22" s="38">
        <v>14.76</v>
      </c>
      <c r="G22" s="71">
        <v>168.14</v>
      </c>
      <c r="H22" s="38">
        <v>8718825.5</v>
      </c>
      <c r="I22" s="38">
        <v>14995.2</v>
      </c>
      <c r="J22" s="38"/>
      <c r="K22" s="38">
        <f>(K21/A23)*100</f>
        <v>4.6574928171782854</v>
      </c>
      <c r="L22" s="38"/>
      <c r="M22" s="38"/>
      <c r="Q22" t="s">
        <v>2</v>
      </c>
      <c r="R22" t="s">
        <v>5</v>
      </c>
      <c r="S22" t="s">
        <v>6</v>
      </c>
      <c r="T22" t="s">
        <v>7</v>
      </c>
      <c r="U22" t="s">
        <v>8</v>
      </c>
      <c r="V22" t="s">
        <v>9</v>
      </c>
      <c r="W22" t="s">
        <v>10</v>
      </c>
      <c r="X22" t="s">
        <v>48</v>
      </c>
      <c r="Z22">
        <f>(T23-T29)</f>
        <v>1157</v>
      </c>
    </row>
    <row r="23" spans="1:28" x14ac:dyDescent="0.3">
      <c r="A23" s="38">
        <f>(C22+C24)/2</f>
        <v>9919.5</v>
      </c>
      <c r="B23" s="38" t="s">
        <v>2</v>
      </c>
      <c r="C23" s="38" t="s">
        <v>5</v>
      </c>
      <c r="D23" s="38" t="s">
        <v>6</v>
      </c>
      <c r="E23" s="38" t="s">
        <v>7</v>
      </c>
      <c r="F23" s="38" t="s">
        <v>8</v>
      </c>
      <c r="G23" s="38" t="s">
        <v>9</v>
      </c>
      <c r="H23" s="38" t="s">
        <v>10</v>
      </c>
      <c r="I23" s="38" t="s">
        <v>48</v>
      </c>
      <c r="J23" s="38"/>
      <c r="K23" s="38">
        <f>(E22/A23)*100</f>
        <v>14.778970714249709</v>
      </c>
      <c r="L23" s="38"/>
      <c r="M23" s="38"/>
      <c r="Q23" t="s">
        <v>367</v>
      </c>
      <c r="R23">
        <v>13879</v>
      </c>
      <c r="S23">
        <v>12654</v>
      </c>
      <c r="T23">
        <v>1225</v>
      </c>
      <c r="U23">
        <v>8.8260000000000005</v>
      </c>
      <c r="V23">
        <v>129.11000000000001</v>
      </c>
      <c r="W23">
        <v>9488336.5999999996</v>
      </c>
      <c r="X23">
        <v>13499.4</v>
      </c>
      <c r="Z23">
        <f>(Z22/P24)*100</f>
        <v>8.3411433926897836</v>
      </c>
    </row>
    <row r="24" spans="1:28" x14ac:dyDescent="0.3">
      <c r="A24" s="38"/>
      <c r="B24" s="38" t="s">
        <v>66</v>
      </c>
      <c r="C24" s="38">
        <v>9910</v>
      </c>
      <c r="D24" s="38">
        <v>8784</v>
      </c>
      <c r="E24" s="38">
        <v>1126</v>
      </c>
      <c r="F24" s="38">
        <v>11.36</v>
      </c>
      <c r="G24" s="74">
        <v>129.15</v>
      </c>
      <c r="H24" s="38">
        <v>8718825.5</v>
      </c>
      <c r="I24" s="38">
        <v>14995.2</v>
      </c>
      <c r="J24" s="38"/>
      <c r="K24" s="38">
        <f>E24-E28</f>
        <v>122</v>
      </c>
      <c r="L24" s="38"/>
      <c r="M24" s="38"/>
      <c r="P24">
        <f>(R23+R25)/2</f>
        <v>13871</v>
      </c>
      <c r="Q24" t="s">
        <v>2</v>
      </c>
      <c r="R24" t="s">
        <v>5</v>
      </c>
      <c r="S24" t="s">
        <v>6</v>
      </c>
      <c r="T24" t="s">
        <v>7</v>
      </c>
      <c r="U24" t="s">
        <v>8</v>
      </c>
      <c r="V24" t="s">
        <v>9</v>
      </c>
      <c r="W24" t="s">
        <v>10</v>
      </c>
      <c r="X24" t="s">
        <v>48</v>
      </c>
      <c r="Z24">
        <f>(T23/P24)*100</f>
        <v>8.8313748107562535</v>
      </c>
    </row>
    <row r="25" spans="1:28" x14ac:dyDescent="0.3">
      <c r="A25" s="38"/>
      <c r="B25" s="38"/>
      <c r="C25" s="38"/>
      <c r="D25" s="75" t="s">
        <v>14</v>
      </c>
      <c r="E25" s="38">
        <v>898</v>
      </c>
      <c r="F25" s="38"/>
      <c r="G25" s="72">
        <f>(E25/H24)*1000000</f>
        <v>102.99552388105485</v>
      </c>
      <c r="H25" s="38"/>
      <c r="I25" s="38"/>
      <c r="J25" s="38"/>
      <c r="K25" s="38">
        <f>(K24/A23)*100</f>
        <v>1.2299007006401532</v>
      </c>
      <c r="L25" s="38"/>
      <c r="M25" s="38"/>
      <c r="Q25" t="s">
        <v>367</v>
      </c>
      <c r="R25">
        <v>13863</v>
      </c>
      <c r="S25">
        <v>13126</v>
      </c>
      <c r="T25">
        <v>737</v>
      </c>
      <c r="U25">
        <v>5.3159999999999998</v>
      </c>
      <c r="V25">
        <v>77.67</v>
      </c>
      <c r="W25">
        <v>9488336.5999999996</v>
      </c>
      <c r="X25">
        <v>13499.4</v>
      </c>
      <c r="Z25">
        <f>(T26-T29)</f>
        <v>491</v>
      </c>
    </row>
    <row r="26" spans="1:28" x14ac:dyDescent="0.3">
      <c r="A26" s="38"/>
      <c r="B26" s="38" t="s">
        <v>2</v>
      </c>
      <c r="C26" s="38" t="s">
        <v>5</v>
      </c>
      <c r="D26" s="38" t="s">
        <v>6</v>
      </c>
      <c r="E26" s="38" t="s">
        <v>7</v>
      </c>
      <c r="F26" s="38" t="s">
        <v>8</v>
      </c>
      <c r="G26" s="38" t="s">
        <v>9</v>
      </c>
      <c r="H26" s="38" t="s">
        <v>10</v>
      </c>
      <c r="I26" s="38" t="s">
        <v>48</v>
      </c>
      <c r="J26" s="38"/>
      <c r="K26" s="38">
        <f>(E25/A23)*100</f>
        <v>9.0528756489742435</v>
      </c>
      <c r="L26" s="38"/>
      <c r="M26" s="38"/>
      <c r="R26" t="s">
        <v>365</v>
      </c>
      <c r="S26">
        <v>178</v>
      </c>
      <c r="T26">
        <v>559</v>
      </c>
      <c r="V26">
        <f>(T26/W25)*1000000</f>
        <v>58.914436066696879</v>
      </c>
      <c r="Z26">
        <f>(Z25/P24)*100</f>
        <v>3.5397592098623023</v>
      </c>
    </row>
    <row r="27" spans="1:28" x14ac:dyDescent="0.3">
      <c r="A27" s="38"/>
      <c r="B27" s="38" t="s">
        <v>66</v>
      </c>
      <c r="C27" s="38">
        <v>5231</v>
      </c>
      <c r="D27" s="38">
        <v>4060</v>
      </c>
      <c r="E27" s="38">
        <v>1171</v>
      </c>
      <c r="F27" s="38">
        <v>22.39</v>
      </c>
      <c r="G27" s="38">
        <v>134.31</v>
      </c>
      <c r="H27" s="38">
        <v>8718825.5</v>
      </c>
      <c r="I27" s="38">
        <v>14995.2</v>
      </c>
      <c r="J27" s="38"/>
      <c r="K27" s="38"/>
      <c r="L27" s="38"/>
      <c r="M27" s="38"/>
      <c r="Q27" t="s">
        <v>2</v>
      </c>
      <c r="R27" t="s">
        <v>5</v>
      </c>
      <c r="S27" t="s">
        <v>6</v>
      </c>
      <c r="T27" t="s">
        <v>7</v>
      </c>
      <c r="U27" t="s">
        <v>8</v>
      </c>
      <c r="V27" t="s">
        <v>9</v>
      </c>
      <c r="W27" t="s">
        <v>10</v>
      </c>
      <c r="X27" t="s">
        <v>48</v>
      </c>
      <c r="Z27">
        <f>(T26/P24)*100</f>
        <v>4.0299906279287718</v>
      </c>
    </row>
    <row r="28" spans="1:28" x14ac:dyDescent="0.3">
      <c r="A28" s="38"/>
      <c r="B28" s="38"/>
      <c r="C28" s="38"/>
      <c r="D28" s="75" t="s">
        <v>14</v>
      </c>
      <c r="E28" s="38">
        <v>1004</v>
      </c>
      <c r="F28" s="38"/>
      <c r="G28" s="73">
        <f>(E28/H27)*1000000</f>
        <v>115.15312469552235</v>
      </c>
      <c r="H28" s="38"/>
      <c r="I28" s="38"/>
      <c r="J28" s="38"/>
      <c r="K28" s="38">
        <f>(G28/A23)*100</f>
        <v>1.1608763011797203</v>
      </c>
      <c r="L28" s="38">
        <f>(E28/E22)*100</f>
        <v>68.485675306957702</v>
      </c>
      <c r="M28" s="38">
        <f>E28/E25*100</f>
        <v>111.80400890868596</v>
      </c>
      <c r="Q28" t="s">
        <v>367</v>
      </c>
      <c r="R28">
        <v>1879</v>
      </c>
      <c r="S28">
        <v>1778</v>
      </c>
      <c r="T28">
        <v>101</v>
      </c>
      <c r="U28">
        <v>5.375</v>
      </c>
      <c r="V28">
        <v>10.64</v>
      </c>
      <c r="W28">
        <v>9488336.5999999996</v>
      </c>
      <c r="X28">
        <v>13499.4</v>
      </c>
    </row>
    <row r="29" spans="1:28" x14ac:dyDescent="0.3">
      <c r="R29" t="s">
        <v>365</v>
      </c>
      <c r="S29">
        <v>33</v>
      </c>
      <c r="T29">
        <v>68</v>
      </c>
      <c r="V29">
        <f>(T29/W28)*1000000</f>
        <v>7.1666934750185831</v>
      </c>
      <c r="Z29">
        <f>(T29/P24)*100</f>
        <v>0.49023141806646964</v>
      </c>
      <c r="AA29">
        <f>(T29/T23)*100</f>
        <v>5.5510204081632653</v>
      </c>
      <c r="AB29">
        <f>T29/T26*100</f>
        <v>12.164579606440071</v>
      </c>
    </row>
    <row r="31" spans="1:28" x14ac:dyDescent="0.3">
      <c r="A31">
        <v>3</v>
      </c>
      <c r="B31" t="s">
        <v>2</v>
      </c>
      <c r="C31" t="s">
        <v>5</v>
      </c>
      <c r="D31" t="s">
        <v>6</v>
      </c>
      <c r="E31" t="s">
        <v>7</v>
      </c>
      <c r="F31" t="s">
        <v>8</v>
      </c>
      <c r="G31" t="s">
        <v>9</v>
      </c>
      <c r="H31" t="s">
        <v>10</v>
      </c>
      <c r="I31" t="s">
        <v>48</v>
      </c>
      <c r="K31">
        <f>E32-E38</f>
        <v>145</v>
      </c>
    </row>
    <row r="32" spans="1:28" x14ac:dyDescent="0.3">
      <c r="B32" t="s">
        <v>67</v>
      </c>
      <c r="C32">
        <v>12429</v>
      </c>
      <c r="D32">
        <v>12272</v>
      </c>
      <c r="E32">
        <v>157</v>
      </c>
      <c r="F32">
        <v>1.2629999999999999</v>
      </c>
      <c r="G32">
        <v>69.56</v>
      </c>
      <c r="H32">
        <v>2257141</v>
      </c>
      <c r="I32">
        <v>7241.2</v>
      </c>
      <c r="K32">
        <f>(K31/C32)*100</f>
        <v>1.1666264381687987</v>
      </c>
      <c r="Q32" t="s">
        <v>2</v>
      </c>
      <c r="R32" t="s">
        <v>5</v>
      </c>
      <c r="S32" t="s">
        <v>6</v>
      </c>
      <c r="T32" t="s">
        <v>7</v>
      </c>
      <c r="U32" t="s">
        <v>8</v>
      </c>
      <c r="V32" t="s">
        <v>9</v>
      </c>
      <c r="W32" t="s">
        <v>10</v>
      </c>
      <c r="X32" t="s">
        <v>48</v>
      </c>
      <c r="Z32">
        <f>T33-T39</f>
        <v>530</v>
      </c>
    </row>
    <row r="33" spans="1:28" x14ac:dyDescent="0.3">
      <c r="B33" t="s">
        <v>2</v>
      </c>
      <c r="C33" t="s">
        <v>5</v>
      </c>
      <c r="D33" t="s">
        <v>6</v>
      </c>
      <c r="E33" t="s">
        <v>7</v>
      </c>
      <c r="F33" t="s">
        <v>8</v>
      </c>
      <c r="G33" t="s">
        <v>9</v>
      </c>
      <c r="H33" t="s">
        <v>10</v>
      </c>
      <c r="I33" t="s">
        <v>48</v>
      </c>
      <c r="K33">
        <f>(E32/C32)*100</f>
        <v>1.2631748330517338</v>
      </c>
      <c r="Q33" t="s">
        <v>368</v>
      </c>
      <c r="R33">
        <v>13576</v>
      </c>
      <c r="S33">
        <v>13021</v>
      </c>
      <c r="T33">
        <v>555</v>
      </c>
      <c r="U33">
        <v>4.0880000000000001</v>
      </c>
      <c r="V33">
        <v>38.1</v>
      </c>
      <c r="W33">
        <v>14567901.300000001</v>
      </c>
      <c r="X33">
        <v>15870.1</v>
      </c>
      <c r="Z33">
        <f>(Z32/P34)*100</f>
        <v>3.8996394672945329</v>
      </c>
    </row>
    <row r="34" spans="1:28" x14ac:dyDescent="0.3">
      <c r="B34" t="s">
        <v>67</v>
      </c>
      <c r="C34">
        <v>12370</v>
      </c>
      <c r="D34">
        <v>12244</v>
      </c>
      <c r="E34">
        <v>126</v>
      </c>
      <c r="F34">
        <v>1.0189999999999999</v>
      </c>
      <c r="G34">
        <v>55.82</v>
      </c>
      <c r="H34">
        <v>2257141</v>
      </c>
      <c r="I34">
        <v>7241.2</v>
      </c>
      <c r="K34">
        <f>E35-E38</f>
        <v>19</v>
      </c>
      <c r="P34">
        <f>(R33+R35)/2</f>
        <v>13591</v>
      </c>
      <c r="Q34" t="s">
        <v>2</v>
      </c>
      <c r="R34" t="s">
        <v>5</v>
      </c>
      <c r="S34" t="s">
        <v>6</v>
      </c>
      <c r="T34" t="s">
        <v>7</v>
      </c>
      <c r="U34" t="s">
        <v>8</v>
      </c>
      <c r="V34" t="s">
        <v>9</v>
      </c>
      <c r="W34" t="s">
        <v>10</v>
      </c>
      <c r="X34" t="s">
        <v>48</v>
      </c>
      <c r="Z34">
        <f>(T33/P34)*100</f>
        <v>4.0835847251857853</v>
      </c>
    </row>
    <row r="35" spans="1:28" x14ac:dyDescent="0.3">
      <c r="C35" s="2" t="s">
        <v>14</v>
      </c>
      <c r="D35">
        <v>95</v>
      </c>
      <c r="E35">
        <v>31</v>
      </c>
      <c r="G35" s="4">
        <f>(E35/H34)*1000000</f>
        <v>13.734188515471564</v>
      </c>
      <c r="K35">
        <f>(K34/C32)*100</f>
        <v>0.15286829189798051</v>
      </c>
      <c r="Q35" t="s">
        <v>368</v>
      </c>
      <c r="R35">
        <v>13606</v>
      </c>
      <c r="S35">
        <v>12942</v>
      </c>
      <c r="T35">
        <v>664</v>
      </c>
      <c r="U35">
        <v>4.88</v>
      </c>
      <c r="V35">
        <v>45.58</v>
      </c>
      <c r="W35">
        <v>14567901.300000001</v>
      </c>
      <c r="X35">
        <v>15870.1</v>
      </c>
      <c r="Z35">
        <f>T36-T39</f>
        <v>299</v>
      </c>
    </row>
    <row r="36" spans="1:28" x14ac:dyDescent="0.3">
      <c r="B36" t="s">
        <v>2</v>
      </c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48</v>
      </c>
      <c r="K36">
        <f>(E35/C32)*100</f>
        <v>0.24941668678091561</v>
      </c>
      <c r="R36" t="s">
        <v>365</v>
      </c>
      <c r="S36">
        <v>340</v>
      </c>
      <c r="T36">
        <v>324</v>
      </c>
      <c r="V36">
        <f>(T36/W35)*1000000</f>
        <v>22.240677866207122</v>
      </c>
      <c r="Z36">
        <f>(Z35/P34)*100</f>
        <v>2.1999852843793688</v>
      </c>
    </row>
    <row r="37" spans="1:28" x14ac:dyDescent="0.3">
      <c r="B37" t="s">
        <v>67</v>
      </c>
      <c r="C37">
        <v>291</v>
      </c>
      <c r="D37">
        <v>268</v>
      </c>
      <c r="E37">
        <v>23</v>
      </c>
      <c r="F37">
        <v>7.9039999999999999</v>
      </c>
      <c r="G37">
        <v>10.19</v>
      </c>
      <c r="H37">
        <v>2257141</v>
      </c>
      <c r="I37">
        <v>7241.2</v>
      </c>
      <c r="Q37" t="s">
        <v>2</v>
      </c>
      <c r="R37" t="s">
        <v>5</v>
      </c>
      <c r="S37" t="s">
        <v>6</v>
      </c>
      <c r="T37" t="s">
        <v>7</v>
      </c>
      <c r="U37" t="s">
        <v>8</v>
      </c>
      <c r="V37" t="s">
        <v>9</v>
      </c>
      <c r="W37" t="s">
        <v>10</v>
      </c>
      <c r="X37" t="s">
        <v>48</v>
      </c>
      <c r="Z37">
        <f>(T36/P34)*100</f>
        <v>2.3839305422706203</v>
      </c>
    </row>
    <row r="38" spans="1:28" x14ac:dyDescent="0.3">
      <c r="C38" s="2" t="s">
        <v>14</v>
      </c>
      <c r="D38">
        <v>11</v>
      </c>
      <c r="E38">
        <v>12</v>
      </c>
      <c r="G38" s="5">
        <f>(E38/H37)*1000000</f>
        <v>5.316460070505121</v>
      </c>
      <c r="K38">
        <f>(E38/C32)*100</f>
        <v>9.6548394882935082E-2</v>
      </c>
      <c r="L38">
        <f>(E38/E32)*100</f>
        <v>7.6433121019108281</v>
      </c>
      <c r="M38">
        <f>E38/E35*100</f>
        <v>38.70967741935484</v>
      </c>
      <c r="Q38" t="s">
        <v>368</v>
      </c>
      <c r="R38">
        <v>271</v>
      </c>
      <c r="S38">
        <v>218</v>
      </c>
      <c r="T38">
        <v>53</v>
      </c>
      <c r="U38">
        <v>19.559999999999999</v>
      </c>
      <c r="V38">
        <v>3.6379999999999999</v>
      </c>
      <c r="W38">
        <v>14567901.300000001</v>
      </c>
      <c r="X38">
        <v>15870.1</v>
      </c>
    </row>
    <row r="39" spans="1:28" x14ac:dyDescent="0.3">
      <c r="R39" t="s">
        <v>365</v>
      </c>
      <c r="S39">
        <v>28</v>
      </c>
      <c r="T39">
        <v>25</v>
      </c>
      <c r="V39">
        <f>(T39/W38)*1000000</f>
        <v>1.7161016872073398</v>
      </c>
      <c r="Z39">
        <f>(T39/P34)*100</f>
        <v>0.18394525789125157</v>
      </c>
      <c r="AA39">
        <f>(T39/T33)*100</f>
        <v>4.5045045045045047</v>
      </c>
      <c r="AB39">
        <f>T39/T36*100</f>
        <v>7.716049382716049</v>
      </c>
    </row>
    <row r="41" spans="1:28" x14ac:dyDescent="0.3">
      <c r="A41">
        <v>0</v>
      </c>
      <c r="B41" t="s">
        <v>2</v>
      </c>
      <c r="C41" t="s">
        <v>5</v>
      </c>
      <c r="D41" t="s">
        <v>6</v>
      </c>
      <c r="E41" t="s">
        <v>7</v>
      </c>
      <c r="F41" t="s">
        <v>8</v>
      </c>
      <c r="G41" t="s">
        <v>9</v>
      </c>
      <c r="H41" t="s">
        <v>10</v>
      </c>
      <c r="I41" t="s">
        <v>48</v>
      </c>
      <c r="K41">
        <f>E42-E48</f>
        <v>886</v>
      </c>
    </row>
    <row r="42" spans="1:28" x14ac:dyDescent="0.3">
      <c r="B42" t="s">
        <v>68</v>
      </c>
      <c r="C42">
        <v>13076</v>
      </c>
      <c r="D42">
        <v>11852</v>
      </c>
      <c r="E42">
        <v>1224</v>
      </c>
      <c r="F42">
        <v>9.3610000000000007</v>
      </c>
      <c r="G42" s="3">
        <v>110.88</v>
      </c>
      <c r="H42">
        <v>11038614.800000001</v>
      </c>
      <c r="I42">
        <v>18284.3</v>
      </c>
      <c r="K42">
        <f>(K41/C42)*100</f>
        <v>6.7757724074640562</v>
      </c>
      <c r="Q42" t="s">
        <v>2</v>
      </c>
      <c r="R42" t="s">
        <v>5</v>
      </c>
      <c r="S42" t="s">
        <v>6</v>
      </c>
      <c r="T42" t="s">
        <v>7</v>
      </c>
      <c r="U42" t="s">
        <v>8</v>
      </c>
      <c r="V42" t="s">
        <v>9</v>
      </c>
      <c r="W42" t="s">
        <v>10</v>
      </c>
      <c r="X42" t="s">
        <v>48</v>
      </c>
      <c r="Z42">
        <f>86-35</f>
        <v>51</v>
      </c>
    </row>
    <row r="43" spans="1:28" x14ac:dyDescent="0.3">
      <c r="B43" t="s">
        <v>2</v>
      </c>
      <c r="C43" t="s">
        <v>5</v>
      </c>
      <c r="D43" t="s">
        <v>6</v>
      </c>
      <c r="E43" t="s">
        <v>7</v>
      </c>
      <c r="F43" t="s">
        <v>8</v>
      </c>
      <c r="G43" t="s">
        <v>9</v>
      </c>
      <c r="H43" t="s">
        <v>10</v>
      </c>
      <c r="I43" t="s">
        <v>48</v>
      </c>
      <c r="K43">
        <f>(E42/C42)*100</f>
        <v>9.3606607525237067</v>
      </c>
      <c r="Q43" t="s">
        <v>369</v>
      </c>
      <c r="R43">
        <v>38703</v>
      </c>
      <c r="S43">
        <v>38617</v>
      </c>
      <c r="T43">
        <v>86</v>
      </c>
      <c r="U43">
        <v>0.22220000000000001</v>
      </c>
      <c r="V43">
        <v>5.2930000000000001</v>
      </c>
      <c r="W43">
        <v>16247304.1</v>
      </c>
      <c r="X43">
        <v>16666.7</v>
      </c>
      <c r="Z43">
        <f>(Z42/P44)*100</f>
        <v>0.13179656812073601</v>
      </c>
    </row>
    <row r="44" spans="1:28" x14ac:dyDescent="0.3">
      <c r="B44" t="s">
        <v>68</v>
      </c>
      <c r="C44">
        <v>13076</v>
      </c>
      <c r="D44">
        <v>10344</v>
      </c>
      <c r="E44">
        <v>2732</v>
      </c>
      <c r="F44">
        <v>20.89</v>
      </c>
      <c r="G44">
        <v>247.49</v>
      </c>
      <c r="H44">
        <v>11038614.800000001</v>
      </c>
      <c r="I44">
        <v>18284.3</v>
      </c>
      <c r="K44">
        <f>E45-E48</f>
        <v>1925</v>
      </c>
      <c r="P44">
        <f>(R43+R45)/2</f>
        <v>38696</v>
      </c>
      <c r="Q44" t="s">
        <v>2</v>
      </c>
      <c r="R44" t="s">
        <v>5</v>
      </c>
      <c r="S44" t="s">
        <v>6</v>
      </c>
      <c r="T44" t="s">
        <v>7</v>
      </c>
      <c r="U44" t="s">
        <v>8</v>
      </c>
      <c r="V44" t="s">
        <v>9</v>
      </c>
      <c r="W44" t="s">
        <v>10</v>
      </c>
      <c r="X44" t="s">
        <v>48</v>
      </c>
      <c r="Z44">
        <f>(T43/P44)*100</f>
        <v>0.22224519330163325</v>
      </c>
    </row>
    <row r="45" spans="1:28" x14ac:dyDescent="0.3">
      <c r="C45" s="2" t="s">
        <v>14</v>
      </c>
      <c r="D45">
        <v>459</v>
      </c>
      <c r="E45">
        <v>2263</v>
      </c>
      <c r="G45" s="4">
        <f>(E45/H44)*1000000</f>
        <v>205.00760657034613</v>
      </c>
      <c r="K45">
        <f>(K44/C42)*100</f>
        <v>14.721627408993577</v>
      </c>
      <c r="Q45" t="s">
        <v>369</v>
      </c>
      <c r="R45">
        <v>38689</v>
      </c>
      <c r="S45">
        <v>37883</v>
      </c>
      <c r="T45">
        <v>806</v>
      </c>
      <c r="U45">
        <v>2.0830000000000002</v>
      </c>
      <c r="V45">
        <v>49.61</v>
      </c>
      <c r="W45">
        <v>16247304.1</v>
      </c>
      <c r="X45">
        <v>16666.7</v>
      </c>
      <c r="Z45">
        <f>T46-T49</f>
        <v>346</v>
      </c>
    </row>
    <row r="46" spans="1:28" x14ac:dyDescent="0.3">
      <c r="B46" t="s">
        <v>2</v>
      </c>
      <c r="C46" t="s">
        <v>5</v>
      </c>
      <c r="D46" t="s">
        <v>6</v>
      </c>
      <c r="E46" t="s">
        <v>7</v>
      </c>
      <c r="F46" t="s">
        <v>8</v>
      </c>
      <c r="G46" t="s">
        <v>9</v>
      </c>
      <c r="H46" t="s">
        <v>10</v>
      </c>
      <c r="I46" t="s">
        <v>48</v>
      </c>
      <c r="K46">
        <f>(E45/C42)*100</f>
        <v>17.30651575405323</v>
      </c>
      <c r="R46" t="s">
        <v>365</v>
      </c>
      <c r="S46">
        <v>425</v>
      </c>
      <c r="T46">
        <v>381</v>
      </c>
      <c r="V46">
        <f>(T46/W45)*1000000</f>
        <v>23.450044244571014</v>
      </c>
      <c r="Z46">
        <f>(Z45/P44)*100</f>
        <v>0.89414926607401279</v>
      </c>
    </row>
    <row r="47" spans="1:28" x14ac:dyDescent="0.3">
      <c r="B47" t="s">
        <v>68</v>
      </c>
      <c r="C47">
        <v>502</v>
      </c>
      <c r="D47">
        <v>52</v>
      </c>
      <c r="E47">
        <v>450</v>
      </c>
      <c r="F47">
        <v>89.64</v>
      </c>
      <c r="G47">
        <v>40.770000000000003</v>
      </c>
      <c r="H47">
        <v>11038614.800000001</v>
      </c>
      <c r="I47">
        <v>18284.3</v>
      </c>
      <c r="Q47" t="s">
        <v>2</v>
      </c>
      <c r="R47" t="s">
        <v>5</v>
      </c>
      <c r="S47" t="s">
        <v>6</v>
      </c>
      <c r="T47" t="s">
        <v>7</v>
      </c>
      <c r="U47" t="s">
        <v>8</v>
      </c>
      <c r="V47" t="s">
        <v>9</v>
      </c>
      <c r="W47" t="s">
        <v>10</v>
      </c>
      <c r="X47" t="s">
        <v>48</v>
      </c>
      <c r="Z47">
        <f>(T46/P44)*100</f>
        <v>0.98459789125491004</v>
      </c>
    </row>
    <row r="48" spans="1:28" x14ac:dyDescent="0.3">
      <c r="C48" s="2" t="s">
        <v>14</v>
      </c>
      <c r="D48">
        <v>112</v>
      </c>
      <c r="E48">
        <v>338</v>
      </c>
      <c r="G48" s="5">
        <f>(E48/H47)*1000000</f>
        <v>30.619783924338041</v>
      </c>
      <c r="K48">
        <f>(E48/C42)*100</f>
        <v>2.5848883450596509</v>
      </c>
      <c r="L48">
        <f>(E48/E42)*100</f>
        <v>27.614379084967322</v>
      </c>
      <c r="M48">
        <f>E48/E45*100</f>
        <v>14.935925762262483</v>
      </c>
      <c r="Q48" t="s">
        <v>369</v>
      </c>
      <c r="R48">
        <v>23542</v>
      </c>
      <c r="S48">
        <v>23505</v>
      </c>
      <c r="T48">
        <v>37</v>
      </c>
      <c r="U48">
        <v>0.15720000000000001</v>
      </c>
      <c r="V48">
        <v>2.2770000000000001</v>
      </c>
      <c r="W48">
        <v>16247304.1</v>
      </c>
      <c r="X48">
        <v>16666.7</v>
      </c>
    </row>
    <row r="49" spans="1:28" x14ac:dyDescent="0.3">
      <c r="R49" t="s">
        <v>365</v>
      </c>
      <c r="S49">
        <v>2</v>
      </c>
      <c r="T49">
        <v>35</v>
      </c>
      <c r="V49">
        <f>(T49/W48)*1000000</f>
        <v>2.1542035395275212</v>
      </c>
      <c r="Z49">
        <f>(T49/P44)*100</f>
        <v>9.0448625180897246E-2</v>
      </c>
      <c r="AA49">
        <f>(T49/T43)*100</f>
        <v>40.697674418604649</v>
      </c>
      <c r="AB49">
        <f>T49/T46*100</f>
        <v>9.1863517060367457</v>
      </c>
    </row>
    <row r="51" spans="1:28" x14ac:dyDescent="0.3">
      <c r="A51">
        <v>0</v>
      </c>
      <c r="B51" t="s">
        <v>2</v>
      </c>
      <c r="C51" t="s">
        <v>5</v>
      </c>
      <c r="D51" t="s">
        <v>6</v>
      </c>
      <c r="E51" t="s">
        <v>7</v>
      </c>
      <c r="F51" t="s">
        <v>8</v>
      </c>
      <c r="G51" t="s">
        <v>9</v>
      </c>
      <c r="H51" t="s">
        <v>10</v>
      </c>
      <c r="I51" t="s">
        <v>48</v>
      </c>
      <c r="K51">
        <f>E52-E57</f>
        <v>232</v>
      </c>
    </row>
    <row r="52" spans="1:28" x14ac:dyDescent="0.3">
      <c r="B52" t="s">
        <v>69</v>
      </c>
      <c r="C52">
        <v>22245</v>
      </c>
      <c r="D52">
        <v>21962</v>
      </c>
      <c r="E52">
        <v>283</v>
      </c>
      <c r="F52">
        <v>1.272</v>
      </c>
      <c r="G52" s="3">
        <v>85.41</v>
      </c>
      <c r="H52">
        <v>3313253.8</v>
      </c>
      <c r="I52">
        <v>9974.2999999999993</v>
      </c>
      <c r="K52">
        <f>(K51/C52)*100</f>
        <v>1.0429309957293773</v>
      </c>
      <c r="Q52" t="s">
        <v>2</v>
      </c>
      <c r="R52" t="s">
        <v>5</v>
      </c>
      <c r="S52" t="s">
        <v>6</v>
      </c>
      <c r="T52" t="s">
        <v>7</v>
      </c>
      <c r="U52" t="s">
        <v>8</v>
      </c>
      <c r="V52" t="s">
        <v>9</v>
      </c>
      <c r="W52" t="s">
        <v>10</v>
      </c>
      <c r="X52" t="s">
        <v>48</v>
      </c>
      <c r="Z52">
        <f>T53-T59</f>
        <v>566</v>
      </c>
    </row>
    <row r="53" spans="1:28" x14ac:dyDescent="0.3">
      <c r="B53" t="s">
        <v>2</v>
      </c>
      <c r="C53" t="s">
        <v>5</v>
      </c>
      <c r="D53" t="s">
        <v>6</v>
      </c>
      <c r="E53" t="s">
        <v>7</v>
      </c>
      <c r="F53" t="s">
        <v>8</v>
      </c>
      <c r="G53" t="s">
        <v>9</v>
      </c>
      <c r="H53" t="s">
        <v>10</v>
      </c>
      <c r="I53" t="s">
        <v>48</v>
      </c>
      <c r="K53">
        <f>(E52/C52)*100</f>
        <v>1.2721959991009215</v>
      </c>
      <c r="Q53" t="s">
        <v>370</v>
      </c>
      <c r="R53">
        <v>10093</v>
      </c>
      <c r="S53">
        <v>9475</v>
      </c>
      <c r="T53">
        <v>618</v>
      </c>
      <c r="U53">
        <v>6.1230000000000002</v>
      </c>
      <c r="V53">
        <v>115.1</v>
      </c>
      <c r="W53">
        <v>5369459.9000000004</v>
      </c>
      <c r="X53">
        <v>10673.1</v>
      </c>
      <c r="Z53">
        <f>(Z52/P54)*100</f>
        <v>5.6061806656101432</v>
      </c>
    </row>
    <row r="54" spans="1:28" x14ac:dyDescent="0.3">
      <c r="B54" t="s">
        <v>69</v>
      </c>
      <c r="C54">
        <v>22245</v>
      </c>
      <c r="D54">
        <v>21690</v>
      </c>
      <c r="E54">
        <v>555</v>
      </c>
      <c r="F54">
        <v>2.4950000000000001</v>
      </c>
      <c r="G54">
        <v>167.51</v>
      </c>
      <c r="H54">
        <v>3313253.8</v>
      </c>
      <c r="I54">
        <v>9974.2999999999993</v>
      </c>
      <c r="K54">
        <f>E55-E57</f>
        <v>444</v>
      </c>
      <c r="P54">
        <f>(R53+R55)/2</f>
        <v>10096</v>
      </c>
      <c r="Q54" t="s">
        <v>2</v>
      </c>
      <c r="R54" t="s">
        <v>5</v>
      </c>
      <c r="S54" t="s">
        <v>6</v>
      </c>
      <c r="T54" t="s">
        <v>7</v>
      </c>
      <c r="U54" t="s">
        <v>8</v>
      </c>
      <c r="V54" t="s">
        <v>9</v>
      </c>
      <c r="W54" t="s">
        <v>10</v>
      </c>
      <c r="X54" t="s">
        <v>48</v>
      </c>
      <c r="Z54">
        <f>(T53/P54)*100</f>
        <v>6.1212361331220286</v>
      </c>
    </row>
    <row r="55" spans="1:28" x14ac:dyDescent="0.3">
      <c r="D55">
        <v>60</v>
      </c>
      <c r="E55">
        <v>495</v>
      </c>
      <c r="G55" s="4">
        <f>(E55/H54)*1000000</f>
        <v>149.3999644699721</v>
      </c>
      <c r="K55">
        <f>(K54/C52)*100</f>
        <v>1.9959541469993256</v>
      </c>
      <c r="Q55" t="s">
        <v>370</v>
      </c>
      <c r="R55">
        <v>10099</v>
      </c>
      <c r="S55">
        <v>8842</v>
      </c>
      <c r="T55">
        <v>1257</v>
      </c>
      <c r="U55">
        <v>12.45</v>
      </c>
      <c r="V55">
        <v>234.1</v>
      </c>
      <c r="W55">
        <v>5369459.9000000004</v>
      </c>
      <c r="X55">
        <v>10673.1</v>
      </c>
      <c r="Z55">
        <f>T56-T59</f>
        <v>970</v>
      </c>
    </row>
    <row r="56" spans="1:28" x14ac:dyDescent="0.3">
      <c r="B56" t="s">
        <v>2</v>
      </c>
      <c r="C56" t="s">
        <v>5</v>
      </c>
      <c r="D56" t="s">
        <v>6</v>
      </c>
      <c r="E56" t="s">
        <v>7</v>
      </c>
      <c r="F56" t="s">
        <v>8</v>
      </c>
      <c r="G56" t="s">
        <v>9</v>
      </c>
      <c r="H56" t="s">
        <v>10</v>
      </c>
      <c r="I56" t="s">
        <v>48</v>
      </c>
      <c r="K56">
        <f>(E55/C52)*100</f>
        <v>2.2252191503708696</v>
      </c>
      <c r="R56" t="s">
        <v>365</v>
      </c>
      <c r="S56">
        <v>235</v>
      </c>
      <c r="T56">
        <v>1022</v>
      </c>
      <c r="V56">
        <f>(T56/W55)*1000000</f>
        <v>190.33571700572713</v>
      </c>
      <c r="Z56">
        <f>(Z55/P54)*100</f>
        <v>9.6077654516640258</v>
      </c>
    </row>
    <row r="57" spans="1:28" x14ac:dyDescent="0.3">
      <c r="B57" t="s">
        <v>69</v>
      </c>
      <c r="C57">
        <v>52</v>
      </c>
      <c r="D57">
        <v>1</v>
      </c>
      <c r="E57">
        <v>51</v>
      </c>
      <c r="F57">
        <v>98.08</v>
      </c>
      <c r="G57" s="5">
        <v>15.39</v>
      </c>
      <c r="H57">
        <v>3313253.8</v>
      </c>
      <c r="I57">
        <v>9974.2999999999993</v>
      </c>
      <c r="K57">
        <f>(E57/C52)*100</f>
        <v>0.22926500337154418</v>
      </c>
      <c r="L57">
        <f>(E57/E52)*100</f>
        <v>18.021201413427562</v>
      </c>
      <c r="M57">
        <f>E57/E55*100</f>
        <v>10.303030303030303</v>
      </c>
      <c r="Q57" t="s">
        <v>2</v>
      </c>
      <c r="R57" t="s">
        <v>5</v>
      </c>
      <c r="S57" t="s">
        <v>6</v>
      </c>
      <c r="T57" t="s">
        <v>7</v>
      </c>
      <c r="U57" t="s">
        <v>8</v>
      </c>
      <c r="V57" t="s">
        <v>9</v>
      </c>
      <c r="W57" t="s">
        <v>10</v>
      </c>
      <c r="X57" t="s">
        <v>48</v>
      </c>
      <c r="Z57">
        <f>(T56/P54)*100</f>
        <v>10.122820919175911</v>
      </c>
    </row>
    <row r="58" spans="1:28" x14ac:dyDescent="0.3">
      <c r="Q58" t="s">
        <v>370</v>
      </c>
      <c r="R58">
        <v>479</v>
      </c>
      <c r="S58">
        <v>404</v>
      </c>
      <c r="T58">
        <v>75</v>
      </c>
      <c r="U58">
        <v>15.66</v>
      </c>
      <c r="V58">
        <v>13.97</v>
      </c>
      <c r="W58">
        <v>5369459.9000000004</v>
      </c>
      <c r="X58">
        <v>10673.1</v>
      </c>
    </row>
    <row r="59" spans="1:28" x14ac:dyDescent="0.3">
      <c r="R59" t="s">
        <v>365</v>
      </c>
      <c r="S59">
        <v>23</v>
      </c>
      <c r="T59">
        <v>52</v>
      </c>
      <c r="V59">
        <f>(T59/W58)*1000000</f>
        <v>9.6844004738726124</v>
      </c>
      <c r="Z59">
        <f>(T59/P54)*100</f>
        <v>0.51505546751188591</v>
      </c>
      <c r="AA59">
        <f>(T59/T53)*100</f>
        <v>8.4142394822006477</v>
      </c>
      <c r="AB59">
        <f>T59/T56*100</f>
        <v>5.0880626223091969</v>
      </c>
    </row>
    <row r="60" spans="1:28" x14ac:dyDescent="0.3">
      <c r="A60" s="38">
        <v>5</v>
      </c>
      <c r="B60" s="38" t="s">
        <v>2</v>
      </c>
      <c r="C60" s="38" t="s">
        <v>5</v>
      </c>
      <c r="D60" s="38" t="s">
        <v>6</v>
      </c>
      <c r="E60" s="38" t="s">
        <v>7</v>
      </c>
      <c r="F60" s="38" t="s">
        <v>8</v>
      </c>
      <c r="G60" s="38" t="s">
        <v>9</v>
      </c>
      <c r="H60" s="38" t="s">
        <v>10</v>
      </c>
      <c r="I60" s="38" t="s">
        <v>48</v>
      </c>
      <c r="J60" s="38"/>
      <c r="K60" s="38">
        <f>E61-E67</f>
        <v>824</v>
      </c>
      <c r="L60" s="38"/>
      <c r="M60" s="38"/>
    </row>
    <row r="61" spans="1:28" x14ac:dyDescent="0.3">
      <c r="A61" s="38"/>
      <c r="B61" s="38" t="s">
        <v>70</v>
      </c>
      <c r="C61" s="38">
        <v>14545</v>
      </c>
      <c r="D61" s="38">
        <v>12155</v>
      </c>
      <c r="E61" s="38">
        <v>2390</v>
      </c>
      <c r="F61" s="38">
        <v>16.43</v>
      </c>
      <c r="G61" s="71">
        <v>308.08</v>
      </c>
      <c r="H61" s="38">
        <v>7757651</v>
      </c>
      <c r="I61" s="38">
        <v>15314.3</v>
      </c>
      <c r="J61" s="38"/>
      <c r="K61" s="38">
        <f>K60/A62*100</f>
        <v>5.6682946962922198</v>
      </c>
      <c r="L61" s="38"/>
      <c r="M61" s="38"/>
    </row>
    <row r="62" spans="1:28" x14ac:dyDescent="0.3">
      <c r="A62" s="38">
        <f>(C61+C63)/2</f>
        <v>14537</v>
      </c>
      <c r="B62" s="38" t="s">
        <v>2</v>
      </c>
      <c r="C62" s="38" t="s">
        <v>5</v>
      </c>
      <c r="D62" s="38" t="s">
        <v>6</v>
      </c>
      <c r="E62" s="38" t="s">
        <v>7</v>
      </c>
      <c r="F62" s="38" t="s">
        <v>8</v>
      </c>
      <c r="G62" s="38" t="s">
        <v>9</v>
      </c>
      <c r="H62" s="38" t="s">
        <v>10</v>
      </c>
      <c r="I62" s="38" t="s">
        <v>48</v>
      </c>
      <c r="J62" s="38"/>
      <c r="K62" s="38">
        <f>E61/A62*100</f>
        <v>16.440806218614572</v>
      </c>
      <c r="L62" s="38"/>
      <c r="M62" s="38"/>
      <c r="Q62" t="s">
        <v>2</v>
      </c>
      <c r="R62" t="s">
        <v>5</v>
      </c>
      <c r="S62" t="s">
        <v>6</v>
      </c>
      <c r="T62" t="s">
        <v>7</v>
      </c>
      <c r="U62" t="s">
        <v>8</v>
      </c>
      <c r="V62" t="s">
        <v>9</v>
      </c>
      <c r="W62" t="s">
        <v>10</v>
      </c>
      <c r="X62" t="s">
        <v>48</v>
      </c>
      <c r="Z62">
        <f>T63-T69</f>
        <v>594</v>
      </c>
    </row>
    <row r="63" spans="1:28" x14ac:dyDescent="0.3">
      <c r="A63" s="38"/>
      <c r="B63" s="38" t="s">
        <v>70</v>
      </c>
      <c r="C63" s="38">
        <v>14529</v>
      </c>
      <c r="D63" s="38">
        <v>12880</v>
      </c>
      <c r="E63" s="38">
        <v>1649</v>
      </c>
      <c r="F63" s="38">
        <v>11.35</v>
      </c>
      <c r="G63" s="38">
        <v>212.56</v>
      </c>
      <c r="H63" s="38">
        <v>7757651</v>
      </c>
      <c r="I63" s="38">
        <v>15314.3</v>
      </c>
      <c r="J63" s="38"/>
      <c r="K63" s="38">
        <f>E64-E67</f>
        <v>-216</v>
      </c>
      <c r="L63" s="38"/>
      <c r="M63" s="38"/>
      <c r="Q63" t="s">
        <v>371</v>
      </c>
      <c r="R63">
        <v>12846</v>
      </c>
      <c r="S63">
        <v>12203</v>
      </c>
      <c r="T63">
        <v>643</v>
      </c>
      <c r="U63">
        <v>5.0049999999999999</v>
      </c>
      <c r="V63">
        <v>46.92</v>
      </c>
      <c r="W63">
        <v>13703429.4</v>
      </c>
      <c r="X63">
        <v>20171.8</v>
      </c>
      <c r="Z63">
        <f>(Z62/P64)*100</f>
        <v>4.6263483780521053</v>
      </c>
    </row>
    <row r="64" spans="1:28" x14ac:dyDescent="0.3">
      <c r="A64" s="38"/>
      <c r="B64" s="38"/>
      <c r="C64" s="75" t="s">
        <v>14</v>
      </c>
      <c r="D64" s="38">
        <v>299</v>
      </c>
      <c r="E64" s="38">
        <v>1350</v>
      </c>
      <c r="F64" s="38"/>
      <c r="G64" s="72">
        <f>(E64/H63)*1000000</f>
        <v>174.02174962498313</v>
      </c>
      <c r="H64" s="38"/>
      <c r="I64" s="38"/>
      <c r="J64" s="38"/>
      <c r="K64" s="38">
        <f>K63/A62*100</f>
        <v>-1.4858636582513585</v>
      </c>
      <c r="L64" s="38"/>
      <c r="M64" s="38"/>
      <c r="P64">
        <f>(R63+R65)/2</f>
        <v>12839.5</v>
      </c>
      <c r="Q64" t="s">
        <v>2</v>
      </c>
      <c r="R64" t="s">
        <v>5</v>
      </c>
      <c r="S64" t="s">
        <v>6</v>
      </c>
      <c r="T64" t="s">
        <v>7</v>
      </c>
      <c r="U64" t="s">
        <v>8</v>
      </c>
      <c r="V64" t="s">
        <v>9</v>
      </c>
      <c r="W64" t="s">
        <v>10</v>
      </c>
      <c r="X64" t="s">
        <v>48</v>
      </c>
      <c r="Z64">
        <f>(T63/P64)*100</f>
        <v>5.0079831769149887</v>
      </c>
    </row>
    <row r="65" spans="1:28" x14ac:dyDescent="0.3">
      <c r="A65" s="38"/>
      <c r="B65" s="38" t="s">
        <v>2</v>
      </c>
      <c r="C65" s="38" t="s">
        <v>5</v>
      </c>
      <c r="D65" s="38" t="s">
        <v>6</v>
      </c>
      <c r="E65" s="38" t="s">
        <v>7</v>
      </c>
      <c r="F65" s="38" t="s">
        <v>8</v>
      </c>
      <c r="G65" s="38" t="s">
        <v>9</v>
      </c>
      <c r="H65" s="38" t="s">
        <v>10</v>
      </c>
      <c r="I65" s="38" t="s">
        <v>48</v>
      </c>
      <c r="J65" s="38"/>
      <c r="K65" s="38">
        <f>E64/A62*100</f>
        <v>9.2866478640709911</v>
      </c>
      <c r="L65" s="38"/>
      <c r="M65" s="38"/>
      <c r="Q65" t="s">
        <v>371</v>
      </c>
      <c r="R65">
        <v>12833</v>
      </c>
      <c r="S65">
        <v>11666</v>
      </c>
      <c r="T65">
        <v>1167</v>
      </c>
      <c r="U65">
        <v>9.0939999999999994</v>
      </c>
      <c r="V65">
        <v>85.16</v>
      </c>
      <c r="W65">
        <v>13703429.4</v>
      </c>
      <c r="X65">
        <v>20171.8</v>
      </c>
      <c r="Z65">
        <f>(T66-T69)</f>
        <v>671</v>
      </c>
    </row>
    <row r="66" spans="1:28" x14ac:dyDescent="0.3">
      <c r="A66" s="38"/>
      <c r="B66" s="38" t="s">
        <v>70</v>
      </c>
      <c r="C66" s="38">
        <v>7301</v>
      </c>
      <c r="D66" s="38">
        <v>5333</v>
      </c>
      <c r="E66" s="38">
        <v>1968</v>
      </c>
      <c r="F66" s="38">
        <v>26.96</v>
      </c>
      <c r="G66" s="38">
        <v>253.69</v>
      </c>
      <c r="H66" s="38">
        <v>7757651</v>
      </c>
      <c r="I66" s="38">
        <v>15314.3</v>
      </c>
      <c r="J66" s="38"/>
      <c r="K66" s="38"/>
      <c r="L66" s="38"/>
      <c r="M66" s="38"/>
      <c r="R66" t="s">
        <v>365</v>
      </c>
      <c r="S66">
        <v>447</v>
      </c>
      <c r="T66">
        <v>720</v>
      </c>
      <c r="V66">
        <f>(T66/W65)*1000000</f>
        <v>52.541592252812272</v>
      </c>
      <c r="Z66">
        <f>(Z65/P64)*100</f>
        <v>5.2260602048366369</v>
      </c>
    </row>
    <row r="67" spans="1:28" x14ac:dyDescent="0.3">
      <c r="A67" s="38"/>
      <c r="B67" s="38"/>
      <c r="C67" s="75" t="s">
        <v>14</v>
      </c>
      <c r="D67" s="38">
        <v>402</v>
      </c>
      <c r="E67" s="38">
        <v>1566</v>
      </c>
      <c r="F67" s="38"/>
      <c r="G67" s="73">
        <f>(E67/H66)*1000000</f>
        <v>201.86522956498044</v>
      </c>
      <c r="H67" s="38"/>
      <c r="I67" s="38"/>
      <c r="J67" s="38"/>
      <c r="K67" s="38">
        <f>E67/A62*100</f>
        <v>10.77251152232235</v>
      </c>
      <c r="L67" s="38">
        <f>E67/E61*100</f>
        <v>65.523012552301253</v>
      </c>
      <c r="M67" s="38">
        <f>E67/E64*100</f>
        <v>115.99999999999999</v>
      </c>
      <c r="Q67" t="s">
        <v>2</v>
      </c>
      <c r="R67" t="s">
        <v>5</v>
      </c>
      <c r="S67" t="s">
        <v>6</v>
      </c>
      <c r="T67" t="s">
        <v>7</v>
      </c>
      <c r="U67" t="s">
        <v>8</v>
      </c>
      <c r="V67" t="s">
        <v>9</v>
      </c>
      <c r="W67" t="s">
        <v>10</v>
      </c>
      <c r="X67" t="s">
        <v>48</v>
      </c>
      <c r="Z67">
        <f>(T66/P64)*100</f>
        <v>5.6076950036995212</v>
      </c>
    </row>
    <row r="68" spans="1:28" x14ac:dyDescent="0.3">
      <c r="Q68" t="s">
        <v>371</v>
      </c>
      <c r="R68">
        <v>262</v>
      </c>
      <c r="S68">
        <v>170</v>
      </c>
      <c r="T68">
        <v>92</v>
      </c>
      <c r="U68">
        <v>35.11</v>
      </c>
      <c r="V68">
        <v>6.7140000000000004</v>
      </c>
      <c r="W68">
        <v>13703429.4</v>
      </c>
      <c r="X68">
        <v>20171.8</v>
      </c>
    </row>
    <row r="69" spans="1:28" x14ac:dyDescent="0.3">
      <c r="R69" t="s">
        <v>365</v>
      </c>
      <c r="S69">
        <v>43</v>
      </c>
      <c r="T69">
        <v>49</v>
      </c>
      <c r="V69">
        <f>(T69/W68)*1000000</f>
        <v>3.5757472505386136</v>
      </c>
      <c r="Z69">
        <f>(T69/P64)*100</f>
        <v>0.38163479886288404</v>
      </c>
      <c r="AA69">
        <f>(T69/T63)*100</f>
        <v>7.6205287713841372</v>
      </c>
      <c r="AB69">
        <f>T69/T66*100</f>
        <v>6.8055555555555554</v>
      </c>
    </row>
    <row r="70" spans="1:28" x14ac:dyDescent="0.3">
      <c r="A70">
        <v>5</v>
      </c>
      <c r="B70" t="s">
        <v>2</v>
      </c>
      <c r="C70" t="s">
        <v>5</v>
      </c>
      <c r="D70" t="s">
        <v>6</v>
      </c>
      <c r="E70" t="s">
        <v>7</v>
      </c>
      <c r="F70" t="s">
        <v>8</v>
      </c>
      <c r="G70" t="s">
        <v>9</v>
      </c>
      <c r="H70" t="s">
        <v>10</v>
      </c>
      <c r="I70" t="s">
        <v>48</v>
      </c>
      <c r="K70">
        <f>E71-E77</f>
        <v>237</v>
      </c>
    </row>
    <row r="71" spans="1:28" x14ac:dyDescent="0.3">
      <c r="B71" t="s">
        <v>71</v>
      </c>
      <c r="C71">
        <v>11260</v>
      </c>
      <c r="D71">
        <v>10887</v>
      </c>
      <c r="E71">
        <v>373</v>
      </c>
      <c r="F71">
        <v>3.3130000000000002</v>
      </c>
      <c r="G71">
        <v>181.18</v>
      </c>
      <c r="H71">
        <v>2058721.6</v>
      </c>
      <c r="I71">
        <v>7317.5</v>
      </c>
      <c r="K71">
        <f>(K70/C71)*100</f>
        <v>2.1047957371225579</v>
      </c>
    </row>
    <row r="72" spans="1:28" x14ac:dyDescent="0.3">
      <c r="B72" t="s">
        <v>2</v>
      </c>
      <c r="C72" t="s">
        <v>5</v>
      </c>
      <c r="D72" t="s">
        <v>6</v>
      </c>
      <c r="E72" t="s">
        <v>7</v>
      </c>
      <c r="F72" t="s">
        <v>8</v>
      </c>
      <c r="G72" t="s">
        <v>9</v>
      </c>
      <c r="H72" t="s">
        <v>10</v>
      </c>
      <c r="I72" t="s">
        <v>48</v>
      </c>
      <c r="K72">
        <f>(E71/C71)*100</f>
        <v>3.3126110124333925</v>
      </c>
      <c r="Q72" t="s">
        <v>2</v>
      </c>
      <c r="R72" t="s">
        <v>5</v>
      </c>
      <c r="S72" t="s">
        <v>6</v>
      </c>
      <c r="T72" t="s">
        <v>7</v>
      </c>
      <c r="U72" t="s">
        <v>8</v>
      </c>
      <c r="V72" t="s">
        <v>9</v>
      </c>
      <c r="W72" t="s">
        <v>10</v>
      </c>
      <c r="X72" t="s">
        <v>48</v>
      </c>
      <c r="Z72">
        <f>T73-T79</f>
        <v>2339</v>
      </c>
    </row>
    <row r="73" spans="1:28" x14ac:dyDescent="0.3">
      <c r="B73" t="s">
        <v>71</v>
      </c>
      <c r="C73">
        <v>11224</v>
      </c>
      <c r="D73">
        <v>9994</v>
      </c>
      <c r="E73">
        <v>1230</v>
      </c>
      <c r="F73">
        <v>10.96</v>
      </c>
      <c r="G73">
        <v>597.46</v>
      </c>
      <c r="H73">
        <v>2058721.6</v>
      </c>
      <c r="I73">
        <v>7317.5</v>
      </c>
      <c r="K73">
        <f>E74-E77</f>
        <v>1040</v>
      </c>
      <c r="Q73" t="s">
        <v>372</v>
      </c>
      <c r="R73">
        <v>31930</v>
      </c>
      <c r="S73">
        <v>29291</v>
      </c>
      <c r="T73">
        <v>2639</v>
      </c>
      <c r="U73">
        <v>8.2650000000000006</v>
      </c>
      <c r="V73">
        <v>137.07</v>
      </c>
      <c r="W73">
        <v>19253358.199999999</v>
      </c>
      <c r="X73">
        <v>19712.5</v>
      </c>
      <c r="Z73">
        <f>(Z72/P74)*100</f>
        <v>7.3244817435961673</v>
      </c>
    </row>
    <row r="74" spans="1:28" x14ac:dyDescent="0.3">
      <c r="D74">
        <v>54</v>
      </c>
      <c r="E74">
        <v>1176</v>
      </c>
      <c r="G74" s="4">
        <f>(E74/H73)*1000000</f>
        <v>571.22828069613684</v>
      </c>
      <c r="K74">
        <f>(K73/C71)*100</f>
        <v>9.2362344582593252</v>
      </c>
      <c r="P74">
        <f>(R73+R75)/2</f>
        <v>31934</v>
      </c>
      <c r="Q74" t="s">
        <v>2</v>
      </c>
      <c r="R74" t="s">
        <v>5</v>
      </c>
      <c r="S74" t="s">
        <v>6</v>
      </c>
      <c r="T74" t="s">
        <v>7</v>
      </c>
      <c r="U74" t="s">
        <v>8</v>
      </c>
      <c r="V74" t="s">
        <v>9</v>
      </c>
      <c r="W74" t="s">
        <v>10</v>
      </c>
      <c r="X74" t="s">
        <v>48</v>
      </c>
      <c r="Z74">
        <f>(T73/P74)*100</f>
        <v>8.2639193336256014</v>
      </c>
    </row>
    <row r="75" spans="1:28" x14ac:dyDescent="0.3">
      <c r="B75" t="s">
        <v>2</v>
      </c>
      <c r="C75" t="s">
        <v>5</v>
      </c>
      <c r="D75" t="s">
        <v>6</v>
      </c>
      <c r="E75" t="s">
        <v>7</v>
      </c>
      <c r="F75" t="s">
        <v>8</v>
      </c>
      <c r="G75" t="s">
        <v>9</v>
      </c>
      <c r="H75" t="s">
        <v>10</v>
      </c>
      <c r="I75" t="s">
        <v>48</v>
      </c>
      <c r="K75">
        <f>(E74/C71)*100</f>
        <v>10.444049733570161</v>
      </c>
      <c r="Q75" t="s">
        <v>372</v>
      </c>
      <c r="R75">
        <v>31938</v>
      </c>
      <c r="S75">
        <v>28439</v>
      </c>
      <c r="T75">
        <v>3499</v>
      </c>
      <c r="U75">
        <v>10.96</v>
      </c>
      <c r="V75">
        <v>181.73</v>
      </c>
      <c r="W75">
        <v>19253358.199999999</v>
      </c>
      <c r="X75">
        <v>19712.5</v>
      </c>
      <c r="Z75">
        <f>T76-T79</f>
        <v>2499</v>
      </c>
    </row>
    <row r="76" spans="1:28" x14ac:dyDescent="0.3">
      <c r="B76" t="s">
        <v>71</v>
      </c>
      <c r="C76">
        <v>206</v>
      </c>
      <c r="D76">
        <v>62</v>
      </c>
      <c r="E76">
        <v>144</v>
      </c>
      <c r="F76">
        <v>69.900000000000006</v>
      </c>
      <c r="G76">
        <v>69.95</v>
      </c>
      <c r="H76">
        <v>2058721.6</v>
      </c>
      <c r="I76">
        <v>7317.5</v>
      </c>
      <c r="R76" t="s">
        <v>365</v>
      </c>
      <c r="S76">
        <v>700</v>
      </c>
      <c r="T76">
        <v>2799</v>
      </c>
      <c r="V76">
        <f>(T76/W75)*1000000</f>
        <v>145.37723606056426</v>
      </c>
      <c r="Z76">
        <f>(Z75/P74)*100</f>
        <v>7.8255151249451993</v>
      </c>
    </row>
    <row r="77" spans="1:28" x14ac:dyDescent="0.3">
      <c r="D77">
        <v>8</v>
      </c>
      <c r="E77">
        <v>136</v>
      </c>
      <c r="G77" s="5">
        <f>(E77/H76)*100000</f>
        <v>6.6060413413838956</v>
      </c>
      <c r="K77">
        <f>(E77/C71)*100</f>
        <v>1.2078152753108349</v>
      </c>
      <c r="L77">
        <f>(E77/E71)*100</f>
        <v>36.461126005361933</v>
      </c>
      <c r="M77">
        <f>E77/E74*100</f>
        <v>11.564625850340136</v>
      </c>
      <c r="Q77" t="s">
        <v>2</v>
      </c>
      <c r="R77" t="s">
        <v>5</v>
      </c>
      <c r="S77" t="s">
        <v>6</v>
      </c>
      <c r="T77" t="s">
        <v>7</v>
      </c>
      <c r="U77" t="s">
        <v>8</v>
      </c>
      <c r="V77" t="s">
        <v>9</v>
      </c>
      <c r="W77" t="s">
        <v>10</v>
      </c>
      <c r="X77" t="s">
        <v>48</v>
      </c>
      <c r="Z77">
        <f>(T76/P74)*100</f>
        <v>8.7649527149746351</v>
      </c>
    </row>
    <row r="78" spans="1:28" x14ac:dyDescent="0.3">
      <c r="Q78" t="s">
        <v>372</v>
      </c>
      <c r="R78">
        <v>12501</v>
      </c>
      <c r="S78">
        <v>12079</v>
      </c>
      <c r="T78">
        <v>422</v>
      </c>
      <c r="U78">
        <v>3.3759999999999999</v>
      </c>
      <c r="V78">
        <v>21.92</v>
      </c>
      <c r="W78">
        <v>19253358.199999999</v>
      </c>
      <c r="X78">
        <v>19712.5</v>
      </c>
    </row>
    <row r="79" spans="1:28" x14ac:dyDescent="0.3">
      <c r="R79" t="s">
        <v>365</v>
      </c>
      <c r="S79">
        <v>122</v>
      </c>
      <c r="T79">
        <v>300</v>
      </c>
      <c r="V79">
        <f>(T79/W78)*1000000</f>
        <v>15.581697326962939</v>
      </c>
      <c r="Z79">
        <f>(T79/P74)*100</f>
        <v>0.93943759002943561</v>
      </c>
      <c r="AA79">
        <f>(T79/T73)*100</f>
        <v>11.367942402425161</v>
      </c>
      <c r="AB79">
        <f>T79/T76*100</f>
        <v>10.718113612004288</v>
      </c>
    </row>
    <row r="80" spans="1:28" x14ac:dyDescent="0.3">
      <c r="A80" s="38">
        <v>4</v>
      </c>
      <c r="B80" s="38" t="s">
        <v>2</v>
      </c>
      <c r="C80" s="38" t="s">
        <v>5</v>
      </c>
      <c r="D80" s="38" t="s">
        <v>6</v>
      </c>
      <c r="E80" s="38" t="s">
        <v>7</v>
      </c>
      <c r="F80" s="38" t="s">
        <v>8</v>
      </c>
      <c r="G80" s="38" t="s">
        <v>9</v>
      </c>
      <c r="H80" s="38" t="s">
        <v>10</v>
      </c>
      <c r="I80" s="38" t="s">
        <v>48</v>
      </c>
      <c r="J80" s="38"/>
      <c r="K80" s="38">
        <f>E81-E87</f>
        <v>-809</v>
      </c>
      <c r="L80" s="38"/>
      <c r="M80" s="38"/>
    </row>
    <row r="81" spans="1:28" x14ac:dyDescent="0.3">
      <c r="A81" s="38"/>
      <c r="B81" s="38" t="s">
        <v>72</v>
      </c>
      <c r="C81" s="38">
        <v>16710</v>
      </c>
      <c r="D81" s="38">
        <v>16086</v>
      </c>
      <c r="E81" s="38">
        <v>624</v>
      </c>
      <c r="F81" s="38">
        <v>3.734</v>
      </c>
      <c r="G81" s="71">
        <v>44.42</v>
      </c>
      <c r="H81" s="38">
        <v>14048378.199999999</v>
      </c>
      <c r="I81" s="38">
        <v>15843.6</v>
      </c>
      <c r="J81" s="38"/>
      <c r="K81" s="38">
        <f>K80/C81*100</f>
        <v>-4.8414123279473369</v>
      </c>
      <c r="L81" s="38"/>
      <c r="M81" s="38"/>
    </row>
    <row r="82" spans="1:28" x14ac:dyDescent="0.3">
      <c r="A82" s="38"/>
      <c r="B82" s="38" t="s">
        <v>2</v>
      </c>
      <c r="C82" s="38" t="s">
        <v>5</v>
      </c>
      <c r="D82" s="38" t="s">
        <v>6</v>
      </c>
      <c r="E82" s="38" t="s">
        <v>7</v>
      </c>
      <c r="F82" s="38" t="s">
        <v>8</v>
      </c>
      <c r="G82" s="38" t="s">
        <v>9</v>
      </c>
      <c r="H82" s="38" t="s">
        <v>10</v>
      </c>
      <c r="I82" s="38" t="s">
        <v>48</v>
      </c>
      <c r="J82" s="38"/>
      <c r="K82" s="38">
        <f>E81/C81*100</f>
        <v>3.7342908438061038</v>
      </c>
      <c r="L82" s="38"/>
      <c r="M82" s="38"/>
      <c r="Q82" t="s">
        <v>2</v>
      </c>
      <c r="R82" t="s">
        <v>5</v>
      </c>
      <c r="S82" t="s">
        <v>6</v>
      </c>
      <c r="T82" t="s">
        <v>7</v>
      </c>
      <c r="U82" t="s">
        <v>8</v>
      </c>
      <c r="V82" t="s">
        <v>9</v>
      </c>
      <c r="W82" t="s">
        <v>10</v>
      </c>
      <c r="X82" t="s">
        <v>48</v>
      </c>
      <c r="Z82">
        <f>(T83-T89)</f>
        <v>118</v>
      </c>
    </row>
    <row r="83" spans="1:28" x14ac:dyDescent="0.3">
      <c r="A83" s="38"/>
      <c r="B83" s="38" t="s">
        <v>72</v>
      </c>
      <c r="C83" s="38">
        <v>16696</v>
      </c>
      <c r="D83" s="38">
        <v>14895</v>
      </c>
      <c r="E83" s="38">
        <v>1801</v>
      </c>
      <c r="F83" s="38">
        <v>10.79</v>
      </c>
      <c r="G83" s="38">
        <v>128.19999999999999</v>
      </c>
      <c r="H83" s="38">
        <v>14048378.199999999</v>
      </c>
      <c r="I83" s="38">
        <v>15843.6</v>
      </c>
      <c r="J83" s="38"/>
      <c r="K83" s="38">
        <f>E84-E87</f>
        <v>-128</v>
      </c>
      <c r="L83" s="38"/>
      <c r="M83" s="38"/>
      <c r="Q83" t="s">
        <v>373</v>
      </c>
      <c r="R83">
        <v>15174</v>
      </c>
      <c r="S83">
        <v>15055</v>
      </c>
      <c r="T83">
        <v>119</v>
      </c>
      <c r="U83">
        <v>0.78420000000000001</v>
      </c>
      <c r="V83">
        <v>6.6639999999999997</v>
      </c>
      <c r="W83">
        <v>17857660.300000001</v>
      </c>
      <c r="X83">
        <v>17408.099999999999</v>
      </c>
      <c r="Z83">
        <f>(Z82/P84)*100</f>
        <v>0.77767159851056111</v>
      </c>
    </row>
    <row r="84" spans="1:28" x14ac:dyDescent="0.3">
      <c r="A84" s="38"/>
      <c r="B84" s="38"/>
      <c r="C84" s="75" t="s">
        <v>14</v>
      </c>
      <c r="D84" s="38">
        <v>496</v>
      </c>
      <c r="E84" s="38">
        <v>1305</v>
      </c>
      <c r="F84" s="38"/>
      <c r="G84" s="72">
        <f>(E84/H83)*1000000</f>
        <v>92.893285005667067</v>
      </c>
      <c r="H84" s="38"/>
      <c r="I84" s="38"/>
      <c r="J84" s="38"/>
      <c r="K84" s="38">
        <f>K83/C81*100</f>
        <v>-0.7660083782166367</v>
      </c>
      <c r="L84" s="38"/>
      <c r="M84" s="38"/>
      <c r="P84">
        <f>(R83+R85)/2</f>
        <v>15173.5</v>
      </c>
      <c r="Q84" t="s">
        <v>2</v>
      </c>
      <c r="R84" t="s">
        <v>5</v>
      </c>
      <c r="S84" t="s">
        <v>6</v>
      </c>
      <c r="T84" t="s">
        <v>7</v>
      </c>
      <c r="U84" t="s">
        <v>8</v>
      </c>
      <c r="V84" t="s">
        <v>9</v>
      </c>
      <c r="W84" t="s">
        <v>10</v>
      </c>
      <c r="X84" t="s">
        <v>48</v>
      </c>
      <c r="Z84">
        <f>(T83/P84)*100</f>
        <v>0.78426203578607445</v>
      </c>
    </row>
    <row r="85" spans="1:28" x14ac:dyDescent="0.3">
      <c r="A85" s="38"/>
      <c r="B85" s="38" t="s">
        <v>2</v>
      </c>
      <c r="C85" s="38" t="s">
        <v>5</v>
      </c>
      <c r="D85" s="38" t="s">
        <v>6</v>
      </c>
      <c r="E85" s="38" t="s">
        <v>7</v>
      </c>
      <c r="F85" s="38" t="s">
        <v>8</v>
      </c>
      <c r="G85" s="38" t="s">
        <v>9</v>
      </c>
      <c r="H85" s="38" t="s">
        <v>10</v>
      </c>
      <c r="I85" s="38" t="s">
        <v>48</v>
      </c>
      <c r="J85" s="38"/>
      <c r="K85" s="38">
        <f>E84/C81*100</f>
        <v>7.8096947935368046</v>
      </c>
      <c r="L85" s="38"/>
      <c r="M85" s="38"/>
      <c r="Q85" t="s">
        <v>373</v>
      </c>
      <c r="R85">
        <v>15173</v>
      </c>
      <c r="S85">
        <v>14796</v>
      </c>
      <c r="T85">
        <v>377</v>
      </c>
      <c r="U85">
        <v>2.4849999999999999</v>
      </c>
      <c r="V85">
        <v>21.11</v>
      </c>
      <c r="W85">
        <v>17857660.300000001</v>
      </c>
      <c r="X85">
        <v>17408.099999999999</v>
      </c>
      <c r="Z85">
        <f>T86-T89</f>
        <v>168</v>
      </c>
    </row>
    <row r="86" spans="1:28" x14ac:dyDescent="0.3">
      <c r="A86" s="38"/>
      <c r="B86" s="38" t="s">
        <v>72</v>
      </c>
      <c r="C86" s="38">
        <v>1834</v>
      </c>
      <c r="D86" s="38">
        <v>203</v>
      </c>
      <c r="E86" s="38">
        <v>1631</v>
      </c>
      <c r="F86" s="38">
        <v>88.93</v>
      </c>
      <c r="G86" s="38">
        <v>116.1</v>
      </c>
      <c r="H86" s="38">
        <v>14048378.199999999</v>
      </c>
      <c r="I86" s="38">
        <v>15843.6</v>
      </c>
      <c r="J86" s="38"/>
      <c r="K86" s="38"/>
      <c r="L86" s="38"/>
      <c r="M86" s="38"/>
      <c r="R86" t="s">
        <v>365</v>
      </c>
      <c r="S86">
        <v>208</v>
      </c>
      <c r="T86">
        <v>169</v>
      </c>
      <c r="V86">
        <f>(T86/W85)*1000000</f>
        <v>9.4637257715110632</v>
      </c>
      <c r="Z86">
        <f>(Z85/P84)*100</f>
        <v>1.1071934622862227</v>
      </c>
    </row>
    <row r="87" spans="1:28" x14ac:dyDescent="0.3">
      <c r="A87" s="38"/>
      <c r="B87" s="38"/>
      <c r="C87" s="75" t="s">
        <v>14</v>
      </c>
      <c r="D87" s="38">
        <v>198</v>
      </c>
      <c r="E87" s="38">
        <v>1433</v>
      </c>
      <c r="F87" s="38"/>
      <c r="G87" s="73">
        <f>(E87/H86)*1000000</f>
        <v>102.00465702154858</v>
      </c>
      <c r="H87" s="38"/>
      <c r="I87" s="38"/>
      <c r="J87" s="38"/>
      <c r="K87" s="38">
        <f>E87/C81*100</f>
        <v>8.5757031717534407</v>
      </c>
      <c r="L87" s="38">
        <f>E87/E81*100</f>
        <v>229.64743589743591</v>
      </c>
      <c r="M87" s="38">
        <f>E87/E84*100</f>
        <v>109.80842911877396</v>
      </c>
      <c r="Q87" t="s">
        <v>2</v>
      </c>
      <c r="R87" t="s">
        <v>5</v>
      </c>
      <c r="S87" t="s">
        <v>6</v>
      </c>
      <c r="T87" t="s">
        <v>7</v>
      </c>
      <c r="U87" t="s">
        <v>8</v>
      </c>
      <c r="V87" t="s">
        <v>9</v>
      </c>
      <c r="W87" t="s">
        <v>10</v>
      </c>
      <c r="X87" t="s">
        <v>48</v>
      </c>
      <c r="Z87">
        <f>(T86/P84)*100</f>
        <v>1.113783899561736</v>
      </c>
    </row>
    <row r="88" spans="1:28" x14ac:dyDescent="0.3">
      <c r="Q88" t="s">
        <v>373</v>
      </c>
      <c r="R88">
        <v>76</v>
      </c>
      <c r="S88">
        <v>74</v>
      </c>
      <c r="T88">
        <v>2</v>
      </c>
      <c r="U88">
        <v>2.6320000000000001</v>
      </c>
      <c r="V88">
        <v>0.112</v>
      </c>
      <c r="W88">
        <v>17857660.300000001</v>
      </c>
      <c r="X88">
        <v>17408.099999999999</v>
      </c>
    </row>
    <row r="89" spans="1:28" x14ac:dyDescent="0.3">
      <c r="R89" t="s">
        <v>365</v>
      </c>
      <c r="S89">
        <v>1</v>
      </c>
      <c r="T89">
        <v>1</v>
      </c>
      <c r="V89">
        <f>(T89/W88)*1000000</f>
        <v>5.5998377346219312E-2</v>
      </c>
      <c r="Z89">
        <f>(T89/P84)*100</f>
        <v>6.5904372755132296E-3</v>
      </c>
      <c r="AA89">
        <f>(T89/T83)*100</f>
        <v>0.84033613445378152</v>
      </c>
      <c r="AB89">
        <f>T89/T86*100</f>
        <v>0.59171597633136097</v>
      </c>
    </row>
    <row r="90" spans="1:28" x14ac:dyDescent="0.3">
      <c r="B90" s="38" t="s">
        <v>2</v>
      </c>
      <c r="C90" s="38" t="s">
        <v>5</v>
      </c>
      <c r="D90" s="38" t="s">
        <v>6</v>
      </c>
      <c r="E90" s="38" t="s">
        <v>7</v>
      </c>
      <c r="F90" s="38" t="s">
        <v>8</v>
      </c>
      <c r="G90" s="38" t="s">
        <v>9</v>
      </c>
      <c r="H90" s="38" t="s">
        <v>10</v>
      </c>
      <c r="I90" s="38" t="s">
        <v>48</v>
      </c>
    </row>
    <row r="91" spans="1:28" x14ac:dyDescent="0.3">
      <c r="B91" s="38" t="s">
        <v>77</v>
      </c>
      <c r="C91" s="38">
        <v>9855</v>
      </c>
      <c r="D91" s="38">
        <v>506</v>
      </c>
      <c r="E91" s="38">
        <v>9349</v>
      </c>
      <c r="F91" s="38">
        <v>94.87</v>
      </c>
      <c r="G91" s="38">
        <v>5623.5</v>
      </c>
      <c r="H91" s="38">
        <v>1662473.4</v>
      </c>
      <c r="I91" s="38">
        <v>6420</v>
      </c>
    </row>
    <row r="92" spans="1:28" x14ac:dyDescent="0.3">
      <c r="Q92" t="s">
        <v>2</v>
      </c>
      <c r="R92" t="s">
        <v>5</v>
      </c>
      <c r="S92" t="s">
        <v>6</v>
      </c>
      <c r="T92" t="s">
        <v>7</v>
      </c>
      <c r="U92" t="s">
        <v>8</v>
      </c>
      <c r="V92" t="s">
        <v>9</v>
      </c>
      <c r="W92" t="s">
        <v>10</v>
      </c>
      <c r="X92" t="s">
        <v>48</v>
      </c>
      <c r="Z92">
        <f>(T93-T99)</f>
        <v>58</v>
      </c>
    </row>
    <row r="93" spans="1:28" x14ac:dyDescent="0.3">
      <c r="Q93" t="s">
        <v>374</v>
      </c>
      <c r="R93">
        <v>15187</v>
      </c>
      <c r="S93">
        <v>15127</v>
      </c>
      <c r="T93">
        <v>60</v>
      </c>
      <c r="U93">
        <v>0.39510000000000001</v>
      </c>
      <c r="V93">
        <v>3.5950000000000002</v>
      </c>
      <c r="W93">
        <v>16689162.300000001</v>
      </c>
      <c r="X93">
        <v>16383.8</v>
      </c>
      <c r="Z93">
        <f>(Z92/P94)*100</f>
        <v>0.38186786055239158</v>
      </c>
    </row>
    <row r="94" spans="1:28" x14ac:dyDescent="0.3">
      <c r="P94">
        <f>(R93+R95)/2</f>
        <v>15188.5</v>
      </c>
      <c r="Q94" t="s">
        <v>2</v>
      </c>
      <c r="R94" t="s">
        <v>5</v>
      </c>
      <c r="S94" t="s">
        <v>6</v>
      </c>
      <c r="T94" t="s">
        <v>7</v>
      </c>
      <c r="U94" t="s">
        <v>8</v>
      </c>
      <c r="V94" t="s">
        <v>9</v>
      </c>
      <c r="W94" t="s">
        <v>10</v>
      </c>
      <c r="X94" t="s">
        <v>48</v>
      </c>
      <c r="Z94">
        <f>(T93/P94)*100</f>
        <v>0.39503571781281893</v>
      </c>
    </row>
    <row r="95" spans="1:28" x14ac:dyDescent="0.3">
      <c r="Q95" t="s">
        <v>374</v>
      </c>
      <c r="R95">
        <v>15190</v>
      </c>
      <c r="S95">
        <v>14755</v>
      </c>
      <c r="T95">
        <v>435</v>
      </c>
      <c r="U95">
        <v>2.8639999999999999</v>
      </c>
      <c r="V95">
        <v>26.06</v>
      </c>
      <c r="W95">
        <v>16689162.300000001</v>
      </c>
      <c r="X95">
        <v>16383.8</v>
      </c>
      <c r="Z95">
        <f>(T96-T99)</f>
        <v>217</v>
      </c>
    </row>
    <row r="96" spans="1:28" x14ac:dyDescent="0.3">
      <c r="R96" t="s">
        <v>365</v>
      </c>
      <c r="S96">
        <v>216</v>
      </c>
      <c r="T96">
        <v>219</v>
      </c>
      <c r="V96">
        <f>(T96/W95)*1000000</f>
        <v>13.122288348768709</v>
      </c>
      <c r="Z96">
        <f>(Z95/P94)*100</f>
        <v>1.4287125127563618</v>
      </c>
    </row>
    <row r="97" spans="1:28" x14ac:dyDescent="0.3">
      <c r="Q97" t="s">
        <v>2</v>
      </c>
      <c r="R97" t="s">
        <v>5</v>
      </c>
      <c r="S97" t="s">
        <v>6</v>
      </c>
      <c r="T97" t="s">
        <v>7</v>
      </c>
      <c r="U97" t="s">
        <v>8</v>
      </c>
      <c r="V97" t="s">
        <v>9</v>
      </c>
      <c r="W97" t="s">
        <v>10</v>
      </c>
      <c r="X97" t="s">
        <v>48</v>
      </c>
      <c r="Z97">
        <f>(T96/P94)*100</f>
        <v>1.441880370016789</v>
      </c>
    </row>
    <row r="98" spans="1:28" x14ac:dyDescent="0.3">
      <c r="Q98" t="s">
        <v>374</v>
      </c>
      <c r="R98">
        <v>31</v>
      </c>
      <c r="S98">
        <v>28</v>
      </c>
      <c r="T98">
        <v>3</v>
      </c>
      <c r="U98">
        <v>9.6769999999999996</v>
      </c>
      <c r="V98">
        <v>0.17979999999999999</v>
      </c>
      <c r="W98">
        <v>16689162.300000001</v>
      </c>
      <c r="X98">
        <v>16383.8</v>
      </c>
    </row>
    <row r="99" spans="1:28" x14ac:dyDescent="0.3">
      <c r="A99" s="38">
        <v>5</v>
      </c>
      <c r="B99" s="38" t="s">
        <v>2</v>
      </c>
      <c r="C99" s="38" t="s">
        <v>5</v>
      </c>
      <c r="D99" s="38" t="s">
        <v>6</v>
      </c>
      <c r="E99" s="38" t="s">
        <v>7</v>
      </c>
      <c r="F99" s="38" t="s">
        <v>8</v>
      </c>
      <c r="G99" s="38" t="s">
        <v>9</v>
      </c>
      <c r="H99" s="38" t="s">
        <v>10</v>
      </c>
      <c r="I99" s="38" t="s">
        <v>48</v>
      </c>
      <c r="J99" s="38"/>
      <c r="K99" s="38">
        <f>E100-E106</f>
        <v>-107</v>
      </c>
      <c r="L99" s="38"/>
      <c r="M99" s="38"/>
      <c r="R99" t="s">
        <v>365</v>
      </c>
      <c r="S99">
        <v>1</v>
      </c>
      <c r="T99">
        <v>2</v>
      </c>
      <c r="V99">
        <f>(T99/W98)*1000000</f>
        <v>0.11983824976044484</v>
      </c>
      <c r="Z99">
        <f>(T99/P94)*100</f>
        <v>1.3167857260427298E-2</v>
      </c>
      <c r="AA99">
        <f>(T99/T93)*100</f>
        <v>3.3333333333333335</v>
      </c>
      <c r="AB99">
        <f>T99/T96*100</f>
        <v>0.91324200913242004</v>
      </c>
    </row>
    <row r="100" spans="1:28" x14ac:dyDescent="0.3">
      <c r="A100" s="38"/>
      <c r="B100" s="38" t="s">
        <v>80</v>
      </c>
      <c r="C100" s="38">
        <v>16149</v>
      </c>
      <c r="D100" s="38">
        <v>14423</v>
      </c>
      <c r="E100" s="38">
        <v>1726</v>
      </c>
      <c r="F100" s="38">
        <v>10.69</v>
      </c>
      <c r="G100" s="71">
        <v>190.89</v>
      </c>
      <c r="H100" s="38">
        <v>9041793.0999999996</v>
      </c>
      <c r="I100" s="38">
        <v>17733.900000000001</v>
      </c>
      <c r="J100" s="38"/>
      <c r="K100" s="38">
        <f>K99/C100*100</f>
        <v>-0.66257972629884199</v>
      </c>
      <c r="L100" s="38"/>
      <c r="M100" s="38"/>
    </row>
    <row r="101" spans="1:28" x14ac:dyDescent="0.3">
      <c r="A101" s="38"/>
      <c r="B101" s="38" t="s">
        <v>2</v>
      </c>
      <c r="C101" s="38" t="s">
        <v>5</v>
      </c>
      <c r="D101" s="38" t="s">
        <v>6</v>
      </c>
      <c r="E101" s="38" t="s">
        <v>7</v>
      </c>
      <c r="F101" s="38" t="s">
        <v>8</v>
      </c>
      <c r="G101" s="38" t="s">
        <v>9</v>
      </c>
      <c r="H101" s="38" t="s">
        <v>10</v>
      </c>
      <c r="I101" s="38" t="s">
        <v>48</v>
      </c>
      <c r="J101" s="38"/>
      <c r="K101" s="38">
        <f>E100/C100*100</f>
        <v>10.68796829525048</v>
      </c>
      <c r="L101" s="38"/>
      <c r="M101" s="38"/>
    </row>
    <row r="102" spans="1:28" x14ac:dyDescent="0.3">
      <c r="A102" s="38"/>
      <c r="B102" s="38" t="s">
        <v>80</v>
      </c>
      <c r="C102" s="38">
        <v>16133</v>
      </c>
      <c r="D102" s="38">
        <v>13051</v>
      </c>
      <c r="E102" s="38">
        <v>3082</v>
      </c>
      <c r="F102" s="38">
        <v>19.100000000000001</v>
      </c>
      <c r="G102" s="38">
        <v>340.86</v>
      </c>
      <c r="H102" s="38">
        <v>9041793.0999999996</v>
      </c>
      <c r="I102" s="38">
        <v>17733.900000000001</v>
      </c>
      <c r="J102" s="38"/>
      <c r="K102" s="38">
        <f>E103-E106</f>
        <v>932</v>
      </c>
      <c r="L102" s="38"/>
      <c r="M102" s="38"/>
      <c r="Q102" t="s">
        <v>2</v>
      </c>
      <c r="R102" t="s">
        <v>5</v>
      </c>
      <c r="S102" t="s">
        <v>6</v>
      </c>
      <c r="T102" t="s">
        <v>7</v>
      </c>
      <c r="U102" t="s">
        <v>8</v>
      </c>
      <c r="V102" t="s">
        <v>9</v>
      </c>
      <c r="W102" t="s">
        <v>10</v>
      </c>
      <c r="X102" t="s">
        <v>48</v>
      </c>
      <c r="Z102">
        <f>T103-T109</f>
        <v>122</v>
      </c>
    </row>
    <row r="103" spans="1:28" x14ac:dyDescent="0.3">
      <c r="A103" s="38"/>
      <c r="B103" s="38"/>
      <c r="C103" s="38"/>
      <c r="D103" s="38">
        <v>317</v>
      </c>
      <c r="E103" s="38">
        <v>2765</v>
      </c>
      <c r="F103" s="38"/>
      <c r="G103" s="72">
        <f>(E103/H102)*1000000</f>
        <v>305.80217545566268</v>
      </c>
      <c r="H103" s="38"/>
      <c r="I103" s="38"/>
      <c r="J103" s="38"/>
      <c r="K103" s="38">
        <f>K102/C100*100</f>
        <v>5.7712551860796335</v>
      </c>
      <c r="L103" s="38"/>
      <c r="M103" s="38"/>
      <c r="Q103" t="s">
        <v>375</v>
      </c>
      <c r="R103">
        <v>12308</v>
      </c>
      <c r="S103">
        <v>12182</v>
      </c>
      <c r="T103">
        <v>126</v>
      </c>
      <c r="U103">
        <v>1.024</v>
      </c>
      <c r="V103">
        <v>10.220000000000001</v>
      </c>
      <c r="W103">
        <v>12332912.300000001</v>
      </c>
      <c r="X103">
        <v>15369.1</v>
      </c>
      <c r="Z103">
        <f>(Z102/P104)*100</f>
        <v>0.9925154572079401</v>
      </c>
    </row>
    <row r="104" spans="1:28" x14ac:dyDescent="0.3">
      <c r="A104" s="38"/>
      <c r="B104" s="38" t="s">
        <v>2</v>
      </c>
      <c r="C104" s="38" t="s">
        <v>5</v>
      </c>
      <c r="D104" s="38" t="s">
        <v>6</v>
      </c>
      <c r="E104" s="38" t="s">
        <v>7</v>
      </c>
      <c r="F104" s="38" t="s">
        <v>8</v>
      </c>
      <c r="G104" s="38" t="s">
        <v>9</v>
      </c>
      <c r="H104" s="38" t="s">
        <v>10</v>
      </c>
      <c r="I104" s="38" t="s">
        <v>48</v>
      </c>
      <c r="J104" s="38"/>
      <c r="K104" s="38">
        <f>E103/C100*100</f>
        <v>17.121803207628954</v>
      </c>
      <c r="L104" s="38"/>
      <c r="M104" s="38"/>
      <c r="P104">
        <f>(R103+R105)/2</f>
        <v>12292</v>
      </c>
      <c r="Q104" t="s">
        <v>2</v>
      </c>
      <c r="R104" t="s">
        <v>5</v>
      </c>
      <c r="S104" t="s">
        <v>6</v>
      </c>
      <c r="T104" t="s">
        <v>7</v>
      </c>
      <c r="U104" t="s">
        <v>8</v>
      </c>
      <c r="V104" t="s">
        <v>9</v>
      </c>
      <c r="W104" t="s">
        <v>10</v>
      </c>
      <c r="X104" t="s">
        <v>48</v>
      </c>
      <c r="Z104">
        <f>(T103/P104)*100</f>
        <v>1.0250569476082005</v>
      </c>
    </row>
    <row r="105" spans="1:28" x14ac:dyDescent="0.3">
      <c r="A105" s="38"/>
      <c r="B105" s="38" t="s">
        <v>80</v>
      </c>
      <c r="C105" s="38">
        <v>3468</v>
      </c>
      <c r="D105" s="38">
        <v>1457</v>
      </c>
      <c r="E105" s="38">
        <v>2011</v>
      </c>
      <c r="F105" s="38">
        <v>57.99</v>
      </c>
      <c r="G105" s="38">
        <v>222.41</v>
      </c>
      <c r="H105" s="38">
        <v>9041793.0999999996</v>
      </c>
      <c r="I105" s="38">
        <v>17733.900000000001</v>
      </c>
      <c r="J105" s="38"/>
      <c r="K105" s="38"/>
      <c r="L105" s="38"/>
      <c r="M105" s="38"/>
      <c r="Q105" t="s">
        <v>375</v>
      </c>
      <c r="R105">
        <v>12276</v>
      </c>
      <c r="S105">
        <v>12004</v>
      </c>
      <c r="T105">
        <v>272</v>
      </c>
      <c r="U105">
        <v>2.2160000000000002</v>
      </c>
      <c r="V105">
        <v>22.05</v>
      </c>
      <c r="W105">
        <v>12332912.300000001</v>
      </c>
      <c r="X105">
        <v>15369.1</v>
      </c>
      <c r="Z105">
        <f>T106-T109</f>
        <v>145</v>
      </c>
    </row>
    <row r="106" spans="1:28" x14ac:dyDescent="0.3">
      <c r="A106" s="38"/>
      <c r="B106" s="38"/>
      <c r="C106" s="38"/>
      <c r="D106" s="38">
        <v>168</v>
      </c>
      <c r="E106" s="38">
        <v>1833</v>
      </c>
      <c r="F106" s="38"/>
      <c r="G106" s="73">
        <f>(E106/H105)*1000000</f>
        <v>202.72527580840134</v>
      </c>
      <c r="H106" s="38"/>
      <c r="I106" s="38"/>
      <c r="J106" s="38"/>
      <c r="K106" s="38">
        <f>E106/C100*100</f>
        <v>11.350548021549322</v>
      </c>
      <c r="L106" s="38">
        <f>E106/E100*100</f>
        <v>106.19930475086908</v>
      </c>
      <c r="M106" s="38">
        <f>E106/E103*100</f>
        <v>66.292947558770337</v>
      </c>
      <c r="R106" t="s">
        <v>365</v>
      </c>
      <c r="S106">
        <v>123</v>
      </c>
      <c r="T106">
        <v>149</v>
      </c>
      <c r="V106">
        <f>(T106/W105)*1000000</f>
        <v>12.081493517147608</v>
      </c>
      <c r="Z106">
        <f>(Z105/P104)*100</f>
        <v>1.1796290270094369</v>
      </c>
    </row>
    <row r="107" spans="1:28" x14ac:dyDescent="0.3">
      <c r="Q107" t="s">
        <v>2</v>
      </c>
      <c r="R107" t="s">
        <v>5</v>
      </c>
      <c r="S107" t="s">
        <v>6</v>
      </c>
      <c r="T107" t="s">
        <v>7</v>
      </c>
      <c r="U107" t="s">
        <v>8</v>
      </c>
      <c r="V107" t="s">
        <v>9</v>
      </c>
      <c r="W107" t="s">
        <v>10</v>
      </c>
      <c r="X107" t="s">
        <v>48</v>
      </c>
      <c r="Z107">
        <f>(T106/P104)*100</f>
        <v>1.2121705174096973</v>
      </c>
    </row>
    <row r="108" spans="1:28" x14ac:dyDescent="0.3">
      <c r="Q108" t="s">
        <v>375</v>
      </c>
      <c r="R108">
        <v>101</v>
      </c>
      <c r="S108">
        <v>90</v>
      </c>
      <c r="T108">
        <v>11</v>
      </c>
      <c r="U108">
        <v>10.89</v>
      </c>
      <c r="V108">
        <v>0.89190000000000003</v>
      </c>
      <c r="W108">
        <v>12332912.300000001</v>
      </c>
      <c r="X108">
        <v>15369.1</v>
      </c>
    </row>
    <row r="109" spans="1:28" x14ac:dyDescent="0.3">
      <c r="A109">
        <v>5</v>
      </c>
      <c r="B109" t="s">
        <v>2</v>
      </c>
      <c r="C109" t="s">
        <v>5</v>
      </c>
      <c r="D109" t="s">
        <v>6</v>
      </c>
      <c r="E109" t="s">
        <v>7</v>
      </c>
      <c r="F109" t="s">
        <v>8</v>
      </c>
      <c r="G109" t="s">
        <v>9</v>
      </c>
      <c r="H109" t="s">
        <v>10</v>
      </c>
      <c r="I109" t="s">
        <v>48</v>
      </c>
      <c r="K109">
        <f>E110-E116</f>
        <v>28</v>
      </c>
      <c r="R109" t="s">
        <v>365</v>
      </c>
      <c r="S109">
        <v>7</v>
      </c>
      <c r="T109">
        <v>4</v>
      </c>
      <c r="V109">
        <f>(T109/W108)*1000000</f>
        <v>0.3243353964334928</v>
      </c>
      <c r="Z109">
        <f>(T109/P104)*100</f>
        <v>3.2541490400260331E-2</v>
      </c>
      <c r="AA109">
        <f>(T109/T103)*100</f>
        <v>3.1746031746031744</v>
      </c>
      <c r="AB109">
        <f>T109/T106*100</f>
        <v>2.6845637583892619</v>
      </c>
    </row>
    <row r="110" spans="1:28" x14ac:dyDescent="0.3">
      <c r="B110" t="s">
        <v>81</v>
      </c>
      <c r="C110">
        <v>4444</v>
      </c>
      <c r="D110">
        <v>4409</v>
      </c>
      <c r="E110">
        <v>35</v>
      </c>
      <c r="F110">
        <v>0.78759999999999997</v>
      </c>
      <c r="G110">
        <v>39.479999999999997</v>
      </c>
      <c r="H110">
        <v>886570.6</v>
      </c>
      <c r="I110">
        <v>4702.2</v>
      </c>
      <c r="K110">
        <f>(K109/C110)*100</f>
        <v>0.63006300630063006</v>
      </c>
    </row>
    <row r="111" spans="1:28" x14ac:dyDescent="0.3">
      <c r="B111" t="s">
        <v>2</v>
      </c>
      <c r="C111" t="s">
        <v>5</v>
      </c>
      <c r="D111" t="s">
        <v>6</v>
      </c>
      <c r="E111" t="s">
        <v>7</v>
      </c>
      <c r="F111" t="s">
        <v>8</v>
      </c>
      <c r="G111" t="s">
        <v>9</v>
      </c>
      <c r="H111" t="s">
        <v>10</v>
      </c>
      <c r="I111" t="s">
        <v>48</v>
      </c>
      <c r="K111">
        <f>(E110/C110)*100</f>
        <v>0.78757875787578757</v>
      </c>
    </row>
    <row r="112" spans="1:28" x14ac:dyDescent="0.3">
      <c r="B112" t="s">
        <v>81</v>
      </c>
      <c r="C112">
        <v>4452</v>
      </c>
      <c r="D112">
        <v>4373</v>
      </c>
      <c r="E112">
        <v>79</v>
      </c>
      <c r="F112">
        <v>1.774</v>
      </c>
      <c r="G112">
        <v>89.11</v>
      </c>
      <c r="H112">
        <v>886570.6</v>
      </c>
      <c r="I112">
        <v>4702.2</v>
      </c>
      <c r="K112">
        <f>E113-E116</f>
        <v>64</v>
      </c>
      <c r="Q112" t="s">
        <v>2</v>
      </c>
      <c r="R112" t="s">
        <v>5</v>
      </c>
      <c r="S112" t="s">
        <v>6</v>
      </c>
      <c r="T112" t="s">
        <v>7</v>
      </c>
      <c r="U112" t="s">
        <v>8</v>
      </c>
      <c r="V112" t="s">
        <v>9</v>
      </c>
      <c r="W112" t="s">
        <v>10</v>
      </c>
      <c r="X112" t="s">
        <v>48</v>
      </c>
      <c r="Z112">
        <f>T113-T119</f>
        <v>781</v>
      </c>
    </row>
    <row r="113" spans="1:28" x14ac:dyDescent="0.3">
      <c r="D113">
        <v>8</v>
      </c>
      <c r="E113">
        <v>71</v>
      </c>
      <c r="G113" s="4">
        <f>(E113/H112)*1000000</f>
        <v>80.083864725493939</v>
      </c>
      <c r="K113">
        <f>(K112/C110)*100</f>
        <v>1.4401440144014401</v>
      </c>
      <c r="Q113" t="s">
        <v>376</v>
      </c>
      <c r="R113">
        <v>15722</v>
      </c>
      <c r="S113">
        <v>14434</v>
      </c>
      <c r="T113">
        <v>1288</v>
      </c>
      <c r="U113">
        <v>8.1920000000000002</v>
      </c>
      <c r="V113">
        <v>90.8</v>
      </c>
      <c r="W113">
        <v>14184388.1</v>
      </c>
      <c r="X113">
        <v>17150.900000000001</v>
      </c>
      <c r="Z113">
        <f>(Z112/P114)*100</f>
        <v>4.9642459876052758</v>
      </c>
    </row>
    <row r="114" spans="1:28" x14ac:dyDescent="0.3">
      <c r="B114" t="s">
        <v>2</v>
      </c>
      <c r="C114" t="s">
        <v>5</v>
      </c>
      <c r="D114" t="s">
        <v>6</v>
      </c>
      <c r="E114" t="s">
        <v>7</v>
      </c>
      <c r="F114" t="s">
        <v>8</v>
      </c>
      <c r="G114" t="s">
        <v>9</v>
      </c>
      <c r="H114" t="s">
        <v>10</v>
      </c>
      <c r="I114" t="s">
        <v>48</v>
      </c>
      <c r="K114">
        <f>(E113/C110)*100</f>
        <v>1.5976597659765976</v>
      </c>
      <c r="P114">
        <f>(R113+R115)/2</f>
        <v>15732.5</v>
      </c>
      <c r="Q114" t="s">
        <v>2</v>
      </c>
      <c r="R114" t="s">
        <v>5</v>
      </c>
      <c r="S114" t="s">
        <v>6</v>
      </c>
      <c r="T114" t="s">
        <v>7</v>
      </c>
      <c r="U114" t="s">
        <v>8</v>
      </c>
      <c r="V114" t="s">
        <v>9</v>
      </c>
      <c r="W114" t="s">
        <v>10</v>
      </c>
      <c r="X114" t="s">
        <v>48</v>
      </c>
      <c r="Z114">
        <f>(T113/P114)*100</f>
        <v>8.1868743047830925</v>
      </c>
    </row>
    <row r="115" spans="1:28" x14ac:dyDescent="0.3">
      <c r="B115" t="s">
        <v>81</v>
      </c>
      <c r="C115">
        <v>8</v>
      </c>
      <c r="D115">
        <v>0</v>
      </c>
      <c r="E115">
        <v>8</v>
      </c>
      <c r="F115">
        <v>100</v>
      </c>
      <c r="G115">
        <f>(E115/H115)*1000000</f>
        <v>9.0235340535767818</v>
      </c>
      <c r="H115">
        <v>886570.6</v>
      </c>
      <c r="I115">
        <v>4702.2</v>
      </c>
      <c r="Q115" t="s">
        <v>376</v>
      </c>
      <c r="R115">
        <v>15743</v>
      </c>
      <c r="S115">
        <v>13390</v>
      </c>
      <c r="T115">
        <v>2353</v>
      </c>
      <c r="U115">
        <v>14.95</v>
      </c>
      <c r="V115">
        <v>165.89</v>
      </c>
      <c r="W115">
        <v>14184388.1</v>
      </c>
      <c r="X115">
        <v>17150.900000000001</v>
      </c>
      <c r="Z115">
        <f>T116-T119</f>
        <v>1384</v>
      </c>
    </row>
    <row r="116" spans="1:28" x14ac:dyDescent="0.3">
      <c r="D116">
        <v>1</v>
      </c>
      <c r="E116">
        <v>7</v>
      </c>
      <c r="G116" s="5">
        <f>(E116/H115)*1000000</f>
        <v>7.8955922968796859</v>
      </c>
      <c r="K116">
        <f>(E116/C110)*100</f>
        <v>0.15751575157515751</v>
      </c>
      <c r="L116">
        <f>(E116/E110)*100</f>
        <v>20</v>
      </c>
      <c r="M116">
        <f>E116/E113*100</f>
        <v>9.8591549295774641</v>
      </c>
      <c r="R116" t="s">
        <v>365</v>
      </c>
      <c r="S116">
        <v>462</v>
      </c>
      <c r="T116">
        <v>1891</v>
      </c>
      <c r="V116">
        <f>(T116/W115)*1000000</f>
        <v>133.31558518199316</v>
      </c>
      <c r="Z116">
        <f>(Z115/P114)*100</f>
        <v>8.7970761163197206</v>
      </c>
    </row>
    <row r="117" spans="1:28" x14ac:dyDescent="0.3">
      <c r="Q117" t="s">
        <v>2</v>
      </c>
      <c r="R117" t="s">
        <v>5</v>
      </c>
      <c r="S117" t="s">
        <v>6</v>
      </c>
      <c r="T117" t="s">
        <v>7</v>
      </c>
      <c r="U117" t="s">
        <v>8</v>
      </c>
      <c r="V117" t="s">
        <v>9</v>
      </c>
      <c r="W117" t="s">
        <v>10</v>
      </c>
      <c r="X117" t="s">
        <v>48</v>
      </c>
      <c r="Z117">
        <f>(T116/P114)*100</f>
        <v>12.019704433497537</v>
      </c>
    </row>
    <row r="118" spans="1:28" x14ac:dyDescent="0.3">
      <c r="Q118" t="s">
        <v>376</v>
      </c>
      <c r="R118">
        <v>3089</v>
      </c>
      <c r="S118">
        <v>2314</v>
      </c>
      <c r="T118">
        <v>775</v>
      </c>
      <c r="U118">
        <v>25.09</v>
      </c>
      <c r="V118">
        <v>54.64</v>
      </c>
      <c r="W118">
        <v>14184388.1</v>
      </c>
      <c r="X118">
        <v>17150.900000000001</v>
      </c>
    </row>
    <row r="119" spans="1:28" x14ac:dyDescent="0.3">
      <c r="A119">
        <v>0</v>
      </c>
      <c r="B119" t="s">
        <v>2</v>
      </c>
      <c r="C119" t="s">
        <v>5</v>
      </c>
      <c r="D119" t="s">
        <v>6</v>
      </c>
      <c r="E119" t="s">
        <v>7</v>
      </c>
      <c r="F119" t="s">
        <v>8</v>
      </c>
      <c r="G119" t="s">
        <v>9</v>
      </c>
      <c r="H119" t="s">
        <v>10</v>
      </c>
      <c r="I119" t="s">
        <v>48</v>
      </c>
      <c r="K119">
        <f>E121-E127</f>
        <v>3148</v>
      </c>
      <c r="L119" t="s">
        <v>377</v>
      </c>
      <c r="R119" t="s">
        <v>365</v>
      </c>
      <c r="S119">
        <v>268</v>
      </c>
      <c r="T119">
        <v>507</v>
      </c>
      <c r="V119">
        <f>(T119/W118)*1000000</f>
        <v>35.743522838323919</v>
      </c>
      <c r="Z119">
        <f>(T119/P114)*100</f>
        <v>3.2226283171778167</v>
      </c>
      <c r="AA119">
        <f>(T119/T113)*100</f>
        <v>39.363354037267079</v>
      </c>
      <c r="AB119">
        <f>T119/T116*100</f>
        <v>26.811210999471179</v>
      </c>
    </row>
    <row r="120" spans="1:28" x14ac:dyDescent="0.3">
      <c r="B120" t="s">
        <v>82</v>
      </c>
      <c r="C120">
        <v>6584</v>
      </c>
      <c r="D120">
        <v>2100</v>
      </c>
      <c r="E120">
        <v>4484</v>
      </c>
      <c r="F120">
        <v>68.099999999999994</v>
      </c>
      <c r="G120">
        <v>546.34</v>
      </c>
      <c r="H120">
        <v>8207273.0999999996</v>
      </c>
      <c r="I120">
        <v>13822.6</v>
      </c>
      <c r="K120">
        <f>(K119/A122)*100</f>
        <v>47.827408082649654</v>
      </c>
    </row>
    <row r="121" spans="1:28" x14ac:dyDescent="0.3">
      <c r="D121">
        <v>174</v>
      </c>
      <c r="E121">
        <v>4310</v>
      </c>
      <c r="G121" s="3">
        <f>(E121/H120)*1000000</f>
        <v>525.14397260644341</v>
      </c>
      <c r="K121">
        <f>(E121/C120)*100</f>
        <v>65.461725394896717</v>
      </c>
    </row>
    <row r="122" spans="1:28" x14ac:dyDescent="0.3">
      <c r="A122">
        <f>(C120+C123)/2</f>
        <v>6582</v>
      </c>
      <c r="B122" t="s">
        <v>2</v>
      </c>
      <c r="C122" t="s">
        <v>5</v>
      </c>
      <c r="D122" t="s">
        <v>6</v>
      </c>
      <c r="E122" t="s">
        <v>7</v>
      </c>
      <c r="F122" t="s">
        <v>8</v>
      </c>
      <c r="G122" t="s">
        <v>9</v>
      </c>
      <c r="H122" t="s">
        <v>10</v>
      </c>
      <c r="I122" t="s">
        <v>48</v>
      </c>
      <c r="K122">
        <f>E124-E127</f>
        <v>1327</v>
      </c>
      <c r="Q122" t="s">
        <v>2</v>
      </c>
      <c r="R122" t="s">
        <v>5</v>
      </c>
      <c r="S122" t="s">
        <v>6</v>
      </c>
      <c r="T122" t="s">
        <v>7</v>
      </c>
      <c r="U122" t="s">
        <v>8</v>
      </c>
      <c r="V122" t="s">
        <v>9</v>
      </c>
      <c r="W122" t="s">
        <v>10</v>
      </c>
      <c r="X122" t="s">
        <v>48</v>
      </c>
      <c r="Z122">
        <f>T123-T129</f>
        <v>1085</v>
      </c>
    </row>
    <row r="123" spans="1:28" x14ac:dyDescent="0.3">
      <c r="B123" t="s">
        <v>82</v>
      </c>
      <c r="C123">
        <v>6580</v>
      </c>
      <c r="D123">
        <v>3866</v>
      </c>
      <c r="E123">
        <v>2714</v>
      </c>
      <c r="F123">
        <v>41.25</v>
      </c>
      <c r="G123">
        <v>330.68</v>
      </c>
      <c r="H123">
        <v>8207273.0999999996</v>
      </c>
      <c r="I123">
        <v>13822.6</v>
      </c>
      <c r="K123">
        <f>(K122/A122)*100</f>
        <v>20.161045274992404</v>
      </c>
      <c r="Q123" t="s">
        <v>378</v>
      </c>
      <c r="R123">
        <v>18550</v>
      </c>
      <c r="S123">
        <v>17343</v>
      </c>
      <c r="T123">
        <v>1207</v>
      </c>
      <c r="U123">
        <v>6.5069999999999997</v>
      </c>
      <c r="V123">
        <v>68.849999999999994</v>
      </c>
      <c r="W123">
        <v>17530708.399999999</v>
      </c>
      <c r="X123">
        <v>19065</v>
      </c>
      <c r="Z123">
        <f>(Z122/P124)*100</f>
        <v>5.8509490940465918</v>
      </c>
    </row>
    <row r="124" spans="1:28" x14ac:dyDescent="0.3">
      <c r="D124">
        <v>225</v>
      </c>
      <c r="E124">
        <v>2489</v>
      </c>
      <c r="G124" s="4">
        <f>(E124/H123)*1000000</f>
        <v>303.26759810149372</v>
      </c>
      <c r="K124">
        <f>(E124/C120)*100</f>
        <v>37.803766707168897</v>
      </c>
      <c r="P124">
        <f>(R123+R125)/2</f>
        <v>18544</v>
      </c>
      <c r="Q124" t="s">
        <v>2</v>
      </c>
      <c r="R124" t="s">
        <v>5</v>
      </c>
      <c r="S124" t="s">
        <v>6</v>
      </c>
      <c r="T124" t="s">
        <v>7</v>
      </c>
      <c r="U124" t="s">
        <v>8</v>
      </c>
      <c r="V124" t="s">
        <v>9</v>
      </c>
      <c r="W124" t="s">
        <v>10</v>
      </c>
      <c r="X124" t="s">
        <v>48</v>
      </c>
      <c r="Z124">
        <f>(T123/P124)*100</f>
        <v>6.5088438308886971</v>
      </c>
    </row>
    <row r="125" spans="1:28" x14ac:dyDescent="0.3">
      <c r="B125" t="s">
        <v>2</v>
      </c>
      <c r="C125" t="s">
        <v>5</v>
      </c>
      <c r="D125" t="s">
        <v>6</v>
      </c>
      <c r="E125" t="s">
        <v>7</v>
      </c>
      <c r="F125" t="s">
        <v>8</v>
      </c>
      <c r="G125" t="s">
        <v>9</v>
      </c>
      <c r="H125" t="s">
        <v>10</v>
      </c>
      <c r="I125" t="s">
        <v>48</v>
      </c>
      <c r="Q125" t="s">
        <v>378</v>
      </c>
      <c r="R125">
        <v>18538</v>
      </c>
      <c r="S125">
        <v>17389</v>
      </c>
      <c r="T125">
        <v>1149</v>
      </c>
      <c r="U125">
        <v>6.1980000000000004</v>
      </c>
      <c r="V125">
        <v>65.540000000000006</v>
      </c>
      <c r="W125">
        <v>17530708.399999999</v>
      </c>
      <c r="X125">
        <v>19065</v>
      </c>
      <c r="Z125">
        <f>T126-T129</f>
        <v>491</v>
      </c>
    </row>
    <row r="126" spans="1:28" x14ac:dyDescent="0.3">
      <c r="B126" t="s">
        <v>82</v>
      </c>
      <c r="C126">
        <v>1647</v>
      </c>
      <c r="D126">
        <v>352</v>
      </c>
      <c r="E126">
        <v>1295</v>
      </c>
      <c r="F126">
        <v>78.63</v>
      </c>
      <c r="G126">
        <v>157.79</v>
      </c>
      <c r="H126">
        <v>8207273.0999999996</v>
      </c>
      <c r="I126">
        <v>13822.6</v>
      </c>
      <c r="R126" t="s">
        <v>365</v>
      </c>
      <c r="S126">
        <v>536</v>
      </c>
      <c r="T126">
        <v>613</v>
      </c>
      <c r="V126">
        <f>(T126/W125)*1000000</f>
        <v>34.967212163542698</v>
      </c>
      <c r="Z126">
        <f>(Z125/P124)*100</f>
        <v>2.6477566867989646</v>
      </c>
    </row>
    <row r="127" spans="1:28" x14ac:dyDescent="0.3">
      <c r="D127">
        <v>133</v>
      </c>
      <c r="E127">
        <v>1162</v>
      </c>
      <c r="G127" s="5">
        <f>(E127/H126)*1000000</f>
        <v>141.58173925027546</v>
      </c>
      <c r="K127">
        <f>(E127/A122)*100</f>
        <v>17.65420844728046</v>
      </c>
      <c r="L127">
        <f>(E127/E121)*100</f>
        <v>26.960556844547561</v>
      </c>
      <c r="M127">
        <f>E127/E124*100</f>
        <v>46.685415829650459</v>
      </c>
      <c r="Q127" t="s">
        <v>2</v>
      </c>
      <c r="R127" t="s">
        <v>5</v>
      </c>
      <c r="S127" t="s">
        <v>6</v>
      </c>
      <c r="T127" t="s">
        <v>7</v>
      </c>
      <c r="U127" t="s">
        <v>8</v>
      </c>
      <c r="V127" t="s">
        <v>9</v>
      </c>
      <c r="W127" t="s">
        <v>10</v>
      </c>
      <c r="X127" t="s">
        <v>48</v>
      </c>
      <c r="Z127">
        <f>(T126/P124)*100</f>
        <v>3.3056514236410699</v>
      </c>
    </row>
    <row r="128" spans="1:28" x14ac:dyDescent="0.3">
      <c r="Q128" t="s">
        <v>378</v>
      </c>
      <c r="R128">
        <v>1180</v>
      </c>
      <c r="S128">
        <v>981</v>
      </c>
      <c r="T128">
        <v>199</v>
      </c>
      <c r="U128">
        <v>16.86</v>
      </c>
      <c r="V128">
        <v>11.35</v>
      </c>
      <c r="W128">
        <v>17530708.399999999</v>
      </c>
      <c r="X128">
        <v>19065</v>
      </c>
    </row>
    <row r="129" spans="1:28" x14ac:dyDescent="0.3">
      <c r="R129" t="s">
        <v>365</v>
      </c>
      <c r="S129">
        <v>77</v>
      </c>
      <c r="T129">
        <v>122</v>
      </c>
      <c r="V129">
        <f>(T129/W128)*1000000</f>
        <v>6.9592167764310089</v>
      </c>
      <c r="Z129">
        <f>(T129/P124)*100</f>
        <v>0.6578947368421052</v>
      </c>
      <c r="AA129">
        <f>(T129/T123)*100</f>
        <v>10.107705053852527</v>
      </c>
      <c r="AB129">
        <f>T129/T126*100</f>
        <v>19.902120717781401</v>
      </c>
    </row>
    <row r="130" spans="1:28" x14ac:dyDescent="0.3">
      <c r="A130">
        <v>0</v>
      </c>
      <c r="B130" t="s">
        <v>2</v>
      </c>
      <c r="C130" t="s">
        <v>5</v>
      </c>
      <c r="D130" t="s">
        <v>6</v>
      </c>
      <c r="E130" t="s">
        <v>7</v>
      </c>
      <c r="F130" t="s">
        <v>8</v>
      </c>
      <c r="G130" t="s">
        <v>9</v>
      </c>
      <c r="H130" t="s">
        <v>10</v>
      </c>
      <c r="I130" t="s">
        <v>48</v>
      </c>
      <c r="K130">
        <f>E131-E137</f>
        <v>1410</v>
      </c>
    </row>
    <row r="131" spans="1:28" x14ac:dyDescent="0.3">
      <c r="A131">
        <f>(C131+C133)/2</f>
        <v>23765.5</v>
      </c>
      <c r="B131" t="s">
        <v>83</v>
      </c>
      <c r="C131">
        <v>23780</v>
      </c>
      <c r="D131">
        <v>22326</v>
      </c>
      <c r="E131">
        <v>1454</v>
      </c>
      <c r="F131">
        <v>6.1139999999999999</v>
      </c>
      <c r="G131">
        <v>359.39</v>
      </c>
      <c r="H131">
        <v>4045791.7</v>
      </c>
      <c r="I131">
        <v>9671.7999999999993</v>
      </c>
      <c r="K131">
        <f>(K130/C131)*100</f>
        <v>5.9293523969722459</v>
      </c>
    </row>
    <row r="132" spans="1:28" x14ac:dyDescent="0.3">
      <c r="B132" t="s">
        <v>2</v>
      </c>
      <c r="C132" t="s">
        <v>5</v>
      </c>
      <c r="D132" t="s">
        <v>6</v>
      </c>
      <c r="E132" t="s">
        <v>7</v>
      </c>
      <c r="F132" t="s">
        <v>8</v>
      </c>
      <c r="G132" t="s">
        <v>9</v>
      </c>
      <c r="H132" t="s">
        <v>10</v>
      </c>
      <c r="I132" t="s">
        <v>48</v>
      </c>
      <c r="K132">
        <f>(E131/A131)*100</f>
        <v>6.1181123898087568</v>
      </c>
      <c r="Q132" t="s">
        <v>2</v>
      </c>
      <c r="R132" t="s">
        <v>5</v>
      </c>
      <c r="S132" t="s">
        <v>6</v>
      </c>
      <c r="T132" t="s">
        <v>7</v>
      </c>
      <c r="U132" t="s">
        <v>8</v>
      </c>
      <c r="V132" t="s">
        <v>9</v>
      </c>
      <c r="W132" t="s">
        <v>10</v>
      </c>
      <c r="X132" t="s">
        <v>48</v>
      </c>
      <c r="Z132">
        <f>T133-T139</f>
        <v>1727</v>
      </c>
    </row>
    <row r="133" spans="1:28" x14ac:dyDescent="0.3">
      <c r="B133" t="s">
        <v>83</v>
      </c>
      <c r="C133">
        <v>23751</v>
      </c>
      <c r="D133">
        <v>21290</v>
      </c>
      <c r="E133">
        <v>2461</v>
      </c>
      <c r="F133">
        <v>10.36</v>
      </c>
      <c r="G133">
        <v>608.29</v>
      </c>
      <c r="H133">
        <v>4045791.7</v>
      </c>
      <c r="I133">
        <v>9671.7999999999993</v>
      </c>
      <c r="K133">
        <f>E134-E137</f>
        <v>122</v>
      </c>
      <c r="Q133" t="s">
        <v>379</v>
      </c>
      <c r="R133">
        <v>10700</v>
      </c>
      <c r="S133">
        <v>8750</v>
      </c>
      <c r="T133">
        <v>1950</v>
      </c>
      <c r="U133">
        <v>18.22</v>
      </c>
      <c r="V133">
        <v>339.66</v>
      </c>
      <c r="W133">
        <v>5741109.5</v>
      </c>
      <c r="X133">
        <v>13033.4</v>
      </c>
      <c r="Z133">
        <f>(Z132/P134)*100</f>
        <v>16.148487540324467</v>
      </c>
    </row>
    <row r="134" spans="1:28" x14ac:dyDescent="0.3">
      <c r="E134">
        <v>166</v>
      </c>
      <c r="G134" s="4">
        <f>(E134/H133)*1000000</f>
        <v>41.030288336396552</v>
      </c>
      <c r="K134">
        <f>(K133/C131)*100</f>
        <v>0.51303616484440706</v>
      </c>
      <c r="P134">
        <f>(R133+R135)/2</f>
        <v>10694.5</v>
      </c>
      <c r="Q134" t="s">
        <v>2</v>
      </c>
      <c r="R134" t="s">
        <v>5</v>
      </c>
      <c r="S134" t="s">
        <v>6</v>
      </c>
      <c r="T134" t="s">
        <v>7</v>
      </c>
      <c r="U134" t="s">
        <v>8</v>
      </c>
      <c r="V134" t="s">
        <v>9</v>
      </c>
      <c r="W134" t="s">
        <v>10</v>
      </c>
      <c r="X134" t="s">
        <v>48</v>
      </c>
      <c r="Z134">
        <f>(T133/P134)*100</f>
        <v>18.233671513394736</v>
      </c>
    </row>
    <row r="135" spans="1:28" x14ac:dyDescent="0.3">
      <c r="B135" t="s">
        <v>2</v>
      </c>
      <c r="C135" t="s">
        <v>5</v>
      </c>
      <c r="D135" t="s">
        <v>6</v>
      </c>
      <c r="E135" t="s">
        <v>7</v>
      </c>
      <c r="F135" t="s">
        <v>8</v>
      </c>
      <c r="G135" t="s">
        <v>9</v>
      </c>
      <c r="H135" t="s">
        <v>10</v>
      </c>
      <c r="I135" t="s">
        <v>48</v>
      </c>
      <c r="K135">
        <f>(E134/C131)*100</f>
        <v>0.69806560134566864</v>
      </c>
      <c r="Q135" t="s">
        <v>379</v>
      </c>
      <c r="R135">
        <v>10689</v>
      </c>
      <c r="S135">
        <v>9911</v>
      </c>
      <c r="T135">
        <v>778</v>
      </c>
      <c r="U135">
        <v>7.2789999999999999</v>
      </c>
      <c r="V135">
        <v>135.51</v>
      </c>
      <c r="W135">
        <v>5741109.5</v>
      </c>
      <c r="X135">
        <v>13033.4</v>
      </c>
      <c r="Z135">
        <f>T136-T139</f>
        <v>404</v>
      </c>
    </row>
    <row r="136" spans="1:28" x14ac:dyDescent="0.3">
      <c r="B136" t="s">
        <v>83</v>
      </c>
      <c r="C136">
        <v>118</v>
      </c>
      <c r="D136">
        <v>65</v>
      </c>
      <c r="E136">
        <v>53</v>
      </c>
      <c r="F136">
        <v>44.92</v>
      </c>
      <c r="G136">
        <v>13.1</v>
      </c>
      <c r="H136">
        <v>4045791.7</v>
      </c>
      <c r="I136">
        <v>9671.7999999999993</v>
      </c>
      <c r="R136" t="s">
        <v>365</v>
      </c>
      <c r="S136">
        <v>151</v>
      </c>
      <c r="T136">
        <v>627</v>
      </c>
      <c r="V136">
        <f>(T136/W135)*1000000</f>
        <v>109.21233953123522</v>
      </c>
      <c r="Z136">
        <f>(Z135/P134)*100</f>
        <v>3.7776427135443451</v>
      </c>
    </row>
    <row r="137" spans="1:28" x14ac:dyDescent="0.3">
      <c r="D137">
        <v>9</v>
      </c>
      <c r="E137">
        <v>44</v>
      </c>
      <c r="G137" s="5">
        <f>(E137/H136)*1000000</f>
        <v>10.875498113261738</v>
      </c>
      <c r="K137">
        <f>(E137/C131)*100</f>
        <v>0.18502943650126155</v>
      </c>
      <c r="L137">
        <f>(E137/E131)*100</f>
        <v>3.0261348005502064</v>
      </c>
      <c r="M137">
        <f>E137/E134*100</f>
        <v>26.506024096385545</v>
      </c>
      <c r="Q137" t="s">
        <v>2</v>
      </c>
      <c r="R137" t="s">
        <v>5</v>
      </c>
      <c r="S137" t="s">
        <v>6</v>
      </c>
      <c r="T137" t="s">
        <v>7</v>
      </c>
      <c r="U137" t="s">
        <v>8</v>
      </c>
      <c r="V137" t="s">
        <v>9</v>
      </c>
      <c r="W137" t="s">
        <v>10</v>
      </c>
      <c r="X137" t="s">
        <v>48</v>
      </c>
      <c r="Z137">
        <f>(T136/P134)*100</f>
        <v>5.862826686614615</v>
      </c>
    </row>
    <row r="138" spans="1:28" x14ac:dyDescent="0.3">
      <c r="Q138" t="s">
        <v>379</v>
      </c>
      <c r="R138">
        <v>4775</v>
      </c>
      <c r="S138">
        <v>4503</v>
      </c>
      <c r="T138">
        <v>272</v>
      </c>
      <c r="U138">
        <v>5.6959999999999997</v>
      </c>
      <c r="V138">
        <v>47.38</v>
      </c>
      <c r="W138">
        <v>5741109.5</v>
      </c>
      <c r="X138">
        <v>13033.4</v>
      </c>
    </row>
    <row r="139" spans="1:28" x14ac:dyDescent="0.3">
      <c r="R139" t="s">
        <v>365</v>
      </c>
      <c r="S139">
        <v>49</v>
      </c>
      <c r="T139">
        <v>223</v>
      </c>
      <c r="V139">
        <f>(T139/W138)*1000000</f>
        <v>38.842666212863563</v>
      </c>
      <c r="Z139">
        <f>(T139/P134)*100</f>
        <v>2.0851839730702695</v>
      </c>
      <c r="AA139">
        <f>(T139/T133)*100</f>
        <v>11.435897435897434</v>
      </c>
      <c r="AB139">
        <f>T139/T136*100</f>
        <v>35.566188197767147</v>
      </c>
    </row>
    <row r="141" spans="1:28" x14ac:dyDescent="0.3">
      <c r="A141">
        <v>4</v>
      </c>
      <c r="B141" t="s">
        <v>2</v>
      </c>
      <c r="C141" t="s">
        <v>5</v>
      </c>
      <c r="D141" t="s">
        <v>6</v>
      </c>
      <c r="E141" t="s">
        <v>7</v>
      </c>
      <c r="F141" t="s">
        <v>8</v>
      </c>
      <c r="G141" t="s">
        <v>9</v>
      </c>
      <c r="H141" t="s">
        <v>10</v>
      </c>
      <c r="I141" t="s">
        <v>48</v>
      </c>
      <c r="K141">
        <f>E142-E148</f>
        <v>338</v>
      </c>
    </row>
    <row r="142" spans="1:28" x14ac:dyDescent="0.3">
      <c r="B142" t="s">
        <v>85</v>
      </c>
      <c r="C142">
        <v>9873</v>
      </c>
      <c r="D142">
        <v>9385</v>
      </c>
      <c r="E142">
        <v>488</v>
      </c>
      <c r="F142">
        <v>4.9429999999999996</v>
      </c>
      <c r="G142" s="3">
        <v>42.45</v>
      </c>
      <c r="H142">
        <v>11496644.699999999</v>
      </c>
      <c r="I142">
        <v>17672.599999999999</v>
      </c>
      <c r="K142">
        <f>(K141/A143)*100</f>
        <v>3.4241718164319721</v>
      </c>
      <c r="Q142" t="s">
        <v>2</v>
      </c>
      <c r="R142" t="s">
        <v>5</v>
      </c>
      <c r="S142" t="s">
        <v>6</v>
      </c>
      <c r="T142" t="s">
        <v>7</v>
      </c>
      <c r="U142" t="s">
        <v>8</v>
      </c>
      <c r="V142" t="s">
        <v>9</v>
      </c>
      <c r="W142" t="s">
        <v>10</v>
      </c>
      <c r="X142" t="s">
        <v>48</v>
      </c>
      <c r="Z142">
        <f>(T143-T149)</f>
        <v>255</v>
      </c>
    </row>
    <row r="143" spans="1:28" x14ac:dyDescent="0.3">
      <c r="A143">
        <f>(C142+C144)/2</f>
        <v>9871</v>
      </c>
      <c r="B143" t="s">
        <v>2</v>
      </c>
      <c r="C143" t="s">
        <v>5</v>
      </c>
      <c r="D143" t="s">
        <v>6</v>
      </c>
      <c r="E143" t="s">
        <v>7</v>
      </c>
      <c r="F143" t="s">
        <v>8</v>
      </c>
      <c r="G143" t="s">
        <v>9</v>
      </c>
      <c r="H143" t="s">
        <v>10</v>
      </c>
      <c r="I143" t="s">
        <v>48</v>
      </c>
      <c r="K143">
        <f>(E142/A143)*100</f>
        <v>4.9437746935467537</v>
      </c>
      <c r="Q143" t="s">
        <v>380</v>
      </c>
      <c r="R143">
        <v>20963</v>
      </c>
      <c r="S143">
        <v>20701</v>
      </c>
      <c r="T143">
        <v>262</v>
      </c>
      <c r="U143">
        <v>1.25</v>
      </c>
      <c r="V143">
        <v>13.99</v>
      </c>
      <c r="W143">
        <v>18722410.800000001</v>
      </c>
      <c r="X143">
        <v>20253.099999999999</v>
      </c>
      <c r="Z143">
        <f>(Z142/P144)*100</f>
        <v>1.2152115897826916</v>
      </c>
    </row>
    <row r="144" spans="1:28" x14ac:dyDescent="0.3">
      <c r="B144" t="s">
        <v>85</v>
      </c>
      <c r="C144">
        <v>9869</v>
      </c>
      <c r="D144">
        <v>9535</v>
      </c>
      <c r="E144">
        <v>334</v>
      </c>
      <c r="F144">
        <v>3.3839999999999999</v>
      </c>
      <c r="G144">
        <v>29.05</v>
      </c>
      <c r="H144">
        <v>11496644.699999999</v>
      </c>
      <c r="I144">
        <v>17672.599999999999</v>
      </c>
      <c r="K144">
        <f>E145-E148</f>
        <v>4</v>
      </c>
      <c r="P144">
        <f>(R143+R145)/2</f>
        <v>20984</v>
      </c>
      <c r="Q144" t="s">
        <v>2</v>
      </c>
      <c r="R144" t="s">
        <v>5</v>
      </c>
      <c r="S144" t="s">
        <v>6</v>
      </c>
      <c r="T144" t="s">
        <v>7</v>
      </c>
      <c r="U144" t="s">
        <v>8</v>
      </c>
      <c r="V144" t="s">
        <v>9</v>
      </c>
      <c r="W144" t="s">
        <v>10</v>
      </c>
      <c r="X144" t="s">
        <v>48</v>
      </c>
      <c r="Z144">
        <f>(T143/P144)*100</f>
        <v>1.248570339306138</v>
      </c>
    </row>
    <row r="145" spans="1:28" x14ac:dyDescent="0.3">
      <c r="C145" t="s">
        <v>14</v>
      </c>
      <c r="D145">
        <v>180</v>
      </c>
      <c r="E145">
        <v>154</v>
      </c>
      <c r="G145" s="4">
        <f>(E145/H144)*1000000</f>
        <v>13.395212604943771</v>
      </c>
      <c r="K145">
        <f>(K144/A143)*100</f>
        <v>4.0522743389727486E-2</v>
      </c>
      <c r="Q145" t="s">
        <v>380</v>
      </c>
      <c r="R145">
        <v>21005</v>
      </c>
      <c r="S145">
        <v>20650</v>
      </c>
      <c r="T145">
        <v>355</v>
      </c>
      <c r="U145">
        <v>1.69</v>
      </c>
      <c r="V145">
        <v>18.96</v>
      </c>
      <c r="W145">
        <v>18722410.800000001</v>
      </c>
      <c r="X145">
        <v>20253.099999999999</v>
      </c>
      <c r="Z145">
        <f>T146-T149</f>
        <v>164</v>
      </c>
    </row>
    <row r="146" spans="1:28" x14ac:dyDescent="0.3">
      <c r="B146" t="s">
        <v>2</v>
      </c>
      <c r="C146" t="s">
        <v>5</v>
      </c>
      <c r="D146" t="s">
        <v>6</v>
      </c>
      <c r="E146" t="s">
        <v>7</v>
      </c>
      <c r="F146" t="s">
        <v>8</v>
      </c>
      <c r="G146" t="s">
        <v>9</v>
      </c>
      <c r="H146" t="s">
        <v>10</v>
      </c>
      <c r="I146" t="s">
        <v>48</v>
      </c>
      <c r="K146">
        <f>(E145/A143)*100</f>
        <v>1.560125620504508</v>
      </c>
      <c r="R146" t="s">
        <v>365</v>
      </c>
      <c r="S146">
        <v>184</v>
      </c>
      <c r="T146">
        <v>171</v>
      </c>
      <c r="V146">
        <f>(T146/W145)*1000000</f>
        <v>9.1334391615848958</v>
      </c>
      <c r="Z146">
        <f>(T146/P144)*100</f>
        <v>0.81490659550133437</v>
      </c>
    </row>
    <row r="147" spans="1:28" x14ac:dyDescent="0.3">
      <c r="B147" t="s">
        <v>85</v>
      </c>
      <c r="C147">
        <v>1649</v>
      </c>
      <c r="D147">
        <v>1421</v>
      </c>
      <c r="E147">
        <v>228</v>
      </c>
      <c r="F147">
        <v>13.83</v>
      </c>
      <c r="G147">
        <v>19.829999999999998</v>
      </c>
      <c r="H147">
        <v>11496644.699999999</v>
      </c>
      <c r="I147">
        <v>17672.599999999999</v>
      </c>
      <c r="Q147" t="s">
        <v>2</v>
      </c>
      <c r="R147" t="s">
        <v>5</v>
      </c>
      <c r="S147" t="s">
        <v>6</v>
      </c>
      <c r="T147" t="s">
        <v>7</v>
      </c>
      <c r="U147" t="s">
        <v>8</v>
      </c>
      <c r="V147" t="s">
        <v>9</v>
      </c>
      <c r="W147" t="s">
        <v>10</v>
      </c>
      <c r="X147" t="s">
        <v>48</v>
      </c>
      <c r="Z147">
        <f>(T146/P144)*100</f>
        <v>0.81490659550133437</v>
      </c>
    </row>
    <row r="148" spans="1:28" x14ac:dyDescent="0.3">
      <c r="C148" t="s">
        <v>14</v>
      </c>
      <c r="D148">
        <v>78</v>
      </c>
      <c r="E148">
        <v>150</v>
      </c>
      <c r="G148" s="5">
        <f>(E148/H147)*1000000</f>
        <v>13.047285004815363</v>
      </c>
      <c r="K148">
        <f>(E148/A143)*100</f>
        <v>1.5196028771147807</v>
      </c>
      <c r="L148">
        <f>(E148/E142)*100</f>
        <v>30.737704918032787</v>
      </c>
      <c r="M148">
        <f>E148/E145*100</f>
        <v>97.402597402597408</v>
      </c>
      <c r="Q148" t="s">
        <v>380</v>
      </c>
      <c r="R148">
        <v>141</v>
      </c>
      <c r="S148">
        <v>132</v>
      </c>
      <c r="T148">
        <v>9</v>
      </c>
      <c r="U148">
        <v>6.383</v>
      </c>
      <c r="V148">
        <v>0.48070000000000002</v>
      </c>
      <c r="W148">
        <v>18722410.800000001</v>
      </c>
      <c r="X148">
        <v>20253.099999999999</v>
      </c>
    </row>
    <row r="149" spans="1:28" x14ac:dyDescent="0.3">
      <c r="R149" t="s">
        <v>365</v>
      </c>
      <c r="S149">
        <v>2</v>
      </c>
      <c r="T149">
        <v>7</v>
      </c>
      <c r="V149">
        <f>(T149/W148)*1000000</f>
        <v>0.37388347445084369</v>
      </c>
      <c r="Z149">
        <f>(T149/P144)*100</f>
        <v>3.3358749523446439E-2</v>
      </c>
      <c r="AA149">
        <f>(T149/T143)*100</f>
        <v>2.6717557251908395</v>
      </c>
      <c r="AB149">
        <f>T149/T146*100</f>
        <v>4.0935672514619883</v>
      </c>
    </row>
    <row r="151" spans="1:28" x14ac:dyDescent="0.3">
      <c r="A151">
        <v>4</v>
      </c>
      <c r="B151" t="s">
        <v>2</v>
      </c>
      <c r="C151" t="s">
        <v>5</v>
      </c>
      <c r="D151" t="s">
        <v>6</v>
      </c>
      <c r="E151" t="s">
        <v>7</v>
      </c>
      <c r="F151" t="s">
        <v>8</v>
      </c>
      <c r="G151" t="s">
        <v>9</v>
      </c>
      <c r="H151" t="s">
        <v>10</v>
      </c>
      <c r="I151" t="s">
        <v>48</v>
      </c>
      <c r="K151">
        <f>E152-E158</f>
        <v>303</v>
      </c>
    </row>
    <row r="152" spans="1:28" x14ac:dyDescent="0.3">
      <c r="A152">
        <f>(C152+C154)/2</f>
        <v>6439.5</v>
      </c>
      <c r="B152" t="s">
        <v>86</v>
      </c>
      <c r="C152">
        <v>6452</v>
      </c>
      <c r="D152">
        <v>5960</v>
      </c>
      <c r="E152">
        <v>492</v>
      </c>
      <c r="F152">
        <v>7.6260000000000003</v>
      </c>
      <c r="G152">
        <v>369.92</v>
      </c>
      <c r="H152">
        <v>1330007.2</v>
      </c>
      <c r="I152">
        <v>5270.2</v>
      </c>
      <c r="K152">
        <f>(K151/C152)*100</f>
        <v>4.6962182269063861</v>
      </c>
    </row>
    <row r="153" spans="1:28" x14ac:dyDescent="0.3">
      <c r="B153" t="s">
        <v>2</v>
      </c>
      <c r="C153" t="s">
        <v>5</v>
      </c>
      <c r="D153" t="s">
        <v>6</v>
      </c>
      <c r="E153" t="s">
        <v>7</v>
      </c>
      <c r="F153" t="s">
        <v>8</v>
      </c>
      <c r="G153" t="s">
        <v>9</v>
      </c>
      <c r="H153" t="s">
        <v>10</v>
      </c>
      <c r="I153" t="s">
        <v>48</v>
      </c>
      <c r="K153">
        <f>(E152/A152)*100</f>
        <v>7.6403447472629864</v>
      </c>
      <c r="Q153" t="s">
        <v>2</v>
      </c>
      <c r="R153" t="s">
        <v>5</v>
      </c>
      <c r="S153" t="s">
        <v>6</v>
      </c>
      <c r="T153" t="s">
        <v>7</v>
      </c>
      <c r="U153" t="s">
        <v>8</v>
      </c>
      <c r="V153" t="s">
        <v>9</v>
      </c>
      <c r="W153" t="s">
        <v>10</v>
      </c>
      <c r="X153" t="s">
        <v>48</v>
      </c>
    </row>
    <row r="154" spans="1:28" x14ac:dyDescent="0.3">
      <c r="B154" t="s">
        <v>86</v>
      </c>
      <c r="C154">
        <v>6427</v>
      </c>
      <c r="D154">
        <v>5187</v>
      </c>
      <c r="E154">
        <v>1240</v>
      </c>
      <c r="F154">
        <v>19.29</v>
      </c>
      <c r="G154">
        <v>932.33</v>
      </c>
      <c r="H154">
        <v>1330007.2</v>
      </c>
      <c r="I154">
        <v>5270.2</v>
      </c>
      <c r="K154">
        <f>E155-E158</f>
        <v>656</v>
      </c>
      <c r="Q154" t="s">
        <v>381</v>
      </c>
      <c r="R154">
        <v>11309</v>
      </c>
      <c r="S154">
        <v>11304</v>
      </c>
      <c r="T154">
        <v>5</v>
      </c>
      <c r="U154">
        <v>4.4200000000000003E-2</v>
      </c>
      <c r="V154">
        <v>1.794</v>
      </c>
      <c r="W154">
        <v>2786905.8</v>
      </c>
      <c r="X154">
        <v>9896.9</v>
      </c>
      <c r="Z154">
        <f>(T154/P155)*100</f>
        <v>4.4273254526940274E-2</v>
      </c>
    </row>
    <row r="155" spans="1:28" x14ac:dyDescent="0.3">
      <c r="D155">
        <v>395</v>
      </c>
      <c r="E155">
        <v>845</v>
      </c>
      <c r="G155" s="4">
        <f>(E155/H154)*1000000</f>
        <v>635.33490645764925</v>
      </c>
      <c r="K155">
        <f>(K154/C152)*100</f>
        <v>10.167389956602605</v>
      </c>
      <c r="P155">
        <f>(R154+R156)/2</f>
        <v>11293.5</v>
      </c>
      <c r="Q155" t="s">
        <v>2</v>
      </c>
      <c r="R155" t="s">
        <v>5</v>
      </c>
      <c r="S155" t="s">
        <v>6</v>
      </c>
      <c r="T155" t="s">
        <v>7</v>
      </c>
      <c r="U155" t="s">
        <v>8</v>
      </c>
      <c r="V155" t="s">
        <v>9</v>
      </c>
      <c r="W155" t="s">
        <v>10</v>
      </c>
      <c r="X155" t="s">
        <v>48</v>
      </c>
    </row>
    <row r="156" spans="1:28" x14ac:dyDescent="0.3">
      <c r="B156" t="s">
        <v>2</v>
      </c>
      <c r="C156" t="s">
        <v>5</v>
      </c>
      <c r="D156" t="s">
        <v>6</v>
      </c>
      <c r="E156" t="s">
        <v>7</v>
      </c>
      <c r="F156" t="s">
        <v>8</v>
      </c>
      <c r="G156" t="s">
        <v>9</v>
      </c>
      <c r="H156" t="s">
        <v>10</v>
      </c>
      <c r="I156" t="s">
        <v>48</v>
      </c>
      <c r="K156">
        <f>(E155/C152)*100</f>
        <v>13.09671419714817</v>
      </c>
      <c r="Q156" t="s">
        <v>381</v>
      </c>
      <c r="R156">
        <v>11278</v>
      </c>
      <c r="S156">
        <v>11196</v>
      </c>
      <c r="T156">
        <v>82</v>
      </c>
      <c r="U156">
        <v>0.72709999999999997</v>
      </c>
      <c r="V156">
        <v>29.42</v>
      </c>
      <c r="W156">
        <v>2786905.8</v>
      </c>
      <c r="X156">
        <v>9896.9</v>
      </c>
    </row>
    <row r="157" spans="1:28" x14ac:dyDescent="0.3">
      <c r="B157" t="s">
        <v>86</v>
      </c>
      <c r="C157">
        <v>266</v>
      </c>
      <c r="D157">
        <v>0</v>
      </c>
      <c r="E157">
        <v>266</v>
      </c>
      <c r="F157">
        <v>100</v>
      </c>
      <c r="G157">
        <v>200</v>
      </c>
      <c r="H157">
        <v>1330007.2</v>
      </c>
      <c r="I157">
        <v>5270.2</v>
      </c>
      <c r="R157" t="s">
        <v>365</v>
      </c>
      <c r="S157">
        <v>6</v>
      </c>
      <c r="T157">
        <v>76</v>
      </c>
      <c r="V157">
        <f>(T157/W156)*1000000</f>
        <v>27.270387108168496</v>
      </c>
      <c r="Z157">
        <f>(T157/P155)*100</f>
        <v>0.67295346880949214</v>
      </c>
    </row>
    <row r="158" spans="1:28" x14ac:dyDescent="0.3">
      <c r="D158">
        <v>77</v>
      </c>
      <c r="E158">
        <f>E157-D158</f>
        <v>189</v>
      </c>
      <c r="G158" s="5">
        <f>(E158/H157)*1000000</f>
        <v>142.10449387040913</v>
      </c>
      <c r="K158">
        <f>(E158/C152)*100</f>
        <v>2.9293242405455673</v>
      </c>
      <c r="L158">
        <f>(E158/E152)*100</f>
        <v>38.414634146341463</v>
      </c>
      <c r="M158">
        <f>E158/E155*100</f>
        <v>22.366863905325442</v>
      </c>
      <c r="Q158" t="s">
        <v>2</v>
      </c>
      <c r="R158" t="s">
        <v>5</v>
      </c>
      <c r="S158" t="s">
        <v>6</v>
      </c>
      <c r="T158" t="s">
        <v>7</v>
      </c>
      <c r="U158" t="s">
        <v>8</v>
      </c>
      <c r="W158" t="s">
        <v>10</v>
      </c>
      <c r="X158" t="s">
        <v>48</v>
      </c>
    </row>
    <row r="159" spans="1:28" x14ac:dyDescent="0.3">
      <c r="Q159" t="s">
        <v>381</v>
      </c>
      <c r="R159">
        <v>9</v>
      </c>
      <c r="S159">
        <v>9</v>
      </c>
      <c r="T159">
        <v>0</v>
      </c>
      <c r="U159">
        <v>0</v>
      </c>
      <c r="V159">
        <v>0</v>
      </c>
      <c r="W159">
        <v>2786905.8</v>
      </c>
      <c r="X159">
        <v>9896.9</v>
      </c>
    </row>
    <row r="160" spans="1:28" x14ac:dyDescent="0.3">
      <c r="Z160">
        <v>0</v>
      </c>
    </row>
    <row r="162" spans="1:28" x14ac:dyDescent="0.3">
      <c r="A162">
        <v>2</v>
      </c>
      <c r="B162" t="s">
        <v>2</v>
      </c>
      <c r="C162" t="s">
        <v>5</v>
      </c>
      <c r="D162" t="s">
        <v>6</v>
      </c>
      <c r="E162" t="s">
        <v>7</v>
      </c>
      <c r="F162" t="s">
        <v>8</v>
      </c>
      <c r="G162" t="s">
        <v>9</v>
      </c>
      <c r="H162" t="s">
        <v>10</v>
      </c>
      <c r="I162" t="s">
        <v>48</v>
      </c>
      <c r="K162">
        <f>E163-E169</f>
        <v>513</v>
      </c>
    </row>
    <row r="163" spans="1:28" x14ac:dyDescent="0.3">
      <c r="B163" t="s">
        <v>87</v>
      </c>
      <c r="C163">
        <v>5808</v>
      </c>
      <c r="D163">
        <v>4919</v>
      </c>
      <c r="E163">
        <v>889</v>
      </c>
      <c r="F163">
        <v>15.31</v>
      </c>
      <c r="G163" s="3">
        <v>145.34</v>
      </c>
      <c r="H163">
        <v>6116699.0999999996</v>
      </c>
      <c r="I163">
        <v>9930.4</v>
      </c>
      <c r="K163">
        <f>(K162/A164)*100</f>
        <v>8.815190308445743</v>
      </c>
      <c r="Q163" t="s">
        <v>2</v>
      </c>
      <c r="R163" t="s">
        <v>5</v>
      </c>
      <c r="S163" t="s">
        <v>6</v>
      </c>
      <c r="T163" t="s">
        <v>7</v>
      </c>
      <c r="U163" t="s">
        <v>8</v>
      </c>
      <c r="V163" t="s">
        <v>9</v>
      </c>
      <c r="W163" t="s">
        <v>10</v>
      </c>
      <c r="X163" t="s">
        <v>48</v>
      </c>
      <c r="Z163">
        <f>T164-T170</f>
        <v>122</v>
      </c>
    </row>
    <row r="164" spans="1:28" x14ac:dyDescent="0.3">
      <c r="A164">
        <f>(C163+C165)/2</f>
        <v>5819.5</v>
      </c>
      <c r="B164" t="s">
        <v>2</v>
      </c>
      <c r="C164" t="s">
        <v>5</v>
      </c>
      <c r="D164" t="s">
        <v>6</v>
      </c>
      <c r="E164" t="s">
        <v>7</v>
      </c>
      <c r="F164" t="s">
        <v>8</v>
      </c>
      <c r="G164" t="s">
        <v>9</v>
      </c>
      <c r="H164" t="s">
        <v>10</v>
      </c>
      <c r="I164" t="s">
        <v>48</v>
      </c>
      <c r="K164">
        <f>(E163/A164)*100</f>
        <v>15.27622647993814</v>
      </c>
      <c r="Q164" t="s">
        <v>382</v>
      </c>
      <c r="R164">
        <v>45714</v>
      </c>
      <c r="S164">
        <v>45561</v>
      </c>
      <c r="T164">
        <v>153</v>
      </c>
      <c r="U164">
        <v>0.3347</v>
      </c>
      <c r="V164">
        <v>18.579999999999998</v>
      </c>
      <c r="W164">
        <v>8234376.9000000004</v>
      </c>
      <c r="X164">
        <v>23234.799999999999</v>
      </c>
      <c r="Z164">
        <f>(Z163/P165)*100</f>
        <v>0.26711916361048771</v>
      </c>
    </row>
    <row r="165" spans="1:28" x14ac:dyDescent="0.3">
      <c r="B165" t="s">
        <v>87</v>
      </c>
      <c r="C165">
        <v>5831</v>
      </c>
      <c r="D165">
        <v>4841</v>
      </c>
      <c r="E165">
        <v>990</v>
      </c>
      <c r="F165">
        <v>16.98</v>
      </c>
      <c r="G165">
        <v>161.85</v>
      </c>
      <c r="H165">
        <v>6116699.0999999996</v>
      </c>
      <c r="I165">
        <v>9930.4</v>
      </c>
      <c r="K165">
        <f>E166-E169</f>
        <v>348</v>
      </c>
      <c r="P165">
        <f>(R164+R166)/2</f>
        <v>45672.5</v>
      </c>
      <c r="Q165" t="s">
        <v>2</v>
      </c>
      <c r="R165" t="s">
        <v>5</v>
      </c>
      <c r="S165" t="s">
        <v>6</v>
      </c>
      <c r="T165" t="s">
        <v>7</v>
      </c>
      <c r="U165" t="s">
        <v>8</v>
      </c>
      <c r="V165" t="s">
        <v>9</v>
      </c>
      <c r="W165" t="s">
        <v>10</v>
      </c>
      <c r="X165" t="s">
        <v>48</v>
      </c>
      <c r="Z165">
        <f>(T164/P165)*100</f>
        <v>0.33499370518364441</v>
      </c>
    </row>
    <row r="166" spans="1:28" x14ac:dyDescent="0.3">
      <c r="D166">
        <v>266</v>
      </c>
      <c r="E166">
        <v>724</v>
      </c>
      <c r="G166" s="4">
        <f>(E166/H165)*1000000</f>
        <v>118.36449499371321</v>
      </c>
      <c r="K166">
        <f>(K165/A164)*100</f>
        <v>5.979895179998282</v>
      </c>
      <c r="Q166" t="s">
        <v>382</v>
      </c>
      <c r="R166">
        <v>45631</v>
      </c>
      <c r="S166">
        <v>43996</v>
      </c>
      <c r="T166">
        <v>1635</v>
      </c>
      <c r="U166">
        <v>3.5830000000000002</v>
      </c>
      <c r="V166">
        <v>198.56</v>
      </c>
      <c r="W166">
        <v>8234376.9000000004</v>
      </c>
      <c r="X166">
        <v>23234.799999999999</v>
      </c>
      <c r="Z166">
        <f>T167-T170</f>
        <v>1347</v>
      </c>
    </row>
    <row r="167" spans="1:28" x14ac:dyDescent="0.3">
      <c r="B167" t="s">
        <v>2</v>
      </c>
      <c r="C167" t="s">
        <v>5</v>
      </c>
      <c r="D167" t="s">
        <v>6</v>
      </c>
      <c r="E167" t="s">
        <v>7</v>
      </c>
      <c r="F167" t="s">
        <v>8</v>
      </c>
      <c r="G167" t="s">
        <v>9</v>
      </c>
      <c r="H167" t="s">
        <v>10</v>
      </c>
      <c r="I167" t="s">
        <v>48</v>
      </c>
      <c r="K167">
        <f>(E166/C163)*100</f>
        <v>12.465564738292011</v>
      </c>
      <c r="R167" t="s">
        <v>365</v>
      </c>
      <c r="S167">
        <v>257</v>
      </c>
      <c r="T167">
        <v>1378</v>
      </c>
      <c r="V167">
        <f>(T167/W166)*1000000</f>
        <v>167.34720996314852</v>
      </c>
      <c r="Z167">
        <f>(Z166/P165)*100</f>
        <v>2.9492583064207127</v>
      </c>
    </row>
    <row r="168" spans="1:28" x14ac:dyDescent="0.3">
      <c r="B168" t="s">
        <v>87</v>
      </c>
      <c r="C168">
        <v>936</v>
      </c>
      <c r="D168">
        <v>360</v>
      </c>
      <c r="E168">
        <v>576</v>
      </c>
      <c r="F168">
        <v>61.54</v>
      </c>
      <c r="G168">
        <v>94.17</v>
      </c>
      <c r="H168">
        <v>6116699.0999999996</v>
      </c>
      <c r="I168">
        <v>9930.4</v>
      </c>
      <c r="Q168" t="s">
        <v>2</v>
      </c>
      <c r="R168" t="s">
        <v>5</v>
      </c>
      <c r="S168" t="s">
        <v>6</v>
      </c>
      <c r="T168" t="s">
        <v>7</v>
      </c>
      <c r="U168" t="s">
        <v>8</v>
      </c>
      <c r="V168" t="s">
        <v>9</v>
      </c>
      <c r="W168" t="s">
        <v>10</v>
      </c>
      <c r="X168" t="s">
        <v>48</v>
      </c>
      <c r="Z168">
        <f>(T167/P165)*100</f>
        <v>3.0171328479938695</v>
      </c>
    </row>
    <row r="169" spans="1:28" x14ac:dyDescent="0.3">
      <c r="D169">
        <v>200</v>
      </c>
      <c r="E169">
        <v>376</v>
      </c>
      <c r="G169" s="5">
        <f>(E169/H168)*1000000</f>
        <v>61.471063698392491</v>
      </c>
      <c r="K169">
        <f>(E169/A164)*100</f>
        <v>6.4610361714923954</v>
      </c>
      <c r="L169">
        <f>(E169/E163)*100</f>
        <v>42.29471316085489</v>
      </c>
      <c r="M169">
        <f>E169/E166*100</f>
        <v>51.933701657458563</v>
      </c>
      <c r="Q169" t="s">
        <v>382</v>
      </c>
      <c r="R169">
        <v>112</v>
      </c>
      <c r="S169">
        <v>67</v>
      </c>
      <c r="T169">
        <v>45</v>
      </c>
      <c r="U169">
        <v>40.18</v>
      </c>
      <c r="V169">
        <v>5.4649999999999999</v>
      </c>
      <c r="W169">
        <v>8234376.9000000004</v>
      </c>
      <c r="X169">
        <v>23234.799999999999</v>
      </c>
    </row>
    <row r="170" spans="1:28" x14ac:dyDescent="0.3">
      <c r="R170" t="s">
        <v>365</v>
      </c>
      <c r="S170">
        <v>14</v>
      </c>
      <c r="T170">
        <v>31</v>
      </c>
      <c r="V170">
        <f>(T170/W169)*1000000</f>
        <v>3.7647050136847633</v>
      </c>
      <c r="Z170">
        <f>(T170/P165)*100</f>
        <v>6.7874541573156713E-2</v>
      </c>
      <c r="AA170">
        <f>(T170/T164)*100</f>
        <v>20.261437908496731</v>
      </c>
      <c r="AB170">
        <f>T170/T167*100</f>
        <v>2.2496371552975325</v>
      </c>
    </row>
    <row r="172" spans="1:28" x14ac:dyDescent="0.3">
      <c r="A172">
        <v>2</v>
      </c>
      <c r="B172" t="s">
        <v>2</v>
      </c>
      <c r="C172" t="s">
        <v>5</v>
      </c>
      <c r="D172" t="s">
        <v>6</v>
      </c>
      <c r="E172" t="s">
        <v>7</v>
      </c>
      <c r="F172" t="s">
        <v>8</v>
      </c>
      <c r="G172" t="s">
        <v>9</v>
      </c>
      <c r="H172" t="s">
        <v>10</v>
      </c>
      <c r="I172" t="s">
        <v>48</v>
      </c>
      <c r="K172">
        <f>E173-E179</f>
        <v>11</v>
      </c>
    </row>
    <row r="173" spans="1:28" x14ac:dyDescent="0.3">
      <c r="B173" t="s">
        <v>88</v>
      </c>
      <c r="C173">
        <v>7856</v>
      </c>
      <c r="D173">
        <v>7834</v>
      </c>
      <c r="E173">
        <v>22</v>
      </c>
      <c r="F173">
        <v>0.28000000000000003</v>
      </c>
      <c r="G173">
        <v>15.22</v>
      </c>
      <c r="H173">
        <v>1445899.2</v>
      </c>
      <c r="I173">
        <v>5653</v>
      </c>
      <c r="K173">
        <f>(K172/C173)*100</f>
        <v>0.14002036659877801</v>
      </c>
      <c r="Q173" t="s">
        <v>2</v>
      </c>
      <c r="R173" t="s">
        <v>5</v>
      </c>
      <c r="S173" t="s">
        <v>6</v>
      </c>
      <c r="T173" t="s">
        <v>7</v>
      </c>
      <c r="U173" t="s">
        <v>8</v>
      </c>
      <c r="V173" t="s">
        <v>9</v>
      </c>
      <c r="W173" t="s">
        <v>10</v>
      </c>
      <c r="X173" t="s">
        <v>48</v>
      </c>
      <c r="Z173">
        <f>T174-T180</f>
        <v>247</v>
      </c>
    </row>
    <row r="174" spans="1:28" x14ac:dyDescent="0.3">
      <c r="B174" t="s">
        <v>2</v>
      </c>
      <c r="C174" t="s">
        <v>5</v>
      </c>
      <c r="D174" t="s">
        <v>6</v>
      </c>
      <c r="E174" t="s">
        <v>7</v>
      </c>
      <c r="F174" t="s">
        <v>8</v>
      </c>
      <c r="G174" t="s">
        <v>9</v>
      </c>
      <c r="H174" t="s">
        <v>10</v>
      </c>
      <c r="I174" t="s">
        <v>48</v>
      </c>
      <c r="K174">
        <f>(E173/C173)*100</f>
        <v>0.28004073319755601</v>
      </c>
      <c r="Q174" t="s">
        <v>383</v>
      </c>
      <c r="R174">
        <v>41404</v>
      </c>
      <c r="S174">
        <v>41144</v>
      </c>
      <c r="T174">
        <v>260</v>
      </c>
      <c r="U174">
        <v>0.628</v>
      </c>
      <c r="V174">
        <v>30.66</v>
      </c>
      <c r="W174">
        <v>8481018.3000000007</v>
      </c>
      <c r="X174">
        <v>16288.3</v>
      </c>
      <c r="Z174">
        <f>(Z173/P175)*100</f>
        <v>0.59676971212505581</v>
      </c>
    </row>
    <row r="175" spans="1:28" x14ac:dyDescent="0.3">
      <c r="B175" t="s">
        <v>88</v>
      </c>
      <c r="C175">
        <v>7839</v>
      </c>
      <c r="D175">
        <v>7712</v>
      </c>
      <c r="E175">
        <v>127</v>
      </c>
      <c r="F175">
        <v>1.62</v>
      </c>
      <c r="G175">
        <v>87.83</v>
      </c>
      <c r="H175">
        <v>1445899.2</v>
      </c>
      <c r="I175">
        <v>5653</v>
      </c>
      <c r="K175">
        <f>E176-E179</f>
        <v>100</v>
      </c>
      <c r="P175">
        <f>(R174+R176)/2</f>
        <v>41389.5</v>
      </c>
      <c r="Q175" t="s">
        <v>2</v>
      </c>
      <c r="R175" t="s">
        <v>5</v>
      </c>
      <c r="S175" t="s">
        <v>6</v>
      </c>
      <c r="T175" t="s">
        <v>7</v>
      </c>
      <c r="U175" t="s">
        <v>8</v>
      </c>
      <c r="V175" t="s">
        <v>9</v>
      </c>
      <c r="W175" t="s">
        <v>10</v>
      </c>
      <c r="X175" t="s">
        <v>48</v>
      </c>
      <c r="Z175">
        <f>(T174/P175)*100</f>
        <v>0.62817864434216408</v>
      </c>
    </row>
    <row r="176" spans="1:28" x14ac:dyDescent="0.3">
      <c r="D176">
        <v>16</v>
      </c>
      <c r="E176">
        <v>111</v>
      </c>
      <c r="G176" s="4">
        <f>(E176/H175)*1000000</f>
        <v>76.768836997765817</v>
      </c>
      <c r="K176">
        <f>(K175/C173)*100</f>
        <v>1.2729124236252547</v>
      </c>
      <c r="Q176" t="s">
        <v>383</v>
      </c>
      <c r="R176">
        <v>41375</v>
      </c>
      <c r="S176">
        <v>41280</v>
      </c>
      <c r="T176">
        <v>95</v>
      </c>
      <c r="U176">
        <v>0.2296</v>
      </c>
      <c r="V176">
        <v>11.2</v>
      </c>
      <c r="W176">
        <v>8481018.3000000007</v>
      </c>
      <c r="X176">
        <v>16288.3</v>
      </c>
      <c r="Z176">
        <f>T177-T180</f>
        <v>40</v>
      </c>
    </row>
    <row r="177" spans="1:28" x14ac:dyDescent="0.3">
      <c r="B177" t="s">
        <v>2</v>
      </c>
      <c r="C177" t="s">
        <v>5</v>
      </c>
      <c r="D177" t="s">
        <v>6</v>
      </c>
      <c r="E177" t="s">
        <v>7</v>
      </c>
      <c r="F177" t="s">
        <v>8</v>
      </c>
      <c r="G177" t="s">
        <v>9</v>
      </c>
      <c r="H177" t="s">
        <v>10</v>
      </c>
      <c r="I177" t="s">
        <v>48</v>
      </c>
      <c r="K177">
        <f>(E176/C173)*100</f>
        <v>1.4129327902240327</v>
      </c>
      <c r="R177" t="s">
        <v>365</v>
      </c>
      <c r="S177">
        <v>42</v>
      </c>
      <c r="T177">
        <v>53</v>
      </c>
      <c r="V177">
        <f>(T177/W176)*1000000</f>
        <v>6.2492495741932297</v>
      </c>
      <c r="Z177">
        <f>(Z176/P175)*100</f>
        <v>9.6642868360332923E-2</v>
      </c>
    </row>
    <row r="178" spans="1:28" x14ac:dyDescent="0.3">
      <c r="B178" t="s">
        <v>88</v>
      </c>
      <c r="C178">
        <v>39</v>
      </c>
      <c r="D178">
        <v>27</v>
      </c>
      <c r="E178">
        <v>12</v>
      </c>
      <c r="F178">
        <v>30.77</v>
      </c>
      <c r="G178">
        <v>8.2989999999999995</v>
      </c>
      <c r="H178">
        <v>1445899.2</v>
      </c>
      <c r="I178">
        <v>5653</v>
      </c>
      <c r="Q178" t="s">
        <v>2</v>
      </c>
      <c r="R178" t="s">
        <v>5</v>
      </c>
      <c r="S178" t="s">
        <v>6</v>
      </c>
      <c r="T178" t="s">
        <v>7</v>
      </c>
      <c r="U178" t="s">
        <v>8</v>
      </c>
      <c r="V178" t="s">
        <v>9</v>
      </c>
      <c r="W178" t="s">
        <v>10</v>
      </c>
      <c r="X178" t="s">
        <v>48</v>
      </c>
      <c r="Z178">
        <f>(T177/P175)*100</f>
        <v>0.12805180057744114</v>
      </c>
    </row>
    <row r="179" spans="1:28" x14ac:dyDescent="0.3">
      <c r="D179">
        <v>1</v>
      </c>
      <c r="E179">
        <v>11</v>
      </c>
      <c r="G179" s="5">
        <f>(E179/H178)*1000000</f>
        <v>7.6077225853641801</v>
      </c>
      <c r="K179">
        <f>(E179/C173)*100</f>
        <v>0.14002036659877801</v>
      </c>
      <c r="L179">
        <f>(E179/E173)*100</f>
        <v>50</v>
      </c>
      <c r="M179">
        <f>E179/E176*100</f>
        <v>9.9099099099099099</v>
      </c>
      <c r="Q179" t="s">
        <v>383</v>
      </c>
      <c r="R179">
        <v>449</v>
      </c>
      <c r="S179">
        <v>430</v>
      </c>
      <c r="T179">
        <v>19</v>
      </c>
      <c r="U179">
        <v>4.2320000000000002</v>
      </c>
      <c r="V179">
        <v>2.2400000000000002</v>
      </c>
      <c r="W179">
        <v>8481018.3000000007</v>
      </c>
      <c r="X179">
        <v>16288.3</v>
      </c>
    </row>
    <row r="180" spans="1:28" x14ac:dyDescent="0.3">
      <c r="R180" t="s">
        <v>365</v>
      </c>
      <c r="S180">
        <v>6</v>
      </c>
      <c r="T180">
        <v>13</v>
      </c>
      <c r="V180">
        <f>(T180/W179)*1000000</f>
        <v>1.5328348012172075</v>
      </c>
      <c r="Z180">
        <f>(T180/P175)*100</f>
        <v>3.1408932217108207E-2</v>
      </c>
      <c r="AA180">
        <f>(T180/T174)*100</f>
        <v>5</v>
      </c>
      <c r="AB180">
        <f>T180/T177*100</f>
        <v>24.528301886792452</v>
      </c>
    </row>
    <row r="182" spans="1:28" x14ac:dyDescent="0.3">
      <c r="A182">
        <v>6</v>
      </c>
      <c r="B182" t="s">
        <v>2</v>
      </c>
      <c r="C182" t="s">
        <v>5</v>
      </c>
      <c r="D182" t="s">
        <v>6</v>
      </c>
      <c r="E182" t="s">
        <v>7</v>
      </c>
      <c r="F182" t="s">
        <v>8</v>
      </c>
      <c r="G182" t="s">
        <v>9</v>
      </c>
      <c r="H182" t="s">
        <v>10</v>
      </c>
      <c r="I182" t="s">
        <v>48</v>
      </c>
      <c r="K182">
        <f>E183-E189</f>
        <v>465</v>
      </c>
    </row>
    <row r="183" spans="1:28" x14ac:dyDescent="0.3">
      <c r="B183" t="s">
        <v>89</v>
      </c>
      <c r="C183">
        <v>9322</v>
      </c>
      <c r="D183">
        <v>8772</v>
      </c>
      <c r="E183">
        <v>550</v>
      </c>
      <c r="F183">
        <v>5.9</v>
      </c>
      <c r="G183" s="3">
        <v>80.790000000000006</v>
      </c>
      <c r="H183">
        <v>6808148.7000000002</v>
      </c>
      <c r="I183">
        <v>10980.4</v>
      </c>
      <c r="K183">
        <f>(K182/A184)*100</f>
        <v>4.9865951742627344</v>
      </c>
      <c r="Q183" t="s">
        <v>2</v>
      </c>
      <c r="R183" t="s">
        <v>5</v>
      </c>
      <c r="S183" t="s">
        <v>6</v>
      </c>
      <c r="T183" t="s">
        <v>7</v>
      </c>
      <c r="U183" t="s">
        <v>8</v>
      </c>
      <c r="V183" t="s">
        <v>9</v>
      </c>
      <c r="W183" t="s">
        <v>10</v>
      </c>
      <c r="X183" t="s">
        <v>48</v>
      </c>
      <c r="Z183">
        <f>T184-T190</f>
        <v>10</v>
      </c>
    </row>
    <row r="184" spans="1:28" x14ac:dyDescent="0.3">
      <c r="A184">
        <f>(C183+C185)/2</f>
        <v>9325</v>
      </c>
      <c r="B184" t="s">
        <v>2</v>
      </c>
      <c r="C184" t="s">
        <v>5</v>
      </c>
      <c r="D184" t="s">
        <v>6</v>
      </c>
      <c r="E184" t="s">
        <v>7</v>
      </c>
      <c r="F184" t="s">
        <v>8</v>
      </c>
      <c r="G184" t="s">
        <v>9</v>
      </c>
      <c r="H184" t="s">
        <v>10</v>
      </c>
      <c r="I184" t="s">
        <v>48</v>
      </c>
      <c r="K184">
        <f>(E183/A184)*100</f>
        <v>5.8981233243967823</v>
      </c>
      <c r="Q184" t="s">
        <v>384</v>
      </c>
      <c r="R184">
        <v>17575</v>
      </c>
      <c r="S184">
        <v>17564</v>
      </c>
      <c r="T184">
        <v>11</v>
      </c>
      <c r="U184">
        <v>6.2600000000000003E-2</v>
      </c>
      <c r="V184">
        <v>2.2959999999999998</v>
      </c>
      <c r="W184">
        <v>4791218</v>
      </c>
      <c r="X184">
        <v>15217</v>
      </c>
      <c r="Z184">
        <f>(Z183/P185)*100</f>
        <v>5.7009292514679892E-2</v>
      </c>
    </row>
    <row r="185" spans="1:28" x14ac:dyDescent="0.3">
      <c r="B185" t="s">
        <v>89</v>
      </c>
      <c r="C185">
        <v>9328</v>
      </c>
      <c r="D185">
        <v>8699</v>
      </c>
      <c r="E185">
        <v>629</v>
      </c>
      <c r="F185">
        <v>6.7430000000000003</v>
      </c>
      <c r="G185">
        <v>92.39</v>
      </c>
      <c r="H185">
        <v>6808148.7000000002</v>
      </c>
      <c r="I185">
        <v>10980.4</v>
      </c>
      <c r="K185">
        <f>E186-E189</f>
        <v>378</v>
      </c>
      <c r="P185">
        <f>(R184+R186)/2</f>
        <v>17541</v>
      </c>
      <c r="Q185" t="s">
        <v>2</v>
      </c>
      <c r="R185" t="s">
        <v>5</v>
      </c>
      <c r="S185" t="s">
        <v>6</v>
      </c>
      <c r="T185" t="s">
        <v>7</v>
      </c>
      <c r="U185" t="s">
        <v>8</v>
      </c>
      <c r="V185" t="s">
        <v>9</v>
      </c>
      <c r="W185" t="s">
        <v>10</v>
      </c>
      <c r="X185" t="s">
        <v>48</v>
      </c>
      <c r="Z185">
        <f>(T184/P185)*100</f>
        <v>6.2710221766147878E-2</v>
      </c>
    </row>
    <row r="186" spans="1:28" x14ac:dyDescent="0.3">
      <c r="D186">
        <v>166</v>
      </c>
      <c r="E186">
        <v>463</v>
      </c>
      <c r="G186" s="4">
        <f>(E186/H185)*1000000</f>
        <v>68.006740217057825</v>
      </c>
      <c r="K186">
        <f>(K185/A184)*100</f>
        <v>4.0536193029490617</v>
      </c>
      <c r="Q186" t="s">
        <v>384</v>
      </c>
      <c r="R186">
        <v>17507</v>
      </c>
      <c r="S186">
        <v>17268</v>
      </c>
      <c r="T186">
        <v>239</v>
      </c>
      <c r="U186">
        <v>1.365</v>
      </c>
      <c r="V186">
        <v>49.88</v>
      </c>
      <c r="W186">
        <v>4791218</v>
      </c>
      <c r="X186">
        <v>15217</v>
      </c>
      <c r="Z186">
        <f>T187-T190</f>
        <v>192</v>
      </c>
    </row>
    <row r="187" spans="1:28" x14ac:dyDescent="0.3">
      <c r="B187" t="s">
        <v>2</v>
      </c>
      <c r="C187" t="s">
        <v>5</v>
      </c>
      <c r="D187" t="s">
        <v>6</v>
      </c>
      <c r="E187" t="s">
        <v>7</v>
      </c>
      <c r="F187" t="s">
        <v>8</v>
      </c>
      <c r="G187" t="s">
        <v>9</v>
      </c>
      <c r="H187" t="s">
        <v>10</v>
      </c>
      <c r="I187" t="s">
        <v>48</v>
      </c>
      <c r="K187">
        <f>(E186/A184)*100</f>
        <v>4.9651474530831106</v>
      </c>
      <c r="R187" t="s">
        <v>365</v>
      </c>
      <c r="S187">
        <v>46</v>
      </c>
      <c r="T187">
        <v>193</v>
      </c>
      <c r="V187">
        <f>(T187/W186)*1000000</f>
        <v>40.282032668937205</v>
      </c>
      <c r="Z187">
        <f>(Z186/P185)*100</f>
        <v>1.0945784162818539</v>
      </c>
    </row>
    <row r="188" spans="1:28" x14ac:dyDescent="0.3">
      <c r="B188" t="s">
        <v>89</v>
      </c>
      <c r="C188">
        <v>840</v>
      </c>
      <c r="D188">
        <v>736</v>
      </c>
      <c r="E188">
        <v>104</v>
      </c>
      <c r="F188">
        <v>12.38</v>
      </c>
      <c r="G188">
        <v>15.28</v>
      </c>
      <c r="H188">
        <v>6808148.7000000002</v>
      </c>
      <c r="I188">
        <v>10980.4</v>
      </c>
      <c r="Q188" t="s">
        <v>2</v>
      </c>
      <c r="R188" t="s">
        <v>5</v>
      </c>
      <c r="S188" t="s">
        <v>6</v>
      </c>
      <c r="T188" t="s">
        <v>7</v>
      </c>
      <c r="U188" t="s">
        <v>8</v>
      </c>
      <c r="V188" t="s">
        <v>9</v>
      </c>
      <c r="W188" t="s">
        <v>10</v>
      </c>
      <c r="X188" t="s">
        <v>48</v>
      </c>
      <c r="Z188">
        <f>(T187/P185)*100</f>
        <v>1.100279345533322</v>
      </c>
    </row>
    <row r="189" spans="1:28" x14ac:dyDescent="0.3">
      <c r="D189">
        <v>19</v>
      </c>
      <c r="E189">
        <v>85</v>
      </c>
      <c r="G189" s="5">
        <f>(E189/H188)*1000000</f>
        <v>12.485038700755757</v>
      </c>
      <c r="K189">
        <f>(E189/A184)*100</f>
        <v>0.9115281501340482</v>
      </c>
      <c r="L189">
        <f>(E189/E183)*100</f>
        <v>15.454545454545453</v>
      </c>
      <c r="M189">
        <f>E189/E186*100</f>
        <v>18.358531317494599</v>
      </c>
      <c r="Q189" t="s">
        <v>384</v>
      </c>
      <c r="R189">
        <v>8</v>
      </c>
      <c r="S189">
        <v>7</v>
      </c>
      <c r="T189">
        <v>1</v>
      </c>
      <c r="U189">
        <v>12.5</v>
      </c>
      <c r="V189">
        <v>0.2087</v>
      </c>
      <c r="W189">
        <v>4791218</v>
      </c>
      <c r="X189">
        <v>15217</v>
      </c>
    </row>
    <row r="190" spans="1:28" x14ac:dyDescent="0.3">
      <c r="R190" t="s">
        <v>365</v>
      </c>
      <c r="S190">
        <v>0</v>
      </c>
      <c r="T190">
        <v>1</v>
      </c>
      <c r="V190">
        <f>(T190/W189)*1000000</f>
        <v>0.20871519517584045</v>
      </c>
      <c r="Z190">
        <f>(T190/P185)*100</f>
        <v>5.7009292514679892E-3</v>
      </c>
      <c r="AA190">
        <f>(T190/T184)*100</f>
        <v>9.0909090909090917</v>
      </c>
      <c r="AB190">
        <f>T190/T187*100</f>
        <v>0.5181347150259068</v>
      </c>
    </row>
    <row r="192" spans="1:28" x14ac:dyDescent="0.3">
      <c r="A192">
        <v>6</v>
      </c>
      <c r="B192" t="s">
        <v>2</v>
      </c>
      <c r="C192" t="s">
        <v>5</v>
      </c>
      <c r="D192" t="s">
        <v>6</v>
      </c>
      <c r="E192" t="s">
        <v>7</v>
      </c>
      <c r="F192" t="s">
        <v>8</v>
      </c>
      <c r="G192" t="s">
        <v>9</v>
      </c>
      <c r="H192" t="s">
        <v>10</v>
      </c>
      <c r="I192" t="s">
        <v>48</v>
      </c>
      <c r="K192">
        <f>E193-E198</f>
        <v>483</v>
      </c>
    </row>
    <row r="193" spans="1:28" x14ac:dyDescent="0.3">
      <c r="B193" t="s">
        <v>90</v>
      </c>
      <c r="C193">
        <v>10157</v>
      </c>
      <c r="D193">
        <v>9668</v>
      </c>
      <c r="E193">
        <v>489</v>
      </c>
      <c r="F193">
        <v>4.8140000000000001</v>
      </c>
      <c r="G193">
        <v>200.79</v>
      </c>
      <c r="H193">
        <v>2435429.5</v>
      </c>
      <c r="I193">
        <v>8332.2000000000007</v>
      </c>
      <c r="K193">
        <f>(K192/C193)*100</f>
        <v>4.755341144038594</v>
      </c>
      <c r="Q193" t="s">
        <v>2</v>
      </c>
      <c r="R193" t="s">
        <v>5</v>
      </c>
      <c r="S193" t="s">
        <v>6</v>
      </c>
      <c r="T193" t="s">
        <v>7</v>
      </c>
      <c r="U193" t="s">
        <v>8</v>
      </c>
      <c r="V193" t="s">
        <v>9</v>
      </c>
      <c r="W193" t="s">
        <v>10</v>
      </c>
      <c r="X193" t="s">
        <v>48</v>
      </c>
      <c r="Z193">
        <f>T194-T200</f>
        <v>78</v>
      </c>
    </row>
    <row r="194" spans="1:28" x14ac:dyDescent="0.3">
      <c r="B194" t="s">
        <v>2</v>
      </c>
      <c r="C194" t="s">
        <v>5</v>
      </c>
      <c r="D194" t="s">
        <v>6</v>
      </c>
      <c r="E194" t="s">
        <v>7</v>
      </c>
      <c r="F194" t="s">
        <v>8</v>
      </c>
      <c r="G194" t="s">
        <v>9</v>
      </c>
      <c r="H194" t="s">
        <v>10</v>
      </c>
      <c r="I194" t="s">
        <v>48</v>
      </c>
      <c r="K194">
        <f>(E193/C193)*100</f>
        <v>4.814413704834104</v>
      </c>
      <c r="Q194" t="s">
        <v>385</v>
      </c>
      <c r="R194">
        <v>27717</v>
      </c>
      <c r="S194">
        <v>27630</v>
      </c>
      <c r="T194">
        <v>87</v>
      </c>
      <c r="U194">
        <v>0.31390000000000001</v>
      </c>
      <c r="V194">
        <v>15.65</v>
      </c>
      <c r="W194">
        <v>5558387.5999999996</v>
      </c>
      <c r="X194">
        <v>20111.400000000001</v>
      </c>
      <c r="Z194">
        <f>(Z193/P195)*100</f>
        <v>0.28178681743465617</v>
      </c>
    </row>
    <row r="195" spans="1:28" x14ac:dyDescent="0.3">
      <c r="B195" t="s">
        <v>90</v>
      </c>
      <c r="C195">
        <v>10138</v>
      </c>
      <c r="D195">
        <v>9480</v>
      </c>
      <c r="E195">
        <v>658</v>
      </c>
      <c r="F195">
        <v>6.49</v>
      </c>
      <c r="G195">
        <v>270.18</v>
      </c>
      <c r="H195">
        <v>2435429.5</v>
      </c>
      <c r="I195">
        <v>8332.2000000000007</v>
      </c>
      <c r="K195">
        <f>E196-E198</f>
        <v>585</v>
      </c>
      <c r="P195">
        <f>(R194+R196)/2</f>
        <v>27680.5</v>
      </c>
      <c r="Q195" t="s">
        <v>2</v>
      </c>
      <c r="R195" t="s">
        <v>5</v>
      </c>
      <c r="S195" t="s">
        <v>6</v>
      </c>
      <c r="T195" t="s">
        <v>7</v>
      </c>
      <c r="U195" t="s">
        <v>8</v>
      </c>
      <c r="V195" t="s">
        <v>9</v>
      </c>
      <c r="W195" t="s">
        <v>10</v>
      </c>
      <c r="X195" t="s">
        <v>48</v>
      </c>
      <c r="Z195">
        <f>(T194/P195)*100</f>
        <v>0.31430068098480879</v>
      </c>
    </row>
    <row r="196" spans="1:28" x14ac:dyDescent="0.3">
      <c r="D196">
        <v>67</v>
      </c>
      <c r="E196">
        <f>E195-D196</f>
        <v>591</v>
      </c>
      <c r="G196" s="4">
        <f>(E196/H195)*1000000</f>
        <v>242.66766909081127</v>
      </c>
      <c r="K196">
        <f>(K195/C193)*100</f>
        <v>5.7595746775622718</v>
      </c>
      <c r="Q196" t="s">
        <v>385</v>
      </c>
      <c r="R196">
        <v>27644</v>
      </c>
      <c r="S196">
        <v>27064</v>
      </c>
      <c r="T196">
        <v>580</v>
      </c>
      <c r="U196">
        <v>2.0979999999999999</v>
      </c>
      <c r="V196">
        <v>104.35</v>
      </c>
      <c r="W196">
        <v>5558387.5999999996</v>
      </c>
      <c r="X196">
        <v>20111.400000000001</v>
      </c>
      <c r="Z196">
        <f>T197-T200</f>
        <v>374</v>
      </c>
    </row>
    <row r="197" spans="1:28" x14ac:dyDescent="0.3">
      <c r="B197" t="s">
        <v>2</v>
      </c>
      <c r="C197" t="s">
        <v>5</v>
      </c>
      <c r="D197" t="s">
        <v>6</v>
      </c>
      <c r="E197" t="s">
        <v>7</v>
      </c>
      <c r="F197" t="s">
        <v>8</v>
      </c>
      <c r="G197" t="s">
        <v>9</v>
      </c>
      <c r="H197" t="s">
        <v>10</v>
      </c>
      <c r="I197" t="s">
        <v>48</v>
      </c>
      <c r="K197">
        <f>(E196/C193)*100</f>
        <v>5.8186472383577827</v>
      </c>
      <c r="R197" t="s">
        <v>365</v>
      </c>
      <c r="S197">
        <v>197</v>
      </c>
      <c r="T197">
        <v>383</v>
      </c>
      <c r="V197">
        <f>(T197/W196)*1000000</f>
        <v>68.904874499935914</v>
      </c>
      <c r="Z197">
        <f>(Z196/P195)*100</f>
        <v>1.3511316630841206</v>
      </c>
    </row>
    <row r="198" spans="1:28" x14ac:dyDescent="0.3">
      <c r="B198" t="s">
        <v>90</v>
      </c>
      <c r="C198">
        <v>8</v>
      </c>
      <c r="D198">
        <v>2</v>
      </c>
      <c r="E198">
        <v>6</v>
      </c>
      <c r="F198">
        <v>75</v>
      </c>
      <c r="G198" s="5">
        <v>2.464</v>
      </c>
      <c r="H198">
        <v>2435429.5</v>
      </c>
      <c r="I198">
        <v>8332.2000000000007</v>
      </c>
      <c r="K198">
        <f>(E198/C193)*100</f>
        <v>5.907256079551048E-2</v>
      </c>
      <c r="L198">
        <f>(E198/E193)*100</f>
        <v>1.2269938650306749</v>
      </c>
      <c r="M198">
        <f>E198/E196*100</f>
        <v>1.015228426395939</v>
      </c>
      <c r="Q198" t="s">
        <v>2</v>
      </c>
      <c r="R198" t="s">
        <v>5</v>
      </c>
      <c r="S198" t="s">
        <v>6</v>
      </c>
      <c r="T198" t="s">
        <v>7</v>
      </c>
      <c r="U198" t="s">
        <v>8</v>
      </c>
      <c r="V198" t="s">
        <v>9</v>
      </c>
      <c r="W198" t="s">
        <v>10</v>
      </c>
      <c r="X198" t="s">
        <v>48</v>
      </c>
      <c r="Z198">
        <f>(T197/P195)*100</f>
        <v>1.3836455266342731</v>
      </c>
    </row>
    <row r="199" spans="1:28" x14ac:dyDescent="0.3">
      <c r="Q199" t="s">
        <v>385</v>
      </c>
      <c r="R199">
        <v>41</v>
      </c>
      <c r="S199">
        <v>28</v>
      </c>
      <c r="T199">
        <v>13</v>
      </c>
      <c r="U199">
        <v>31.71</v>
      </c>
      <c r="V199">
        <v>2.339</v>
      </c>
      <c r="W199">
        <v>5558387.5999999996</v>
      </c>
      <c r="X199">
        <v>20111.400000000001</v>
      </c>
    </row>
    <row r="200" spans="1:28" x14ac:dyDescent="0.3">
      <c r="R200" t="s">
        <v>365</v>
      </c>
      <c r="S200">
        <v>4</v>
      </c>
      <c r="T200">
        <v>9</v>
      </c>
      <c r="V200">
        <f>(T200/W199)*1000000</f>
        <v>1.6191745966042383</v>
      </c>
      <c r="Z200">
        <f>(T200/P195)*100</f>
        <v>3.2513863550152636E-2</v>
      </c>
      <c r="AA200">
        <f>(T200/T194)*100</f>
        <v>10.344827586206897</v>
      </c>
      <c r="AB200">
        <f>T200/T197*100</f>
        <v>2.3498694516971277</v>
      </c>
    </row>
    <row r="203" spans="1:28" x14ac:dyDescent="0.3">
      <c r="Q203" t="s">
        <v>2</v>
      </c>
      <c r="R203" t="s">
        <v>5</v>
      </c>
      <c r="S203" t="s">
        <v>6</v>
      </c>
      <c r="T203" t="s">
        <v>7</v>
      </c>
      <c r="U203" t="s">
        <v>8</v>
      </c>
      <c r="V203" t="s">
        <v>9</v>
      </c>
      <c r="W203" t="s">
        <v>10</v>
      </c>
      <c r="X203" t="s">
        <v>48</v>
      </c>
      <c r="Z203">
        <f>T204-T210</f>
        <v>240</v>
      </c>
    </row>
    <row r="204" spans="1:28" x14ac:dyDescent="0.3">
      <c r="A204">
        <v>3</v>
      </c>
      <c r="B204" t="s">
        <v>2</v>
      </c>
      <c r="C204" t="s">
        <v>5</v>
      </c>
      <c r="D204" t="s">
        <v>6</v>
      </c>
      <c r="E204" t="s">
        <v>7</v>
      </c>
      <c r="F204" t="s">
        <v>8</v>
      </c>
      <c r="G204" t="s">
        <v>9</v>
      </c>
      <c r="H204" t="s">
        <v>10</v>
      </c>
      <c r="I204" t="s">
        <v>48</v>
      </c>
      <c r="K204">
        <f>E205-E211</f>
        <v>1280</v>
      </c>
      <c r="Q204" t="s">
        <v>386</v>
      </c>
      <c r="R204">
        <v>30021</v>
      </c>
      <c r="S204">
        <v>29748</v>
      </c>
      <c r="T204">
        <v>273</v>
      </c>
      <c r="U204">
        <v>0.90939999999999999</v>
      </c>
      <c r="V204">
        <v>44.36</v>
      </c>
      <c r="W204">
        <v>6154852.5</v>
      </c>
      <c r="X204">
        <v>16748.900000000001</v>
      </c>
      <c r="Z204">
        <f>(Z203/P205)*100</f>
        <v>0.79990667755428535</v>
      </c>
    </row>
    <row r="205" spans="1:28" x14ac:dyDescent="0.3">
      <c r="B205" t="s">
        <v>91</v>
      </c>
      <c r="C205">
        <v>12384</v>
      </c>
      <c r="D205">
        <v>10880</v>
      </c>
      <c r="E205">
        <v>1504</v>
      </c>
      <c r="F205">
        <v>12.14</v>
      </c>
      <c r="G205" s="3">
        <v>114.03</v>
      </c>
      <c r="H205">
        <v>13189283.1</v>
      </c>
      <c r="I205">
        <v>17171.3</v>
      </c>
      <c r="K205">
        <f>(K204/A206)*100</f>
        <v>10.340927451930845</v>
      </c>
      <c r="P205">
        <f>(R204+R206)/2</f>
        <v>30003.5</v>
      </c>
      <c r="Q205" t="s">
        <v>2</v>
      </c>
      <c r="R205" t="s">
        <v>5</v>
      </c>
      <c r="S205" t="s">
        <v>6</v>
      </c>
      <c r="T205" t="s">
        <v>7</v>
      </c>
      <c r="U205" t="s">
        <v>8</v>
      </c>
      <c r="V205" t="s">
        <v>9</v>
      </c>
      <c r="W205" t="s">
        <v>10</v>
      </c>
      <c r="X205" t="s">
        <v>48</v>
      </c>
      <c r="Z205">
        <f>(T204/P205)*100</f>
        <v>0.90989384571799958</v>
      </c>
    </row>
    <row r="206" spans="1:28" x14ac:dyDescent="0.3">
      <c r="A206">
        <f>(C205+C207)/2</f>
        <v>12378</v>
      </c>
      <c r="B206" t="s">
        <v>2</v>
      </c>
      <c r="C206" t="s">
        <v>5</v>
      </c>
      <c r="D206" t="s">
        <v>6</v>
      </c>
      <c r="E206" t="s">
        <v>7</v>
      </c>
      <c r="F206" t="s">
        <v>8</v>
      </c>
      <c r="G206" t="s">
        <v>9</v>
      </c>
      <c r="H206" t="s">
        <v>10</v>
      </c>
      <c r="I206" t="s">
        <v>48</v>
      </c>
      <c r="K206">
        <f>(E205/A206)*100</f>
        <v>12.150589756018743</v>
      </c>
      <c r="Q206" t="s">
        <v>386</v>
      </c>
      <c r="R206">
        <v>29986</v>
      </c>
      <c r="S206">
        <v>29385</v>
      </c>
      <c r="T206">
        <v>601</v>
      </c>
      <c r="U206">
        <v>2.004</v>
      </c>
      <c r="V206">
        <v>97.65</v>
      </c>
      <c r="W206">
        <v>6154852.5</v>
      </c>
      <c r="X206">
        <v>16748.900000000001</v>
      </c>
      <c r="Z206">
        <f>T207-T210</f>
        <v>510</v>
      </c>
    </row>
    <row r="207" spans="1:28" x14ac:dyDescent="0.3">
      <c r="B207" t="s">
        <v>91</v>
      </c>
      <c r="C207">
        <v>12372</v>
      </c>
      <c r="D207">
        <v>11283</v>
      </c>
      <c r="E207">
        <v>1089</v>
      </c>
      <c r="F207">
        <v>8.8019999999999996</v>
      </c>
      <c r="G207">
        <v>82.57</v>
      </c>
      <c r="H207">
        <v>13189283.1</v>
      </c>
      <c r="I207">
        <v>17171.3</v>
      </c>
      <c r="K207">
        <f>E208-E211</f>
        <v>478</v>
      </c>
      <c r="R207" t="s">
        <v>365</v>
      </c>
      <c r="S207">
        <v>158</v>
      </c>
      <c r="T207">
        <v>543</v>
      </c>
      <c r="V207">
        <f>(T207/W206)*1000000</f>
        <v>88.223072770630978</v>
      </c>
      <c r="Z207">
        <f>(Z206/P205)*100</f>
        <v>1.6998016898028563</v>
      </c>
    </row>
    <row r="208" spans="1:28" x14ac:dyDescent="0.3">
      <c r="C208" t="s">
        <v>14</v>
      </c>
      <c r="D208">
        <v>387</v>
      </c>
      <c r="E208">
        <v>702</v>
      </c>
      <c r="G208" s="4">
        <f>(E208/H207)*1000000</f>
        <v>53.225030858576389</v>
      </c>
      <c r="K208">
        <f>(K207/A206)*100</f>
        <v>3.8616900953304252</v>
      </c>
      <c r="Q208" t="s">
        <v>2</v>
      </c>
      <c r="R208" t="s">
        <v>5</v>
      </c>
      <c r="S208" t="s">
        <v>6</v>
      </c>
      <c r="T208" t="s">
        <v>7</v>
      </c>
      <c r="U208" t="s">
        <v>8</v>
      </c>
      <c r="V208" t="s">
        <v>9</v>
      </c>
      <c r="W208" t="s">
        <v>10</v>
      </c>
      <c r="X208" t="s">
        <v>48</v>
      </c>
      <c r="Z208">
        <f>(T207/P205)*100</f>
        <v>1.8097888579665706</v>
      </c>
    </row>
    <row r="209" spans="1:28" x14ac:dyDescent="0.3">
      <c r="B209" t="s">
        <v>2</v>
      </c>
      <c r="C209" t="s">
        <v>5</v>
      </c>
      <c r="D209" t="s">
        <v>6</v>
      </c>
      <c r="E209" t="s">
        <v>7</v>
      </c>
      <c r="F209" t="s">
        <v>8</v>
      </c>
      <c r="G209" t="s">
        <v>9</v>
      </c>
      <c r="H209" t="s">
        <v>10</v>
      </c>
      <c r="I209" t="s">
        <v>48</v>
      </c>
      <c r="K209">
        <f>(E208/A206)*100</f>
        <v>5.671352399418323</v>
      </c>
      <c r="Q209" t="s">
        <v>386</v>
      </c>
      <c r="R209">
        <v>226</v>
      </c>
      <c r="S209">
        <v>185</v>
      </c>
      <c r="T209">
        <v>41</v>
      </c>
      <c r="U209">
        <v>18.14</v>
      </c>
      <c r="V209">
        <v>6.6609999999999996</v>
      </c>
      <c r="W209">
        <v>6154852.5</v>
      </c>
      <c r="X209">
        <v>16748.900000000001</v>
      </c>
    </row>
    <row r="210" spans="1:28" x14ac:dyDescent="0.3">
      <c r="B210" t="s">
        <v>91</v>
      </c>
      <c r="C210">
        <v>801</v>
      </c>
      <c r="D210">
        <v>482</v>
      </c>
      <c r="E210">
        <v>319</v>
      </c>
      <c r="F210">
        <v>39.83</v>
      </c>
      <c r="G210">
        <v>24.19</v>
      </c>
      <c r="H210">
        <v>13189283.1</v>
      </c>
      <c r="I210">
        <v>17171.3</v>
      </c>
      <c r="R210" t="s">
        <v>365</v>
      </c>
      <c r="S210">
        <v>8</v>
      </c>
      <c r="T210">
        <v>33</v>
      </c>
      <c r="V210">
        <f>(T210/W209)*1000000</f>
        <v>5.3616232070549215</v>
      </c>
      <c r="Z210">
        <f>(T210/P205)*100</f>
        <v>0.10998716816371425</v>
      </c>
      <c r="AA210">
        <f>(T210/T204)*100</f>
        <v>12.087912087912088</v>
      </c>
      <c r="AB210">
        <f>T210/T207*100</f>
        <v>6.0773480662983426</v>
      </c>
    </row>
    <row r="211" spans="1:28" x14ac:dyDescent="0.3">
      <c r="C211" t="s">
        <v>14</v>
      </c>
      <c r="D211">
        <v>95</v>
      </c>
      <c r="E211">
        <v>224</v>
      </c>
      <c r="G211" s="5">
        <f>(E211/H210)*1000000</f>
        <v>16.983485630087053</v>
      </c>
      <c r="K211">
        <f>(E211/A206)*100</f>
        <v>1.8096623040878981</v>
      </c>
      <c r="L211">
        <f>(E211/E205)*100</f>
        <v>14.893617021276595</v>
      </c>
      <c r="M211">
        <f>E211/E208*100</f>
        <v>31.908831908831907</v>
      </c>
    </row>
    <row r="213" spans="1:28" x14ac:dyDescent="0.3">
      <c r="Q213" t="s">
        <v>2</v>
      </c>
      <c r="R213" t="s">
        <v>5</v>
      </c>
      <c r="S213" t="s">
        <v>6</v>
      </c>
      <c r="T213" t="s">
        <v>7</v>
      </c>
      <c r="U213" t="s">
        <v>8</v>
      </c>
      <c r="V213" t="s">
        <v>9</v>
      </c>
      <c r="W213" t="s">
        <v>10</v>
      </c>
      <c r="X213" t="s">
        <v>48</v>
      </c>
      <c r="Z213">
        <f>T214-T220</f>
        <v>160</v>
      </c>
    </row>
    <row r="214" spans="1:28" x14ac:dyDescent="0.3">
      <c r="A214">
        <v>3</v>
      </c>
      <c r="B214" t="s">
        <v>2</v>
      </c>
      <c r="C214" t="s">
        <v>5</v>
      </c>
      <c r="D214" t="s">
        <v>6</v>
      </c>
      <c r="E214" t="s">
        <v>7</v>
      </c>
      <c r="F214" t="s">
        <v>8</v>
      </c>
      <c r="G214" t="s">
        <v>9</v>
      </c>
      <c r="H214" t="s">
        <v>10</v>
      </c>
      <c r="I214" t="s">
        <v>48</v>
      </c>
      <c r="K214">
        <f>E215-E221</f>
        <v>1541</v>
      </c>
      <c r="Q214" t="s">
        <v>387</v>
      </c>
      <c r="R214">
        <v>22845</v>
      </c>
      <c r="S214">
        <v>22671</v>
      </c>
      <c r="T214">
        <v>174</v>
      </c>
      <c r="U214">
        <v>0.76170000000000004</v>
      </c>
      <c r="V214">
        <v>37.159999999999997</v>
      </c>
      <c r="W214">
        <v>4682583.0999999996</v>
      </c>
      <c r="X214">
        <v>12526.7</v>
      </c>
      <c r="Z214">
        <f>(Z213/P215)*100</f>
        <v>0.70074015679061008</v>
      </c>
    </row>
    <row r="215" spans="1:28" x14ac:dyDescent="0.3">
      <c r="A215">
        <f>(C215+C217)/2</f>
        <v>8040</v>
      </c>
      <c r="B215" t="s">
        <v>92</v>
      </c>
      <c r="C215">
        <v>8059</v>
      </c>
      <c r="D215">
        <v>6502</v>
      </c>
      <c r="E215">
        <v>1557</v>
      </c>
      <c r="F215">
        <v>19.32</v>
      </c>
      <c r="G215">
        <v>891.93</v>
      </c>
      <c r="H215">
        <v>1745647.9</v>
      </c>
      <c r="I215">
        <v>6219.5</v>
      </c>
      <c r="K215">
        <f>(K214/C215)*100</f>
        <v>19.121479091698724</v>
      </c>
      <c r="P215">
        <f>(R214+R216)/2</f>
        <v>22833</v>
      </c>
      <c r="Q215" t="s">
        <v>2</v>
      </c>
      <c r="R215" t="s">
        <v>5</v>
      </c>
      <c r="S215" t="s">
        <v>6</v>
      </c>
      <c r="T215" t="s">
        <v>7</v>
      </c>
      <c r="U215" t="s">
        <v>8</v>
      </c>
      <c r="V215" t="s">
        <v>9</v>
      </c>
      <c r="W215" t="s">
        <v>10</v>
      </c>
      <c r="X215" t="s">
        <v>48</v>
      </c>
      <c r="Z215">
        <f>(T214/P215)*100</f>
        <v>0.76205492050978851</v>
      </c>
    </row>
    <row r="216" spans="1:28" x14ac:dyDescent="0.3">
      <c r="B216" t="s">
        <v>2</v>
      </c>
      <c r="C216" t="s">
        <v>5</v>
      </c>
      <c r="D216" t="s">
        <v>6</v>
      </c>
      <c r="E216" t="s">
        <v>7</v>
      </c>
      <c r="F216" t="s">
        <v>8</v>
      </c>
      <c r="G216" t="s">
        <v>9</v>
      </c>
      <c r="H216" t="s">
        <v>10</v>
      </c>
      <c r="I216" t="s">
        <v>48</v>
      </c>
      <c r="K216">
        <f>(E215/A215)*100</f>
        <v>19.365671641791042</v>
      </c>
      <c r="Q216" t="s">
        <v>387</v>
      </c>
      <c r="R216">
        <v>22821</v>
      </c>
      <c r="S216">
        <v>22500</v>
      </c>
      <c r="T216">
        <v>321</v>
      </c>
      <c r="U216">
        <v>1.407</v>
      </c>
      <c r="V216">
        <v>68.55</v>
      </c>
      <c r="W216">
        <v>4682583.0999999996</v>
      </c>
      <c r="X216">
        <v>12526.7</v>
      </c>
      <c r="Z216">
        <f>T217-T220</f>
        <v>98</v>
      </c>
    </row>
    <row r="217" spans="1:28" x14ac:dyDescent="0.3">
      <c r="B217" t="s">
        <v>92</v>
      </c>
      <c r="C217">
        <v>8021</v>
      </c>
      <c r="D217">
        <v>6500</v>
      </c>
      <c r="E217">
        <v>1521</v>
      </c>
      <c r="F217">
        <v>18.96</v>
      </c>
      <c r="G217">
        <v>871.31</v>
      </c>
      <c r="H217">
        <v>1745647.9</v>
      </c>
      <c r="I217">
        <v>6219.5</v>
      </c>
      <c r="K217">
        <f>E218-E221</f>
        <v>917</v>
      </c>
      <c r="R217" t="s">
        <v>365</v>
      </c>
      <c r="S217">
        <v>209</v>
      </c>
      <c r="T217">
        <v>112</v>
      </c>
      <c r="V217">
        <f>(T217/W216)*1000000</f>
        <v>23.918422291320361</v>
      </c>
      <c r="Z217">
        <f>(Z216/P215)*100</f>
        <v>0.4292033460342487</v>
      </c>
    </row>
    <row r="218" spans="1:28" x14ac:dyDescent="0.3">
      <c r="D218">
        <v>588</v>
      </c>
      <c r="E218">
        <f>E217-D218</f>
        <v>933</v>
      </c>
      <c r="G218" s="4">
        <f>(E218/H217)*1000000</f>
        <v>534.47204330266152</v>
      </c>
      <c r="K218">
        <f>(K217/C215)*100</f>
        <v>11.378582950738304</v>
      </c>
      <c r="Q218" t="s">
        <v>2</v>
      </c>
      <c r="R218" t="s">
        <v>5</v>
      </c>
      <c r="S218" t="s">
        <v>6</v>
      </c>
      <c r="T218" t="s">
        <v>7</v>
      </c>
      <c r="U218" t="s">
        <v>8</v>
      </c>
      <c r="V218" t="s">
        <v>9</v>
      </c>
      <c r="W218" t="s">
        <v>10</v>
      </c>
      <c r="X218" t="s">
        <v>48</v>
      </c>
      <c r="Z218">
        <f>(T217/P215)*100</f>
        <v>0.49051810975342702</v>
      </c>
    </row>
    <row r="219" spans="1:28" x14ac:dyDescent="0.3">
      <c r="B219" t="s">
        <v>2</v>
      </c>
      <c r="C219" t="s">
        <v>5</v>
      </c>
      <c r="D219" t="s">
        <v>6</v>
      </c>
      <c r="E219" t="s">
        <v>7</v>
      </c>
      <c r="F219" t="s">
        <v>8</v>
      </c>
      <c r="G219" t="s">
        <v>9</v>
      </c>
      <c r="H219" t="s">
        <v>10</v>
      </c>
      <c r="I219" t="s">
        <v>48</v>
      </c>
      <c r="K219">
        <f>E218/A215*100</f>
        <v>11.604477611940299</v>
      </c>
      <c r="Q219" t="s">
        <v>387</v>
      </c>
      <c r="R219">
        <v>270</v>
      </c>
      <c r="S219">
        <v>247</v>
      </c>
      <c r="T219">
        <v>23</v>
      </c>
      <c r="U219">
        <v>8.5190000000000001</v>
      </c>
      <c r="V219">
        <v>4.9119999999999999</v>
      </c>
      <c r="W219">
        <v>4682583.0999999996</v>
      </c>
      <c r="X219">
        <v>12526.7</v>
      </c>
    </row>
    <row r="220" spans="1:28" x14ac:dyDescent="0.3">
      <c r="B220" t="s">
        <v>92</v>
      </c>
      <c r="C220">
        <v>30</v>
      </c>
      <c r="D220">
        <v>10</v>
      </c>
      <c r="E220">
        <v>20</v>
      </c>
      <c r="F220">
        <v>66.67</v>
      </c>
      <c r="G220">
        <v>11.46</v>
      </c>
      <c r="H220">
        <v>1745647.9</v>
      </c>
      <c r="I220">
        <v>6219.5</v>
      </c>
      <c r="R220" t="s">
        <v>365</v>
      </c>
      <c r="S220">
        <v>9</v>
      </c>
      <c r="T220">
        <v>14</v>
      </c>
      <c r="V220">
        <f>(T220/W219)*1000000</f>
        <v>2.9898027864150452</v>
      </c>
      <c r="Z220">
        <f>(T220/P215)*100</f>
        <v>6.1314763719178378E-2</v>
      </c>
      <c r="AA220">
        <f>(T220/T214)*100</f>
        <v>8.0459770114942533</v>
      </c>
      <c r="AB220">
        <f>T220/T217*100</f>
        <v>12.5</v>
      </c>
    </row>
    <row r="221" spans="1:28" x14ac:dyDescent="0.3">
      <c r="D221">
        <v>4</v>
      </c>
      <c r="E221">
        <f>E220-D221</f>
        <v>16</v>
      </c>
      <c r="G221" s="5">
        <f>(E221/H220)*1000000</f>
        <v>9.1656513320928017</v>
      </c>
      <c r="K221">
        <f>(E221/C215)*100</f>
        <v>0.19853579848616454</v>
      </c>
      <c r="L221">
        <f>(E221/E215)*100</f>
        <v>1.0276172125883107</v>
      </c>
      <c r="M221">
        <f>E221/E218*100</f>
        <v>1.714898177920686</v>
      </c>
    </row>
    <row r="223" spans="1:28" x14ac:dyDescent="0.3">
      <c r="Q223" t="s">
        <v>2</v>
      </c>
      <c r="R223" t="s">
        <v>5</v>
      </c>
      <c r="S223" t="s">
        <v>6</v>
      </c>
      <c r="T223" t="s">
        <v>7</v>
      </c>
      <c r="U223" t="s">
        <v>8</v>
      </c>
      <c r="V223" t="s">
        <v>9</v>
      </c>
      <c r="W223" t="s">
        <v>10</v>
      </c>
      <c r="X223" t="s">
        <v>48</v>
      </c>
      <c r="Z223">
        <f>(T224-T230)</f>
        <v>819</v>
      </c>
    </row>
    <row r="224" spans="1:28" x14ac:dyDescent="0.3">
      <c r="Q224" t="s">
        <v>388</v>
      </c>
      <c r="R224">
        <v>25612</v>
      </c>
      <c r="S224">
        <v>23963</v>
      </c>
      <c r="T224">
        <v>821</v>
      </c>
      <c r="U224">
        <v>18.84</v>
      </c>
      <c r="V224">
        <v>199.63</v>
      </c>
      <c r="W224">
        <v>35209502.799999997</v>
      </c>
      <c r="X224">
        <v>24302.400000000001</v>
      </c>
      <c r="Z224">
        <f>(Z223/P225)*100</f>
        <v>3.1989688305601125</v>
      </c>
    </row>
    <row r="225" spans="1:28" x14ac:dyDescent="0.3">
      <c r="A225">
        <v>6</v>
      </c>
      <c r="B225" t="s">
        <v>2</v>
      </c>
      <c r="C225" t="s">
        <v>5</v>
      </c>
      <c r="D225" t="s">
        <v>6</v>
      </c>
      <c r="E225" t="s">
        <v>7</v>
      </c>
      <c r="F225" t="s">
        <v>8</v>
      </c>
      <c r="G225" t="s">
        <v>9</v>
      </c>
      <c r="H225" t="s">
        <v>10</v>
      </c>
      <c r="I225" t="s">
        <v>48</v>
      </c>
      <c r="K225">
        <f>E226-E232</f>
        <v>278</v>
      </c>
      <c r="P225">
        <f>(R224+R226)/2</f>
        <v>25602</v>
      </c>
      <c r="Q225" t="s">
        <v>2</v>
      </c>
      <c r="R225" t="s">
        <v>5</v>
      </c>
      <c r="S225" t="s">
        <v>6</v>
      </c>
      <c r="T225" t="s">
        <v>7</v>
      </c>
      <c r="U225" t="s">
        <v>8</v>
      </c>
      <c r="V225" t="s">
        <v>9</v>
      </c>
      <c r="W225" t="s">
        <v>10</v>
      </c>
      <c r="X225" t="s">
        <v>48</v>
      </c>
      <c r="Z225">
        <f>(T224/P225)*100</f>
        <v>3.2067807202562295</v>
      </c>
    </row>
    <row r="226" spans="1:28" x14ac:dyDescent="0.3">
      <c r="B226" t="s">
        <v>94</v>
      </c>
      <c r="C226">
        <v>16526</v>
      </c>
      <c r="D226">
        <v>16125</v>
      </c>
      <c r="E226">
        <v>401</v>
      </c>
      <c r="F226">
        <v>2.4260000000000002</v>
      </c>
      <c r="G226" s="3">
        <v>37.130000000000003</v>
      </c>
      <c r="H226">
        <v>10799546.1</v>
      </c>
      <c r="I226">
        <v>14353.7</v>
      </c>
      <c r="K226">
        <f>(K225/A227)*100</f>
        <v>1.6838789787697994</v>
      </c>
      <c r="Q226" t="s">
        <v>388</v>
      </c>
      <c r="R226">
        <v>25592</v>
      </c>
      <c r="S226">
        <v>24710</v>
      </c>
      <c r="T226">
        <v>882</v>
      </c>
      <c r="U226">
        <v>21.87</v>
      </c>
      <c r="V226">
        <v>231.27</v>
      </c>
      <c r="W226">
        <v>35209502.799999997</v>
      </c>
      <c r="X226">
        <v>24302.400000000001</v>
      </c>
      <c r="Z226">
        <f>(T227-T230)</f>
        <v>605</v>
      </c>
    </row>
    <row r="227" spans="1:28" x14ac:dyDescent="0.3">
      <c r="A227">
        <f>(C226+C228)/2</f>
        <v>16509.5</v>
      </c>
      <c r="B227" t="s">
        <v>2</v>
      </c>
      <c r="C227" t="s">
        <v>5</v>
      </c>
      <c r="D227" t="s">
        <v>6</v>
      </c>
      <c r="E227" t="s">
        <v>7</v>
      </c>
      <c r="F227" t="s">
        <v>8</v>
      </c>
      <c r="G227" t="s">
        <v>9</v>
      </c>
      <c r="H227" t="s">
        <v>10</v>
      </c>
      <c r="I227" t="s">
        <v>48</v>
      </c>
      <c r="K227">
        <f>(E226/A227)*100</f>
        <v>2.4289045700960052</v>
      </c>
      <c r="R227" t="s">
        <v>365</v>
      </c>
      <c r="S227">
        <v>275</v>
      </c>
      <c r="T227">
        <f>T226-S227</f>
        <v>607</v>
      </c>
      <c r="V227">
        <f>(T227/W226)*1000000</f>
        <v>17.23966406023774</v>
      </c>
      <c r="Z227">
        <f>(Z226/P225)*100</f>
        <v>2.363096633075541</v>
      </c>
    </row>
    <row r="228" spans="1:28" x14ac:dyDescent="0.3">
      <c r="B228" t="s">
        <v>94</v>
      </c>
      <c r="C228">
        <v>16493</v>
      </c>
      <c r="D228">
        <v>15527</v>
      </c>
      <c r="E228">
        <v>966</v>
      </c>
      <c r="F228">
        <v>5.8570000000000002</v>
      </c>
      <c r="G228">
        <v>89.45</v>
      </c>
      <c r="H228">
        <v>10799546.1</v>
      </c>
      <c r="I228">
        <v>14353.7</v>
      </c>
      <c r="K228">
        <f>E229-E232</f>
        <v>550</v>
      </c>
      <c r="Q228" t="s">
        <v>2</v>
      </c>
      <c r="R228" t="s">
        <v>5</v>
      </c>
      <c r="S228" t="s">
        <v>6</v>
      </c>
      <c r="T228" t="s">
        <v>7</v>
      </c>
      <c r="U228" t="s">
        <v>8</v>
      </c>
      <c r="V228" t="s">
        <v>9</v>
      </c>
      <c r="W228" t="s">
        <v>10</v>
      </c>
      <c r="X228" t="s">
        <v>48</v>
      </c>
      <c r="Z228">
        <f>(T227/P225)*100</f>
        <v>2.3709085227716584</v>
      </c>
    </row>
    <row r="229" spans="1:28" x14ac:dyDescent="0.3">
      <c r="D229">
        <v>293</v>
      </c>
      <c r="E229">
        <v>673</v>
      </c>
      <c r="G229" s="4">
        <f>(E229/H228)*1000000</f>
        <v>62.31743387807753</v>
      </c>
      <c r="K229">
        <f>(K228/A227)*100</f>
        <v>3.3314152457675883</v>
      </c>
      <c r="Q229" t="s">
        <v>388</v>
      </c>
      <c r="R229">
        <v>354</v>
      </c>
      <c r="S229">
        <v>350</v>
      </c>
      <c r="T229">
        <v>4</v>
      </c>
      <c r="U229">
        <v>24.97</v>
      </c>
      <c r="V229">
        <v>17.579999999999998</v>
      </c>
      <c r="W229">
        <v>35209502.799999997</v>
      </c>
      <c r="X229">
        <v>24302.400000000001</v>
      </c>
    </row>
    <row r="230" spans="1:28" x14ac:dyDescent="0.3">
      <c r="B230" t="s">
        <v>2</v>
      </c>
      <c r="C230" t="s">
        <v>5</v>
      </c>
      <c r="D230" t="s">
        <v>6</v>
      </c>
      <c r="E230" t="s">
        <v>7</v>
      </c>
      <c r="F230" t="s">
        <v>8</v>
      </c>
      <c r="G230" t="s">
        <v>9</v>
      </c>
      <c r="H230" t="s">
        <v>10</v>
      </c>
      <c r="I230" t="s">
        <v>48</v>
      </c>
      <c r="K230">
        <f>(E229/A227)*100</f>
        <v>4.0764408370937941</v>
      </c>
      <c r="R230" t="s">
        <v>365</v>
      </c>
      <c r="S230">
        <v>2</v>
      </c>
      <c r="T230">
        <f>T229-S230</f>
        <v>2</v>
      </c>
      <c r="V230">
        <f>(T230/W229)*1000000</f>
        <v>5.6802846985956307E-2</v>
      </c>
      <c r="Z230">
        <f>(T230/P225)*100</f>
        <v>7.8118896961174907E-3</v>
      </c>
      <c r="AA230">
        <f>(T230/T224)*100</f>
        <v>0.24360535931790497</v>
      </c>
      <c r="AB230">
        <f>T230/T227*100</f>
        <v>0.32948929159802309</v>
      </c>
    </row>
    <row r="231" spans="1:28" x14ac:dyDescent="0.3">
      <c r="B231" t="s">
        <v>94</v>
      </c>
      <c r="C231">
        <v>726</v>
      </c>
      <c r="D231">
        <v>562</v>
      </c>
      <c r="E231">
        <v>164</v>
      </c>
      <c r="F231">
        <v>22.59</v>
      </c>
      <c r="G231">
        <v>15.19</v>
      </c>
      <c r="H231">
        <v>10799546.1</v>
      </c>
      <c r="I231">
        <v>14353.7</v>
      </c>
    </row>
    <row r="232" spans="1:28" x14ac:dyDescent="0.3">
      <c r="D232">
        <v>41</v>
      </c>
      <c r="E232">
        <v>123</v>
      </c>
      <c r="G232" s="5">
        <f>(E232/H231)*1000000</f>
        <v>11.389367558697677</v>
      </c>
      <c r="K232">
        <f>(E232/A227)*100</f>
        <v>0.74502559132620605</v>
      </c>
      <c r="L232">
        <f>(E232/E226)*100</f>
        <v>30.673316708229425</v>
      </c>
      <c r="M232">
        <f>E232/E229*100</f>
        <v>18.276374442793461</v>
      </c>
    </row>
    <row r="233" spans="1:28" x14ac:dyDescent="0.3">
      <c r="Q233" t="s">
        <v>2</v>
      </c>
      <c r="R233" t="s">
        <v>5</v>
      </c>
      <c r="S233" t="s">
        <v>6</v>
      </c>
      <c r="T233" t="s">
        <v>7</v>
      </c>
      <c r="U233" t="s">
        <v>8</v>
      </c>
      <c r="V233" t="s">
        <v>9</v>
      </c>
      <c r="W233" t="s">
        <v>10</v>
      </c>
      <c r="X233" t="s">
        <v>48</v>
      </c>
      <c r="Z233">
        <f>T234-T240</f>
        <v>153</v>
      </c>
    </row>
    <row r="234" spans="1:28" x14ac:dyDescent="0.3">
      <c r="Q234" t="s">
        <v>389</v>
      </c>
      <c r="R234">
        <v>26708</v>
      </c>
      <c r="S234">
        <v>26524</v>
      </c>
      <c r="T234">
        <v>184</v>
      </c>
      <c r="U234">
        <v>0.68889999999999996</v>
      </c>
      <c r="V234">
        <v>35.03</v>
      </c>
      <c r="W234">
        <v>5253233.5</v>
      </c>
      <c r="X234">
        <v>17637.8</v>
      </c>
      <c r="Z234">
        <f>(Z233/P235)*100</f>
        <v>0.57325914685550494</v>
      </c>
    </row>
    <row r="235" spans="1:28" x14ac:dyDescent="0.3">
      <c r="A235">
        <v>6</v>
      </c>
      <c r="B235" t="s">
        <v>2</v>
      </c>
      <c r="C235" t="s">
        <v>5</v>
      </c>
      <c r="D235" t="s">
        <v>6</v>
      </c>
      <c r="E235" t="s">
        <v>7</v>
      </c>
      <c r="F235" t="s">
        <v>8</v>
      </c>
      <c r="G235" t="s">
        <v>9</v>
      </c>
      <c r="H235" t="s">
        <v>10</v>
      </c>
      <c r="I235" t="s">
        <v>48</v>
      </c>
      <c r="K235">
        <f>E236-E241</f>
        <v>4</v>
      </c>
      <c r="P235">
        <f>(R234+R236)/2</f>
        <v>26689.5</v>
      </c>
      <c r="Q235" t="s">
        <v>2</v>
      </c>
      <c r="R235" t="s">
        <v>5</v>
      </c>
      <c r="S235" t="s">
        <v>6</v>
      </c>
      <c r="T235" t="s">
        <v>7</v>
      </c>
      <c r="U235" t="s">
        <v>8</v>
      </c>
      <c r="V235" t="s">
        <v>9</v>
      </c>
      <c r="W235" t="s">
        <v>10</v>
      </c>
      <c r="X235" t="s">
        <v>48</v>
      </c>
      <c r="Z235">
        <f>(T234/P235)*100</f>
        <v>0.68940969295041121</v>
      </c>
    </row>
    <row r="236" spans="1:28" x14ac:dyDescent="0.3">
      <c r="B236" t="s">
        <v>95</v>
      </c>
      <c r="C236">
        <v>5973</v>
      </c>
      <c r="D236">
        <v>5965</v>
      </c>
      <c r="E236">
        <v>8</v>
      </c>
      <c r="F236">
        <v>0.13389999999999999</v>
      </c>
      <c r="G236">
        <v>5.9610000000000003</v>
      </c>
      <c r="H236">
        <v>1342058.1000000001</v>
      </c>
      <c r="I236">
        <v>6369.8</v>
      </c>
      <c r="K236">
        <f>(K235/C236)*100</f>
        <v>6.6968022769127736E-2</v>
      </c>
      <c r="Q236" t="s">
        <v>389</v>
      </c>
      <c r="R236">
        <v>26671</v>
      </c>
      <c r="S236">
        <v>26149</v>
      </c>
      <c r="T236">
        <v>522</v>
      </c>
      <c r="U236">
        <v>1.9570000000000001</v>
      </c>
      <c r="V236">
        <v>99.37</v>
      </c>
      <c r="W236">
        <v>5253233.5</v>
      </c>
      <c r="X236">
        <v>17637.8</v>
      </c>
      <c r="Z236">
        <f>T237-T240</f>
        <v>431</v>
      </c>
    </row>
    <row r="237" spans="1:28" x14ac:dyDescent="0.3">
      <c r="B237" t="s">
        <v>2</v>
      </c>
      <c r="C237" t="s">
        <v>5</v>
      </c>
      <c r="D237" t="s">
        <v>6</v>
      </c>
      <c r="E237" t="s">
        <v>7</v>
      </c>
      <c r="F237" t="s">
        <v>8</v>
      </c>
      <c r="G237" t="s">
        <v>9</v>
      </c>
      <c r="H237" t="s">
        <v>10</v>
      </c>
      <c r="I237" t="s">
        <v>48</v>
      </c>
      <c r="K237">
        <f>(E236/C236)*100</f>
        <v>0.13393604553825547</v>
      </c>
      <c r="R237" t="s">
        <v>365</v>
      </c>
      <c r="S237">
        <v>60</v>
      </c>
      <c r="T237">
        <v>462</v>
      </c>
      <c r="V237">
        <f>(T237/W236)*1000000</f>
        <v>87.945833742208492</v>
      </c>
      <c r="Z237">
        <f>(Z236/P235)*100</f>
        <v>1.6148672699001481</v>
      </c>
    </row>
    <row r="238" spans="1:28" x14ac:dyDescent="0.3">
      <c r="B238" t="s">
        <v>95</v>
      </c>
      <c r="C238">
        <v>5937</v>
      </c>
      <c r="D238">
        <v>5713</v>
      </c>
      <c r="E238">
        <v>224</v>
      </c>
      <c r="F238">
        <v>3.7730000000000001</v>
      </c>
      <c r="G238">
        <v>166.91</v>
      </c>
      <c r="H238">
        <v>1342058.1000000001</v>
      </c>
      <c r="I238">
        <v>6369.8</v>
      </c>
      <c r="K238">
        <f>E239-E241</f>
        <v>194</v>
      </c>
      <c r="Q238" t="s">
        <v>2</v>
      </c>
      <c r="R238" t="s">
        <v>5</v>
      </c>
      <c r="S238" t="s">
        <v>6</v>
      </c>
      <c r="T238" t="s">
        <v>7</v>
      </c>
      <c r="U238" t="s">
        <v>8</v>
      </c>
      <c r="V238" t="s">
        <v>9</v>
      </c>
      <c r="W238" t="s">
        <v>10</v>
      </c>
      <c r="X238" t="s">
        <v>48</v>
      </c>
      <c r="Z238">
        <f>(T237/P235)*100</f>
        <v>1.7310178159950542</v>
      </c>
    </row>
    <row r="239" spans="1:28" x14ac:dyDescent="0.3">
      <c r="D239">
        <v>26</v>
      </c>
      <c r="E239">
        <f>E238-D239</f>
        <v>198</v>
      </c>
      <c r="G239" s="4">
        <f>(E239/H238)*1000000</f>
        <v>147.5345963039901</v>
      </c>
      <c r="K239">
        <f>(K238/C236)*100</f>
        <v>3.2479491043026956</v>
      </c>
      <c r="Q239" t="s">
        <v>389</v>
      </c>
      <c r="R239">
        <v>195</v>
      </c>
      <c r="S239">
        <v>149</v>
      </c>
      <c r="T239">
        <v>46</v>
      </c>
      <c r="U239">
        <v>23.59</v>
      </c>
      <c r="V239">
        <v>8.7569999999999997</v>
      </c>
      <c r="W239">
        <v>5253233.5</v>
      </c>
      <c r="X239">
        <v>17637.8</v>
      </c>
    </row>
    <row r="240" spans="1:28" x14ac:dyDescent="0.3">
      <c r="B240" t="s">
        <v>2</v>
      </c>
      <c r="D240" t="s">
        <v>6</v>
      </c>
      <c r="E240" t="s">
        <v>7</v>
      </c>
      <c r="G240" t="s">
        <v>96</v>
      </c>
      <c r="H240" t="s">
        <v>10</v>
      </c>
      <c r="I240" t="s">
        <v>48</v>
      </c>
      <c r="K240">
        <f>(E239/C236)*100</f>
        <v>3.3149171270718232</v>
      </c>
      <c r="R240" t="s">
        <v>365</v>
      </c>
      <c r="S240">
        <v>15</v>
      </c>
      <c r="T240">
        <v>31</v>
      </c>
      <c r="V240">
        <f>(T240/W239)*1000000</f>
        <v>5.9011273723126907</v>
      </c>
      <c r="Z240">
        <f>(T240/P235)*100</f>
        <v>0.11615054609490623</v>
      </c>
      <c r="AA240">
        <f>(T240/T234)*100</f>
        <v>16.847826086956523</v>
      </c>
      <c r="AB240">
        <f>T240/T237*100</f>
        <v>6.7099567099567103</v>
      </c>
    </row>
    <row r="241" spans="1:28" x14ac:dyDescent="0.3">
      <c r="B241" t="s">
        <v>95</v>
      </c>
      <c r="D241">
        <v>0</v>
      </c>
      <c r="E241">
        <v>4</v>
      </c>
      <c r="G241" s="5">
        <f>(E241/H241)*1000000</f>
        <v>2.980496895030103</v>
      </c>
      <c r="H241">
        <v>1342058.1000000001</v>
      </c>
      <c r="I241">
        <v>6369.8</v>
      </c>
      <c r="K241">
        <f>(E241/C236)*100</f>
        <v>6.6968022769127736E-2</v>
      </c>
      <c r="L241">
        <f>(E241/E236)*100</f>
        <v>50</v>
      </c>
      <c r="M241">
        <f>E241/E239*100</f>
        <v>2.0202020202020203</v>
      </c>
    </row>
    <row r="243" spans="1:28" x14ac:dyDescent="0.3">
      <c r="Q243" t="s">
        <v>2</v>
      </c>
      <c r="R243" t="s">
        <v>5</v>
      </c>
      <c r="S243" t="s">
        <v>6</v>
      </c>
      <c r="T243" t="s">
        <v>7</v>
      </c>
      <c r="U243" t="s">
        <v>8</v>
      </c>
      <c r="V243" t="s">
        <v>9</v>
      </c>
      <c r="W243" t="s">
        <v>10</v>
      </c>
      <c r="X243" t="s">
        <v>48</v>
      </c>
      <c r="Z243">
        <f>T244-T250</f>
        <v>1495</v>
      </c>
    </row>
    <row r="244" spans="1:28" x14ac:dyDescent="0.3">
      <c r="A244">
        <v>1</v>
      </c>
      <c r="B244" t="s">
        <v>2</v>
      </c>
      <c r="C244" t="s">
        <v>5</v>
      </c>
      <c r="D244" t="s">
        <v>6</v>
      </c>
      <c r="E244" t="s">
        <v>7</v>
      </c>
      <c r="F244" t="s">
        <v>8</v>
      </c>
      <c r="G244" t="s">
        <v>9</v>
      </c>
      <c r="H244" t="s">
        <v>10</v>
      </c>
      <c r="I244" t="s">
        <v>48</v>
      </c>
      <c r="K244">
        <f>E245-E251</f>
        <v>272</v>
      </c>
      <c r="Q244" t="s">
        <v>390</v>
      </c>
      <c r="R244">
        <v>16479</v>
      </c>
      <c r="S244">
        <v>14944</v>
      </c>
      <c r="T244">
        <v>1535</v>
      </c>
      <c r="U244">
        <v>9.3149999999999995</v>
      </c>
      <c r="V244">
        <v>111.2</v>
      </c>
      <c r="W244">
        <v>13804502.800000001</v>
      </c>
      <c r="X244">
        <v>15151.4</v>
      </c>
      <c r="Z244">
        <f>(Z243/P245)*100</f>
        <v>9.0702259972698318</v>
      </c>
    </row>
    <row r="245" spans="1:28" x14ac:dyDescent="0.3">
      <c r="B245" t="s">
        <v>97</v>
      </c>
      <c r="C245">
        <v>5641</v>
      </c>
      <c r="D245">
        <v>5198</v>
      </c>
      <c r="E245">
        <v>443</v>
      </c>
      <c r="F245">
        <v>7.8529999999999998</v>
      </c>
      <c r="G245" s="3">
        <v>78.77</v>
      </c>
      <c r="H245">
        <v>5623675.2000000002</v>
      </c>
      <c r="I245">
        <v>11109.5</v>
      </c>
      <c r="K245">
        <f>(K244/A246)*100</f>
        <v>4.8167168408004253</v>
      </c>
      <c r="P245">
        <f>(R244+R246)/2</f>
        <v>16482.5</v>
      </c>
      <c r="Q245" t="s">
        <v>2</v>
      </c>
      <c r="R245" t="s">
        <v>5</v>
      </c>
      <c r="S245" t="s">
        <v>6</v>
      </c>
      <c r="T245" t="s">
        <v>7</v>
      </c>
      <c r="U245" t="s">
        <v>8</v>
      </c>
      <c r="V245" t="s">
        <v>9</v>
      </c>
      <c r="W245" t="s">
        <v>10</v>
      </c>
      <c r="X245" t="s">
        <v>48</v>
      </c>
      <c r="Z245">
        <f>(T244/P245)*100</f>
        <v>9.3129076293038064</v>
      </c>
    </row>
    <row r="246" spans="1:28" x14ac:dyDescent="0.3">
      <c r="A246">
        <f>(C245+C247)/2</f>
        <v>5647</v>
      </c>
      <c r="B246" t="s">
        <v>2</v>
      </c>
      <c r="C246" t="s">
        <v>5</v>
      </c>
      <c r="D246" t="s">
        <v>6</v>
      </c>
      <c r="E246" t="s">
        <v>7</v>
      </c>
      <c r="F246" t="s">
        <v>8</v>
      </c>
      <c r="G246" t="s">
        <v>9</v>
      </c>
      <c r="H246" t="s">
        <v>10</v>
      </c>
      <c r="I246" t="s">
        <v>48</v>
      </c>
      <c r="K246">
        <f>(E245/A246)*100</f>
        <v>7.8448733840977516</v>
      </c>
      <c r="Q246" t="s">
        <v>390</v>
      </c>
      <c r="R246">
        <v>16486</v>
      </c>
      <c r="S246">
        <v>14500</v>
      </c>
      <c r="T246">
        <v>1986</v>
      </c>
      <c r="U246">
        <v>12.05</v>
      </c>
      <c r="V246">
        <v>143.87</v>
      </c>
      <c r="W246">
        <v>13804502.800000001</v>
      </c>
      <c r="X246">
        <v>15151.4</v>
      </c>
      <c r="Z246">
        <f>T247-T250</f>
        <v>1190</v>
      </c>
    </row>
    <row r="247" spans="1:28" x14ac:dyDescent="0.3">
      <c r="B247" t="s">
        <v>97</v>
      </c>
      <c r="C247">
        <v>5653</v>
      </c>
      <c r="D247">
        <v>5174</v>
      </c>
      <c r="E247">
        <v>479</v>
      </c>
      <c r="F247">
        <v>8.4730000000000008</v>
      </c>
      <c r="G247">
        <v>85.18</v>
      </c>
      <c r="H247">
        <v>5623675.2000000002</v>
      </c>
      <c r="I247">
        <v>11109.5</v>
      </c>
      <c r="K247">
        <f>E248-E251</f>
        <v>128</v>
      </c>
      <c r="R247" t="s">
        <v>365</v>
      </c>
      <c r="S247">
        <v>756</v>
      </c>
      <c r="T247">
        <v>1230</v>
      </c>
      <c r="V247">
        <f>(T247/W246)*1000000</f>
        <v>89.101361912143616</v>
      </c>
      <c r="Z247">
        <f>(Z246/P245)*100</f>
        <v>7.2197785530107694</v>
      </c>
    </row>
    <row r="248" spans="1:28" x14ac:dyDescent="0.3">
      <c r="D248">
        <v>180</v>
      </c>
      <c r="E248">
        <v>299</v>
      </c>
      <c r="G248" s="4">
        <f>(E248/H247)*1000000</f>
        <v>53.168077701215744</v>
      </c>
      <c r="K248">
        <f>(K247/A246)*100</f>
        <v>2.2666902780237295</v>
      </c>
      <c r="Q248" t="s">
        <v>2</v>
      </c>
      <c r="R248" t="s">
        <v>5</v>
      </c>
      <c r="S248" t="s">
        <v>6</v>
      </c>
      <c r="T248" t="s">
        <v>7</v>
      </c>
      <c r="U248" t="s">
        <v>8</v>
      </c>
      <c r="V248" t="s">
        <v>9</v>
      </c>
      <c r="W248" t="s">
        <v>10</v>
      </c>
      <c r="X248" t="s">
        <v>48</v>
      </c>
      <c r="Z248">
        <f>(T247/P245)*100</f>
        <v>7.462460185044745</v>
      </c>
    </row>
    <row r="249" spans="1:28" x14ac:dyDescent="0.3">
      <c r="B249" t="s">
        <v>2</v>
      </c>
      <c r="C249" t="s">
        <v>5</v>
      </c>
      <c r="D249" t="s">
        <v>6</v>
      </c>
      <c r="E249" t="s">
        <v>7</v>
      </c>
      <c r="F249" t="s">
        <v>8</v>
      </c>
      <c r="G249" t="s">
        <v>9</v>
      </c>
      <c r="H249" t="s">
        <v>10</v>
      </c>
      <c r="I249" t="s">
        <v>48</v>
      </c>
      <c r="K249">
        <f>(E248/A246)*100</f>
        <v>5.2948468213210553</v>
      </c>
      <c r="Q249" t="s">
        <v>390</v>
      </c>
      <c r="R249">
        <v>441</v>
      </c>
      <c r="S249">
        <v>331</v>
      </c>
      <c r="T249">
        <v>110</v>
      </c>
      <c r="U249">
        <v>24.94</v>
      </c>
      <c r="V249">
        <v>7.968</v>
      </c>
      <c r="W249">
        <v>13804502.800000001</v>
      </c>
      <c r="X249">
        <v>15151.4</v>
      </c>
    </row>
    <row r="250" spans="1:28" x14ac:dyDescent="0.3">
      <c r="B250" t="s">
        <v>97</v>
      </c>
      <c r="C250">
        <v>543</v>
      </c>
      <c r="D250">
        <v>282</v>
      </c>
      <c r="E250">
        <v>261</v>
      </c>
      <c r="F250">
        <v>48.07</v>
      </c>
      <c r="G250">
        <v>46.41</v>
      </c>
      <c r="H250">
        <v>5623675.2000000002</v>
      </c>
      <c r="I250">
        <v>11109.5</v>
      </c>
      <c r="R250" t="s">
        <v>365</v>
      </c>
      <c r="S250">
        <v>70</v>
      </c>
      <c r="T250">
        <v>40</v>
      </c>
      <c r="V250">
        <f>(T250/W249)*1000000</f>
        <v>2.8976052654355651</v>
      </c>
      <c r="Z250">
        <f>(T250/P245)*100</f>
        <v>0.24268163203397544</v>
      </c>
      <c r="AA250">
        <f>(T250/T244)*100</f>
        <v>2.6058631921824107</v>
      </c>
      <c r="AB250">
        <f>T250/T247*100</f>
        <v>3.2520325203252036</v>
      </c>
    </row>
    <row r="251" spans="1:28" x14ac:dyDescent="0.3">
      <c r="D251">
        <v>90</v>
      </c>
      <c r="E251">
        <v>171</v>
      </c>
      <c r="G251" s="5">
        <f>(E251/H250)*1000000</f>
        <v>30.407161494675226</v>
      </c>
      <c r="K251">
        <f>(E251/A246)*100</f>
        <v>3.0281565432973263</v>
      </c>
      <c r="L251">
        <f>(E251/E245)*100</f>
        <v>38.60045146726862</v>
      </c>
      <c r="M251">
        <f>E251/E248*100</f>
        <v>57.19063545150501</v>
      </c>
    </row>
    <row r="253" spans="1:28" x14ac:dyDescent="0.3">
      <c r="Q253" t="s">
        <v>2</v>
      </c>
      <c r="R253" t="s">
        <v>5</v>
      </c>
      <c r="S253" t="s">
        <v>6</v>
      </c>
      <c r="T253" t="s">
        <v>7</v>
      </c>
      <c r="U253" t="s">
        <v>8</v>
      </c>
      <c r="V253" t="s">
        <v>9</v>
      </c>
      <c r="W253" t="s">
        <v>10</v>
      </c>
      <c r="X253" t="s">
        <v>48</v>
      </c>
    </row>
    <row r="254" spans="1:28" x14ac:dyDescent="0.3">
      <c r="A254">
        <v>1</v>
      </c>
      <c r="B254" t="s">
        <v>2</v>
      </c>
      <c r="C254" t="s">
        <v>5</v>
      </c>
      <c r="D254" t="s">
        <v>6</v>
      </c>
      <c r="E254" t="s">
        <v>7</v>
      </c>
      <c r="F254" t="s">
        <v>8</v>
      </c>
      <c r="G254" t="s">
        <v>9</v>
      </c>
      <c r="H254" t="s">
        <v>10</v>
      </c>
      <c r="I254" t="s">
        <v>48</v>
      </c>
      <c r="K254">
        <f>E255-E261</f>
        <v>-1</v>
      </c>
      <c r="Q254" t="s">
        <v>391</v>
      </c>
      <c r="R254">
        <v>15391</v>
      </c>
      <c r="S254">
        <v>15350</v>
      </c>
      <c r="T254">
        <v>41</v>
      </c>
      <c r="U254">
        <v>0.26640000000000003</v>
      </c>
      <c r="V254">
        <v>9.7919999999999998</v>
      </c>
      <c r="W254">
        <v>4187079.4</v>
      </c>
      <c r="X254">
        <v>13804</v>
      </c>
      <c r="Z254">
        <f>(T254/P255)*100</f>
        <v>0.2664673577486758</v>
      </c>
    </row>
    <row r="255" spans="1:28" x14ac:dyDescent="0.3">
      <c r="B255" t="s">
        <v>98</v>
      </c>
      <c r="C255">
        <v>8211</v>
      </c>
      <c r="D255">
        <v>8144</v>
      </c>
      <c r="E255">
        <v>67</v>
      </c>
      <c r="F255">
        <v>0.81599999999999995</v>
      </c>
      <c r="G255">
        <v>37.46</v>
      </c>
      <c r="H255">
        <v>1788704.9</v>
      </c>
      <c r="I255">
        <v>6176.2</v>
      </c>
      <c r="K255">
        <f>(K254/C255)*100</f>
        <v>-1.2178784557301181E-2</v>
      </c>
      <c r="P255">
        <f>(R254+R256)/2</f>
        <v>15386.5</v>
      </c>
      <c r="Q255" t="s">
        <v>2</v>
      </c>
      <c r="R255" t="s">
        <v>5</v>
      </c>
      <c r="S255" t="s">
        <v>6</v>
      </c>
      <c r="T255" t="s">
        <v>7</v>
      </c>
      <c r="U255" t="s">
        <v>8</v>
      </c>
      <c r="V255" t="s">
        <v>9</v>
      </c>
      <c r="W255" t="s">
        <v>10</v>
      </c>
      <c r="X255" t="s">
        <v>48</v>
      </c>
    </row>
    <row r="256" spans="1:28" x14ac:dyDescent="0.3">
      <c r="B256" t="s">
        <v>2</v>
      </c>
      <c r="C256" t="s">
        <v>5</v>
      </c>
      <c r="D256" t="s">
        <v>6</v>
      </c>
      <c r="E256" t="s">
        <v>7</v>
      </c>
      <c r="F256" t="s">
        <v>8</v>
      </c>
      <c r="G256" t="s">
        <v>9</v>
      </c>
      <c r="H256" t="s">
        <v>10</v>
      </c>
      <c r="I256" t="s">
        <v>48</v>
      </c>
      <c r="K256">
        <f>(E255/C255)*100</f>
        <v>0.81597856533917912</v>
      </c>
      <c r="Q256" t="s">
        <v>391</v>
      </c>
      <c r="R256">
        <v>15382</v>
      </c>
      <c r="S256">
        <v>15133</v>
      </c>
      <c r="T256">
        <v>249</v>
      </c>
      <c r="U256">
        <v>1.619</v>
      </c>
      <c r="V256">
        <v>59.47</v>
      </c>
      <c r="W256">
        <v>4187079.4</v>
      </c>
      <c r="X256">
        <v>13804</v>
      </c>
    </row>
    <row r="257" spans="1:26" x14ac:dyDescent="0.3">
      <c r="B257" t="s">
        <v>98</v>
      </c>
      <c r="C257">
        <v>8196</v>
      </c>
      <c r="D257">
        <v>8076</v>
      </c>
      <c r="E257">
        <v>120</v>
      </c>
      <c r="F257">
        <v>1.464</v>
      </c>
      <c r="G257">
        <v>67.09</v>
      </c>
      <c r="H257">
        <v>1788704.9</v>
      </c>
      <c r="I257">
        <v>6176.2</v>
      </c>
      <c r="K257">
        <f>E258-E261</f>
        <v>22</v>
      </c>
      <c r="R257" t="s">
        <v>365</v>
      </c>
      <c r="S257">
        <v>61</v>
      </c>
      <c r="T257">
        <v>188</v>
      </c>
      <c r="V257">
        <f>(T257/W256)*1000000</f>
        <v>44.900032227714625</v>
      </c>
      <c r="Z257">
        <f>(T257/P255)*100</f>
        <v>1.2218503233353915</v>
      </c>
    </row>
    <row r="258" spans="1:26" x14ac:dyDescent="0.3">
      <c r="D258">
        <v>30</v>
      </c>
      <c r="E258">
        <f>E257-D258</f>
        <v>90</v>
      </c>
      <c r="G258" s="4">
        <f>(E258/H257)*1000000</f>
        <v>50.3157340263338</v>
      </c>
      <c r="K258">
        <f>(K257/C255)*100</f>
        <v>0.26793326026062603</v>
      </c>
      <c r="Q258" t="s">
        <v>2</v>
      </c>
      <c r="R258" t="s">
        <v>5</v>
      </c>
      <c r="S258" t="s">
        <v>6</v>
      </c>
      <c r="T258" t="s">
        <v>8</v>
      </c>
      <c r="W258" t="s">
        <v>10</v>
      </c>
      <c r="X258" t="s">
        <v>48</v>
      </c>
    </row>
    <row r="259" spans="1:26" x14ac:dyDescent="0.3">
      <c r="B259" t="s">
        <v>2</v>
      </c>
      <c r="C259" t="s">
        <v>5</v>
      </c>
      <c r="D259" t="s">
        <v>6</v>
      </c>
      <c r="E259" t="s">
        <v>7</v>
      </c>
      <c r="F259" t="s">
        <v>8</v>
      </c>
      <c r="G259" t="s">
        <v>9</v>
      </c>
      <c r="H259" t="s">
        <v>10</v>
      </c>
      <c r="I259" t="s">
        <v>48</v>
      </c>
      <c r="K259">
        <f>(E258/C255)*100</f>
        <v>1.0960906101571064</v>
      </c>
      <c r="Q259" t="s">
        <v>391</v>
      </c>
      <c r="R259">
        <v>12</v>
      </c>
      <c r="S259">
        <v>12</v>
      </c>
      <c r="T259">
        <v>0</v>
      </c>
      <c r="W259">
        <v>4187079.4</v>
      </c>
      <c r="X259">
        <v>13804</v>
      </c>
    </row>
    <row r="260" spans="1:26" x14ac:dyDescent="0.3">
      <c r="B260" t="s">
        <v>98</v>
      </c>
      <c r="C260">
        <v>153</v>
      </c>
      <c r="D260">
        <v>75</v>
      </c>
      <c r="E260">
        <v>78</v>
      </c>
      <c r="F260">
        <v>50.98</v>
      </c>
      <c r="G260">
        <v>43.61</v>
      </c>
      <c r="H260">
        <v>1788704.9</v>
      </c>
      <c r="I260">
        <v>6176.2</v>
      </c>
      <c r="R260" t="s">
        <v>365</v>
      </c>
      <c r="S260">
        <v>0</v>
      </c>
      <c r="T260">
        <v>0</v>
      </c>
      <c r="V260">
        <f>(T260/W259)*1000000</f>
        <v>0</v>
      </c>
      <c r="Z260">
        <v>0</v>
      </c>
    </row>
    <row r="261" spans="1:26" x14ac:dyDescent="0.3">
      <c r="C261" t="s">
        <v>21</v>
      </c>
      <c r="D261">
        <v>10</v>
      </c>
      <c r="E261">
        <f>E260-D261</f>
        <v>68</v>
      </c>
      <c r="G261" s="5">
        <f>(E261/H260)*1000000</f>
        <v>38.016332375452208</v>
      </c>
      <c r="K261">
        <f>(E261/C255)*100</f>
        <v>0.82815734989648038</v>
      </c>
      <c r="L261">
        <f>(E261/E255)*100</f>
        <v>101.49253731343283</v>
      </c>
      <c r="M261">
        <f>E261/E258*100</f>
        <v>75.555555555555557</v>
      </c>
    </row>
    <row r="263" spans="1:26" x14ac:dyDescent="0.3">
      <c r="Q263" t="s">
        <v>2</v>
      </c>
      <c r="R263" t="s">
        <v>5</v>
      </c>
      <c r="S263" t="s">
        <v>6</v>
      </c>
      <c r="T263" t="s">
        <v>7</v>
      </c>
      <c r="U263" t="s">
        <v>8</v>
      </c>
      <c r="V263" t="s">
        <v>9</v>
      </c>
      <c r="W263" t="s">
        <v>10</v>
      </c>
      <c r="X263" t="s">
        <v>48</v>
      </c>
    </row>
    <row r="264" spans="1:26" x14ac:dyDescent="0.3">
      <c r="A264">
        <v>2</v>
      </c>
      <c r="B264" t="s">
        <v>2</v>
      </c>
      <c r="C264" t="s">
        <v>5</v>
      </c>
      <c r="D264" t="s">
        <v>6</v>
      </c>
      <c r="E264" t="s">
        <v>7</v>
      </c>
      <c r="F264" t="s">
        <v>8</v>
      </c>
      <c r="G264" t="s">
        <v>9</v>
      </c>
      <c r="H264" t="s">
        <v>10</v>
      </c>
      <c r="I264" t="s">
        <v>48</v>
      </c>
      <c r="K264">
        <f>E265-E271</f>
        <v>463</v>
      </c>
      <c r="Q264" t="s">
        <v>392</v>
      </c>
      <c r="R264">
        <v>20834</v>
      </c>
      <c r="S264">
        <v>20831</v>
      </c>
      <c r="T264">
        <v>3</v>
      </c>
      <c r="U264">
        <v>1.44E-2</v>
      </c>
      <c r="V264">
        <v>0.77290000000000003</v>
      </c>
      <c r="W264">
        <v>3881293.5</v>
      </c>
      <c r="X264">
        <v>14119.6</v>
      </c>
      <c r="Z264">
        <f>(T264/P265)*100</f>
        <v>1.4426544842510221E-2</v>
      </c>
    </row>
    <row r="265" spans="1:26" x14ac:dyDescent="0.3">
      <c r="B265" t="s">
        <v>100</v>
      </c>
      <c r="C265">
        <v>14274</v>
      </c>
      <c r="D265">
        <v>13709</v>
      </c>
      <c r="E265">
        <v>565</v>
      </c>
      <c r="F265">
        <v>3.9580000000000002</v>
      </c>
      <c r="G265" s="3">
        <v>46.84</v>
      </c>
      <c r="H265">
        <v>12061908.699999999</v>
      </c>
      <c r="I265">
        <v>16983.900000000001</v>
      </c>
      <c r="K265">
        <f>(K264/A266)*100</f>
        <v>3.2446827148813902</v>
      </c>
      <c r="P265">
        <f>(R264+R266)/2</f>
        <v>20795</v>
      </c>
      <c r="Q265" t="s">
        <v>2</v>
      </c>
      <c r="R265" t="s">
        <v>5</v>
      </c>
      <c r="S265" t="s">
        <v>6</v>
      </c>
      <c r="T265" t="s">
        <v>7</v>
      </c>
      <c r="U265" t="s">
        <v>8</v>
      </c>
      <c r="V265" t="s">
        <v>9</v>
      </c>
      <c r="W265" t="s">
        <v>10</v>
      </c>
      <c r="X265" t="s">
        <v>48</v>
      </c>
    </row>
    <row r="266" spans="1:26" x14ac:dyDescent="0.3">
      <c r="A266">
        <f>(C265+C267)/2</f>
        <v>14269.5</v>
      </c>
      <c r="B266" t="s">
        <v>2</v>
      </c>
      <c r="C266" t="s">
        <v>5</v>
      </c>
      <c r="D266" t="s">
        <v>6</v>
      </c>
      <c r="E266" t="s">
        <v>7</v>
      </c>
      <c r="F266" t="s">
        <v>8</v>
      </c>
      <c r="G266" t="s">
        <v>9</v>
      </c>
      <c r="H266" t="s">
        <v>10</v>
      </c>
      <c r="I266" t="s">
        <v>48</v>
      </c>
      <c r="K266">
        <f>(E265/A266)*100</f>
        <v>3.9594940257191915</v>
      </c>
      <c r="Q266" t="s">
        <v>392</v>
      </c>
      <c r="R266">
        <v>20756</v>
      </c>
      <c r="S266">
        <v>20660</v>
      </c>
      <c r="T266">
        <v>96</v>
      </c>
      <c r="U266">
        <v>0.46250000000000002</v>
      </c>
      <c r="V266">
        <v>24.73</v>
      </c>
      <c r="W266">
        <v>3881293.5</v>
      </c>
      <c r="X266">
        <v>14119.6</v>
      </c>
    </row>
    <row r="267" spans="1:26" x14ac:dyDescent="0.3">
      <c r="B267" t="s">
        <v>100</v>
      </c>
      <c r="C267">
        <v>14265</v>
      </c>
      <c r="D267">
        <v>12624</v>
      </c>
      <c r="E267">
        <v>1641</v>
      </c>
      <c r="F267">
        <v>11.5</v>
      </c>
      <c r="G267">
        <v>136.05000000000001</v>
      </c>
      <c r="H267">
        <v>12061908.699999999</v>
      </c>
      <c r="I267">
        <v>16983.900000000001</v>
      </c>
      <c r="K267">
        <f>E268-E271</f>
        <v>1149</v>
      </c>
      <c r="R267" t="s">
        <v>365</v>
      </c>
      <c r="S267">
        <v>35</v>
      </c>
      <c r="T267">
        <v>61</v>
      </c>
      <c r="V267">
        <f>(T267/W266)*1000000</f>
        <v>15.716410006097195</v>
      </c>
      <c r="Z267">
        <f>(T267/P265)*100</f>
        <v>0.29333974513104111</v>
      </c>
    </row>
    <row r="268" spans="1:26" x14ac:dyDescent="0.3">
      <c r="D268">
        <v>390</v>
      </c>
      <c r="E268">
        <v>1251</v>
      </c>
      <c r="G268" s="4">
        <f>(E268/H267)*1000000</f>
        <v>103.71492863314411</v>
      </c>
      <c r="K268">
        <f>(K267/A266)*100</f>
        <v>8.0521391779669926</v>
      </c>
      <c r="Q268" t="s">
        <v>2</v>
      </c>
      <c r="R268" t="s">
        <v>5</v>
      </c>
      <c r="S268" t="s">
        <v>6</v>
      </c>
      <c r="T268" t="s">
        <v>8</v>
      </c>
      <c r="U268" t="s">
        <v>393</v>
      </c>
      <c r="V268" t="s">
        <v>10</v>
      </c>
      <c r="W268" t="s">
        <v>48</v>
      </c>
    </row>
    <row r="269" spans="1:26" x14ac:dyDescent="0.3">
      <c r="B269" t="s">
        <v>2</v>
      </c>
      <c r="C269" t="s">
        <v>5</v>
      </c>
      <c r="D269" t="s">
        <v>6</v>
      </c>
      <c r="E269" t="s">
        <v>7</v>
      </c>
      <c r="F269" t="s">
        <v>8</v>
      </c>
      <c r="G269" t="s">
        <v>9</v>
      </c>
      <c r="H269" t="s">
        <v>10</v>
      </c>
      <c r="I269" t="s">
        <v>48</v>
      </c>
      <c r="K269">
        <f>(E268/A266)*100</f>
        <v>8.7669504888047936</v>
      </c>
      <c r="Q269" t="s">
        <v>392</v>
      </c>
      <c r="R269">
        <v>10</v>
      </c>
      <c r="S269">
        <v>10</v>
      </c>
      <c r="T269">
        <v>0</v>
      </c>
      <c r="U269" t="s">
        <v>161</v>
      </c>
      <c r="V269">
        <v>3881293.5</v>
      </c>
      <c r="W269">
        <v>14119.6</v>
      </c>
    </row>
    <row r="270" spans="1:26" x14ac:dyDescent="0.3">
      <c r="B270" t="s">
        <v>100</v>
      </c>
      <c r="C270">
        <v>482</v>
      </c>
      <c r="D270">
        <v>337</v>
      </c>
      <c r="E270">
        <v>145</v>
      </c>
      <c r="F270">
        <v>30.08</v>
      </c>
      <c r="G270">
        <v>12.02</v>
      </c>
      <c r="H270">
        <v>12061908.699999999</v>
      </c>
      <c r="I270">
        <v>16983.900000000001</v>
      </c>
      <c r="R270" t="s">
        <v>365</v>
      </c>
      <c r="S270">
        <v>0</v>
      </c>
      <c r="T270">
        <v>0</v>
      </c>
      <c r="Z270">
        <v>0</v>
      </c>
    </row>
    <row r="271" spans="1:26" x14ac:dyDescent="0.3">
      <c r="D271">
        <v>43</v>
      </c>
      <c r="E271">
        <v>102</v>
      </c>
      <c r="G271" s="5">
        <f>(E271/H270)*1000000</f>
        <v>8.4563730780021586</v>
      </c>
      <c r="K271">
        <f>(E271/A266)*100</f>
        <v>0.71481131083780092</v>
      </c>
      <c r="L271">
        <f>(E271/E265)*100</f>
        <v>18.053097345132745</v>
      </c>
      <c r="M271">
        <f>E271/E268*100</f>
        <v>8.1534772182254205</v>
      </c>
    </row>
    <row r="273" spans="1:28" x14ac:dyDescent="0.3">
      <c r="Q273" t="s">
        <v>2</v>
      </c>
      <c r="R273" t="s">
        <v>5</v>
      </c>
      <c r="S273" t="s">
        <v>6</v>
      </c>
      <c r="T273" t="s">
        <v>7</v>
      </c>
      <c r="U273" t="s">
        <v>8</v>
      </c>
      <c r="V273" t="s">
        <v>9</v>
      </c>
      <c r="W273" t="s">
        <v>10</v>
      </c>
      <c r="X273" t="s">
        <v>48</v>
      </c>
      <c r="Z273">
        <f>(T274-T280)</f>
        <v>193</v>
      </c>
    </row>
    <row r="274" spans="1:28" x14ac:dyDescent="0.3">
      <c r="A274">
        <v>2</v>
      </c>
      <c r="B274" t="s">
        <v>2</v>
      </c>
      <c r="C274" t="s">
        <v>5</v>
      </c>
      <c r="D274" t="s">
        <v>6</v>
      </c>
      <c r="E274" t="s">
        <v>7</v>
      </c>
      <c r="F274" t="s">
        <v>8</v>
      </c>
      <c r="G274" t="s">
        <v>9</v>
      </c>
      <c r="H274" t="s">
        <v>10</v>
      </c>
      <c r="I274" t="s">
        <v>48</v>
      </c>
      <c r="K274">
        <f>E275-E281</f>
        <v>174</v>
      </c>
      <c r="Q274" t="s">
        <v>394</v>
      </c>
      <c r="R274">
        <v>31108</v>
      </c>
      <c r="S274">
        <v>30901</v>
      </c>
      <c r="T274">
        <v>207</v>
      </c>
      <c r="U274">
        <v>0.66539999999999999</v>
      </c>
      <c r="V274">
        <v>32.94</v>
      </c>
      <c r="W274">
        <v>6284491.0999999996</v>
      </c>
      <c r="X274" t="s">
        <v>161</v>
      </c>
      <c r="Z274">
        <f>(Z273/P275)*100</f>
        <v>0.6207883690635102</v>
      </c>
    </row>
    <row r="275" spans="1:28" x14ac:dyDescent="0.3">
      <c r="B275" t="s">
        <v>101</v>
      </c>
      <c r="C275">
        <v>10370</v>
      </c>
      <c r="D275">
        <v>10182</v>
      </c>
      <c r="E275">
        <v>188</v>
      </c>
      <c r="F275">
        <v>1.8129999999999999</v>
      </c>
      <c r="G275">
        <v>101.38</v>
      </c>
      <c r="H275">
        <v>1854389.9</v>
      </c>
      <c r="I275">
        <v>6636.4</v>
      </c>
      <c r="K275">
        <f>(K274/C275)*100</f>
        <v>1.6779170684667308</v>
      </c>
      <c r="P275">
        <f>(R274+R276)/2</f>
        <v>31089.5</v>
      </c>
      <c r="Q275" t="s">
        <v>2</v>
      </c>
      <c r="R275" t="s">
        <v>5</v>
      </c>
      <c r="S275" t="s">
        <v>6</v>
      </c>
      <c r="T275" t="s">
        <v>7</v>
      </c>
      <c r="U275" t="s">
        <v>8</v>
      </c>
      <c r="V275" t="s">
        <v>9</v>
      </c>
      <c r="W275" t="s">
        <v>10</v>
      </c>
      <c r="X275" t="s">
        <v>48</v>
      </c>
      <c r="Z275">
        <f>(T274/P275)*100</f>
        <v>0.66581964972096697</v>
      </c>
    </row>
    <row r="276" spans="1:28" x14ac:dyDescent="0.3">
      <c r="B276" t="s">
        <v>2</v>
      </c>
      <c r="C276" t="s">
        <v>5</v>
      </c>
      <c r="D276" t="s">
        <v>6</v>
      </c>
      <c r="E276" t="s">
        <v>7</v>
      </c>
      <c r="F276" t="s">
        <v>8</v>
      </c>
      <c r="G276" t="s">
        <v>9</v>
      </c>
      <c r="H276" t="s">
        <v>10</v>
      </c>
      <c r="I276" t="s">
        <v>48</v>
      </c>
      <c r="K276">
        <f>(E275/C275)*100</f>
        <v>1.8129218900675024</v>
      </c>
      <c r="Q276" t="s">
        <v>394</v>
      </c>
      <c r="R276">
        <v>31071</v>
      </c>
      <c r="S276">
        <v>30762</v>
      </c>
      <c r="T276">
        <v>309</v>
      </c>
      <c r="U276">
        <v>0.99450000000000005</v>
      </c>
      <c r="V276">
        <v>49.17</v>
      </c>
      <c r="W276">
        <v>6284491.0999999996</v>
      </c>
      <c r="X276" t="s">
        <v>161</v>
      </c>
      <c r="Z276">
        <f>T277-T280</f>
        <v>178</v>
      </c>
    </row>
    <row r="277" spans="1:28" x14ac:dyDescent="0.3">
      <c r="B277" t="s">
        <v>101</v>
      </c>
      <c r="C277">
        <v>10370</v>
      </c>
      <c r="D277">
        <v>10191</v>
      </c>
      <c r="E277">
        <v>179</v>
      </c>
      <c r="F277">
        <v>1.726</v>
      </c>
      <c r="G277">
        <v>96.53</v>
      </c>
      <c r="H277">
        <v>1854389.9</v>
      </c>
      <c r="I277">
        <v>6636.4</v>
      </c>
      <c r="K277">
        <f>E278-E281</f>
        <v>139</v>
      </c>
      <c r="R277" t="s">
        <v>365</v>
      </c>
      <c r="S277">
        <v>117</v>
      </c>
      <c r="T277">
        <v>192</v>
      </c>
      <c r="V277">
        <f>(T277/W276)*1000000</f>
        <v>30.551399778416425</v>
      </c>
      <c r="Z277">
        <f>(Z276/P275)*100</f>
        <v>0.57254056835909228</v>
      </c>
    </row>
    <row r="278" spans="1:28" x14ac:dyDescent="0.3">
      <c r="D278">
        <v>26</v>
      </c>
      <c r="E278">
        <f>E277-D278</f>
        <v>153</v>
      </c>
      <c r="G278" s="4">
        <f>(E278/H277)*1000000</f>
        <v>82.506920470177278</v>
      </c>
      <c r="K278">
        <f>(K277/C275)*100</f>
        <v>1.3404050144648023</v>
      </c>
      <c r="Q278" t="s">
        <v>2</v>
      </c>
      <c r="R278" t="s">
        <v>5</v>
      </c>
      <c r="S278" t="s">
        <v>6</v>
      </c>
      <c r="T278" t="s">
        <v>7</v>
      </c>
      <c r="U278" t="s">
        <v>8</v>
      </c>
      <c r="V278" t="s">
        <v>9</v>
      </c>
      <c r="W278" t="s">
        <v>10</v>
      </c>
      <c r="X278" t="s">
        <v>48</v>
      </c>
      <c r="Z278">
        <f>(T277/P275)*100</f>
        <v>0.61757184901654905</v>
      </c>
    </row>
    <row r="279" spans="1:28" x14ac:dyDescent="0.3">
      <c r="B279" t="s">
        <v>2</v>
      </c>
      <c r="C279" t="s">
        <v>5</v>
      </c>
      <c r="D279" t="s">
        <v>6</v>
      </c>
      <c r="E279" t="s">
        <v>7</v>
      </c>
      <c r="F279" t="s">
        <v>8</v>
      </c>
      <c r="G279" t="s">
        <v>9</v>
      </c>
      <c r="H279" t="s">
        <v>10</v>
      </c>
      <c r="I279" t="s">
        <v>48</v>
      </c>
      <c r="K279">
        <f>(E278/C275)*100</f>
        <v>1.4754098360655739</v>
      </c>
      <c r="Q279" t="s">
        <v>394</v>
      </c>
      <c r="R279">
        <v>204</v>
      </c>
      <c r="S279">
        <v>189</v>
      </c>
      <c r="T279">
        <v>15</v>
      </c>
      <c r="U279">
        <v>7.3529999999999998</v>
      </c>
      <c r="V279">
        <v>2.387</v>
      </c>
      <c r="W279">
        <v>6284491.0999999996</v>
      </c>
      <c r="X279" t="s">
        <v>161</v>
      </c>
    </row>
    <row r="280" spans="1:28" x14ac:dyDescent="0.3">
      <c r="B280" t="s">
        <v>101</v>
      </c>
      <c r="C280">
        <v>102</v>
      </c>
      <c r="D280">
        <v>86</v>
      </c>
      <c r="E280">
        <v>16</v>
      </c>
      <c r="F280">
        <v>15.69</v>
      </c>
      <c r="G280">
        <v>8.6280000000000001</v>
      </c>
      <c r="H280">
        <v>1854389.9</v>
      </c>
      <c r="I280">
        <v>6636.4</v>
      </c>
      <c r="R280" t="s">
        <v>365</v>
      </c>
      <c r="S280">
        <v>1</v>
      </c>
      <c r="T280">
        <v>14</v>
      </c>
      <c r="V280">
        <f>(T280/W279)*1000000</f>
        <v>2.2277062338428646</v>
      </c>
      <c r="Z280">
        <f>(T280/P275)*100</f>
        <v>4.50312806574567E-2</v>
      </c>
      <c r="AA280">
        <f>(T280/T274)*100</f>
        <v>6.7632850241545892</v>
      </c>
      <c r="AB280">
        <f>T280/T277*100</f>
        <v>7.291666666666667</v>
      </c>
    </row>
    <row r="281" spans="1:28" x14ac:dyDescent="0.3">
      <c r="D281">
        <v>2</v>
      </c>
      <c r="E281">
        <f>E280-D281</f>
        <v>14</v>
      </c>
      <c r="G281" s="5">
        <f>(E281/H280)*1000000</f>
        <v>7.549652853480274</v>
      </c>
      <c r="K281">
        <f>(E281/C275)*100</f>
        <v>0.13500482160077146</v>
      </c>
      <c r="L281">
        <f>(E281/E275)*100</f>
        <v>7.4468085106382977</v>
      </c>
      <c r="M281">
        <f>E281/E278*100</f>
        <v>9.1503267973856204</v>
      </c>
    </row>
    <row r="283" spans="1:28" x14ac:dyDescent="0.3">
      <c r="Q283" t="s">
        <v>2</v>
      </c>
      <c r="R283" t="s">
        <v>5</v>
      </c>
      <c r="S283" t="s">
        <v>6</v>
      </c>
      <c r="T283" t="s">
        <v>7</v>
      </c>
      <c r="U283" t="s">
        <v>8</v>
      </c>
      <c r="V283" t="s">
        <v>9</v>
      </c>
      <c r="W283" t="s">
        <v>10</v>
      </c>
      <c r="X283" t="s">
        <v>48</v>
      </c>
      <c r="Z283">
        <f>T284-T290</f>
        <v>92</v>
      </c>
    </row>
    <row r="284" spans="1:28" x14ac:dyDescent="0.3">
      <c r="A284">
        <v>3</v>
      </c>
      <c r="B284" t="s">
        <v>2</v>
      </c>
      <c r="C284" t="s">
        <v>5</v>
      </c>
      <c r="D284" t="s">
        <v>6</v>
      </c>
      <c r="E284" t="s">
        <v>7</v>
      </c>
      <c r="F284" t="s">
        <v>8</v>
      </c>
      <c r="G284" t="s">
        <v>9</v>
      </c>
      <c r="H284" t="s">
        <v>10</v>
      </c>
      <c r="I284" t="s">
        <v>48</v>
      </c>
      <c r="K284">
        <f>E286-E292</f>
        <v>41</v>
      </c>
      <c r="Q284" t="s">
        <v>395</v>
      </c>
      <c r="R284">
        <v>17323</v>
      </c>
      <c r="S284">
        <v>17207</v>
      </c>
      <c r="T284">
        <v>116</v>
      </c>
      <c r="U284">
        <v>0.66959999999999997</v>
      </c>
      <c r="V284">
        <v>35.909999999999997</v>
      </c>
      <c r="W284">
        <v>3230682.1</v>
      </c>
      <c r="X284">
        <v>11386.7</v>
      </c>
      <c r="Z284">
        <f>(Z283/P285)*100</f>
        <v>0.53123917311467839</v>
      </c>
    </row>
    <row r="285" spans="1:28" x14ac:dyDescent="0.3">
      <c r="B285" t="s">
        <v>102</v>
      </c>
      <c r="C285">
        <v>15550</v>
      </c>
      <c r="D285">
        <v>15434</v>
      </c>
      <c r="E285">
        <v>116</v>
      </c>
      <c r="F285">
        <v>0.746</v>
      </c>
      <c r="G285">
        <v>7.7450000000000001</v>
      </c>
      <c r="H285">
        <v>14977815.1</v>
      </c>
      <c r="I285">
        <v>17374</v>
      </c>
      <c r="K285">
        <f>(K284/A287)*100</f>
        <v>0.26383526383526379</v>
      </c>
      <c r="P285">
        <f>(R284+R286)/2</f>
        <v>17318</v>
      </c>
      <c r="Q285" t="s">
        <v>2</v>
      </c>
      <c r="R285" t="s">
        <v>5</v>
      </c>
      <c r="S285" t="s">
        <v>6</v>
      </c>
      <c r="T285" t="s">
        <v>7</v>
      </c>
      <c r="U285" t="s">
        <v>8</v>
      </c>
      <c r="V285" t="s">
        <v>9</v>
      </c>
      <c r="W285" t="s">
        <v>10</v>
      </c>
      <c r="X285" t="s">
        <v>48</v>
      </c>
      <c r="Z285">
        <f>(T284/P285)*100</f>
        <v>0.66982330523155098</v>
      </c>
    </row>
    <row r="286" spans="1:28" x14ac:dyDescent="0.3">
      <c r="D286">
        <v>69</v>
      </c>
      <c r="E286">
        <v>47</v>
      </c>
      <c r="G286" s="3">
        <f>(E286/H285)*1000000</f>
        <v>3.1379743765163721</v>
      </c>
      <c r="K286">
        <f>(E286/A287)*100</f>
        <v>0.30244530244530243</v>
      </c>
      <c r="Q286" t="s">
        <v>395</v>
      </c>
      <c r="R286">
        <v>17313</v>
      </c>
      <c r="S286">
        <v>17168</v>
      </c>
      <c r="T286">
        <v>145</v>
      </c>
      <c r="U286">
        <v>0.83750000000000002</v>
      </c>
      <c r="V286">
        <v>44.88</v>
      </c>
      <c r="W286">
        <v>3230682.1</v>
      </c>
      <c r="X286">
        <v>11386.7</v>
      </c>
      <c r="Z286">
        <f>T287-T290</f>
        <v>82</v>
      </c>
    </row>
    <row r="287" spans="1:28" x14ac:dyDescent="0.3">
      <c r="A287">
        <f>(C285+C288)/2</f>
        <v>15540</v>
      </c>
      <c r="B287" t="s">
        <v>2</v>
      </c>
      <c r="C287" t="s">
        <v>5</v>
      </c>
      <c r="D287" t="s">
        <v>6</v>
      </c>
      <c r="E287" t="s">
        <v>7</v>
      </c>
      <c r="F287" t="s">
        <v>8</v>
      </c>
      <c r="G287" t="s">
        <v>9</v>
      </c>
      <c r="H287" t="s">
        <v>10</v>
      </c>
      <c r="I287" t="s">
        <v>48</v>
      </c>
      <c r="K287">
        <f>E289-E292</f>
        <v>151</v>
      </c>
      <c r="R287" t="s">
        <v>365</v>
      </c>
      <c r="S287">
        <v>39</v>
      </c>
      <c r="T287">
        <v>106</v>
      </c>
      <c r="V287">
        <f>(T287/W286)*1000000</f>
        <v>32.810408674997767</v>
      </c>
      <c r="Z287">
        <f>(Z286/P285)*100</f>
        <v>0.47349578473264814</v>
      </c>
    </row>
    <row r="288" spans="1:28" x14ac:dyDescent="0.3">
      <c r="B288" t="s">
        <v>102</v>
      </c>
      <c r="C288">
        <v>15530</v>
      </c>
      <c r="D288">
        <v>15157</v>
      </c>
      <c r="E288">
        <v>373</v>
      </c>
      <c r="F288">
        <v>2.4020000000000001</v>
      </c>
      <c r="G288">
        <v>24.9</v>
      </c>
      <c r="H288">
        <v>14977815.1</v>
      </c>
      <c r="I288">
        <v>17374</v>
      </c>
      <c r="K288">
        <f>(K287/A287)*100</f>
        <v>0.97168597168597171</v>
      </c>
      <c r="Q288" t="s">
        <v>2</v>
      </c>
      <c r="R288" t="s">
        <v>5</v>
      </c>
      <c r="S288" t="s">
        <v>6</v>
      </c>
      <c r="T288" t="s">
        <v>7</v>
      </c>
      <c r="U288" t="s">
        <v>8</v>
      </c>
      <c r="V288" t="s">
        <v>9</v>
      </c>
      <c r="W288" t="s">
        <v>10</v>
      </c>
      <c r="X288" t="s">
        <v>48</v>
      </c>
      <c r="Z288">
        <f>(T287/P285)*100</f>
        <v>0.61207991684952068</v>
      </c>
    </row>
    <row r="289" spans="1:28" x14ac:dyDescent="0.3">
      <c r="D289">
        <v>216</v>
      </c>
      <c r="E289">
        <v>157</v>
      </c>
      <c r="G289" s="4">
        <f>(E289/H288)*1000000</f>
        <v>10.482169725810008</v>
      </c>
      <c r="K289">
        <f>(E289/A287)*100</f>
        <v>1.0102960102960103</v>
      </c>
      <c r="Q289" t="s">
        <v>395</v>
      </c>
      <c r="R289">
        <v>193</v>
      </c>
      <c r="S289">
        <v>163</v>
      </c>
      <c r="T289">
        <v>30</v>
      </c>
      <c r="U289">
        <v>15.54</v>
      </c>
      <c r="V289">
        <v>9.2859999999999996</v>
      </c>
      <c r="W289">
        <v>3230682.1</v>
      </c>
      <c r="X289">
        <v>11386.7</v>
      </c>
    </row>
    <row r="290" spans="1:28" x14ac:dyDescent="0.3">
      <c r="B290" t="s">
        <v>2</v>
      </c>
      <c r="C290" t="s">
        <v>5</v>
      </c>
      <c r="D290" t="s">
        <v>6</v>
      </c>
      <c r="E290" t="s">
        <v>7</v>
      </c>
      <c r="F290" t="s">
        <v>8</v>
      </c>
      <c r="G290" t="s">
        <v>9</v>
      </c>
      <c r="H290" t="s">
        <v>10</v>
      </c>
      <c r="I290" t="s">
        <v>48</v>
      </c>
      <c r="R290" t="s">
        <v>365</v>
      </c>
      <c r="S290">
        <v>6</v>
      </c>
      <c r="T290">
        <v>24</v>
      </c>
      <c r="V290">
        <f>(T290/W289)*1000000</f>
        <v>7.4287717754711924</v>
      </c>
      <c r="Z290">
        <f>T290/P285*100</f>
        <v>0.13858413211687262</v>
      </c>
      <c r="AA290">
        <f>T290/T284*100</f>
        <v>20.689655172413794</v>
      </c>
      <c r="AB290">
        <f>T290/T287*100</f>
        <v>22.641509433962266</v>
      </c>
    </row>
    <row r="291" spans="1:28" x14ac:dyDescent="0.3">
      <c r="B291" t="s">
        <v>102</v>
      </c>
      <c r="C291">
        <v>57</v>
      </c>
      <c r="D291">
        <v>47</v>
      </c>
      <c r="E291">
        <v>10</v>
      </c>
      <c r="F291">
        <v>17.54</v>
      </c>
      <c r="G291">
        <v>0.66769999999999996</v>
      </c>
      <c r="H291">
        <v>14977815.1</v>
      </c>
      <c r="I291">
        <v>17374</v>
      </c>
    </row>
    <row r="292" spans="1:28" x14ac:dyDescent="0.3">
      <c r="D292">
        <v>4</v>
      </c>
      <c r="E292">
        <v>6</v>
      </c>
      <c r="G292" s="5">
        <f>(E292/H291)*1000000</f>
        <v>0.40059247359783473</v>
      </c>
      <c r="K292">
        <f>(E292/A287)*100</f>
        <v>3.8610038610038609E-2</v>
      </c>
      <c r="L292">
        <f>(E292/E286)*100</f>
        <v>12.76595744680851</v>
      </c>
      <c r="M292">
        <f>E292/E289*100</f>
        <v>3.8216560509554141</v>
      </c>
    </row>
    <row r="293" spans="1:28" x14ac:dyDescent="0.3">
      <c r="Q293" t="s">
        <v>2</v>
      </c>
      <c r="R293" t="s">
        <v>5</v>
      </c>
      <c r="S293" t="s">
        <v>6</v>
      </c>
      <c r="T293" t="s">
        <v>7</v>
      </c>
      <c r="U293" t="s">
        <v>8</v>
      </c>
      <c r="V293" t="s">
        <v>9</v>
      </c>
      <c r="W293" t="s">
        <v>10</v>
      </c>
      <c r="X293" t="s">
        <v>48</v>
      </c>
      <c r="Z293">
        <f>T294-T300</f>
        <v>234</v>
      </c>
    </row>
    <row r="294" spans="1:28" x14ac:dyDescent="0.3">
      <c r="Q294" t="s">
        <v>396</v>
      </c>
      <c r="R294">
        <v>26617</v>
      </c>
      <c r="S294">
        <v>26328</v>
      </c>
      <c r="T294">
        <v>289</v>
      </c>
      <c r="U294">
        <v>1.0860000000000001</v>
      </c>
      <c r="V294">
        <v>50.6</v>
      </c>
      <c r="W294">
        <v>5711569.2000000002</v>
      </c>
      <c r="X294">
        <v>18522.2</v>
      </c>
      <c r="Z294">
        <f>(Z293/P295)*100</f>
        <v>0.88026182146484599</v>
      </c>
    </row>
    <row r="295" spans="1:28" x14ac:dyDescent="0.3">
      <c r="A295">
        <v>3</v>
      </c>
      <c r="B295" t="s">
        <v>2</v>
      </c>
      <c r="C295" t="s">
        <v>5</v>
      </c>
      <c r="D295" t="s">
        <v>6</v>
      </c>
      <c r="E295" t="s">
        <v>7</v>
      </c>
      <c r="F295" t="s">
        <v>8</v>
      </c>
      <c r="G295" t="s">
        <v>9</v>
      </c>
      <c r="H295" t="s">
        <v>10</v>
      </c>
      <c r="I295" t="s">
        <v>48</v>
      </c>
      <c r="K295">
        <f>E296-E301</f>
        <v>388</v>
      </c>
      <c r="P295">
        <f>(R294+R296)/2</f>
        <v>26583</v>
      </c>
      <c r="Q295" t="s">
        <v>2</v>
      </c>
      <c r="R295" t="s">
        <v>5</v>
      </c>
      <c r="S295" t="s">
        <v>6</v>
      </c>
      <c r="T295" t="s">
        <v>7</v>
      </c>
      <c r="U295" t="s">
        <v>8</v>
      </c>
      <c r="V295" t="s">
        <v>9</v>
      </c>
      <c r="W295" t="s">
        <v>10</v>
      </c>
      <c r="X295" t="s">
        <v>48</v>
      </c>
      <c r="Z295">
        <f>(T294/P295)*100</f>
        <v>1.0871609675356431</v>
      </c>
    </row>
    <row r="296" spans="1:28" x14ac:dyDescent="0.3">
      <c r="B296" t="s">
        <v>103</v>
      </c>
      <c r="C296">
        <v>5294</v>
      </c>
      <c r="D296">
        <v>4905</v>
      </c>
      <c r="E296">
        <v>389</v>
      </c>
      <c r="F296">
        <v>7.3479999999999999</v>
      </c>
      <c r="G296">
        <v>383.61</v>
      </c>
      <c r="H296">
        <v>1014048.3</v>
      </c>
      <c r="I296">
        <v>5023</v>
      </c>
      <c r="K296">
        <f>(K295/C296)*100</f>
        <v>7.3290517567057041</v>
      </c>
      <c r="Q296" t="s">
        <v>396</v>
      </c>
      <c r="R296">
        <v>26549</v>
      </c>
      <c r="S296">
        <v>26251</v>
      </c>
      <c r="T296">
        <v>298</v>
      </c>
      <c r="U296">
        <v>1.1220000000000001</v>
      </c>
      <c r="V296">
        <v>52.17</v>
      </c>
      <c r="W296">
        <v>5711569.2000000002</v>
      </c>
      <c r="X296">
        <v>18522.2</v>
      </c>
      <c r="Z296">
        <f>T297-T300</f>
        <v>93</v>
      </c>
    </row>
    <row r="297" spans="1:28" x14ac:dyDescent="0.3">
      <c r="A297">
        <f>(C296+C298)/2</f>
        <v>5286.5</v>
      </c>
      <c r="B297" t="s">
        <v>2</v>
      </c>
      <c r="C297" t="s">
        <v>5</v>
      </c>
      <c r="D297" t="s">
        <v>6</v>
      </c>
      <c r="E297" t="s">
        <v>7</v>
      </c>
      <c r="F297" t="s">
        <v>8</v>
      </c>
      <c r="G297" t="s">
        <v>9</v>
      </c>
      <c r="H297" t="s">
        <v>10</v>
      </c>
      <c r="I297" t="s">
        <v>48</v>
      </c>
      <c r="K297">
        <f>(E296/A297)*100</f>
        <v>7.3583656483495696</v>
      </c>
      <c r="R297" t="s">
        <v>365</v>
      </c>
      <c r="S297">
        <v>150</v>
      </c>
      <c r="T297">
        <v>148</v>
      </c>
      <c r="V297">
        <f>(T297/W296)*1000000</f>
        <v>25.912318457071308</v>
      </c>
      <c r="Z297">
        <f>(Z296/P295)*100</f>
        <v>0.34984764699243881</v>
      </c>
    </row>
    <row r="298" spans="1:28" x14ac:dyDescent="0.3">
      <c r="B298" t="s">
        <v>103</v>
      </c>
      <c r="C298">
        <v>5279</v>
      </c>
      <c r="D298">
        <v>4588</v>
      </c>
      <c r="E298">
        <v>691</v>
      </c>
      <c r="F298">
        <v>13.09</v>
      </c>
      <c r="G298">
        <v>681.43</v>
      </c>
      <c r="H298">
        <v>1014048.3</v>
      </c>
      <c r="I298">
        <v>5023</v>
      </c>
      <c r="K298">
        <f>E299-E301</f>
        <v>521</v>
      </c>
      <c r="Q298" t="s">
        <v>2</v>
      </c>
      <c r="R298" t="s">
        <v>5</v>
      </c>
      <c r="S298" t="s">
        <v>6</v>
      </c>
      <c r="T298" t="s">
        <v>7</v>
      </c>
      <c r="U298" t="s">
        <v>8</v>
      </c>
      <c r="V298" t="s">
        <v>9</v>
      </c>
      <c r="W298" t="s">
        <v>10</v>
      </c>
      <c r="X298" t="s">
        <v>48</v>
      </c>
      <c r="Z298">
        <f>(T297/P295)*100</f>
        <v>0.55674679306323593</v>
      </c>
    </row>
    <row r="299" spans="1:28" x14ac:dyDescent="0.3">
      <c r="D299">
        <v>169</v>
      </c>
      <c r="E299">
        <f>E298-D299</f>
        <v>522</v>
      </c>
      <c r="G299" s="4">
        <f>(E299/H298)*1000000</f>
        <v>514.76837937601192</v>
      </c>
      <c r="K299">
        <f>(K298/C296)*100</f>
        <v>9.8413298073290516</v>
      </c>
      <c r="Q299" t="s">
        <v>396</v>
      </c>
      <c r="R299">
        <v>645</v>
      </c>
      <c r="S299">
        <v>571</v>
      </c>
      <c r="T299">
        <v>74</v>
      </c>
      <c r="U299">
        <v>11.47</v>
      </c>
      <c r="V299">
        <v>12.96</v>
      </c>
      <c r="W299">
        <v>5711569.2000000002</v>
      </c>
      <c r="X299">
        <v>18522.2</v>
      </c>
    </row>
    <row r="300" spans="1:28" x14ac:dyDescent="0.3">
      <c r="B300" t="s">
        <v>2</v>
      </c>
      <c r="C300" t="s">
        <v>5</v>
      </c>
      <c r="D300" t="s">
        <v>6</v>
      </c>
      <c r="E300" t="s">
        <v>7</v>
      </c>
      <c r="F300" t="s">
        <v>8</v>
      </c>
      <c r="G300" t="s">
        <v>9</v>
      </c>
      <c r="H300" t="s">
        <v>10</v>
      </c>
      <c r="I300" t="s">
        <v>48</v>
      </c>
      <c r="K300">
        <f>(E299/C296)*100</f>
        <v>9.8602191159803549</v>
      </c>
      <c r="R300" t="s">
        <v>365</v>
      </c>
      <c r="S300">
        <v>19</v>
      </c>
      <c r="T300">
        <v>55</v>
      </c>
      <c r="V300">
        <f>(T300/W299)*1000000</f>
        <v>9.6295778049927154</v>
      </c>
      <c r="Z300">
        <f>(T300/P295)*100</f>
        <v>0.20689914607079715</v>
      </c>
      <c r="AA300">
        <f>(T300/T294)*100</f>
        <v>19.031141868512112</v>
      </c>
      <c r="AB300">
        <f>T300/T297*100</f>
        <v>37.162162162162161</v>
      </c>
    </row>
    <row r="301" spans="1:28" x14ac:dyDescent="0.3">
      <c r="B301" t="s">
        <v>103</v>
      </c>
      <c r="C301">
        <v>1</v>
      </c>
      <c r="D301">
        <v>0</v>
      </c>
      <c r="E301">
        <v>1</v>
      </c>
      <c r="F301">
        <v>100</v>
      </c>
      <c r="G301" s="5">
        <v>0.98609999999999998</v>
      </c>
      <c r="H301">
        <v>1014048.3</v>
      </c>
      <c r="I301">
        <v>5023</v>
      </c>
      <c r="K301">
        <f>(E301/C296)*100</f>
        <v>1.8889308651303362E-2</v>
      </c>
      <c r="L301">
        <f>(E301/E296)*100</f>
        <v>0.25706940874035988</v>
      </c>
      <c r="M301">
        <f>E301/E299*100</f>
        <v>0.19157088122605362</v>
      </c>
    </row>
    <row r="303" spans="1:28" x14ac:dyDescent="0.3">
      <c r="Q303" t="s">
        <v>2</v>
      </c>
      <c r="R303" t="s">
        <v>5</v>
      </c>
      <c r="S303" t="s">
        <v>6</v>
      </c>
      <c r="T303" t="s">
        <v>7</v>
      </c>
      <c r="U303" t="s">
        <v>8</v>
      </c>
      <c r="V303" t="s">
        <v>9</v>
      </c>
      <c r="W303" t="s">
        <v>10</v>
      </c>
      <c r="X303" t="s">
        <v>48</v>
      </c>
      <c r="Z303">
        <f>T304-T310</f>
        <v>59</v>
      </c>
    </row>
    <row r="304" spans="1:28" x14ac:dyDescent="0.3">
      <c r="Q304" t="s">
        <v>397</v>
      </c>
      <c r="R304">
        <v>19560</v>
      </c>
      <c r="S304">
        <v>19470</v>
      </c>
      <c r="T304">
        <v>90</v>
      </c>
      <c r="U304">
        <v>0.46010000000000001</v>
      </c>
      <c r="V304">
        <v>25.54</v>
      </c>
      <c r="W304">
        <v>3524310.3</v>
      </c>
      <c r="X304" t="s">
        <v>161</v>
      </c>
      <c r="Z304">
        <f>(Z303/P305)*100</f>
        <v>0.30174397790620366</v>
      </c>
    </row>
    <row r="305" spans="16:28" x14ac:dyDescent="0.3">
      <c r="P305">
        <f>(R304+R306)/2</f>
        <v>19553</v>
      </c>
      <c r="Q305" t="s">
        <v>2</v>
      </c>
      <c r="R305" t="s">
        <v>5</v>
      </c>
      <c r="S305" t="s">
        <v>6</v>
      </c>
      <c r="T305" t="s">
        <v>7</v>
      </c>
      <c r="U305" t="s">
        <v>8</v>
      </c>
      <c r="V305" t="s">
        <v>9</v>
      </c>
      <c r="W305" t="s">
        <v>10</v>
      </c>
      <c r="X305" t="s">
        <v>48</v>
      </c>
      <c r="Z305">
        <f>(T304/P305)*100</f>
        <v>0.46028742392471739</v>
      </c>
    </row>
    <row r="306" spans="16:28" x14ac:dyDescent="0.3">
      <c r="Q306" t="s">
        <v>397</v>
      </c>
      <c r="R306">
        <v>19546</v>
      </c>
      <c r="S306">
        <v>19226</v>
      </c>
      <c r="T306">
        <v>320</v>
      </c>
      <c r="U306">
        <v>1.637</v>
      </c>
      <c r="V306">
        <v>90.8</v>
      </c>
      <c r="W306">
        <v>3524310.3</v>
      </c>
      <c r="X306" t="s">
        <v>161</v>
      </c>
      <c r="Z306">
        <f>T307-T310</f>
        <v>191</v>
      </c>
    </row>
    <row r="307" spans="16:28" x14ac:dyDescent="0.3">
      <c r="R307" t="s">
        <v>365</v>
      </c>
      <c r="S307">
        <v>98</v>
      </c>
      <c r="T307">
        <v>222</v>
      </c>
      <c r="V307">
        <f>(T307/W306)*1000000</f>
        <v>62.991048205942597</v>
      </c>
      <c r="Z307">
        <f>(Z306/P305)*100</f>
        <v>0.97683219966245594</v>
      </c>
    </row>
    <row r="308" spans="16:28" x14ac:dyDescent="0.3">
      <c r="Q308" t="s">
        <v>2</v>
      </c>
      <c r="R308" t="s">
        <v>5</v>
      </c>
      <c r="S308" t="s">
        <v>6</v>
      </c>
      <c r="T308" t="s">
        <v>7</v>
      </c>
      <c r="U308" t="s">
        <v>8</v>
      </c>
      <c r="V308" t="s">
        <v>9</v>
      </c>
      <c r="W308" t="s">
        <v>10</v>
      </c>
      <c r="X308" t="s">
        <v>48</v>
      </c>
      <c r="Z308">
        <f>(T307/P305)*100</f>
        <v>1.1353756456809698</v>
      </c>
    </row>
    <row r="309" spans="16:28" x14ac:dyDescent="0.3">
      <c r="Q309" t="s">
        <v>397</v>
      </c>
      <c r="R309">
        <v>137</v>
      </c>
      <c r="S309">
        <v>87</v>
      </c>
      <c r="T309">
        <v>50</v>
      </c>
      <c r="U309">
        <v>36.5</v>
      </c>
      <c r="V309">
        <v>14.19</v>
      </c>
      <c r="W309">
        <v>3524310.3</v>
      </c>
      <c r="X309" t="s">
        <v>161</v>
      </c>
    </row>
    <row r="310" spans="16:28" x14ac:dyDescent="0.3">
      <c r="R310" t="s">
        <v>365</v>
      </c>
      <c r="S310">
        <v>19</v>
      </c>
      <c r="T310">
        <v>31</v>
      </c>
      <c r="V310">
        <f>(T310/W309)*1000000</f>
        <v>8.7960472720009921</v>
      </c>
      <c r="Z310">
        <f>(T310/P305)*100</f>
        <v>0.15854344601851378</v>
      </c>
      <c r="AA310">
        <f>(T310/T304)*100</f>
        <v>34.444444444444443</v>
      </c>
      <c r="AB310">
        <f>T310/T307*100</f>
        <v>13.963963963963963</v>
      </c>
    </row>
    <row r="313" spans="16:28" x14ac:dyDescent="0.3">
      <c r="Q313" t="s">
        <v>2</v>
      </c>
      <c r="R313" t="s">
        <v>5</v>
      </c>
      <c r="S313" t="s">
        <v>6</v>
      </c>
      <c r="T313" t="s">
        <v>7</v>
      </c>
      <c r="U313" t="s">
        <v>8</v>
      </c>
      <c r="V313" t="s">
        <v>9</v>
      </c>
      <c r="W313" t="s">
        <v>10</v>
      </c>
      <c r="X313" t="s">
        <v>48</v>
      </c>
    </row>
    <row r="314" spans="16:28" x14ac:dyDescent="0.3">
      <c r="Q314" t="s">
        <v>398</v>
      </c>
      <c r="R314">
        <v>47827</v>
      </c>
      <c r="S314">
        <v>47824</v>
      </c>
      <c r="T314">
        <v>3</v>
      </c>
      <c r="U314">
        <v>6.3E-3</v>
      </c>
      <c r="V314">
        <v>0.35239999999999999</v>
      </c>
      <c r="W314">
        <v>8511885.5</v>
      </c>
      <c r="X314">
        <v>25339.9</v>
      </c>
      <c r="Z314">
        <f>(T314/P315)*100</f>
        <v>6.2800263761107799E-3</v>
      </c>
    </row>
    <row r="315" spans="16:28" x14ac:dyDescent="0.3">
      <c r="P315">
        <f>(R314+R316)/2</f>
        <v>47770.5</v>
      </c>
      <c r="Q315" t="s">
        <v>2</v>
      </c>
      <c r="R315" t="s">
        <v>5</v>
      </c>
      <c r="S315" t="s">
        <v>6</v>
      </c>
      <c r="T315" t="s">
        <v>7</v>
      </c>
      <c r="U315" t="s">
        <v>8</v>
      </c>
      <c r="V315" t="s">
        <v>9</v>
      </c>
      <c r="W315" t="s">
        <v>10</v>
      </c>
      <c r="X315" t="s">
        <v>48</v>
      </c>
    </row>
    <row r="316" spans="16:28" x14ac:dyDescent="0.3">
      <c r="Q316" t="s">
        <v>398</v>
      </c>
      <c r="R316">
        <v>47714</v>
      </c>
      <c r="S316">
        <v>47491</v>
      </c>
      <c r="T316">
        <v>223</v>
      </c>
      <c r="U316">
        <v>0.46739999999999998</v>
      </c>
      <c r="V316">
        <v>26.2</v>
      </c>
      <c r="W316">
        <v>8511885.5</v>
      </c>
      <c r="X316">
        <v>25339.9</v>
      </c>
    </row>
    <row r="317" spans="16:28" x14ac:dyDescent="0.3">
      <c r="R317" t="s">
        <v>365</v>
      </c>
      <c r="S317">
        <v>89</v>
      </c>
      <c r="T317">
        <v>134</v>
      </c>
      <c r="V317">
        <f>(T317/W316)*1000000</f>
        <v>15.742692967380728</v>
      </c>
      <c r="Z317">
        <f>(T317/P315)*100</f>
        <v>0.28050784479961482</v>
      </c>
    </row>
    <row r="318" spans="16:28" x14ac:dyDescent="0.3">
      <c r="Q318" t="s">
        <v>2</v>
      </c>
      <c r="R318" t="s">
        <v>5</v>
      </c>
      <c r="S318" t="s">
        <v>6</v>
      </c>
      <c r="T318" t="s">
        <v>8</v>
      </c>
      <c r="W318" t="s">
        <v>10</v>
      </c>
      <c r="X318" t="s">
        <v>48</v>
      </c>
    </row>
    <row r="319" spans="16:28" x14ac:dyDescent="0.3">
      <c r="Q319" t="s">
        <v>398</v>
      </c>
      <c r="R319">
        <v>7</v>
      </c>
      <c r="S319">
        <v>7</v>
      </c>
      <c r="T319">
        <v>0</v>
      </c>
      <c r="W319">
        <v>8511885.5</v>
      </c>
      <c r="X319">
        <v>25339.9</v>
      </c>
    </row>
    <row r="320" spans="16:28" x14ac:dyDescent="0.3">
      <c r="R320" t="s">
        <v>365</v>
      </c>
      <c r="S320">
        <v>0</v>
      </c>
      <c r="T320">
        <v>0</v>
      </c>
      <c r="Z320">
        <v>0</v>
      </c>
    </row>
    <row r="322" spans="16:28" x14ac:dyDescent="0.3">
      <c r="Q322" t="s">
        <v>2</v>
      </c>
      <c r="R322" t="s">
        <v>5</v>
      </c>
      <c r="S322" t="s">
        <v>6</v>
      </c>
      <c r="T322" t="s">
        <v>7</v>
      </c>
      <c r="U322" t="s">
        <v>8</v>
      </c>
      <c r="V322" t="s">
        <v>9</v>
      </c>
      <c r="W322" t="s">
        <v>10</v>
      </c>
      <c r="X322" t="s">
        <v>48</v>
      </c>
      <c r="Z322">
        <f>T323-T329</f>
        <v>95</v>
      </c>
    </row>
    <row r="323" spans="16:28" x14ac:dyDescent="0.3">
      <c r="P323">
        <f>(R323+R325)/2</f>
        <v>6495</v>
      </c>
      <c r="Q323" t="s">
        <v>399</v>
      </c>
      <c r="R323">
        <v>6487</v>
      </c>
      <c r="S323">
        <v>6375</v>
      </c>
      <c r="T323">
        <v>112</v>
      </c>
      <c r="U323">
        <v>1.7270000000000001</v>
      </c>
      <c r="V323">
        <v>13.51</v>
      </c>
      <c r="W323">
        <v>8292761.4000000004</v>
      </c>
      <c r="X323">
        <v>11779.2</v>
      </c>
      <c r="Z323">
        <f>Z322/P323*100</f>
        <v>1.4626635873749037</v>
      </c>
    </row>
    <row r="324" spans="16:28" x14ac:dyDescent="0.3">
      <c r="Q324" t="s">
        <v>2</v>
      </c>
      <c r="R324" t="s">
        <v>5</v>
      </c>
      <c r="S324" t="s">
        <v>6</v>
      </c>
      <c r="T324" t="s">
        <v>7</v>
      </c>
      <c r="U324" t="s">
        <v>8</v>
      </c>
      <c r="V324" t="s">
        <v>9</v>
      </c>
      <c r="W324" t="s">
        <v>10</v>
      </c>
      <c r="X324" t="s">
        <v>48</v>
      </c>
      <c r="Z324">
        <f>T323/P323*100</f>
        <v>1.724403387220939</v>
      </c>
    </row>
    <row r="325" spans="16:28" x14ac:dyDescent="0.3">
      <c r="Q325" t="s">
        <v>399</v>
      </c>
      <c r="R325">
        <v>6503</v>
      </c>
      <c r="S325">
        <v>5516</v>
      </c>
      <c r="T325">
        <v>987</v>
      </c>
      <c r="U325">
        <v>15.18</v>
      </c>
      <c r="V325">
        <v>119.02</v>
      </c>
      <c r="W325">
        <v>8292761.4000000004</v>
      </c>
      <c r="X325">
        <v>11779.2</v>
      </c>
      <c r="Z325">
        <f>T326-T329</f>
        <v>762</v>
      </c>
    </row>
    <row r="326" spans="16:28" x14ac:dyDescent="0.3">
      <c r="R326" t="s">
        <v>365</v>
      </c>
      <c r="S326">
        <v>208</v>
      </c>
      <c r="T326">
        <v>779</v>
      </c>
      <c r="Z326">
        <f>Z325/P323*100</f>
        <v>11.732101616628174</v>
      </c>
    </row>
    <row r="327" spans="16:28" x14ac:dyDescent="0.3">
      <c r="Q327" t="s">
        <v>2</v>
      </c>
      <c r="R327" t="s">
        <v>5</v>
      </c>
      <c r="S327" t="s">
        <v>6</v>
      </c>
      <c r="T327" t="s">
        <v>7</v>
      </c>
      <c r="U327" t="s">
        <v>8</v>
      </c>
      <c r="V327" t="s">
        <v>9</v>
      </c>
      <c r="W327" t="s">
        <v>393</v>
      </c>
      <c r="X327" t="s">
        <v>10</v>
      </c>
      <c r="Y327" t="s">
        <v>48</v>
      </c>
      <c r="Z327">
        <f>T326/P323*100</f>
        <v>11.993841416474211</v>
      </c>
    </row>
    <row r="328" spans="16:28" x14ac:dyDescent="0.3">
      <c r="Q328" t="s">
        <v>399</v>
      </c>
      <c r="R328">
        <v>163</v>
      </c>
      <c r="S328">
        <v>118</v>
      </c>
      <c r="T328">
        <v>45</v>
      </c>
      <c r="U328">
        <v>27.61</v>
      </c>
      <c r="V328">
        <v>5.4260000000000002</v>
      </c>
      <c r="W328" t="s">
        <v>161</v>
      </c>
      <c r="X328">
        <v>8292761.4000000004</v>
      </c>
      <c r="Y328">
        <v>11779.2</v>
      </c>
    </row>
    <row r="329" spans="16:28" x14ac:dyDescent="0.3">
      <c r="R329" t="s">
        <v>365</v>
      </c>
      <c r="S329">
        <v>28</v>
      </c>
      <c r="T329">
        <v>17</v>
      </c>
      <c r="Z329">
        <f>T329/P323*100</f>
        <v>0.2617397998460354</v>
      </c>
      <c r="AA329">
        <f>T329/T323*100</f>
        <v>15.178571428571427</v>
      </c>
      <c r="AB329">
        <f>T329/T326*100</f>
        <v>2.1822849807445444</v>
      </c>
    </row>
    <row r="332" spans="16:28" x14ac:dyDescent="0.3">
      <c r="Q332" t="s">
        <v>2</v>
      </c>
      <c r="R332" t="s">
        <v>5</v>
      </c>
      <c r="S332" t="s">
        <v>6</v>
      </c>
      <c r="T332" t="s">
        <v>7</v>
      </c>
      <c r="U332" t="s">
        <v>8</v>
      </c>
      <c r="V332" t="s">
        <v>9</v>
      </c>
      <c r="W332" t="s">
        <v>10</v>
      </c>
      <c r="X332" t="s">
        <v>48</v>
      </c>
      <c r="Z332">
        <f>T333-T339</f>
        <v>987</v>
      </c>
    </row>
    <row r="333" spans="16:28" x14ac:dyDescent="0.3">
      <c r="P333">
        <f>(R333+R335)/2</f>
        <v>20910.5</v>
      </c>
      <c r="Q333" t="s">
        <v>400</v>
      </c>
      <c r="R333">
        <v>20928</v>
      </c>
      <c r="S333">
        <v>19925</v>
      </c>
      <c r="T333">
        <v>1003</v>
      </c>
      <c r="U333">
        <v>4.7930000000000001</v>
      </c>
      <c r="V333">
        <v>225</v>
      </c>
      <c r="W333">
        <v>4457759.4000000004</v>
      </c>
      <c r="X333">
        <v>18435</v>
      </c>
      <c r="Z333">
        <f>Z332/P333*100</f>
        <v>4.7201166877884315</v>
      </c>
    </row>
    <row r="334" spans="16:28" x14ac:dyDescent="0.3">
      <c r="Q334" t="s">
        <v>2</v>
      </c>
      <c r="R334" t="s">
        <v>5</v>
      </c>
      <c r="S334" t="s">
        <v>6</v>
      </c>
      <c r="T334" t="s">
        <v>7</v>
      </c>
      <c r="U334" t="s">
        <v>8</v>
      </c>
      <c r="V334" t="s">
        <v>9</v>
      </c>
      <c r="W334" t="s">
        <v>10</v>
      </c>
      <c r="X334" t="s">
        <v>48</v>
      </c>
      <c r="Z334">
        <f>T333/P333*100</f>
        <v>4.796633270366562</v>
      </c>
    </row>
    <row r="335" spans="16:28" x14ac:dyDescent="0.3">
      <c r="Q335" t="s">
        <v>400</v>
      </c>
      <c r="R335">
        <v>20893</v>
      </c>
      <c r="S335">
        <v>19474</v>
      </c>
      <c r="T335">
        <v>1419</v>
      </c>
      <c r="U335">
        <v>6.7919999999999998</v>
      </c>
      <c r="V335">
        <v>318.32</v>
      </c>
      <c r="W335">
        <v>4457759.4000000004</v>
      </c>
      <c r="X335">
        <v>18435</v>
      </c>
      <c r="Z335">
        <f>T336-T339</f>
        <v>953</v>
      </c>
    </row>
    <row r="336" spans="16:28" x14ac:dyDescent="0.3">
      <c r="R336" t="s">
        <v>365</v>
      </c>
      <c r="S336">
        <v>450</v>
      </c>
      <c r="T336">
        <v>969</v>
      </c>
      <c r="Z336">
        <f>Z335/P333*100</f>
        <v>4.5575189498099045</v>
      </c>
    </row>
    <row r="337" spans="16:28" x14ac:dyDescent="0.3">
      <c r="Q337" t="s">
        <v>2</v>
      </c>
      <c r="R337" t="s">
        <v>5</v>
      </c>
      <c r="S337" t="s">
        <v>6</v>
      </c>
      <c r="T337" t="s">
        <v>7</v>
      </c>
      <c r="U337" t="s">
        <v>8</v>
      </c>
      <c r="V337" t="s">
        <v>9</v>
      </c>
      <c r="X337" t="s">
        <v>10</v>
      </c>
      <c r="Y337" t="s">
        <v>48</v>
      </c>
      <c r="Z337">
        <f>T336/P333*100</f>
        <v>4.6340355323880349</v>
      </c>
    </row>
    <row r="338" spans="16:28" x14ac:dyDescent="0.3">
      <c r="Q338" t="s">
        <v>400</v>
      </c>
      <c r="R338">
        <v>74</v>
      </c>
      <c r="S338">
        <v>21</v>
      </c>
      <c r="T338">
        <v>53</v>
      </c>
      <c r="U338">
        <v>71.62</v>
      </c>
      <c r="V338">
        <v>11.89</v>
      </c>
      <c r="X338">
        <v>4457759.4000000004</v>
      </c>
      <c r="Y338">
        <v>18435</v>
      </c>
    </row>
    <row r="339" spans="16:28" x14ac:dyDescent="0.3">
      <c r="R339" t="s">
        <v>365</v>
      </c>
      <c r="S339">
        <v>37</v>
      </c>
      <c r="T339">
        <v>16</v>
      </c>
      <c r="Z339">
        <f>T339/P333*100</f>
        <v>7.6516582578130599E-2</v>
      </c>
      <c r="AA339">
        <f>T339/T333*100</f>
        <v>1.5952143569292123</v>
      </c>
      <c r="AB339">
        <f>T339/T336*100</f>
        <v>1.6511867905056758</v>
      </c>
    </row>
    <row r="342" spans="16:28" x14ac:dyDescent="0.3">
      <c r="Q342" t="s">
        <v>2</v>
      </c>
      <c r="R342" t="s">
        <v>5</v>
      </c>
      <c r="S342" t="s">
        <v>6</v>
      </c>
      <c r="T342" t="s">
        <v>7</v>
      </c>
      <c r="U342" t="s">
        <v>8</v>
      </c>
      <c r="V342" t="s">
        <v>9</v>
      </c>
      <c r="W342" t="s">
        <v>10</v>
      </c>
      <c r="X342" t="s">
        <v>48</v>
      </c>
      <c r="Z342">
        <f>T343-T349</f>
        <v>17</v>
      </c>
    </row>
    <row r="343" spans="16:28" x14ac:dyDescent="0.3">
      <c r="P343">
        <f>(R343+R345)/2</f>
        <v>53402.5</v>
      </c>
      <c r="Q343" t="s">
        <v>401</v>
      </c>
      <c r="R343">
        <v>53520</v>
      </c>
      <c r="S343">
        <v>53502</v>
      </c>
      <c r="T343">
        <v>18</v>
      </c>
      <c r="U343">
        <v>3.3599999999999998E-2</v>
      </c>
      <c r="V343">
        <v>2.1040000000000001</v>
      </c>
      <c r="W343">
        <v>8553139.0999999996</v>
      </c>
      <c r="X343">
        <v>21258.6</v>
      </c>
      <c r="Z343">
        <f>Z342/P343*100</f>
        <v>3.1833715650016386E-2</v>
      </c>
    </row>
    <row r="344" spans="16:28" x14ac:dyDescent="0.3">
      <c r="Q344" t="s">
        <v>2</v>
      </c>
      <c r="R344" t="s">
        <v>5</v>
      </c>
      <c r="S344" t="s">
        <v>6</v>
      </c>
      <c r="T344" t="s">
        <v>7</v>
      </c>
      <c r="U344" t="s">
        <v>8</v>
      </c>
      <c r="V344" t="s">
        <v>9</v>
      </c>
      <c r="W344" t="s">
        <v>10</v>
      </c>
      <c r="X344" t="s">
        <v>48</v>
      </c>
      <c r="Z344">
        <f>T343/P343*100</f>
        <v>3.3706287158840879E-2</v>
      </c>
    </row>
    <row r="345" spans="16:28" x14ac:dyDescent="0.3">
      <c r="Q345" t="s">
        <v>401</v>
      </c>
      <c r="R345">
        <v>53285</v>
      </c>
      <c r="S345">
        <v>52281</v>
      </c>
      <c r="T345">
        <v>1004</v>
      </c>
      <c r="U345">
        <v>1.8839999999999999</v>
      </c>
      <c r="V345">
        <v>117.38</v>
      </c>
      <c r="W345">
        <v>8553139.0999999996</v>
      </c>
      <c r="X345">
        <v>21258.6</v>
      </c>
      <c r="Z345">
        <f>T346-T349</f>
        <v>603</v>
      </c>
    </row>
    <row r="346" spans="16:28" x14ac:dyDescent="0.3">
      <c r="R346" t="s">
        <v>365</v>
      </c>
      <c r="S346">
        <v>400</v>
      </c>
      <c r="T346">
        <v>604</v>
      </c>
      <c r="Z346">
        <f>Z345/P343*100</f>
        <v>1.1291606198211694</v>
      </c>
    </row>
    <row r="347" spans="16:28" x14ac:dyDescent="0.3">
      <c r="Q347" t="s">
        <v>2</v>
      </c>
      <c r="R347" t="s">
        <v>5</v>
      </c>
      <c r="S347" t="s">
        <v>6</v>
      </c>
      <c r="T347" t="s">
        <v>7</v>
      </c>
      <c r="U347" t="s">
        <v>8</v>
      </c>
      <c r="V347" t="s">
        <v>9</v>
      </c>
      <c r="W347" t="s">
        <v>393</v>
      </c>
      <c r="X347" t="s">
        <v>10</v>
      </c>
      <c r="Y347" t="s">
        <v>48</v>
      </c>
      <c r="Z347">
        <f>T346/P343*100</f>
        <v>1.1310331913299938</v>
      </c>
    </row>
    <row r="348" spans="16:28" x14ac:dyDescent="0.3">
      <c r="Q348" t="s">
        <v>401</v>
      </c>
      <c r="R348">
        <v>7</v>
      </c>
      <c r="S348">
        <v>6</v>
      </c>
      <c r="T348">
        <v>1</v>
      </c>
      <c r="U348">
        <v>14.29</v>
      </c>
      <c r="V348">
        <v>0.1169</v>
      </c>
      <c r="W348" t="s">
        <v>161</v>
      </c>
      <c r="X348">
        <v>8553139.0999999996</v>
      </c>
      <c r="Y348">
        <v>21258.6</v>
      </c>
    </row>
    <row r="349" spans="16:28" x14ac:dyDescent="0.3">
      <c r="R349" t="s">
        <v>365</v>
      </c>
      <c r="S349">
        <v>0</v>
      </c>
      <c r="T349">
        <v>1</v>
      </c>
      <c r="Z349">
        <f>T349/P343*100</f>
        <v>1.8725715088244933E-3</v>
      </c>
      <c r="AA349">
        <f>T349/T343*100</f>
        <v>5.5555555555555554</v>
      </c>
      <c r="AB349">
        <f>T349/T346*100</f>
        <v>0.16556291390728478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94CC-2202-4F1F-9AFF-545494FB7C32}">
  <dimension ref="A1:Y39"/>
  <sheetViews>
    <sheetView topLeftCell="A13" zoomScale="90" zoomScaleNormal="90" workbookViewId="0">
      <selection activeCell="U28" sqref="U28:Y28"/>
    </sheetView>
  </sheetViews>
  <sheetFormatPr defaultRowHeight="14.4" x14ac:dyDescent="0.3"/>
  <cols>
    <col min="1" max="1" width="12" customWidth="1"/>
    <col min="3" max="3" width="12.109375" customWidth="1"/>
    <col min="4" max="4" width="10.44140625" customWidth="1"/>
    <col min="5" max="5" width="9.6640625" customWidth="1"/>
    <col min="6" max="7" width="12.44140625" customWidth="1"/>
    <col min="8" max="8" width="11.5546875" customWidth="1"/>
    <col min="9" max="9" width="9.88671875" customWidth="1"/>
    <col min="11" max="12" width="12.33203125" customWidth="1"/>
    <col min="16" max="16" width="11.5546875" customWidth="1"/>
    <col min="17" max="17" width="10" customWidth="1"/>
    <col min="18" max="18" width="11" customWidth="1"/>
    <col min="19" max="20" width="14.44140625" customWidth="1"/>
    <col min="21" max="21" width="11.88671875" customWidth="1"/>
    <col min="22" max="22" width="10" customWidth="1"/>
    <col min="23" max="23" width="11.88671875" customWidth="1"/>
    <col min="24" max="24" width="14.33203125" customWidth="1"/>
    <col min="25" max="25" width="11.21875" customWidth="1"/>
  </cols>
  <sheetData>
    <row r="1" spans="1:25" x14ac:dyDescent="0.3">
      <c r="A1" s="37" t="s">
        <v>402</v>
      </c>
    </row>
    <row r="2" spans="1:25" x14ac:dyDescent="0.3">
      <c r="A2" t="s">
        <v>353</v>
      </c>
      <c r="C2" s="99" t="s">
        <v>350</v>
      </c>
      <c r="D2" s="100"/>
      <c r="E2" s="100"/>
      <c r="F2" s="100"/>
      <c r="G2" s="101"/>
      <c r="H2" s="99" t="s">
        <v>351</v>
      </c>
      <c r="I2" s="100"/>
      <c r="J2" s="100"/>
      <c r="K2" s="100"/>
      <c r="L2" s="100"/>
      <c r="N2" t="s">
        <v>352</v>
      </c>
      <c r="P2" s="99" t="s">
        <v>350</v>
      </c>
      <c r="Q2" s="100"/>
      <c r="R2" s="100"/>
      <c r="S2" s="100"/>
      <c r="T2" s="101"/>
      <c r="U2" s="99" t="s">
        <v>351</v>
      </c>
      <c r="V2" s="100"/>
      <c r="W2" s="100"/>
      <c r="X2" s="100"/>
      <c r="Y2" s="100"/>
    </row>
    <row r="3" spans="1:25" x14ac:dyDescent="0.3">
      <c r="C3" s="61" t="s">
        <v>403</v>
      </c>
      <c r="D3" s="60" t="s">
        <v>355</v>
      </c>
      <c r="E3" s="60" t="s">
        <v>356</v>
      </c>
      <c r="F3" s="60" t="s">
        <v>404</v>
      </c>
      <c r="G3" s="64" t="s">
        <v>845</v>
      </c>
      <c r="H3" s="61" t="s">
        <v>403</v>
      </c>
      <c r="I3" s="60" t="s">
        <v>355</v>
      </c>
      <c r="J3" s="60" t="s">
        <v>356</v>
      </c>
      <c r="K3" s="60" t="s">
        <v>404</v>
      </c>
      <c r="L3" s="64" t="s">
        <v>845</v>
      </c>
      <c r="N3" s="62"/>
      <c r="O3" s="62"/>
      <c r="P3" s="61" t="s">
        <v>403</v>
      </c>
      <c r="Q3" s="60" t="s">
        <v>355</v>
      </c>
      <c r="R3" s="60" t="s">
        <v>356</v>
      </c>
      <c r="S3" s="60" t="s">
        <v>405</v>
      </c>
      <c r="T3" s="64" t="s">
        <v>845</v>
      </c>
      <c r="U3" s="61" t="s">
        <v>403</v>
      </c>
      <c r="V3" s="60" t="s">
        <v>355</v>
      </c>
      <c r="W3" s="60" t="s">
        <v>356</v>
      </c>
      <c r="X3" s="60" t="s">
        <v>405</v>
      </c>
      <c r="Y3" s="64" t="s">
        <v>845</v>
      </c>
    </row>
    <row r="4" spans="1:25" x14ac:dyDescent="0.3">
      <c r="A4" s="62">
        <v>6</v>
      </c>
      <c r="B4">
        <v>717</v>
      </c>
      <c r="C4" s="10">
        <v>3.290457672749028</v>
      </c>
      <c r="D4">
        <v>4.2277395552896602</v>
      </c>
      <c r="E4">
        <v>7.9602591986730378E-2</v>
      </c>
      <c r="F4">
        <v>19.393939393939394</v>
      </c>
      <c r="G4">
        <v>15.09433962264151</v>
      </c>
      <c r="H4" s="10">
        <v>4.796633270366562</v>
      </c>
      <c r="I4">
        <v>4.6340355323880349</v>
      </c>
      <c r="J4">
        <v>7.6516582578130599E-2</v>
      </c>
      <c r="K4">
        <v>1.5952143569292123</v>
      </c>
      <c r="L4">
        <v>1.6511867905056758</v>
      </c>
      <c r="N4" s="62">
        <v>0</v>
      </c>
      <c r="O4" s="63">
        <v>751</v>
      </c>
      <c r="P4" s="10">
        <v>9.3606607525237067</v>
      </c>
      <c r="Q4">
        <v>17.30651575405323</v>
      </c>
      <c r="R4">
        <v>2.5848883450596509</v>
      </c>
      <c r="S4">
        <v>27.614379084967322</v>
      </c>
      <c r="T4">
        <v>14.935925762262483</v>
      </c>
      <c r="U4" s="10">
        <v>1.2721959991009215</v>
      </c>
      <c r="V4">
        <v>2.2252191503708696</v>
      </c>
      <c r="W4">
        <v>0.22926500337154418</v>
      </c>
      <c r="X4">
        <v>18.021201413427562</v>
      </c>
      <c r="Y4">
        <v>10.303030303030303</v>
      </c>
    </row>
    <row r="5" spans="1:25" x14ac:dyDescent="0.3">
      <c r="A5" s="62">
        <v>5</v>
      </c>
      <c r="B5">
        <v>718</v>
      </c>
      <c r="C5" s="10"/>
      <c r="H5" s="10">
        <v>3.3706287158840879E-2</v>
      </c>
      <c r="I5">
        <v>1.1310331913299938</v>
      </c>
      <c r="J5">
        <v>1.8725715088244933E-3</v>
      </c>
      <c r="K5">
        <v>5.5555555555555554</v>
      </c>
      <c r="L5">
        <v>0.16556291390728478</v>
      </c>
      <c r="N5" s="62">
        <v>0</v>
      </c>
      <c r="O5" s="63">
        <v>851</v>
      </c>
      <c r="P5" s="10">
        <v>65.461725394896717</v>
      </c>
      <c r="Q5">
        <v>37.803766707168897</v>
      </c>
      <c r="R5">
        <v>17.65420844728046</v>
      </c>
      <c r="S5">
        <v>26.960556844547561</v>
      </c>
      <c r="T5">
        <v>46.685415829650459</v>
      </c>
      <c r="U5" s="10">
        <v>6.1181123898087568</v>
      </c>
      <c r="V5">
        <v>0.69806560134566864</v>
      </c>
      <c r="W5">
        <v>0.18502943650126155</v>
      </c>
      <c r="X5">
        <v>3.0261348005502064</v>
      </c>
      <c r="Y5">
        <v>26.506024096385545</v>
      </c>
    </row>
    <row r="6" spans="1:25" x14ac:dyDescent="0.3">
      <c r="A6" s="62">
        <v>5</v>
      </c>
      <c r="B6">
        <v>723</v>
      </c>
      <c r="C6" s="10">
        <v>1.724403387220939</v>
      </c>
      <c r="D6">
        <v>11.993841416474211</v>
      </c>
      <c r="E6">
        <v>0.2617397998460354</v>
      </c>
      <c r="F6">
        <v>15.178571428571427</v>
      </c>
      <c r="G6">
        <v>2.1822849807445444</v>
      </c>
      <c r="H6" s="10"/>
      <c r="N6" s="62">
        <v>0</v>
      </c>
      <c r="O6" s="63">
        <v>1068</v>
      </c>
      <c r="P6" s="10">
        <v>6.5088438308886971</v>
      </c>
      <c r="Q6">
        <v>3.3056514236410699</v>
      </c>
      <c r="R6">
        <v>0.6578947368421052</v>
      </c>
      <c r="S6">
        <v>10.107705053852527</v>
      </c>
      <c r="T6">
        <v>19.902120717781401</v>
      </c>
      <c r="U6" s="10">
        <v>1.0871609675356431</v>
      </c>
      <c r="V6">
        <v>0.55674679306323593</v>
      </c>
      <c r="W6">
        <v>0.20689914607079715</v>
      </c>
      <c r="X6">
        <v>19.031141868512112</v>
      </c>
      <c r="Y6">
        <v>37.162162162162161</v>
      </c>
    </row>
    <row r="7" spans="1:25" x14ac:dyDescent="0.3">
      <c r="A7" s="62">
        <v>3</v>
      </c>
      <c r="B7">
        <v>749</v>
      </c>
      <c r="C7" s="10">
        <v>8.9708863562801326</v>
      </c>
      <c r="D7">
        <v>2.483773700618388</v>
      </c>
      <c r="E7">
        <v>0.54513551728249943</v>
      </c>
      <c r="F7">
        <v>6.0767185719711359</v>
      </c>
      <c r="G7">
        <v>21.947873799725652</v>
      </c>
      <c r="H7" s="10">
        <v>1.2631748330517338</v>
      </c>
      <c r="I7">
        <v>0.24941668678091561</v>
      </c>
      <c r="J7">
        <v>9.6548394882935082E-2</v>
      </c>
      <c r="K7">
        <v>7.6433121019108281</v>
      </c>
      <c r="L7">
        <v>38.70967741935484</v>
      </c>
      <c r="N7" s="62">
        <v>1</v>
      </c>
      <c r="O7" s="63">
        <v>881</v>
      </c>
      <c r="P7" s="10">
        <v>3.2067807202562295</v>
      </c>
      <c r="Q7">
        <v>2.3709085227716584</v>
      </c>
      <c r="R7">
        <v>7.8118896961174907E-3</v>
      </c>
      <c r="S7">
        <v>0.24360535931790497</v>
      </c>
      <c r="T7">
        <v>0.32948929159802309</v>
      </c>
      <c r="U7" s="10">
        <v>0.76205492050978851</v>
      </c>
      <c r="V7">
        <v>0.49051810975342702</v>
      </c>
      <c r="W7">
        <v>6.1314763719178378E-2</v>
      </c>
      <c r="X7">
        <v>8.0459770114942533</v>
      </c>
      <c r="Y7">
        <v>12.5</v>
      </c>
    </row>
    <row r="8" spans="1:25" x14ac:dyDescent="0.3">
      <c r="A8" s="62">
        <v>0</v>
      </c>
      <c r="B8">
        <v>751</v>
      </c>
      <c r="C8" s="10">
        <v>9.3606607525237067</v>
      </c>
      <c r="D8">
        <v>17.30651575405323</v>
      </c>
      <c r="E8">
        <v>2.5848883450596509</v>
      </c>
      <c r="F8">
        <v>27.614379084967322</v>
      </c>
      <c r="G8">
        <v>14.935925762262483</v>
      </c>
      <c r="H8" s="10">
        <v>1.2721959991009215</v>
      </c>
      <c r="I8">
        <v>2.2252191503708696</v>
      </c>
      <c r="J8">
        <v>0.22926500337154418</v>
      </c>
      <c r="K8">
        <v>18.021201413427562</v>
      </c>
      <c r="L8">
        <v>10.303030303030303</v>
      </c>
      <c r="N8" s="62">
        <v>1</v>
      </c>
      <c r="O8" s="63">
        <v>921</v>
      </c>
      <c r="P8" s="10">
        <v>0.78426203578607445</v>
      </c>
      <c r="Q8">
        <v>1.113783899561736</v>
      </c>
      <c r="R8">
        <v>6.5904372755132296E-3</v>
      </c>
      <c r="S8">
        <v>0.84033613445378152</v>
      </c>
      <c r="T8">
        <v>0.59171597633136097</v>
      </c>
      <c r="U8" s="10">
        <v>0.2664673577486758</v>
      </c>
      <c r="V8">
        <v>1.2218503233353915</v>
      </c>
      <c r="W8">
        <v>0</v>
      </c>
      <c r="X8">
        <v>0</v>
      </c>
      <c r="Y8">
        <v>0</v>
      </c>
    </row>
    <row r="9" spans="1:25" x14ac:dyDescent="0.3">
      <c r="A9" s="62">
        <v>4</v>
      </c>
      <c r="B9">
        <v>753</v>
      </c>
      <c r="C9" s="10">
        <v>2.877697841726619</v>
      </c>
      <c r="D9">
        <v>1.4954328671893946</v>
      </c>
      <c r="E9">
        <v>7.2750788133538122E-2</v>
      </c>
      <c r="F9">
        <v>2.5280898876404492</v>
      </c>
      <c r="G9">
        <v>4.8648648648648649</v>
      </c>
      <c r="H9" s="10">
        <v>0.33499370518364441</v>
      </c>
      <c r="I9">
        <v>3.0171328479938695</v>
      </c>
      <c r="J9">
        <v>6.7874541573156713E-2</v>
      </c>
      <c r="K9">
        <v>20.261437908496731</v>
      </c>
      <c r="L9">
        <v>2.2496371552975325</v>
      </c>
      <c r="N9" s="62">
        <v>1</v>
      </c>
      <c r="O9" s="63">
        <v>941</v>
      </c>
      <c r="P9" s="10">
        <v>1.0250569476082005</v>
      </c>
      <c r="Q9">
        <v>1.2121705174096973</v>
      </c>
      <c r="R9">
        <v>3.2541490400260331E-2</v>
      </c>
      <c r="S9">
        <v>3.1746031746031744</v>
      </c>
      <c r="T9">
        <v>2.6845637583892619</v>
      </c>
      <c r="U9" s="10">
        <v>0.66581964972096697</v>
      </c>
      <c r="V9">
        <v>0.61757184901654905</v>
      </c>
      <c r="W9">
        <v>4.50312806574567E-2</v>
      </c>
      <c r="X9">
        <v>6.7632850241545892</v>
      </c>
      <c r="Y9">
        <v>7.291666666666667</v>
      </c>
    </row>
    <row r="10" spans="1:25" x14ac:dyDescent="0.3">
      <c r="A10" s="62">
        <v>5</v>
      </c>
      <c r="B10">
        <v>763</v>
      </c>
      <c r="C10" s="10">
        <v>8.8313748107562535</v>
      </c>
      <c r="D10">
        <v>3.5397592098623023</v>
      </c>
      <c r="E10">
        <v>0.49023141806646964</v>
      </c>
      <c r="F10">
        <v>5.5510204081632653</v>
      </c>
      <c r="G10">
        <v>12.164579606440071</v>
      </c>
      <c r="H10" s="10">
        <v>3.3126110124333925</v>
      </c>
      <c r="I10">
        <v>10.444049733570161</v>
      </c>
      <c r="J10">
        <v>1.2078152753108349</v>
      </c>
      <c r="K10">
        <v>36.461126005361933</v>
      </c>
      <c r="L10">
        <v>11.564625850340136</v>
      </c>
      <c r="N10" s="62">
        <v>1</v>
      </c>
      <c r="O10" s="63">
        <v>1067</v>
      </c>
      <c r="P10" s="10">
        <v>7.8448733840977516</v>
      </c>
      <c r="Q10">
        <v>5.2948468213210553</v>
      </c>
      <c r="R10">
        <v>3.0281565432973263</v>
      </c>
      <c r="S10">
        <v>38.60045146726862</v>
      </c>
      <c r="T10">
        <v>57.19063545150501</v>
      </c>
      <c r="U10" s="10">
        <v>0.81597856533917912</v>
      </c>
      <c r="V10">
        <v>1.0960906101571064</v>
      </c>
      <c r="W10">
        <v>0.82815734989648038</v>
      </c>
      <c r="X10">
        <v>101.49253731343283</v>
      </c>
      <c r="Y10">
        <v>75.555555555555557</v>
      </c>
    </row>
    <row r="11" spans="1:25" x14ac:dyDescent="0.3">
      <c r="A11" s="62">
        <v>2</v>
      </c>
      <c r="B11">
        <v>766</v>
      </c>
      <c r="C11" s="10">
        <v>4.0835847251857853</v>
      </c>
      <c r="D11">
        <v>2.3839305422706203</v>
      </c>
      <c r="E11">
        <v>0.18394525789125157</v>
      </c>
      <c r="F11">
        <v>4.5045045045045047</v>
      </c>
      <c r="G11">
        <v>7.716049382716049</v>
      </c>
      <c r="H11" s="10">
        <v>0.62817864434216408</v>
      </c>
      <c r="I11">
        <v>0.12805180057744114</v>
      </c>
      <c r="J11">
        <v>3.1408932217108207E-2</v>
      </c>
      <c r="K11">
        <v>5</v>
      </c>
      <c r="L11">
        <v>24.528301886792452</v>
      </c>
      <c r="N11" s="62">
        <v>2</v>
      </c>
      <c r="O11" s="63">
        <v>766</v>
      </c>
      <c r="P11" s="10">
        <v>4.0835847251857853</v>
      </c>
      <c r="Q11">
        <v>2.3839305422706203</v>
      </c>
      <c r="R11">
        <v>0.18394525789125157</v>
      </c>
      <c r="S11">
        <v>4.5045045045045047</v>
      </c>
      <c r="T11">
        <v>7.716049382716049</v>
      </c>
      <c r="U11" s="10">
        <v>0.62817864434216408</v>
      </c>
      <c r="V11">
        <v>0.12805180057744114</v>
      </c>
      <c r="W11">
        <v>3.1408932217108207E-2</v>
      </c>
      <c r="X11">
        <v>5</v>
      </c>
      <c r="Y11">
        <v>24.528301886792452</v>
      </c>
    </row>
    <row r="12" spans="1:25" x14ac:dyDescent="0.3">
      <c r="A12" s="62">
        <v>4</v>
      </c>
      <c r="B12">
        <v>800</v>
      </c>
      <c r="C12" s="10">
        <v>0.22224519330163325</v>
      </c>
      <c r="D12">
        <v>0.98459789125491004</v>
      </c>
      <c r="E12">
        <v>9.0448625180897246E-2</v>
      </c>
      <c r="F12">
        <v>40.697674418604649</v>
      </c>
      <c r="G12">
        <v>9.1863517060367457</v>
      </c>
      <c r="H12" s="10">
        <v>6.2710221766147878E-2</v>
      </c>
      <c r="I12">
        <v>1.100279345533322</v>
      </c>
      <c r="J12">
        <v>5.7009292514679892E-3</v>
      </c>
      <c r="K12">
        <v>9.0909090909090917</v>
      </c>
      <c r="L12">
        <v>0.5181347150259068</v>
      </c>
      <c r="N12" s="62">
        <v>2</v>
      </c>
      <c r="O12" s="63">
        <v>870</v>
      </c>
      <c r="P12" s="10">
        <v>15.27622647993814</v>
      </c>
      <c r="Q12">
        <v>12.465564738292011</v>
      </c>
      <c r="R12">
        <v>6.4610361714923954</v>
      </c>
      <c r="S12">
        <v>42.29471316085489</v>
      </c>
      <c r="T12">
        <v>51.933701657458563</v>
      </c>
      <c r="U12" s="10">
        <v>0.28004073319755601</v>
      </c>
      <c r="V12">
        <v>1.4129327902240327</v>
      </c>
      <c r="W12">
        <v>0.14002036659877801</v>
      </c>
      <c r="X12">
        <v>50</v>
      </c>
      <c r="Y12">
        <v>9.9099099099099099</v>
      </c>
    </row>
    <row r="13" spans="1:25" x14ac:dyDescent="0.3">
      <c r="A13" s="62">
        <v>5</v>
      </c>
      <c r="B13">
        <v>816</v>
      </c>
      <c r="C13" s="10">
        <v>6.1212361331220286</v>
      </c>
      <c r="D13">
        <v>10.122820919175911</v>
      </c>
      <c r="E13">
        <v>0.51505546751188591</v>
      </c>
      <c r="F13">
        <v>8.4142394822006477</v>
      </c>
      <c r="G13">
        <v>5.0880626223091969</v>
      </c>
      <c r="H13" s="10">
        <v>0.78757875787578757</v>
      </c>
      <c r="I13">
        <v>1.5976597659765976</v>
      </c>
      <c r="J13">
        <v>0.15751575157515751</v>
      </c>
      <c r="K13">
        <v>20</v>
      </c>
      <c r="L13">
        <v>9.8591549295774641</v>
      </c>
      <c r="N13" s="62">
        <v>2</v>
      </c>
      <c r="O13" s="63">
        <v>1092</v>
      </c>
      <c r="P13" s="10">
        <v>3.9594940257191915</v>
      </c>
      <c r="Q13">
        <v>8.7669504888047936</v>
      </c>
      <c r="R13">
        <v>0.71481131083780092</v>
      </c>
      <c r="S13">
        <v>18.053097345132745</v>
      </c>
      <c r="T13">
        <v>8.1534772182254205</v>
      </c>
      <c r="U13" s="10">
        <v>1.8129218900675024</v>
      </c>
      <c r="V13">
        <v>1.4754098360655739</v>
      </c>
      <c r="W13">
        <v>0.13500482160077146</v>
      </c>
      <c r="X13">
        <v>7.4468085106382977</v>
      </c>
      <c r="Y13">
        <v>9.1503267973856204</v>
      </c>
    </row>
    <row r="14" spans="1:25" x14ac:dyDescent="0.3">
      <c r="A14" s="62">
        <v>3</v>
      </c>
      <c r="B14">
        <v>818</v>
      </c>
      <c r="C14" s="10">
        <v>5.0079831769149887</v>
      </c>
      <c r="D14">
        <v>5.6076950036995212</v>
      </c>
      <c r="E14">
        <v>0.38163479886288404</v>
      </c>
      <c r="F14">
        <v>7.6205287713841372</v>
      </c>
      <c r="G14">
        <v>6.8055555555555554</v>
      </c>
      <c r="H14" s="10">
        <v>0.31430068098480879</v>
      </c>
      <c r="I14">
        <v>1.3836455266342731</v>
      </c>
      <c r="J14">
        <v>3.2513863550152636E-2</v>
      </c>
      <c r="K14">
        <v>10.344827586206897</v>
      </c>
      <c r="L14">
        <v>2.3498694516971277</v>
      </c>
    </row>
    <row r="15" spans="1:25" x14ac:dyDescent="0.3">
      <c r="A15" s="62">
        <v>5</v>
      </c>
      <c r="B15">
        <v>839</v>
      </c>
      <c r="C15" s="10">
        <v>8.2639193336256014</v>
      </c>
      <c r="D15">
        <v>8.7649527149746351</v>
      </c>
      <c r="E15">
        <v>0.93943759002943561</v>
      </c>
      <c r="F15">
        <v>11.367942402425161</v>
      </c>
      <c r="G15">
        <v>10.718113612004288</v>
      </c>
      <c r="H15" s="10">
        <v>0.90989384571799958</v>
      </c>
      <c r="I15">
        <v>1.8097888579665706</v>
      </c>
      <c r="J15">
        <v>0.10998716816371425</v>
      </c>
      <c r="K15">
        <v>12.087912087912088</v>
      </c>
      <c r="L15">
        <v>6.0773480662983426</v>
      </c>
      <c r="N15" t="s">
        <v>358</v>
      </c>
      <c r="P15" s="99" t="s">
        <v>350</v>
      </c>
      <c r="Q15" s="100"/>
      <c r="R15" s="100"/>
      <c r="S15" s="100"/>
      <c r="T15" s="101"/>
      <c r="U15" s="99" t="s">
        <v>351</v>
      </c>
      <c r="V15" s="100"/>
      <c r="W15" s="100"/>
      <c r="X15" s="100"/>
      <c r="Y15" s="100"/>
    </row>
    <row r="16" spans="1:25" x14ac:dyDescent="0.3">
      <c r="A16" s="62">
        <v>0</v>
      </c>
      <c r="B16">
        <v>851</v>
      </c>
      <c r="C16" s="10">
        <v>65.461725394896717</v>
      </c>
      <c r="D16">
        <v>37.803766707168897</v>
      </c>
      <c r="E16">
        <v>17.65420844728046</v>
      </c>
      <c r="F16">
        <v>26.960556844547561</v>
      </c>
      <c r="G16">
        <v>46.685415829650459</v>
      </c>
      <c r="H16" s="10">
        <v>6.1181123898087568</v>
      </c>
      <c r="I16">
        <v>0.69806560134566864</v>
      </c>
      <c r="J16">
        <v>0.18502943650126155</v>
      </c>
      <c r="K16">
        <v>3.0261348005502064</v>
      </c>
      <c r="L16">
        <v>26.506024096385545</v>
      </c>
      <c r="N16" s="62"/>
      <c r="O16" s="62"/>
      <c r="P16" s="61" t="s">
        <v>403</v>
      </c>
      <c r="Q16" s="60" t="s">
        <v>355</v>
      </c>
      <c r="R16" s="60" t="s">
        <v>356</v>
      </c>
      <c r="S16" s="60" t="s">
        <v>405</v>
      </c>
      <c r="T16" s="64" t="s">
        <v>845</v>
      </c>
      <c r="U16" s="61" t="s">
        <v>403</v>
      </c>
      <c r="V16" s="60" t="s">
        <v>355</v>
      </c>
      <c r="W16" s="60" t="s">
        <v>356</v>
      </c>
      <c r="X16" s="60" t="s">
        <v>405</v>
      </c>
      <c r="Y16" s="64" t="s">
        <v>845</v>
      </c>
    </row>
    <row r="17" spans="1:25" x14ac:dyDescent="0.3">
      <c r="A17" s="62">
        <v>4</v>
      </c>
      <c r="B17">
        <v>856</v>
      </c>
      <c r="C17" s="10">
        <v>4.9437746935467537</v>
      </c>
      <c r="D17">
        <v>1.560125620504508</v>
      </c>
      <c r="E17">
        <v>1.5196028771147807</v>
      </c>
      <c r="F17">
        <v>30.737704918032787</v>
      </c>
      <c r="G17">
        <v>97.402597402597408</v>
      </c>
      <c r="H17" s="10">
        <v>7.6403447472629864</v>
      </c>
      <c r="I17">
        <v>13.09671419714817</v>
      </c>
      <c r="J17">
        <v>2.9293242405455673</v>
      </c>
      <c r="K17">
        <v>38.414634146341463</v>
      </c>
      <c r="L17">
        <v>22.366863905325442</v>
      </c>
      <c r="N17" s="62">
        <v>3</v>
      </c>
      <c r="O17" s="63">
        <v>749</v>
      </c>
      <c r="P17" s="10">
        <v>8.9708863562801326</v>
      </c>
      <c r="Q17">
        <v>2.483773700618388</v>
      </c>
      <c r="R17">
        <v>0.54513551728249943</v>
      </c>
      <c r="S17">
        <v>6.0767185719711359</v>
      </c>
      <c r="T17">
        <v>21.947873799725652</v>
      </c>
      <c r="U17" s="10">
        <v>1.2631748330517338</v>
      </c>
      <c r="V17">
        <v>0.24941668678091561</v>
      </c>
      <c r="W17">
        <v>9.6548394882935082E-2</v>
      </c>
      <c r="X17">
        <v>7.6433121019108281</v>
      </c>
      <c r="Y17">
        <v>38.70967741935484</v>
      </c>
    </row>
    <row r="18" spans="1:25" x14ac:dyDescent="0.3">
      <c r="A18" s="62">
        <v>2</v>
      </c>
      <c r="B18">
        <v>870</v>
      </c>
      <c r="C18" s="10">
        <v>15.27622647993814</v>
      </c>
      <c r="D18">
        <v>12.465564738292011</v>
      </c>
      <c r="E18">
        <v>6.4610361714923954</v>
      </c>
      <c r="F18">
        <v>42.29471316085489</v>
      </c>
      <c r="G18">
        <v>51.933701657458563</v>
      </c>
      <c r="H18" s="10">
        <v>0.28004073319755601</v>
      </c>
      <c r="I18">
        <v>1.4129327902240327</v>
      </c>
      <c r="J18">
        <v>0.14002036659877801</v>
      </c>
      <c r="K18">
        <v>50</v>
      </c>
      <c r="L18">
        <v>9.9099099099099099</v>
      </c>
      <c r="N18" s="62">
        <v>3</v>
      </c>
      <c r="O18" s="63">
        <v>818</v>
      </c>
      <c r="P18" s="10">
        <v>5.0079831769149887</v>
      </c>
      <c r="Q18">
        <v>5.6076950036995212</v>
      </c>
      <c r="R18">
        <v>0.38163479886288404</v>
      </c>
      <c r="S18">
        <v>7.6205287713841372</v>
      </c>
      <c r="T18">
        <v>6.8055555555555554</v>
      </c>
      <c r="U18" s="10">
        <v>0.31430068098480879</v>
      </c>
      <c r="V18">
        <v>1.3836455266342731</v>
      </c>
      <c r="W18">
        <v>3.2513863550152636E-2</v>
      </c>
      <c r="X18">
        <v>10.344827586206897</v>
      </c>
      <c r="Y18">
        <v>2.3498694516971277</v>
      </c>
    </row>
    <row r="19" spans="1:25" x14ac:dyDescent="0.3">
      <c r="A19" s="62">
        <v>1</v>
      </c>
      <c r="B19">
        <v>881</v>
      </c>
      <c r="C19" s="10">
        <v>3.2067807202562295</v>
      </c>
      <c r="D19">
        <v>2.3709085227716584</v>
      </c>
      <c r="E19">
        <v>7.8118896961174907E-3</v>
      </c>
      <c r="F19">
        <v>0.24360535931790497</v>
      </c>
      <c r="G19">
        <v>0.32948929159802309</v>
      </c>
      <c r="H19" s="10">
        <v>0.76205492050978851</v>
      </c>
      <c r="I19">
        <v>0.49051810975342702</v>
      </c>
      <c r="J19">
        <v>6.1314763719178378E-2</v>
      </c>
      <c r="K19">
        <v>8.0459770114942533</v>
      </c>
      <c r="L19">
        <v>12.5</v>
      </c>
      <c r="N19" s="62">
        <v>3</v>
      </c>
      <c r="O19" s="63">
        <v>929</v>
      </c>
      <c r="P19" s="10">
        <v>0.39503571781281893</v>
      </c>
      <c r="Q19">
        <v>1.441880370016789</v>
      </c>
      <c r="R19">
        <v>1.3167857260427298E-2</v>
      </c>
      <c r="S19">
        <v>3.3333333333333335</v>
      </c>
      <c r="T19">
        <v>0.91324200913242004</v>
      </c>
      <c r="U19" s="10">
        <v>1.4426544842510221E-2</v>
      </c>
      <c r="V19">
        <v>0.29333974513104111</v>
      </c>
      <c r="W19">
        <v>0</v>
      </c>
      <c r="X19">
        <v>0</v>
      </c>
      <c r="Y19">
        <v>0</v>
      </c>
    </row>
    <row r="20" spans="1:25" x14ac:dyDescent="0.3">
      <c r="A20" s="62">
        <v>6</v>
      </c>
      <c r="B20">
        <v>882</v>
      </c>
      <c r="C20" s="10">
        <v>5.8981233243967823</v>
      </c>
      <c r="D20">
        <v>4.9651474530831106</v>
      </c>
      <c r="E20">
        <v>0.9115281501340482</v>
      </c>
      <c r="F20">
        <v>15.454545454545453</v>
      </c>
      <c r="G20">
        <v>18.358531317494599</v>
      </c>
      <c r="H20" s="10">
        <v>4.814413704834104</v>
      </c>
      <c r="I20">
        <v>5.8186472383577827</v>
      </c>
      <c r="J20">
        <v>5.907256079551048E-2</v>
      </c>
      <c r="K20">
        <v>1.2269938650306749</v>
      </c>
      <c r="L20">
        <v>1.015228426395939</v>
      </c>
      <c r="N20" s="62">
        <v>3</v>
      </c>
      <c r="O20" s="63">
        <v>977</v>
      </c>
      <c r="P20" s="10">
        <v>12.150589756018743</v>
      </c>
      <c r="Q20">
        <v>5.671352399418323</v>
      </c>
      <c r="R20">
        <v>1.8096623040878981</v>
      </c>
      <c r="S20">
        <v>14.893617021276595</v>
      </c>
      <c r="T20">
        <v>31.908831908831907</v>
      </c>
      <c r="U20" s="10">
        <v>19.365671641791042</v>
      </c>
      <c r="V20">
        <v>11.604477611940299</v>
      </c>
      <c r="W20">
        <v>0.19853579848616454</v>
      </c>
      <c r="X20">
        <v>1.0276172125883107</v>
      </c>
      <c r="Y20">
        <v>1.714898177920686</v>
      </c>
    </row>
    <row r="21" spans="1:25" x14ac:dyDescent="0.3">
      <c r="A21" s="62">
        <v>6</v>
      </c>
      <c r="B21">
        <v>885</v>
      </c>
      <c r="C21" s="10">
        <v>9.3129076293038064</v>
      </c>
      <c r="D21">
        <v>7.462460185044745</v>
      </c>
      <c r="E21">
        <v>0.24268163203397544</v>
      </c>
      <c r="F21">
        <v>2.6058631921824107</v>
      </c>
      <c r="G21">
        <v>3.2520325203252036</v>
      </c>
      <c r="H21" s="10">
        <v>0.68940969295041121</v>
      </c>
      <c r="I21">
        <v>1.7310178159950542</v>
      </c>
      <c r="J21">
        <v>0.11615054609490623</v>
      </c>
      <c r="K21">
        <v>16.847826086956523</v>
      </c>
      <c r="L21">
        <v>6.7099567099567103</v>
      </c>
      <c r="N21" s="62">
        <v>3</v>
      </c>
      <c r="O21" s="63">
        <v>1096</v>
      </c>
      <c r="P21" s="10">
        <v>0.30244530244530243</v>
      </c>
      <c r="Q21">
        <v>1.0102960102960103</v>
      </c>
      <c r="R21">
        <v>3.8610038610038609E-2</v>
      </c>
      <c r="S21">
        <v>12.76595744680851</v>
      </c>
      <c r="T21">
        <v>3.8216560509554141</v>
      </c>
      <c r="U21" s="10">
        <v>7.3583656483495696</v>
      </c>
      <c r="V21">
        <v>9.8602191159803549</v>
      </c>
      <c r="W21">
        <v>1.8889308651303362E-2</v>
      </c>
      <c r="X21">
        <v>0.25706940874035988</v>
      </c>
      <c r="Y21">
        <v>0.19157088122605362</v>
      </c>
    </row>
    <row r="22" spans="1:25" x14ac:dyDescent="0.3">
      <c r="A22" s="62">
        <v>1</v>
      </c>
      <c r="B22">
        <v>921</v>
      </c>
      <c r="C22" s="10">
        <v>0.78426203578607445</v>
      </c>
      <c r="D22">
        <v>1.113783899561736</v>
      </c>
      <c r="E22">
        <v>6.5904372755132296E-3</v>
      </c>
      <c r="F22">
        <v>0.84033613445378152</v>
      </c>
      <c r="G22">
        <v>0.59171597633136097</v>
      </c>
      <c r="H22" s="10">
        <v>0.2664673577486758</v>
      </c>
      <c r="I22">
        <v>1.2218503233353915</v>
      </c>
      <c r="J22">
        <v>0</v>
      </c>
      <c r="K22">
        <v>0</v>
      </c>
      <c r="L22">
        <v>0</v>
      </c>
      <c r="N22" s="62">
        <v>4</v>
      </c>
      <c r="O22" s="63">
        <v>753</v>
      </c>
      <c r="P22" s="10">
        <v>2.877697841726619</v>
      </c>
      <c r="Q22">
        <v>1.4954328671893946</v>
      </c>
      <c r="R22">
        <v>7.2750788133538122E-2</v>
      </c>
      <c r="S22">
        <v>2.5280898876404492</v>
      </c>
      <c r="T22">
        <v>4.8648648648648649</v>
      </c>
      <c r="U22" s="10">
        <v>0.33499370518364441</v>
      </c>
      <c r="V22">
        <v>3.0171328479938695</v>
      </c>
      <c r="W22">
        <v>6.7874541573156713E-2</v>
      </c>
      <c r="X22">
        <v>20.261437908496731</v>
      </c>
      <c r="Y22">
        <v>2.2496371552975325</v>
      </c>
    </row>
    <row r="23" spans="1:25" x14ac:dyDescent="0.3">
      <c r="A23" s="62">
        <v>3</v>
      </c>
      <c r="B23">
        <v>929</v>
      </c>
      <c r="C23" s="10">
        <v>0.39503571781281893</v>
      </c>
      <c r="D23">
        <v>1.441880370016789</v>
      </c>
      <c r="E23">
        <v>1.3167857260427298E-2</v>
      </c>
      <c r="F23">
        <v>3.3333333333333335</v>
      </c>
      <c r="G23">
        <v>0.91324200913242004</v>
      </c>
      <c r="H23" s="10">
        <v>1.4426544842510221E-2</v>
      </c>
      <c r="I23">
        <v>0.29333974513104111</v>
      </c>
      <c r="J23">
        <v>0</v>
      </c>
      <c r="K23">
        <v>0</v>
      </c>
      <c r="L23">
        <v>0</v>
      </c>
      <c r="N23" s="62">
        <v>4</v>
      </c>
      <c r="O23" s="63">
        <v>800</v>
      </c>
      <c r="P23" s="10">
        <v>0.22224519330163325</v>
      </c>
      <c r="Q23">
        <v>0.98459789125491004</v>
      </c>
      <c r="R23">
        <v>9.0448625180897246E-2</v>
      </c>
      <c r="S23">
        <v>40.697674418604649</v>
      </c>
      <c r="T23">
        <v>9.1863517060367457</v>
      </c>
      <c r="U23" s="10">
        <v>6.2710221766147878E-2</v>
      </c>
      <c r="V23">
        <v>1.100279345533322</v>
      </c>
      <c r="W23">
        <v>5.7009292514679892E-3</v>
      </c>
      <c r="X23">
        <v>9.0909090909090917</v>
      </c>
      <c r="Y23">
        <v>0.5181347150259068</v>
      </c>
    </row>
    <row r="24" spans="1:25" x14ac:dyDescent="0.3">
      <c r="A24" s="62">
        <v>1</v>
      </c>
      <c r="B24">
        <v>941</v>
      </c>
      <c r="C24" s="10">
        <v>1.0250569476082005</v>
      </c>
      <c r="D24">
        <v>1.2121705174096973</v>
      </c>
      <c r="E24">
        <v>3.2541490400260331E-2</v>
      </c>
      <c r="F24">
        <v>3.1746031746031744</v>
      </c>
      <c r="G24">
        <v>2.6845637583892619</v>
      </c>
      <c r="H24" s="10">
        <v>0.66581964972096697</v>
      </c>
      <c r="I24">
        <v>0.61757184901654905</v>
      </c>
      <c r="J24">
        <v>4.50312806574567E-2</v>
      </c>
      <c r="K24">
        <v>6.7632850241545892</v>
      </c>
      <c r="L24">
        <v>7.291666666666667</v>
      </c>
      <c r="N24" s="62">
        <v>4</v>
      </c>
      <c r="O24" s="63">
        <v>856</v>
      </c>
      <c r="P24" s="10">
        <v>4.9437746935467537</v>
      </c>
      <c r="Q24">
        <v>1.560125620504508</v>
      </c>
      <c r="R24">
        <v>1.5196028771147807</v>
      </c>
      <c r="S24">
        <v>30.737704918032787</v>
      </c>
      <c r="T24">
        <v>97.402597402597408</v>
      </c>
      <c r="U24" s="10">
        <v>7.6403447472629864</v>
      </c>
      <c r="V24">
        <v>13.09671419714817</v>
      </c>
      <c r="W24">
        <v>2.9293242405455673</v>
      </c>
      <c r="X24">
        <v>38.414634146341463</v>
      </c>
      <c r="Y24">
        <v>22.366863905325442</v>
      </c>
    </row>
    <row r="25" spans="1:25" x14ac:dyDescent="0.3">
      <c r="A25" s="62">
        <v>4</v>
      </c>
      <c r="B25">
        <v>955</v>
      </c>
      <c r="C25" s="10">
        <v>8.1868743047830925</v>
      </c>
      <c r="D25">
        <v>12.019704433497537</v>
      </c>
      <c r="E25">
        <v>3.2226283171778167</v>
      </c>
      <c r="F25">
        <v>39.363354037267079</v>
      </c>
      <c r="G25">
        <v>26.811210999471179</v>
      </c>
      <c r="H25" s="10">
        <v>0.66982330523155098</v>
      </c>
      <c r="I25">
        <v>0.61207991684952068</v>
      </c>
      <c r="J25">
        <v>0.13858413211687262</v>
      </c>
      <c r="K25">
        <v>20.689655172413794</v>
      </c>
      <c r="L25">
        <v>22.641509433962266</v>
      </c>
      <c r="N25" s="62">
        <v>4</v>
      </c>
      <c r="O25" s="63">
        <v>955</v>
      </c>
      <c r="P25" s="10">
        <v>8.1868743047830925</v>
      </c>
      <c r="Q25">
        <v>12.019704433497537</v>
      </c>
      <c r="R25">
        <v>3.2226283171778167</v>
      </c>
      <c r="S25">
        <v>39.363354037267079</v>
      </c>
      <c r="T25">
        <v>26.811210999471179</v>
      </c>
      <c r="U25" s="10">
        <v>0.66982330523155098</v>
      </c>
      <c r="V25">
        <v>0.61207991684952068</v>
      </c>
      <c r="W25">
        <v>0.13858413211687262</v>
      </c>
      <c r="X25" s="76">
        <v>20.689655172413794</v>
      </c>
      <c r="Y25">
        <v>22.641509433962266</v>
      </c>
    </row>
    <row r="26" spans="1:25" x14ac:dyDescent="0.3">
      <c r="A26" s="62">
        <v>3</v>
      </c>
      <c r="B26">
        <v>977</v>
      </c>
      <c r="C26" s="10">
        <v>12.150589756018743</v>
      </c>
      <c r="D26">
        <v>5.671352399418323</v>
      </c>
      <c r="E26">
        <v>1.8096623040878981</v>
      </c>
      <c r="F26">
        <v>14.893617021276595</v>
      </c>
      <c r="G26">
        <v>31.908831908831907</v>
      </c>
      <c r="H26" s="10">
        <v>19.365671641791042</v>
      </c>
      <c r="I26">
        <v>11.604477611940299</v>
      </c>
      <c r="J26">
        <v>0.19853579848616454</v>
      </c>
      <c r="K26">
        <v>1.0276172125883107</v>
      </c>
      <c r="L26">
        <v>1.714898177920686</v>
      </c>
      <c r="N26" s="62">
        <v>4</v>
      </c>
      <c r="O26" s="63">
        <v>1076</v>
      </c>
      <c r="P26" s="10">
        <v>1.248570339306138</v>
      </c>
      <c r="Q26">
        <v>0.81490659550133437</v>
      </c>
      <c r="R26">
        <v>3.3358749523446439E-2</v>
      </c>
      <c r="S26">
        <v>2.6717557251908395</v>
      </c>
      <c r="T26">
        <v>4.0935672514619883</v>
      </c>
      <c r="U26" s="10">
        <v>6.2800263761107799E-3</v>
      </c>
      <c r="V26">
        <v>0.28050784479961482</v>
      </c>
      <c r="W26">
        <v>0</v>
      </c>
      <c r="X26">
        <v>0</v>
      </c>
      <c r="Y26">
        <v>0</v>
      </c>
    </row>
    <row r="27" spans="1:25" x14ac:dyDescent="0.3">
      <c r="A27" s="62">
        <v>6</v>
      </c>
      <c r="B27">
        <v>1003</v>
      </c>
      <c r="C27" s="10">
        <v>2.4289045700960052</v>
      </c>
      <c r="D27">
        <v>4.0764408370937941</v>
      </c>
      <c r="E27">
        <v>0.74502559132620605</v>
      </c>
      <c r="F27">
        <v>30.673316708229425</v>
      </c>
      <c r="G27">
        <v>18.276374442793461</v>
      </c>
      <c r="H27" s="10">
        <v>0.13393604553825547</v>
      </c>
      <c r="I27">
        <v>3.3149171270718232</v>
      </c>
      <c r="J27">
        <v>6.6968022769127736E-2</v>
      </c>
      <c r="K27">
        <v>50</v>
      </c>
      <c r="L27">
        <v>2.0202020202020203</v>
      </c>
    </row>
    <row r="28" spans="1:25" x14ac:dyDescent="0.3">
      <c r="A28" s="62">
        <v>1</v>
      </c>
      <c r="B28">
        <v>1067</v>
      </c>
      <c r="C28" s="10">
        <v>7.8448733840977516</v>
      </c>
      <c r="D28">
        <v>5.2948468213210553</v>
      </c>
      <c r="E28">
        <v>3.0281565432973263</v>
      </c>
      <c r="F28">
        <v>38.60045146726862</v>
      </c>
      <c r="G28">
        <v>57.19063545150501</v>
      </c>
      <c r="H28" s="10">
        <v>0.81597856533917912</v>
      </c>
      <c r="I28">
        <v>1.0960906101571064</v>
      </c>
      <c r="J28">
        <v>0.82815734989648038</v>
      </c>
      <c r="K28">
        <v>101.49253731343283</v>
      </c>
      <c r="L28">
        <v>75.555555555555557</v>
      </c>
      <c r="N28" t="s">
        <v>359</v>
      </c>
      <c r="P28" s="99" t="s">
        <v>350</v>
      </c>
      <c r="Q28" s="100"/>
      <c r="R28" s="100"/>
      <c r="S28" s="100"/>
      <c r="T28" s="101"/>
      <c r="U28" s="99" t="s">
        <v>351</v>
      </c>
      <c r="V28" s="100"/>
      <c r="W28" s="100"/>
      <c r="X28" s="100"/>
      <c r="Y28" s="100"/>
    </row>
    <row r="29" spans="1:25" x14ac:dyDescent="0.3">
      <c r="A29" s="62">
        <v>0</v>
      </c>
      <c r="B29">
        <v>1068</v>
      </c>
      <c r="C29" s="10">
        <v>6.5088438308886971</v>
      </c>
      <c r="D29">
        <v>3.3056514236410699</v>
      </c>
      <c r="E29">
        <v>0.6578947368421052</v>
      </c>
      <c r="F29">
        <v>10.107705053852527</v>
      </c>
      <c r="G29">
        <v>19.902120717781401</v>
      </c>
      <c r="H29" s="10">
        <v>1.0871609675356431</v>
      </c>
      <c r="I29">
        <v>0.55674679306323593</v>
      </c>
      <c r="J29">
        <v>0.20689914607079715</v>
      </c>
      <c r="K29">
        <v>19.031141868512112</v>
      </c>
      <c r="L29">
        <v>37.162162162162161</v>
      </c>
      <c r="N29" s="62"/>
      <c r="O29" s="62"/>
      <c r="P29" s="61" t="s">
        <v>403</v>
      </c>
      <c r="Q29" s="60" t="s">
        <v>355</v>
      </c>
      <c r="R29" s="60" t="s">
        <v>356</v>
      </c>
      <c r="S29" s="60" t="s">
        <v>405</v>
      </c>
      <c r="T29" s="64" t="s">
        <v>845</v>
      </c>
      <c r="U29" s="61" t="s">
        <v>403</v>
      </c>
      <c r="V29" s="60" t="s">
        <v>355</v>
      </c>
      <c r="W29" s="60" t="s">
        <v>356</v>
      </c>
      <c r="X29" s="60" t="s">
        <v>405</v>
      </c>
      <c r="Y29" s="64" t="s">
        <v>845</v>
      </c>
    </row>
    <row r="30" spans="1:25" x14ac:dyDescent="0.3">
      <c r="A30" s="62">
        <v>6</v>
      </c>
      <c r="B30">
        <v>1075</v>
      </c>
      <c r="C30" s="10">
        <v>18.233671513394736</v>
      </c>
      <c r="D30">
        <v>5.862826686614615</v>
      </c>
      <c r="E30">
        <v>2.0851839730702695</v>
      </c>
      <c r="F30">
        <v>11.435897435897434</v>
      </c>
      <c r="G30">
        <v>35.566188197767147</v>
      </c>
      <c r="H30" s="10">
        <v>0.46028742392471739</v>
      </c>
      <c r="I30">
        <v>1.1353756456809698</v>
      </c>
      <c r="J30">
        <v>0.15854344601851378</v>
      </c>
      <c r="K30">
        <v>34.444444444444443</v>
      </c>
      <c r="L30">
        <v>13.963963963963963</v>
      </c>
      <c r="N30" s="62">
        <v>5</v>
      </c>
      <c r="O30" s="63">
        <v>718</v>
      </c>
      <c r="P30" s="10"/>
      <c r="U30" s="10">
        <v>3.3706287158840879E-2</v>
      </c>
      <c r="V30">
        <v>1.1310331913299938</v>
      </c>
      <c r="W30">
        <v>1.8725715088244933E-3</v>
      </c>
      <c r="X30">
        <v>5.5555555555555554</v>
      </c>
      <c r="Y30">
        <v>0.16556291390728478</v>
      </c>
    </row>
    <row r="31" spans="1:25" x14ac:dyDescent="0.3">
      <c r="A31" s="62">
        <v>4</v>
      </c>
      <c r="B31">
        <v>1076</v>
      </c>
      <c r="C31" s="10">
        <v>1.248570339306138</v>
      </c>
      <c r="D31">
        <v>0.81490659550133437</v>
      </c>
      <c r="E31">
        <v>3.3358749523446439E-2</v>
      </c>
      <c r="F31">
        <v>2.6717557251908395</v>
      </c>
      <c r="G31">
        <v>4.0935672514619883</v>
      </c>
      <c r="H31" s="10">
        <v>6.2800263761107799E-3</v>
      </c>
      <c r="I31">
        <v>0.28050784479961482</v>
      </c>
      <c r="J31">
        <v>0</v>
      </c>
      <c r="K31">
        <v>0</v>
      </c>
      <c r="L31">
        <v>0</v>
      </c>
      <c r="N31" s="62">
        <v>5</v>
      </c>
      <c r="O31" s="63">
        <v>723</v>
      </c>
      <c r="P31" s="10">
        <v>1.724403387220939</v>
      </c>
      <c r="Q31">
        <v>11.993841416474211</v>
      </c>
      <c r="R31">
        <v>0.2617397998460354</v>
      </c>
      <c r="S31">
        <v>15.178571428571427</v>
      </c>
      <c r="T31">
        <v>2.1822849807445444</v>
      </c>
      <c r="U31" s="10"/>
    </row>
    <row r="32" spans="1:25" x14ac:dyDescent="0.3">
      <c r="A32" s="62">
        <v>2</v>
      </c>
      <c r="B32">
        <v>1092</v>
      </c>
      <c r="C32" s="10">
        <v>3.9594940257191915</v>
      </c>
      <c r="D32">
        <v>8.7669504888047936</v>
      </c>
      <c r="E32">
        <v>0.71481131083780092</v>
      </c>
      <c r="F32">
        <v>18.053097345132745</v>
      </c>
      <c r="G32">
        <v>8.1534772182254205</v>
      </c>
      <c r="H32" s="10">
        <v>1.8129218900675024</v>
      </c>
      <c r="I32">
        <v>1.4754098360655739</v>
      </c>
      <c r="J32">
        <v>0.13500482160077146</v>
      </c>
      <c r="K32">
        <v>7.4468085106382977</v>
      </c>
      <c r="L32">
        <v>9.1503267973856204</v>
      </c>
      <c r="N32" s="62">
        <v>5</v>
      </c>
      <c r="O32" s="63">
        <v>763</v>
      </c>
      <c r="P32" s="10">
        <v>8.8313748107562535</v>
      </c>
      <c r="Q32">
        <v>3.5397592098623023</v>
      </c>
      <c r="R32">
        <v>0.49023141806646964</v>
      </c>
      <c r="S32">
        <v>5.5510204081632653</v>
      </c>
      <c r="T32">
        <v>12.164579606440071</v>
      </c>
      <c r="U32" s="10">
        <v>3.3126110124333925</v>
      </c>
      <c r="V32">
        <v>10.444049733570161</v>
      </c>
      <c r="W32">
        <v>1.2078152753108349</v>
      </c>
      <c r="X32">
        <v>36.461126005361933</v>
      </c>
      <c r="Y32">
        <v>11.564625850340136</v>
      </c>
    </row>
    <row r="33" spans="1:25" x14ac:dyDescent="0.3">
      <c r="A33" s="62">
        <v>3</v>
      </c>
      <c r="B33">
        <v>1096</v>
      </c>
      <c r="C33" s="10">
        <v>0.30244530244530243</v>
      </c>
      <c r="D33">
        <v>1.0102960102960103</v>
      </c>
      <c r="E33">
        <v>3.8610038610038609E-2</v>
      </c>
      <c r="F33">
        <v>12.76595744680851</v>
      </c>
      <c r="G33">
        <v>3.8216560509554141</v>
      </c>
      <c r="H33" s="10">
        <v>7.3583656483495696</v>
      </c>
      <c r="I33">
        <v>9.8602191159803549</v>
      </c>
      <c r="J33">
        <v>1.8889308651303362E-2</v>
      </c>
      <c r="K33">
        <v>0.25706940874035988</v>
      </c>
      <c r="L33">
        <v>0.19157088122605362</v>
      </c>
      <c r="N33" s="62">
        <v>5</v>
      </c>
      <c r="O33" s="63">
        <v>816</v>
      </c>
      <c r="P33" s="10">
        <v>6.1212361331220286</v>
      </c>
      <c r="Q33">
        <v>10.122820919175911</v>
      </c>
      <c r="R33">
        <v>0.51505546751188591</v>
      </c>
      <c r="S33">
        <v>8.4142394822006477</v>
      </c>
      <c r="T33">
        <v>5.0880626223091969</v>
      </c>
      <c r="U33" s="10">
        <v>0.78757875787578757</v>
      </c>
      <c r="V33">
        <v>1.5976597659765976</v>
      </c>
      <c r="W33">
        <v>0.15751575157515751</v>
      </c>
      <c r="X33">
        <v>20</v>
      </c>
      <c r="Y33">
        <v>9.8591549295774641</v>
      </c>
    </row>
    <row r="34" spans="1:25" x14ac:dyDescent="0.3">
      <c r="N34" s="62">
        <v>5</v>
      </c>
      <c r="O34" s="63">
        <v>839</v>
      </c>
      <c r="P34" s="10">
        <v>8.2639193336256014</v>
      </c>
      <c r="Q34">
        <v>8.7649527149746351</v>
      </c>
      <c r="R34">
        <v>0.93943759002943561</v>
      </c>
      <c r="S34">
        <v>11.367942402425161</v>
      </c>
      <c r="T34">
        <v>10.718113612004288</v>
      </c>
      <c r="U34" s="10">
        <v>0.90989384571799958</v>
      </c>
      <c r="V34">
        <v>1.8097888579665706</v>
      </c>
      <c r="W34">
        <v>0.10998716816371425</v>
      </c>
      <c r="X34">
        <v>12.087912087912088</v>
      </c>
      <c r="Y34">
        <v>6.0773480662983426</v>
      </c>
    </row>
    <row r="35" spans="1:25" x14ac:dyDescent="0.3">
      <c r="A35" t="s">
        <v>360</v>
      </c>
      <c r="C35">
        <f>AVERAGE(C4:C33)</f>
        <v>7.7904348053000643</v>
      </c>
      <c r="D35">
        <f t="shared" ref="D35:K35" si="0">AVERAGE(D4:D33)</f>
        <v>6.4182704581001522</v>
      </c>
      <c r="E35">
        <f t="shared" si="0"/>
        <v>1.5630817488728335</v>
      </c>
      <c r="F35">
        <f t="shared" si="0"/>
        <v>15.626138695419559</v>
      </c>
      <c r="G35">
        <f>AVERAGE(G4:G33)</f>
        <v>18.571701845416253</v>
      </c>
      <c r="H35" s="65">
        <f t="shared" si="0"/>
        <v>2.2992238797590114</v>
      </c>
      <c r="I35">
        <f t="shared" si="0"/>
        <v>2.8633377452081956</v>
      </c>
      <c r="J35">
        <f t="shared" si="0"/>
        <v>0.25188083567261094</v>
      </c>
      <c r="K35">
        <f t="shared" si="0"/>
        <v>17.406055895586473</v>
      </c>
      <c r="L35">
        <f>AVERAGE(L4:L33)</f>
        <v>12.29918510996019</v>
      </c>
      <c r="N35" s="62">
        <v>6</v>
      </c>
      <c r="O35" s="63">
        <v>717</v>
      </c>
      <c r="P35" s="10">
        <v>3.290457672749028</v>
      </c>
      <c r="Q35">
        <v>4.2277395552896602</v>
      </c>
      <c r="R35">
        <v>7.9602591986730378E-2</v>
      </c>
      <c r="S35">
        <v>19.393939393939394</v>
      </c>
      <c r="T35">
        <v>15.09433962264151</v>
      </c>
      <c r="U35" s="10">
        <v>4.796633270366562</v>
      </c>
      <c r="V35">
        <v>4.6340355323880349</v>
      </c>
      <c r="W35">
        <v>7.6516582578130599E-2</v>
      </c>
      <c r="X35">
        <v>1.5952143569292123</v>
      </c>
      <c r="Y35">
        <v>1.6511867905056758</v>
      </c>
    </row>
    <row r="36" spans="1:25" x14ac:dyDescent="0.3">
      <c r="A36" t="s">
        <v>361</v>
      </c>
      <c r="C36">
        <f>MEDIAN(C4:C33)</f>
        <v>5.0079831769149887</v>
      </c>
      <c r="D36">
        <f t="shared" ref="D36:K36" si="1">MEDIAN(D4:D33)</f>
        <v>4.2277395552896602</v>
      </c>
      <c r="E36">
        <f t="shared" si="1"/>
        <v>0.51505546751188591</v>
      </c>
      <c r="F36">
        <f t="shared" si="1"/>
        <v>11.435897435897434</v>
      </c>
      <c r="G36">
        <f>MEDIAN(G4:G33)</f>
        <v>10.718113612004288</v>
      </c>
      <c r="H36" s="65">
        <f t="shared" si="1"/>
        <v>0.76205492050978851</v>
      </c>
      <c r="I36">
        <f t="shared" si="1"/>
        <v>1.3836455266342731</v>
      </c>
      <c r="J36">
        <f t="shared" si="1"/>
        <v>9.6548394882935082E-2</v>
      </c>
      <c r="K36">
        <f t="shared" si="1"/>
        <v>9.0909090909090917</v>
      </c>
      <c r="L36">
        <f>MEDIAN(L4:L33)</f>
        <v>7.291666666666667</v>
      </c>
      <c r="N36" s="62">
        <v>6</v>
      </c>
      <c r="O36" s="63">
        <v>882</v>
      </c>
      <c r="P36" s="10">
        <v>5.8981233243967823</v>
      </c>
      <c r="Q36">
        <v>4.9651474530831106</v>
      </c>
      <c r="R36">
        <v>0.9115281501340482</v>
      </c>
      <c r="S36">
        <v>15.454545454545453</v>
      </c>
      <c r="T36">
        <v>18.358531317494599</v>
      </c>
      <c r="U36" s="10">
        <v>4.814413704834104</v>
      </c>
      <c r="V36">
        <v>5.8186472383577827</v>
      </c>
      <c r="W36">
        <v>5.907256079551048E-2</v>
      </c>
      <c r="X36">
        <v>1.2269938650306749</v>
      </c>
      <c r="Y36">
        <v>1.015228426395939</v>
      </c>
    </row>
    <row r="37" spans="1:25" x14ac:dyDescent="0.3">
      <c r="N37" s="62">
        <v>6</v>
      </c>
      <c r="O37" s="63">
        <v>885</v>
      </c>
      <c r="P37" s="10">
        <v>9.3129076293038064</v>
      </c>
      <c r="Q37">
        <v>7.462460185044745</v>
      </c>
      <c r="R37">
        <v>0.24268163203397544</v>
      </c>
      <c r="S37">
        <v>2.6058631921824107</v>
      </c>
      <c r="T37">
        <v>3.2520325203252036</v>
      </c>
      <c r="U37" s="10">
        <v>0.68940969295041121</v>
      </c>
      <c r="V37">
        <v>1.7310178159950542</v>
      </c>
      <c r="W37">
        <v>0.11615054609490623</v>
      </c>
      <c r="X37">
        <v>16.847826086956523</v>
      </c>
      <c r="Y37">
        <v>6.7099567099567103</v>
      </c>
    </row>
    <row r="38" spans="1:25" x14ac:dyDescent="0.3">
      <c r="N38" s="62">
        <v>6</v>
      </c>
      <c r="O38" s="63">
        <v>1003</v>
      </c>
      <c r="P38" s="10">
        <v>2.4289045700960052</v>
      </c>
      <c r="Q38">
        <v>4.0764408370937941</v>
      </c>
      <c r="R38">
        <v>0.74502559132620605</v>
      </c>
      <c r="S38">
        <v>30.673316708229425</v>
      </c>
      <c r="T38">
        <v>18.276374442793461</v>
      </c>
      <c r="U38" s="10">
        <v>0.13393604553825547</v>
      </c>
      <c r="V38">
        <v>3.3149171270718232</v>
      </c>
      <c r="W38">
        <v>6.6968022769127736E-2</v>
      </c>
      <c r="X38">
        <v>50</v>
      </c>
      <c r="Y38">
        <v>2.0202020202020203</v>
      </c>
    </row>
    <row r="39" spans="1:25" x14ac:dyDescent="0.3">
      <c r="N39" s="62">
        <v>6</v>
      </c>
      <c r="O39" s="63">
        <v>1075</v>
      </c>
      <c r="P39" s="10">
        <v>18.233671513394736</v>
      </c>
      <c r="Q39">
        <v>5.862826686614615</v>
      </c>
      <c r="R39">
        <v>2.0851839730702695</v>
      </c>
      <c r="S39">
        <v>11.435897435897434</v>
      </c>
      <c r="T39">
        <v>35.566188197767147</v>
      </c>
      <c r="U39" s="10">
        <v>0.46028742392471739</v>
      </c>
      <c r="V39">
        <v>1.1353756456809698</v>
      </c>
      <c r="W39">
        <v>0.15854344601851378</v>
      </c>
      <c r="X39">
        <v>34.444444444444443</v>
      </c>
      <c r="Y39">
        <v>13.963963963963963</v>
      </c>
    </row>
  </sheetData>
  <mergeCells count="8">
    <mergeCell ref="P28:T28"/>
    <mergeCell ref="U28:Y28"/>
    <mergeCell ref="C2:G2"/>
    <mergeCell ref="H2:L2"/>
    <mergeCell ref="P2:T2"/>
    <mergeCell ref="U2:Y2"/>
    <mergeCell ref="P15:T15"/>
    <mergeCell ref="U15:Y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11CA-E0F1-4A51-81A7-B471FDC73CC8}">
  <dimension ref="A1:AC302"/>
  <sheetViews>
    <sheetView workbookViewId="0">
      <selection activeCell="P293" sqref="P293:AC293"/>
    </sheetView>
  </sheetViews>
  <sheetFormatPr defaultRowHeight="14.4" x14ac:dyDescent="0.3"/>
  <cols>
    <col min="1" max="1" width="12.33203125" customWidth="1"/>
    <col min="11" max="11" width="15.33203125" customWidth="1"/>
    <col min="12" max="13" width="12.44140625" customWidth="1"/>
    <col min="14" max="14" width="12.109375" customWidth="1"/>
    <col min="16" max="17" width="13.6640625" customWidth="1"/>
    <col min="26" max="26" width="15.88671875" customWidth="1"/>
    <col min="27" max="28" width="12.109375" customWidth="1"/>
    <col min="29" max="29" width="11.88671875" customWidth="1"/>
  </cols>
  <sheetData>
    <row r="1" spans="1:29" x14ac:dyDescent="0.3">
      <c r="A1" s="36" t="s">
        <v>406</v>
      </c>
    </row>
    <row r="2" spans="1:29" x14ac:dyDescent="0.3">
      <c r="A2" s="102" t="s">
        <v>351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P2" s="102" t="s">
        <v>408</v>
      </c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</row>
    <row r="3" spans="1:29" x14ac:dyDescent="0.3">
      <c r="A3" s="2"/>
      <c r="K3" t="s">
        <v>108</v>
      </c>
      <c r="L3" t="s">
        <v>407</v>
      </c>
      <c r="M3" t="s">
        <v>844</v>
      </c>
      <c r="P3" s="2"/>
      <c r="Q3" s="2"/>
      <c r="Z3" t="s">
        <v>108</v>
      </c>
      <c r="AA3" t="s">
        <v>407</v>
      </c>
      <c r="AB3" t="s">
        <v>844</v>
      </c>
    </row>
    <row r="4" spans="1:29" x14ac:dyDescent="0.3">
      <c r="A4" t="s">
        <v>409</v>
      </c>
      <c r="B4" t="s">
        <v>2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48</v>
      </c>
      <c r="K4">
        <f>(E6-E12)</f>
        <v>0</v>
      </c>
      <c r="N4" t="s">
        <v>410</v>
      </c>
      <c r="P4" t="s">
        <v>409</v>
      </c>
      <c r="Q4" t="s">
        <v>2</v>
      </c>
      <c r="R4" t="s">
        <v>5</v>
      </c>
      <c r="S4" t="s">
        <v>6</v>
      </c>
      <c r="T4" t="s">
        <v>7</v>
      </c>
      <c r="U4" t="s">
        <v>8</v>
      </c>
      <c r="V4" t="s">
        <v>9</v>
      </c>
      <c r="W4" t="s">
        <v>10</v>
      </c>
      <c r="X4" t="s">
        <v>48</v>
      </c>
      <c r="Z4">
        <f>T6-T12</f>
        <v>46</v>
      </c>
      <c r="AC4" t="s">
        <v>410</v>
      </c>
    </row>
    <row r="5" spans="1:29" x14ac:dyDescent="0.3">
      <c r="B5" t="s">
        <v>411</v>
      </c>
      <c r="C5">
        <v>3525</v>
      </c>
      <c r="D5">
        <v>3522</v>
      </c>
      <c r="E5">
        <v>3</v>
      </c>
      <c r="F5" t="s">
        <v>412</v>
      </c>
      <c r="G5" s="54">
        <v>1308</v>
      </c>
      <c r="H5" t="s">
        <v>413</v>
      </c>
      <c r="I5" t="s">
        <v>414</v>
      </c>
      <c r="K5">
        <f>(K4/C5)*100</f>
        <v>0</v>
      </c>
      <c r="N5" t="s">
        <v>415</v>
      </c>
      <c r="Q5" t="s">
        <v>416</v>
      </c>
      <c r="R5">
        <v>21237</v>
      </c>
      <c r="S5">
        <v>20130</v>
      </c>
      <c r="T5">
        <v>1107</v>
      </c>
      <c r="U5" s="54">
        <v>5213</v>
      </c>
      <c r="V5" t="s">
        <v>417</v>
      </c>
      <c r="W5" t="s">
        <v>418</v>
      </c>
      <c r="X5" t="s">
        <v>419</v>
      </c>
      <c r="Z5">
        <f>Z4/R5*100</f>
        <v>0.21660309836605923</v>
      </c>
      <c r="AC5" t="s">
        <v>415</v>
      </c>
    </row>
    <row r="6" spans="1:29" x14ac:dyDescent="0.3">
      <c r="C6" s="2" t="s">
        <v>118</v>
      </c>
      <c r="D6">
        <v>1</v>
      </c>
      <c r="E6">
        <f>E5-D6</f>
        <v>2</v>
      </c>
      <c r="K6">
        <f>(E6/C5)*100</f>
        <v>5.6737588652482268E-2</v>
      </c>
      <c r="N6" t="s">
        <v>420</v>
      </c>
      <c r="R6" t="s">
        <v>118</v>
      </c>
      <c r="S6">
        <v>192</v>
      </c>
      <c r="T6">
        <f>T5-S6</f>
        <v>915</v>
      </c>
      <c r="Z6">
        <f>T6/R5*100</f>
        <v>4.3085181522813958</v>
      </c>
      <c r="AC6" t="s">
        <v>420</v>
      </c>
    </row>
    <row r="7" spans="1:29" x14ac:dyDescent="0.3">
      <c r="A7" t="s">
        <v>120</v>
      </c>
      <c r="B7" t="s">
        <v>2</v>
      </c>
      <c r="C7" t="s">
        <v>5</v>
      </c>
      <c r="D7" t="s">
        <v>6</v>
      </c>
      <c r="E7" t="s">
        <v>7</v>
      </c>
      <c r="F7" s="54" t="s">
        <v>8</v>
      </c>
      <c r="G7" t="s">
        <v>9</v>
      </c>
      <c r="H7" t="s">
        <v>10</v>
      </c>
      <c r="I7" t="s">
        <v>48</v>
      </c>
      <c r="K7">
        <f>E9-E12</f>
        <v>55</v>
      </c>
      <c r="N7" t="s">
        <v>121</v>
      </c>
      <c r="P7" t="s">
        <v>120</v>
      </c>
      <c r="Q7" t="s">
        <v>2</v>
      </c>
      <c r="R7" t="s">
        <v>5</v>
      </c>
      <c r="S7" t="s">
        <v>6</v>
      </c>
      <c r="T7" t="s">
        <v>7</v>
      </c>
      <c r="U7" t="s">
        <v>8</v>
      </c>
      <c r="V7" t="s">
        <v>9</v>
      </c>
      <c r="W7" t="s">
        <v>10</v>
      </c>
      <c r="X7" t="s">
        <v>48</v>
      </c>
      <c r="Z7">
        <f>T9-T12</f>
        <v>1879</v>
      </c>
      <c r="AC7" t="s">
        <v>121</v>
      </c>
    </row>
    <row r="8" spans="1:29" x14ac:dyDescent="0.3">
      <c r="B8" t="s">
        <v>411</v>
      </c>
      <c r="C8">
        <v>3525</v>
      </c>
      <c r="D8">
        <v>3466</v>
      </c>
      <c r="E8">
        <v>59</v>
      </c>
      <c r="F8" s="54">
        <v>1674</v>
      </c>
      <c r="G8" t="s">
        <v>421</v>
      </c>
      <c r="H8" t="s">
        <v>413</v>
      </c>
      <c r="I8" t="s">
        <v>414</v>
      </c>
      <c r="K8">
        <f>(K7/C5)*100</f>
        <v>1.5602836879432624</v>
      </c>
      <c r="N8" t="s">
        <v>124</v>
      </c>
      <c r="Q8" t="s">
        <v>416</v>
      </c>
      <c r="R8">
        <v>21237</v>
      </c>
      <c r="S8">
        <v>17786</v>
      </c>
      <c r="T8">
        <v>3451</v>
      </c>
      <c r="U8" t="s">
        <v>422</v>
      </c>
      <c r="V8" t="s">
        <v>423</v>
      </c>
      <c r="W8" t="s">
        <v>418</v>
      </c>
      <c r="X8" t="s">
        <v>419</v>
      </c>
      <c r="Z8">
        <f>Z7/R5*100</f>
        <v>8.8477656919527234</v>
      </c>
      <c r="AC8" t="s">
        <v>124</v>
      </c>
    </row>
    <row r="9" spans="1:29" x14ac:dyDescent="0.3">
      <c r="C9" s="2" t="s">
        <v>118</v>
      </c>
      <c r="D9">
        <v>2</v>
      </c>
      <c r="E9">
        <f>E8-D9</f>
        <v>57</v>
      </c>
      <c r="K9">
        <f>(E9/C5)*100</f>
        <v>1.6170212765957446</v>
      </c>
      <c r="N9" t="s">
        <v>125</v>
      </c>
      <c r="R9" t="s">
        <v>118</v>
      </c>
      <c r="S9">
        <v>703</v>
      </c>
      <c r="T9">
        <f>T8-S9</f>
        <v>2748</v>
      </c>
      <c r="Z9">
        <f>T9/R5*100</f>
        <v>12.93968074586806</v>
      </c>
      <c r="AC9" t="s">
        <v>125</v>
      </c>
    </row>
    <row r="10" spans="1:29" x14ac:dyDescent="0.3">
      <c r="A10" t="s">
        <v>424</v>
      </c>
      <c r="B10" t="s">
        <v>2</v>
      </c>
      <c r="C10" t="s">
        <v>5</v>
      </c>
      <c r="D10" t="s">
        <v>6</v>
      </c>
      <c r="E10" t="s">
        <v>7</v>
      </c>
      <c r="F10" t="s">
        <v>8</v>
      </c>
      <c r="G10" s="55" t="s">
        <v>9</v>
      </c>
      <c r="H10" t="s">
        <v>10</v>
      </c>
      <c r="I10" t="s">
        <v>48</v>
      </c>
      <c r="P10" t="s">
        <v>424</v>
      </c>
      <c r="Q10" t="s">
        <v>2</v>
      </c>
      <c r="R10" t="s">
        <v>5</v>
      </c>
      <c r="S10" t="s">
        <v>6</v>
      </c>
      <c r="T10" t="s">
        <v>7</v>
      </c>
      <c r="U10" t="s">
        <v>8</v>
      </c>
      <c r="V10" t="s">
        <v>9</v>
      </c>
      <c r="W10" t="s">
        <v>10</v>
      </c>
      <c r="X10" t="s">
        <v>48</v>
      </c>
    </row>
    <row r="11" spans="1:29" x14ac:dyDescent="0.3">
      <c r="B11" t="s">
        <v>411</v>
      </c>
      <c r="C11">
        <v>40</v>
      </c>
      <c r="D11">
        <v>14</v>
      </c>
      <c r="E11">
        <v>26</v>
      </c>
      <c r="F11" t="s">
        <v>425</v>
      </c>
      <c r="G11" t="s">
        <v>426</v>
      </c>
      <c r="H11" t="s">
        <v>413</v>
      </c>
      <c r="I11" t="s">
        <v>414</v>
      </c>
      <c r="K11">
        <f>(E12/C5)*100</f>
        <v>5.6737588652482268E-2</v>
      </c>
      <c r="L11">
        <f>(E12/E6)*100</f>
        <v>100</v>
      </c>
      <c r="M11">
        <f>E12/E9*100</f>
        <v>3.5087719298245612</v>
      </c>
      <c r="N11" t="s">
        <v>128</v>
      </c>
      <c r="Q11" t="s">
        <v>416</v>
      </c>
      <c r="R11">
        <v>2304</v>
      </c>
      <c r="S11">
        <v>875</v>
      </c>
      <c r="T11">
        <v>1429</v>
      </c>
      <c r="U11">
        <v>62</v>
      </c>
      <c r="V11" t="s">
        <v>427</v>
      </c>
      <c r="W11" t="s">
        <v>418</v>
      </c>
      <c r="X11" t="s">
        <v>419</v>
      </c>
      <c r="Z11">
        <f>T12/R5*100</f>
        <v>4.0919150539153364</v>
      </c>
      <c r="AA11">
        <f>T12/T6*100</f>
        <v>94.972677595628426</v>
      </c>
      <c r="AB11">
        <f>T12/T9*100</f>
        <v>31.622998544395927</v>
      </c>
      <c r="AC11" t="s">
        <v>428</v>
      </c>
    </row>
    <row r="12" spans="1:29" x14ac:dyDescent="0.3">
      <c r="C12" s="2" t="s">
        <v>118</v>
      </c>
      <c r="D12">
        <v>24</v>
      </c>
      <c r="E12">
        <f>E11-D12</f>
        <v>2</v>
      </c>
      <c r="R12" t="s">
        <v>118</v>
      </c>
      <c r="S12">
        <v>560</v>
      </c>
      <c r="T12">
        <f>T11-S12</f>
        <v>869</v>
      </c>
    </row>
    <row r="13" spans="1:29" x14ac:dyDescent="0.3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x14ac:dyDescent="0.3">
      <c r="A14" t="s">
        <v>409</v>
      </c>
      <c r="B14" t="s">
        <v>2</v>
      </c>
      <c r="C14" t="s">
        <v>5</v>
      </c>
      <c r="D14" t="s">
        <v>6</v>
      </c>
      <c r="E14" t="s">
        <v>7</v>
      </c>
      <c r="F14" t="s">
        <v>8</v>
      </c>
      <c r="G14" t="s">
        <v>9</v>
      </c>
      <c r="H14" t="s">
        <v>10</v>
      </c>
      <c r="I14" t="s">
        <v>48</v>
      </c>
      <c r="K14">
        <f>E16-E22</f>
        <v>5</v>
      </c>
      <c r="P14" t="s">
        <v>409</v>
      </c>
      <c r="Q14" t="s">
        <v>2</v>
      </c>
      <c r="R14" t="s">
        <v>5</v>
      </c>
      <c r="S14" t="s">
        <v>6</v>
      </c>
      <c r="T14" t="s">
        <v>7</v>
      </c>
      <c r="U14" t="s">
        <v>8</v>
      </c>
      <c r="V14" t="s">
        <v>9</v>
      </c>
      <c r="W14" t="s">
        <v>10</v>
      </c>
      <c r="X14" t="s">
        <v>48</v>
      </c>
      <c r="Z14">
        <f>T16-T22</f>
        <v>220</v>
      </c>
    </row>
    <row r="15" spans="1:29" x14ac:dyDescent="0.3">
      <c r="B15" t="s">
        <v>429</v>
      </c>
      <c r="C15">
        <v>8797</v>
      </c>
      <c r="D15">
        <v>8788</v>
      </c>
      <c r="E15">
        <v>9</v>
      </c>
      <c r="F15" t="s">
        <v>430</v>
      </c>
      <c r="G15" s="54">
        <v>5438</v>
      </c>
      <c r="H15" t="s">
        <v>431</v>
      </c>
      <c r="I15" t="s">
        <v>432</v>
      </c>
      <c r="K15">
        <f>(K14/C15)*100</f>
        <v>5.6837558258497213E-2</v>
      </c>
      <c r="Q15" t="s">
        <v>433</v>
      </c>
      <c r="R15">
        <v>21690</v>
      </c>
      <c r="S15">
        <v>20465</v>
      </c>
      <c r="T15">
        <v>1225</v>
      </c>
      <c r="U15" s="54">
        <v>5648</v>
      </c>
      <c r="V15" t="s">
        <v>434</v>
      </c>
      <c r="W15" t="s">
        <v>435</v>
      </c>
      <c r="X15" t="s">
        <v>436</v>
      </c>
      <c r="Z15">
        <f>Z14/R15*100</f>
        <v>1.0142923005993545</v>
      </c>
    </row>
    <row r="16" spans="1:29" x14ac:dyDescent="0.3">
      <c r="C16" s="2" t="s">
        <v>118</v>
      </c>
      <c r="D16">
        <v>0</v>
      </c>
      <c r="E16">
        <f>E15-D16</f>
        <v>9</v>
      </c>
      <c r="K16">
        <f>(E16/C15)*100</f>
        <v>0.10230760486529498</v>
      </c>
      <c r="R16" t="s">
        <v>118</v>
      </c>
      <c r="S16">
        <v>80</v>
      </c>
      <c r="T16">
        <f>T15-S16</f>
        <v>1145</v>
      </c>
      <c r="Z16">
        <f>T16/R15*100</f>
        <v>5.2789303826648224</v>
      </c>
    </row>
    <row r="17" spans="1:29" x14ac:dyDescent="0.3">
      <c r="A17" t="s">
        <v>120</v>
      </c>
      <c r="B17" t="s">
        <v>2</v>
      </c>
      <c r="C17" t="s">
        <v>5</v>
      </c>
      <c r="D17" t="s">
        <v>6</v>
      </c>
      <c r="E17" t="s">
        <v>7</v>
      </c>
      <c r="F17" t="s">
        <v>8</v>
      </c>
      <c r="G17" t="s">
        <v>9</v>
      </c>
      <c r="H17" t="s">
        <v>10</v>
      </c>
      <c r="I17" t="s">
        <v>48</v>
      </c>
      <c r="K17">
        <f>(E19-E22)</f>
        <v>23</v>
      </c>
      <c r="P17" t="s">
        <v>120</v>
      </c>
      <c r="Q17" t="s">
        <v>2</v>
      </c>
      <c r="R17" t="s">
        <v>5</v>
      </c>
      <c r="S17" t="s">
        <v>6</v>
      </c>
      <c r="T17" t="s">
        <v>7</v>
      </c>
      <c r="U17" t="s">
        <v>8</v>
      </c>
      <c r="V17" t="s">
        <v>9</v>
      </c>
      <c r="W17" t="s">
        <v>10</v>
      </c>
      <c r="X17" t="s">
        <v>48</v>
      </c>
      <c r="Z17">
        <f>T19-T22</f>
        <v>3026</v>
      </c>
    </row>
    <row r="18" spans="1:29" x14ac:dyDescent="0.3">
      <c r="B18" t="s">
        <v>429</v>
      </c>
      <c r="C18">
        <v>8797</v>
      </c>
      <c r="D18">
        <v>8767</v>
      </c>
      <c r="E18">
        <v>30</v>
      </c>
      <c r="F18" t="s">
        <v>437</v>
      </c>
      <c r="G18" t="s">
        <v>438</v>
      </c>
      <c r="H18" t="s">
        <v>431</v>
      </c>
      <c r="I18" t="s">
        <v>432</v>
      </c>
      <c r="K18">
        <f>(K17/C15)*100</f>
        <v>0.26145276798908723</v>
      </c>
      <c r="Q18" t="s">
        <v>433</v>
      </c>
      <c r="R18">
        <v>21690</v>
      </c>
      <c r="S18">
        <v>17498</v>
      </c>
      <c r="T18">
        <v>4192</v>
      </c>
      <c r="U18" t="s">
        <v>439</v>
      </c>
      <c r="V18" t="s">
        <v>440</v>
      </c>
      <c r="W18" t="s">
        <v>435</v>
      </c>
      <c r="X18" t="s">
        <v>436</v>
      </c>
      <c r="Z18">
        <f>Z17/R15*100</f>
        <v>13.951129552789304</v>
      </c>
    </row>
    <row r="19" spans="1:29" x14ac:dyDescent="0.3">
      <c r="C19" s="2" t="s">
        <v>118</v>
      </c>
      <c r="D19">
        <v>3</v>
      </c>
      <c r="E19">
        <f>E18-D19</f>
        <v>27</v>
      </c>
      <c r="K19">
        <f>(E19/C15)*100</f>
        <v>0.30692281459588494</v>
      </c>
      <c r="R19" t="s">
        <v>118</v>
      </c>
      <c r="S19">
        <v>241</v>
      </c>
      <c r="T19">
        <f>T18-S19</f>
        <v>3951</v>
      </c>
      <c r="Z19">
        <f>T19/R15*100</f>
        <v>18.215767634854771</v>
      </c>
    </row>
    <row r="20" spans="1:29" x14ac:dyDescent="0.3">
      <c r="A20" t="s">
        <v>424</v>
      </c>
      <c r="B20" t="s">
        <v>2</v>
      </c>
      <c r="C20" t="s">
        <v>5</v>
      </c>
      <c r="D20" t="s">
        <v>6</v>
      </c>
      <c r="E20" t="s">
        <v>7</v>
      </c>
      <c r="F20" t="s">
        <v>8</v>
      </c>
      <c r="G20" t="s">
        <v>9</v>
      </c>
      <c r="H20" t="s">
        <v>10</v>
      </c>
      <c r="I20" t="s">
        <v>48</v>
      </c>
      <c r="P20" t="s">
        <v>424</v>
      </c>
      <c r="Q20" t="s">
        <v>2</v>
      </c>
      <c r="R20" t="s">
        <v>5</v>
      </c>
      <c r="S20" t="s">
        <v>6</v>
      </c>
      <c r="T20" t="s">
        <v>7</v>
      </c>
      <c r="U20" t="s">
        <v>8</v>
      </c>
      <c r="V20" t="s">
        <v>9</v>
      </c>
      <c r="W20" t="s">
        <v>10</v>
      </c>
      <c r="X20" t="s">
        <v>48</v>
      </c>
    </row>
    <row r="21" spans="1:29" x14ac:dyDescent="0.3">
      <c r="B21" t="s">
        <v>429</v>
      </c>
      <c r="C21">
        <v>19</v>
      </c>
      <c r="D21">
        <v>9</v>
      </c>
      <c r="E21">
        <v>10</v>
      </c>
      <c r="F21">
        <v>44</v>
      </c>
      <c r="G21" s="54">
        <v>6646</v>
      </c>
      <c r="H21" t="s">
        <v>431</v>
      </c>
      <c r="I21" t="s">
        <v>432</v>
      </c>
      <c r="K21">
        <f>(E22/C15)*100</f>
        <v>4.5470046606797772E-2</v>
      </c>
      <c r="L21">
        <f>(E22/E16)*100</f>
        <v>44.444444444444443</v>
      </c>
      <c r="M21">
        <f>E22/E19*100</f>
        <v>14.814814814814813</v>
      </c>
      <c r="Q21" t="s">
        <v>433</v>
      </c>
      <c r="R21">
        <v>3287</v>
      </c>
      <c r="S21">
        <v>2158</v>
      </c>
      <c r="T21">
        <v>1129</v>
      </c>
      <c r="U21" t="s">
        <v>441</v>
      </c>
      <c r="V21" t="s">
        <v>442</v>
      </c>
      <c r="W21" t="s">
        <v>435</v>
      </c>
      <c r="X21" t="s">
        <v>436</v>
      </c>
      <c r="Z21">
        <f>T22/R15*100</f>
        <v>4.2646380820654679</v>
      </c>
      <c r="AA21">
        <f>T22/T16*100</f>
        <v>80.786026200873366</v>
      </c>
      <c r="AB21">
        <f>T22/T19*100</f>
        <v>23.411794482409519</v>
      </c>
    </row>
    <row r="22" spans="1:29" x14ac:dyDescent="0.3">
      <c r="C22" s="2" t="s">
        <v>118</v>
      </c>
      <c r="D22">
        <v>6</v>
      </c>
      <c r="E22">
        <f>E21-D22</f>
        <v>4</v>
      </c>
      <c r="R22" t="s">
        <v>118</v>
      </c>
      <c r="S22">
        <v>204</v>
      </c>
      <c r="T22">
        <f>T21-S22</f>
        <v>925</v>
      </c>
    </row>
    <row r="23" spans="1:29" x14ac:dyDescent="0.3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</row>
    <row r="24" spans="1:29" x14ac:dyDescent="0.3">
      <c r="A24" t="s">
        <v>409</v>
      </c>
      <c r="B24" t="s">
        <v>2</v>
      </c>
      <c r="C24" t="s">
        <v>5</v>
      </c>
      <c r="D24" t="s">
        <v>6</v>
      </c>
      <c r="E24" t="s">
        <v>7</v>
      </c>
      <c r="F24" t="s">
        <v>8</v>
      </c>
      <c r="G24" t="s">
        <v>9</v>
      </c>
      <c r="H24" t="s">
        <v>10</v>
      </c>
      <c r="I24" t="s">
        <v>48</v>
      </c>
      <c r="K24">
        <f>E26-E32</f>
        <v>12</v>
      </c>
      <c r="P24" t="s">
        <v>409</v>
      </c>
      <c r="Q24" t="s">
        <v>2</v>
      </c>
      <c r="R24" t="s">
        <v>5</v>
      </c>
      <c r="S24" t="s">
        <v>6</v>
      </c>
      <c r="T24" t="s">
        <v>7</v>
      </c>
      <c r="U24" t="s">
        <v>8</v>
      </c>
      <c r="V24" t="s">
        <v>9</v>
      </c>
      <c r="W24" t="s">
        <v>10</v>
      </c>
      <c r="X24" t="s">
        <v>48</v>
      </c>
      <c r="Z24">
        <f>T26-T32</f>
        <v>173</v>
      </c>
    </row>
    <row r="25" spans="1:29" x14ac:dyDescent="0.3">
      <c r="B25" t="s">
        <v>443</v>
      </c>
      <c r="C25">
        <v>3661</v>
      </c>
      <c r="D25">
        <v>3643</v>
      </c>
      <c r="E25">
        <v>18</v>
      </c>
      <c r="F25" t="s">
        <v>444</v>
      </c>
      <c r="G25" t="s">
        <v>445</v>
      </c>
      <c r="H25" t="s">
        <v>446</v>
      </c>
      <c r="I25" t="s">
        <v>447</v>
      </c>
      <c r="K25">
        <f>(K24/C25)*100</f>
        <v>0.32777929527451516</v>
      </c>
      <c r="Q25" t="s">
        <v>448</v>
      </c>
      <c r="R25">
        <v>14414</v>
      </c>
      <c r="S25">
        <v>14082</v>
      </c>
      <c r="T25">
        <v>332</v>
      </c>
      <c r="U25" s="54">
        <v>2303</v>
      </c>
      <c r="V25" t="s">
        <v>449</v>
      </c>
      <c r="W25" t="s">
        <v>450</v>
      </c>
      <c r="X25" t="s">
        <v>451</v>
      </c>
      <c r="Z25">
        <f>Z24/R25*100</f>
        <v>1.2002220063826836</v>
      </c>
    </row>
    <row r="26" spans="1:29" x14ac:dyDescent="0.3">
      <c r="C26" s="2" t="s">
        <v>170</v>
      </c>
      <c r="D26">
        <v>1</v>
      </c>
      <c r="E26">
        <f>E25-D26</f>
        <v>17</v>
      </c>
      <c r="K26">
        <f>(E26/C25)*100</f>
        <v>0.46435400163889645</v>
      </c>
      <c r="R26" t="s">
        <v>118</v>
      </c>
      <c r="S26">
        <v>45</v>
      </c>
      <c r="T26">
        <f>T25-S26</f>
        <v>287</v>
      </c>
      <c r="Z26">
        <f>T26/R25*100</f>
        <v>1.9911197446926598</v>
      </c>
    </row>
    <row r="27" spans="1:29" x14ac:dyDescent="0.3">
      <c r="A27" t="s">
        <v>120</v>
      </c>
      <c r="B27" t="s">
        <v>2</v>
      </c>
      <c r="C27" t="s">
        <v>5</v>
      </c>
      <c r="D27" t="s">
        <v>6</v>
      </c>
      <c r="E27" t="s">
        <v>7</v>
      </c>
      <c r="F27" t="s">
        <v>8</v>
      </c>
      <c r="G27" t="s">
        <v>9</v>
      </c>
      <c r="H27" t="s">
        <v>10</v>
      </c>
      <c r="I27" t="s">
        <v>48</v>
      </c>
      <c r="K27">
        <f>E29-E32</f>
        <v>54</v>
      </c>
      <c r="P27" t="s">
        <v>120</v>
      </c>
      <c r="Q27" t="s">
        <v>2</v>
      </c>
      <c r="R27" t="s">
        <v>5</v>
      </c>
      <c r="S27" t="s">
        <v>6</v>
      </c>
      <c r="T27" t="s">
        <v>7</v>
      </c>
      <c r="U27" t="s">
        <v>8</v>
      </c>
      <c r="V27" t="s">
        <v>9</v>
      </c>
      <c r="W27" t="s">
        <v>10</v>
      </c>
      <c r="X27" t="s">
        <v>48</v>
      </c>
      <c r="Z27">
        <f>T29-T32</f>
        <v>529</v>
      </c>
    </row>
    <row r="28" spans="1:29" x14ac:dyDescent="0.3">
      <c r="B28" t="s">
        <v>443</v>
      </c>
      <c r="C28">
        <v>3661</v>
      </c>
      <c r="D28">
        <v>3598</v>
      </c>
      <c r="E28">
        <v>63</v>
      </c>
      <c r="F28" s="56" t="s">
        <v>452</v>
      </c>
      <c r="G28" t="s">
        <v>453</v>
      </c>
      <c r="H28" t="s">
        <v>446</v>
      </c>
      <c r="I28" t="s">
        <v>447</v>
      </c>
      <c r="K28">
        <f>(K27/C25)*100</f>
        <v>1.4750068287353182</v>
      </c>
      <c r="Q28" t="s">
        <v>448</v>
      </c>
      <c r="R28">
        <v>14414</v>
      </c>
      <c r="S28">
        <v>13510</v>
      </c>
      <c r="T28">
        <v>904</v>
      </c>
      <c r="U28" s="54">
        <v>6272</v>
      </c>
      <c r="V28" t="s">
        <v>454</v>
      </c>
      <c r="W28" t="s">
        <v>450</v>
      </c>
      <c r="X28" t="s">
        <v>451</v>
      </c>
      <c r="Z28">
        <f>Z27/R25*100</f>
        <v>3.6700430137366449</v>
      </c>
    </row>
    <row r="29" spans="1:29" x14ac:dyDescent="0.3">
      <c r="C29" s="2" t="s">
        <v>170</v>
      </c>
      <c r="D29">
        <v>4</v>
      </c>
      <c r="E29">
        <f>E28-D29</f>
        <v>59</v>
      </c>
      <c r="K29">
        <f>(E29/C25)*100</f>
        <v>1.6115815350996994</v>
      </c>
      <c r="R29" t="s">
        <v>118</v>
      </c>
      <c r="S29">
        <v>261</v>
      </c>
      <c r="T29">
        <f>T28-S29</f>
        <v>643</v>
      </c>
      <c r="Z29">
        <f>T29/R25*100</f>
        <v>4.4609407520466213</v>
      </c>
    </row>
    <row r="30" spans="1:29" x14ac:dyDescent="0.3">
      <c r="A30" t="s">
        <v>424</v>
      </c>
      <c r="B30" t="s">
        <v>2</v>
      </c>
      <c r="C30" t="s">
        <v>5</v>
      </c>
      <c r="D30" t="s">
        <v>6</v>
      </c>
      <c r="E30" t="s">
        <v>7</v>
      </c>
      <c r="F30" t="s">
        <v>8</v>
      </c>
      <c r="G30" t="s">
        <v>9</v>
      </c>
      <c r="H30" t="s">
        <v>10</v>
      </c>
      <c r="I30" t="s">
        <v>48</v>
      </c>
      <c r="P30" t="s">
        <v>424</v>
      </c>
      <c r="Q30" t="s">
        <v>2</v>
      </c>
      <c r="R30" t="s">
        <v>5</v>
      </c>
      <c r="S30" t="s">
        <v>6</v>
      </c>
      <c r="T30" t="s">
        <v>7</v>
      </c>
      <c r="U30" t="s">
        <v>8</v>
      </c>
      <c r="V30" t="s">
        <v>9</v>
      </c>
      <c r="W30" t="s">
        <v>10</v>
      </c>
      <c r="X30" t="s">
        <v>48</v>
      </c>
    </row>
    <row r="31" spans="1:29" x14ac:dyDescent="0.3">
      <c r="B31" t="s">
        <v>443</v>
      </c>
      <c r="C31">
        <v>15</v>
      </c>
      <c r="D31">
        <v>3</v>
      </c>
      <c r="E31">
        <v>12</v>
      </c>
      <c r="F31">
        <v>85</v>
      </c>
      <c r="G31" s="57">
        <v>12298</v>
      </c>
      <c r="H31" t="s">
        <v>446</v>
      </c>
      <c r="I31" t="s">
        <v>447</v>
      </c>
      <c r="K31">
        <f>(E32/C25)*100</f>
        <v>0.13657470636438132</v>
      </c>
      <c r="L31">
        <f>(E32/E26)*100</f>
        <v>29.411764705882355</v>
      </c>
      <c r="M31">
        <f>E32/E29*100</f>
        <v>8.4745762711864394</v>
      </c>
      <c r="Q31" t="s">
        <v>448</v>
      </c>
      <c r="R31">
        <v>755</v>
      </c>
      <c r="S31">
        <v>587</v>
      </c>
      <c r="T31">
        <v>168</v>
      </c>
      <c r="U31" t="s">
        <v>455</v>
      </c>
      <c r="V31" t="s">
        <v>456</v>
      </c>
      <c r="W31" t="s">
        <v>450</v>
      </c>
      <c r="X31" t="s">
        <v>451</v>
      </c>
      <c r="Z31">
        <f>T32/R25*100</f>
        <v>0.79089773830997645</v>
      </c>
      <c r="AA31">
        <f>T32/T26*100</f>
        <v>39.721254355400696</v>
      </c>
      <c r="AB31">
        <f>T32/T29*100</f>
        <v>17.729393468118197</v>
      </c>
    </row>
    <row r="32" spans="1:29" x14ac:dyDescent="0.3">
      <c r="C32" s="2" t="s">
        <v>170</v>
      </c>
      <c r="D32">
        <v>7</v>
      </c>
      <c r="E32">
        <f>E31-D32</f>
        <v>5</v>
      </c>
      <c r="R32" t="s">
        <v>118</v>
      </c>
      <c r="S32">
        <v>54</v>
      </c>
      <c r="T32">
        <f>T31-S32</f>
        <v>114</v>
      </c>
    </row>
    <row r="33" spans="1:29" x14ac:dyDescent="0.3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</row>
    <row r="34" spans="1:29" x14ac:dyDescent="0.3">
      <c r="A34" t="s">
        <v>409</v>
      </c>
      <c r="B34" t="s">
        <v>2</v>
      </c>
      <c r="C34" t="s">
        <v>5</v>
      </c>
      <c r="D34" t="s">
        <v>6</v>
      </c>
      <c r="E34" t="s">
        <v>7</v>
      </c>
      <c r="F34" t="s">
        <v>8</v>
      </c>
      <c r="G34" t="s">
        <v>9</v>
      </c>
      <c r="H34" t="s">
        <v>10</v>
      </c>
      <c r="I34" t="s">
        <v>48</v>
      </c>
      <c r="K34">
        <f>E36-E42</f>
        <v>18</v>
      </c>
      <c r="P34" t="s">
        <v>409</v>
      </c>
      <c r="Q34" t="s">
        <v>2</v>
      </c>
      <c r="R34" t="s">
        <v>5</v>
      </c>
      <c r="S34" t="s">
        <v>6</v>
      </c>
      <c r="T34" t="s">
        <v>7</v>
      </c>
      <c r="U34" t="s">
        <v>8</v>
      </c>
      <c r="V34" t="s">
        <v>9</v>
      </c>
      <c r="W34" t="s">
        <v>10</v>
      </c>
      <c r="X34" t="s">
        <v>48</v>
      </c>
      <c r="Z34">
        <f>T36-T42</f>
        <v>180</v>
      </c>
    </row>
    <row r="35" spans="1:29" x14ac:dyDescent="0.3">
      <c r="B35" t="s">
        <v>457</v>
      </c>
      <c r="C35">
        <v>21427</v>
      </c>
      <c r="D35">
        <v>21392</v>
      </c>
      <c r="E35">
        <v>35</v>
      </c>
      <c r="F35" t="s">
        <v>458</v>
      </c>
      <c r="G35" s="54">
        <v>8033</v>
      </c>
      <c r="H35" t="s">
        <v>459</v>
      </c>
      <c r="I35" t="s">
        <v>460</v>
      </c>
      <c r="K35">
        <f>(K34/C35)*100</f>
        <v>8.4006160451766468E-2</v>
      </c>
      <c r="Q35" t="s">
        <v>461</v>
      </c>
      <c r="R35">
        <v>9609</v>
      </c>
      <c r="S35">
        <v>9352</v>
      </c>
      <c r="T35">
        <v>257</v>
      </c>
      <c r="U35" s="54">
        <v>2675</v>
      </c>
      <c r="V35" t="s">
        <v>462</v>
      </c>
      <c r="W35" t="s">
        <v>463</v>
      </c>
      <c r="X35" t="s">
        <v>464</v>
      </c>
      <c r="Z35">
        <f>Z34/R35*100</f>
        <v>1.8732438339057134</v>
      </c>
    </row>
    <row r="36" spans="1:29" x14ac:dyDescent="0.3">
      <c r="C36" s="2" t="s">
        <v>118</v>
      </c>
      <c r="D36">
        <v>7</v>
      </c>
      <c r="E36">
        <f>E35-D36</f>
        <v>28</v>
      </c>
      <c r="K36">
        <f>(E36/C35)*100</f>
        <v>0.13067624959163671</v>
      </c>
      <c r="R36" t="s">
        <v>118</v>
      </c>
      <c r="S36">
        <v>55</v>
      </c>
      <c r="T36">
        <f>T35-S36</f>
        <v>202</v>
      </c>
      <c r="Z36">
        <f>T36/R35*100</f>
        <v>2.1021958580497451</v>
      </c>
    </row>
    <row r="37" spans="1:29" x14ac:dyDescent="0.3">
      <c r="A37" t="s">
        <v>120</v>
      </c>
      <c r="B37" t="s">
        <v>2</v>
      </c>
      <c r="C37" t="s">
        <v>5</v>
      </c>
      <c r="D37" t="s">
        <v>6</v>
      </c>
      <c r="E37" t="s">
        <v>7</v>
      </c>
      <c r="F37" t="s">
        <v>8</v>
      </c>
      <c r="G37" t="s">
        <v>9</v>
      </c>
      <c r="H37" t="s">
        <v>10</v>
      </c>
      <c r="I37" t="s">
        <v>48</v>
      </c>
      <c r="K37">
        <f>E39-E42</f>
        <v>26</v>
      </c>
      <c r="P37" t="s">
        <v>120</v>
      </c>
      <c r="Q37" t="s">
        <v>2</v>
      </c>
      <c r="R37" t="s">
        <v>5</v>
      </c>
      <c r="S37" t="s">
        <v>6</v>
      </c>
      <c r="T37" t="s">
        <v>7</v>
      </c>
      <c r="U37" t="s">
        <v>8</v>
      </c>
      <c r="V37" t="s">
        <v>9</v>
      </c>
      <c r="W37" t="s">
        <v>10</v>
      </c>
      <c r="X37" t="s">
        <v>48</v>
      </c>
      <c r="Z37">
        <f>T39-T42</f>
        <v>524</v>
      </c>
    </row>
    <row r="38" spans="1:29" x14ac:dyDescent="0.3">
      <c r="B38" t="s">
        <v>457</v>
      </c>
      <c r="C38">
        <v>21427</v>
      </c>
      <c r="D38">
        <v>21388</v>
      </c>
      <c r="E38">
        <v>39</v>
      </c>
      <c r="F38" t="s">
        <v>465</v>
      </c>
      <c r="G38" s="54">
        <v>8951</v>
      </c>
      <c r="H38" t="s">
        <v>459</v>
      </c>
      <c r="I38" t="s">
        <v>460</v>
      </c>
      <c r="K38">
        <f>(K37/C35)*100</f>
        <v>0.12134223176366267</v>
      </c>
      <c r="Q38" t="s">
        <v>461</v>
      </c>
      <c r="R38">
        <v>9609</v>
      </c>
      <c r="S38">
        <v>8871</v>
      </c>
      <c r="T38">
        <v>738</v>
      </c>
      <c r="U38">
        <f>T38/R38*100</f>
        <v>7.6802997190134255</v>
      </c>
      <c r="V38" t="s">
        <v>466</v>
      </c>
      <c r="W38" t="s">
        <v>463</v>
      </c>
      <c r="X38" t="s">
        <v>464</v>
      </c>
      <c r="Z38">
        <f>Z37/R35*100</f>
        <v>5.453220938703299</v>
      </c>
    </row>
    <row r="39" spans="1:29" x14ac:dyDescent="0.3">
      <c r="C39" s="2" t="s">
        <v>118</v>
      </c>
      <c r="D39">
        <v>3</v>
      </c>
      <c r="E39">
        <f>E38-D39</f>
        <v>36</v>
      </c>
      <c r="K39">
        <f>(E39/C35)*100</f>
        <v>0.16801232090353294</v>
      </c>
      <c r="R39" t="s">
        <v>118</v>
      </c>
      <c r="S39">
        <v>192</v>
      </c>
      <c r="T39">
        <f>T38-S39</f>
        <v>546</v>
      </c>
      <c r="Z39">
        <f>T39/R35*100</f>
        <v>5.6821729628473312</v>
      </c>
    </row>
    <row r="40" spans="1:29" x14ac:dyDescent="0.3">
      <c r="A40" t="s">
        <v>424</v>
      </c>
      <c r="B40" t="s">
        <v>2</v>
      </c>
      <c r="C40" t="s">
        <v>5</v>
      </c>
      <c r="D40" t="s">
        <v>6</v>
      </c>
      <c r="E40" t="s">
        <v>7</v>
      </c>
      <c r="F40" t="s">
        <v>8</v>
      </c>
      <c r="G40" t="s">
        <v>9</v>
      </c>
      <c r="H40" t="s">
        <v>10</v>
      </c>
      <c r="I40" t="s">
        <v>48</v>
      </c>
      <c r="P40" t="s">
        <v>424</v>
      </c>
      <c r="Q40" t="s">
        <v>2</v>
      </c>
      <c r="R40" t="s">
        <v>5</v>
      </c>
      <c r="S40" t="s">
        <v>6</v>
      </c>
      <c r="T40" t="s">
        <v>7</v>
      </c>
      <c r="U40" t="s">
        <v>8</v>
      </c>
      <c r="V40" t="s">
        <v>9</v>
      </c>
      <c r="W40" t="s">
        <v>10</v>
      </c>
      <c r="X40" t="s">
        <v>48</v>
      </c>
    </row>
    <row r="41" spans="1:29" x14ac:dyDescent="0.3">
      <c r="B41" t="s">
        <v>457</v>
      </c>
      <c r="C41">
        <v>68</v>
      </c>
      <c r="D41">
        <v>47</v>
      </c>
      <c r="E41">
        <v>21</v>
      </c>
      <c r="F41" t="s">
        <v>467</v>
      </c>
      <c r="G41" s="54">
        <v>5049</v>
      </c>
      <c r="H41" t="s">
        <v>459</v>
      </c>
      <c r="I41" t="s">
        <v>460</v>
      </c>
      <c r="K41">
        <f>(E42/C35)*100</f>
        <v>4.6670089139870259E-2</v>
      </c>
      <c r="L41">
        <f>(E42/E36)*100</f>
        <v>35.714285714285715</v>
      </c>
      <c r="M41">
        <f>E42/E39*100</f>
        <v>27.777777777777779</v>
      </c>
      <c r="Q41" t="s">
        <v>461</v>
      </c>
      <c r="R41">
        <v>525</v>
      </c>
      <c r="S41">
        <v>404</v>
      </c>
      <c r="T41">
        <v>121</v>
      </c>
      <c r="U41" t="s">
        <v>468</v>
      </c>
      <c r="V41" t="s">
        <v>469</v>
      </c>
      <c r="W41" t="s">
        <v>463</v>
      </c>
      <c r="X41" t="s">
        <v>464</v>
      </c>
      <c r="Z41">
        <f>T42/R35*100</f>
        <v>0.22895202414403162</v>
      </c>
      <c r="AA41">
        <f>T42/T36*100</f>
        <v>10.891089108910892</v>
      </c>
      <c r="AB41">
        <f>T42/T39*100</f>
        <v>4.0293040293040292</v>
      </c>
    </row>
    <row r="42" spans="1:29" x14ac:dyDescent="0.3">
      <c r="C42" s="2" t="s">
        <v>118</v>
      </c>
      <c r="D42">
        <v>11</v>
      </c>
      <c r="E42">
        <f>E41-D42</f>
        <v>10</v>
      </c>
      <c r="R42" t="s">
        <v>118</v>
      </c>
      <c r="S42">
        <v>99</v>
      </c>
      <c r="T42">
        <f>T41-S42</f>
        <v>22</v>
      </c>
    </row>
    <row r="43" spans="1:29" x14ac:dyDescent="0.3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</row>
    <row r="44" spans="1:29" x14ac:dyDescent="0.3">
      <c r="A44" t="s">
        <v>409</v>
      </c>
      <c r="B44" t="s">
        <v>2</v>
      </c>
      <c r="C44" t="s">
        <v>5</v>
      </c>
      <c r="D44" t="s">
        <v>6</v>
      </c>
      <c r="E44" t="s">
        <v>7</v>
      </c>
      <c r="F44" t="s">
        <v>8</v>
      </c>
      <c r="G44" t="s">
        <v>9</v>
      </c>
      <c r="H44" t="s">
        <v>10</v>
      </c>
      <c r="I44" t="s">
        <v>48</v>
      </c>
      <c r="K44">
        <f>E46-E52</f>
        <v>26</v>
      </c>
      <c r="P44" t="s">
        <v>409</v>
      </c>
      <c r="Q44" t="s">
        <v>2</v>
      </c>
      <c r="R44" t="s">
        <v>5</v>
      </c>
      <c r="S44" t="s">
        <v>6</v>
      </c>
      <c r="T44" t="s">
        <v>7</v>
      </c>
      <c r="U44" t="s">
        <v>8</v>
      </c>
      <c r="V44" t="s">
        <v>9</v>
      </c>
      <c r="W44" t="s">
        <v>10</v>
      </c>
      <c r="X44" t="s">
        <v>48</v>
      </c>
      <c r="Z44">
        <f>T46-T52</f>
        <v>1</v>
      </c>
    </row>
    <row r="45" spans="1:29" x14ac:dyDescent="0.3">
      <c r="B45" t="s">
        <v>470</v>
      </c>
      <c r="C45">
        <v>28191</v>
      </c>
      <c r="D45">
        <v>28134</v>
      </c>
      <c r="E45">
        <v>57</v>
      </c>
      <c r="F45" t="s">
        <v>471</v>
      </c>
      <c r="G45" s="54">
        <v>44694</v>
      </c>
      <c r="H45" t="s">
        <v>472</v>
      </c>
      <c r="I45" t="s">
        <v>473</v>
      </c>
      <c r="K45">
        <f>(K44/C45)*100</f>
        <v>9.2228016033485863E-2</v>
      </c>
      <c r="Q45" t="s">
        <v>474</v>
      </c>
      <c r="R45">
        <v>1490</v>
      </c>
      <c r="S45">
        <v>1468</v>
      </c>
      <c r="T45">
        <v>22</v>
      </c>
      <c r="U45" s="54">
        <v>1477</v>
      </c>
      <c r="V45" s="54">
        <v>4976</v>
      </c>
      <c r="W45" t="s">
        <v>475</v>
      </c>
      <c r="X45" t="s">
        <v>476</v>
      </c>
      <c r="Z45">
        <f>Z44/R45*100</f>
        <v>6.7114093959731544E-2</v>
      </c>
    </row>
    <row r="46" spans="1:29" x14ac:dyDescent="0.3">
      <c r="C46" s="2" t="s">
        <v>118</v>
      </c>
      <c r="D46">
        <v>11</v>
      </c>
      <c r="E46">
        <f>E45-D46</f>
        <v>46</v>
      </c>
      <c r="K46">
        <f>(E46/C45)*100</f>
        <v>0.16317264375155191</v>
      </c>
      <c r="R46" t="s">
        <v>118</v>
      </c>
      <c r="S46">
        <v>5</v>
      </c>
      <c r="T46">
        <f>T45-S46</f>
        <v>17</v>
      </c>
      <c r="Z46">
        <f>T46/R45*100</f>
        <v>1.1409395973154361</v>
      </c>
    </row>
    <row r="47" spans="1:29" x14ac:dyDescent="0.3">
      <c r="A47" t="s">
        <v>120</v>
      </c>
      <c r="B47" t="s">
        <v>2</v>
      </c>
      <c r="C47" t="s">
        <v>5</v>
      </c>
      <c r="D47" t="s">
        <v>6</v>
      </c>
      <c r="E47" t="s">
        <v>7</v>
      </c>
      <c r="F47" t="s">
        <v>8</v>
      </c>
      <c r="G47" t="s">
        <v>9</v>
      </c>
      <c r="H47" t="s">
        <v>10</v>
      </c>
      <c r="I47" t="s">
        <v>48</v>
      </c>
      <c r="K47">
        <f>E49-E52</f>
        <v>50</v>
      </c>
      <c r="P47" t="s">
        <v>120</v>
      </c>
      <c r="Q47" t="s">
        <v>2</v>
      </c>
      <c r="R47" t="s">
        <v>5</v>
      </c>
      <c r="S47" t="s">
        <v>6</v>
      </c>
      <c r="T47" t="s">
        <v>7</v>
      </c>
      <c r="U47" t="s">
        <v>8</v>
      </c>
      <c r="V47" t="s">
        <v>9</v>
      </c>
      <c r="W47" t="s">
        <v>10</v>
      </c>
      <c r="X47" t="s">
        <v>48</v>
      </c>
      <c r="Z47">
        <f>T49-T52</f>
        <v>108</v>
      </c>
    </row>
    <row r="48" spans="1:29" x14ac:dyDescent="0.3">
      <c r="B48" t="s">
        <v>470</v>
      </c>
      <c r="C48">
        <v>28191</v>
      </c>
      <c r="D48">
        <v>28102</v>
      </c>
      <c r="E48">
        <v>89</v>
      </c>
      <c r="F48" s="54" t="s">
        <v>477</v>
      </c>
      <c r="G48" s="55">
        <v>44825</v>
      </c>
      <c r="H48" t="s">
        <v>472</v>
      </c>
      <c r="I48" t="s">
        <v>473</v>
      </c>
      <c r="K48">
        <f>(K47/C45)*100</f>
        <v>0.17736156929516511</v>
      </c>
      <c r="Q48" t="s">
        <v>474</v>
      </c>
      <c r="R48">
        <v>1490</v>
      </c>
      <c r="S48">
        <v>1340</v>
      </c>
      <c r="T48">
        <v>150</v>
      </c>
      <c r="U48" s="56" t="s">
        <v>478</v>
      </c>
      <c r="V48" t="s">
        <v>479</v>
      </c>
      <c r="W48" t="s">
        <v>475</v>
      </c>
      <c r="X48" t="s">
        <v>476</v>
      </c>
      <c r="Z48">
        <f>Z47/R45*100</f>
        <v>7.2483221476510069</v>
      </c>
    </row>
    <row r="49" spans="1:29" x14ac:dyDescent="0.3">
      <c r="C49" s="2" t="s">
        <v>118</v>
      </c>
      <c r="D49">
        <v>19</v>
      </c>
      <c r="E49">
        <f>E48-D49</f>
        <v>70</v>
      </c>
      <c r="K49">
        <f>(E49/C45)*100</f>
        <v>0.24830619701323117</v>
      </c>
      <c r="R49" t="s">
        <v>118</v>
      </c>
      <c r="S49">
        <v>26</v>
      </c>
      <c r="T49">
        <f>T48-S49</f>
        <v>124</v>
      </c>
      <c r="Z49">
        <f>T49/R45*100</f>
        <v>8.3221476510067109</v>
      </c>
    </row>
    <row r="50" spans="1:29" x14ac:dyDescent="0.3">
      <c r="A50" t="s">
        <v>424</v>
      </c>
      <c r="B50" t="s">
        <v>2</v>
      </c>
      <c r="C50" t="s">
        <v>5</v>
      </c>
      <c r="D50" t="s">
        <v>6</v>
      </c>
      <c r="E50" t="s">
        <v>7</v>
      </c>
      <c r="F50" t="s">
        <v>8</v>
      </c>
      <c r="G50" t="s">
        <v>9</v>
      </c>
      <c r="H50" t="s">
        <v>10</v>
      </c>
      <c r="I50" t="s">
        <v>48</v>
      </c>
      <c r="P50" t="s">
        <v>424</v>
      </c>
      <c r="Q50" t="s">
        <v>2</v>
      </c>
      <c r="R50" t="s">
        <v>5</v>
      </c>
      <c r="S50" t="s">
        <v>6</v>
      </c>
      <c r="T50" t="s">
        <v>7</v>
      </c>
      <c r="U50" t="s">
        <v>8</v>
      </c>
      <c r="V50" t="s">
        <v>9</v>
      </c>
      <c r="W50" t="s">
        <v>10</v>
      </c>
      <c r="X50" t="s">
        <v>48</v>
      </c>
    </row>
    <row r="51" spans="1:29" x14ac:dyDescent="0.3">
      <c r="B51" t="s">
        <v>470</v>
      </c>
      <c r="C51">
        <v>91</v>
      </c>
      <c r="D51">
        <v>64</v>
      </c>
      <c r="E51">
        <v>27</v>
      </c>
      <c r="F51">
        <v>25</v>
      </c>
      <c r="G51" s="54">
        <v>6397</v>
      </c>
      <c r="H51" t="s">
        <v>472</v>
      </c>
      <c r="I51" t="s">
        <v>473</v>
      </c>
      <c r="K51">
        <f>(E52/C45)*100</f>
        <v>7.0944627718066047E-2</v>
      </c>
      <c r="L51">
        <f>(E52/E46)*100</f>
        <v>43.478260869565219</v>
      </c>
      <c r="M51">
        <f>E52/E49*100</f>
        <v>28.571428571428569</v>
      </c>
      <c r="Q51" t="s">
        <v>474</v>
      </c>
      <c r="R51">
        <v>74</v>
      </c>
      <c r="S51">
        <v>41</v>
      </c>
      <c r="T51">
        <v>33</v>
      </c>
      <c r="U51" t="s">
        <v>480</v>
      </c>
      <c r="V51" s="54">
        <v>3167</v>
      </c>
      <c r="W51" t="s">
        <v>475</v>
      </c>
      <c r="X51" t="s">
        <v>476</v>
      </c>
      <c r="Z51">
        <f>T52/R45*100</f>
        <v>1.0738255033557047</v>
      </c>
      <c r="AA51">
        <f>T52/T46*100</f>
        <v>94.117647058823522</v>
      </c>
      <c r="AB51">
        <f>T52/T49*100</f>
        <v>12.903225806451612</v>
      </c>
    </row>
    <row r="52" spans="1:29" x14ac:dyDescent="0.3">
      <c r="C52" s="2" t="s">
        <v>118</v>
      </c>
      <c r="D52">
        <v>7</v>
      </c>
      <c r="E52">
        <f>E51-D52</f>
        <v>20</v>
      </c>
      <c r="R52" t="s">
        <v>118</v>
      </c>
      <c r="S52">
        <v>17</v>
      </c>
      <c r="T52">
        <f>T51-S52</f>
        <v>16</v>
      </c>
    </row>
    <row r="53" spans="1:29" x14ac:dyDescent="0.3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</row>
    <row r="54" spans="1:29" x14ac:dyDescent="0.3">
      <c r="A54" t="s">
        <v>409</v>
      </c>
      <c r="B54" t="s">
        <v>2</v>
      </c>
      <c r="C54" t="s">
        <v>5</v>
      </c>
      <c r="D54" t="s">
        <v>6</v>
      </c>
      <c r="E54" t="s">
        <v>7</v>
      </c>
      <c r="F54" t="s">
        <v>8</v>
      </c>
      <c r="G54" t="s">
        <v>9</v>
      </c>
      <c r="H54" t="s">
        <v>10</v>
      </c>
      <c r="I54" t="s">
        <v>48</v>
      </c>
      <c r="K54">
        <f>E56-E62</f>
        <v>10</v>
      </c>
      <c r="P54" t="s">
        <v>409</v>
      </c>
      <c r="Q54" t="s">
        <v>2</v>
      </c>
      <c r="R54" t="s">
        <v>5</v>
      </c>
      <c r="S54" t="s">
        <v>6</v>
      </c>
      <c r="T54" t="s">
        <v>7</v>
      </c>
      <c r="U54" t="s">
        <v>8</v>
      </c>
      <c r="V54" t="s">
        <v>9</v>
      </c>
      <c r="W54" t="s">
        <v>10</v>
      </c>
      <c r="X54" t="s">
        <v>48</v>
      </c>
      <c r="Z54">
        <f>T56-T62</f>
        <v>1</v>
      </c>
    </row>
    <row r="55" spans="1:29" x14ac:dyDescent="0.3">
      <c r="B55" t="s">
        <v>481</v>
      </c>
      <c r="C55">
        <v>14124</v>
      </c>
      <c r="D55">
        <v>14060</v>
      </c>
      <c r="E55">
        <v>64</v>
      </c>
      <c r="F55" t="s">
        <v>482</v>
      </c>
      <c r="G55" s="57" t="s">
        <v>483</v>
      </c>
      <c r="H55" t="s">
        <v>484</v>
      </c>
      <c r="I55" t="s">
        <v>485</v>
      </c>
      <c r="K55">
        <f>(K54/C55)*100</f>
        <v>7.0801472670631554E-2</v>
      </c>
      <c r="Q55" t="s">
        <v>486</v>
      </c>
      <c r="R55">
        <v>2822</v>
      </c>
      <c r="S55">
        <v>2811</v>
      </c>
      <c r="T55">
        <v>11</v>
      </c>
      <c r="U55" t="s">
        <v>487</v>
      </c>
      <c r="V55" s="54">
        <v>1261</v>
      </c>
      <c r="W55" t="s">
        <v>488</v>
      </c>
      <c r="X55" t="s">
        <v>489</v>
      </c>
      <c r="Z55">
        <f>Z54/R55*100</f>
        <v>3.543586109142452E-2</v>
      </c>
    </row>
    <row r="56" spans="1:29" x14ac:dyDescent="0.3">
      <c r="C56" s="2" t="s">
        <v>118</v>
      </c>
      <c r="D56">
        <v>26</v>
      </c>
      <c r="E56">
        <f>E55-D56</f>
        <v>38</v>
      </c>
      <c r="K56">
        <f>(E56/C55)*100</f>
        <v>0.2690455961483999</v>
      </c>
      <c r="R56" t="s">
        <v>118</v>
      </c>
      <c r="S56">
        <v>2</v>
      </c>
      <c r="T56">
        <f>T55-S56</f>
        <v>9</v>
      </c>
      <c r="Z56">
        <f>T56/R55*100</f>
        <v>0.31892274982282065</v>
      </c>
    </row>
    <row r="57" spans="1:29" x14ac:dyDescent="0.3">
      <c r="A57" t="s">
        <v>120</v>
      </c>
      <c r="B57" t="s">
        <v>2</v>
      </c>
      <c r="C57" t="s">
        <v>5</v>
      </c>
      <c r="D57" t="s">
        <v>6</v>
      </c>
      <c r="E57" t="s">
        <v>7</v>
      </c>
      <c r="F57" t="s">
        <v>8</v>
      </c>
      <c r="G57" t="s">
        <v>9</v>
      </c>
      <c r="H57" t="s">
        <v>10</v>
      </c>
      <c r="I57" t="s">
        <v>48</v>
      </c>
      <c r="K57">
        <f>E59-E62</f>
        <v>74</v>
      </c>
      <c r="P57" t="s">
        <v>120</v>
      </c>
      <c r="Q57" t="s">
        <v>2</v>
      </c>
      <c r="R57" t="s">
        <v>5</v>
      </c>
      <c r="S57" t="s">
        <v>6</v>
      </c>
      <c r="T57" t="s">
        <v>7</v>
      </c>
      <c r="U57" t="s">
        <v>8</v>
      </c>
      <c r="V57" t="s">
        <v>9</v>
      </c>
      <c r="W57" t="s">
        <v>10</v>
      </c>
      <c r="X57" t="s">
        <v>48</v>
      </c>
      <c r="Z57">
        <f>T59-T62</f>
        <v>30</v>
      </c>
    </row>
    <row r="58" spans="1:29" x14ac:dyDescent="0.3">
      <c r="B58" t="s">
        <v>481</v>
      </c>
      <c r="C58">
        <v>14124</v>
      </c>
      <c r="D58">
        <v>13969</v>
      </c>
      <c r="E58">
        <v>155</v>
      </c>
      <c r="F58" s="54">
        <v>1097</v>
      </c>
      <c r="G58" t="s">
        <v>490</v>
      </c>
      <c r="H58" t="s">
        <v>484</v>
      </c>
      <c r="I58" t="s">
        <v>485</v>
      </c>
      <c r="K58">
        <f>(K57/C55)*100</f>
        <v>0.52393089776267343</v>
      </c>
      <c r="Q58" t="s">
        <v>486</v>
      </c>
      <c r="R58">
        <v>2822</v>
      </c>
      <c r="S58">
        <v>2764</v>
      </c>
      <c r="T58">
        <v>58</v>
      </c>
      <c r="U58" s="54">
        <v>2055</v>
      </c>
      <c r="V58" s="54">
        <v>6651</v>
      </c>
      <c r="W58" t="s">
        <v>488</v>
      </c>
      <c r="X58" t="s">
        <v>489</v>
      </c>
      <c r="Z58">
        <f>Z57/R55*100</f>
        <v>1.0630758327427356</v>
      </c>
    </row>
    <row r="59" spans="1:29" x14ac:dyDescent="0.3">
      <c r="C59" s="2" t="s">
        <v>118</v>
      </c>
      <c r="D59">
        <v>53</v>
      </c>
      <c r="E59">
        <f>E58-D59</f>
        <v>102</v>
      </c>
      <c r="K59">
        <f>(E59/C55)*100</f>
        <v>0.72217502124044175</v>
      </c>
      <c r="R59" t="s">
        <v>118</v>
      </c>
      <c r="S59">
        <v>20</v>
      </c>
      <c r="T59">
        <f>T58-S59</f>
        <v>38</v>
      </c>
      <c r="Z59">
        <f>T59/R55*100</f>
        <v>1.3465627214741318</v>
      </c>
    </row>
    <row r="60" spans="1:29" x14ac:dyDescent="0.3">
      <c r="A60" t="s">
        <v>424</v>
      </c>
      <c r="B60" t="s">
        <v>2</v>
      </c>
      <c r="C60" t="s">
        <v>5</v>
      </c>
      <c r="D60" t="s">
        <v>6</v>
      </c>
      <c r="E60" t="s">
        <v>7</v>
      </c>
      <c r="F60" t="s">
        <v>8</v>
      </c>
      <c r="G60" t="s">
        <v>9</v>
      </c>
      <c r="H60" t="s">
        <v>10</v>
      </c>
      <c r="I60" t="s">
        <v>48</v>
      </c>
      <c r="P60" t="s">
        <v>424</v>
      </c>
      <c r="Q60" t="s">
        <v>2</v>
      </c>
      <c r="R60" t="s">
        <v>5</v>
      </c>
      <c r="S60" t="s">
        <v>6</v>
      </c>
      <c r="T60" t="s">
        <v>7</v>
      </c>
      <c r="U60" t="s">
        <v>8</v>
      </c>
      <c r="V60" t="s">
        <v>9</v>
      </c>
      <c r="W60" t="s">
        <v>10</v>
      </c>
      <c r="X60" t="s">
        <v>48</v>
      </c>
    </row>
    <row r="61" spans="1:29" x14ac:dyDescent="0.3">
      <c r="B61" t="s">
        <v>481</v>
      </c>
      <c r="C61">
        <v>86</v>
      </c>
      <c r="D61">
        <v>45</v>
      </c>
      <c r="E61">
        <v>41</v>
      </c>
      <c r="F61" t="s">
        <v>491</v>
      </c>
      <c r="G61" s="54">
        <v>44725</v>
      </c>
      <c r="H61" t="s">
        <v>484</v>
      </c>
      <c r="I61" t="s">
        <v>485</v>
      </c>
      <c r="K61">
        <f>(E62/C55)*100</f>
        <v>0.19824412347776835</v>
      </c>
      <c r="L61">
        <f>(E62/E56)*100</f>
        <v>73.68421052631578</v>
      </c>
      <c r="M61">
        <f>E62/E59*100</f>
        <v>27.450980392156865</v>
      </c>
      <c r="Q61" t="s">
        <v>486</v>
      </c>
      <c r="R61">
        <v>144</v>
      </c>
      <c r="S61">
        <v>84</v>
      </c>
      <c r="T61">
        <v>60</v>
      </c>
      <c r="U61" t="s">
        <v>492</v>
      </c>
      <c r="V61" s="54">
        <v>3555</v>
      </c>
      <c r="W61" t="s">
        <v>488</v>
      </c>
      <c r="X61" t="s">
        <v>489</v>
      </c>
      <c r="Z61">
        <f>T62/R55*100</f>
        <v>0.28348688873139616</v>
      </c>
      <c r="AA61">
        <f>T62/T56*100</f>
        <v>88.888888888888886</v>
      </c>
      <c r="AB61">
        <f>T62/T59*100</f>
        <v>21.052631578947366</v>
      </c>
    </row>
    <row r="62" spans="1:29" x14ac:dyDescent="0.3">
      <c r="C62" s="2" t="s">
        <v>118</v>
      </c>
      <c r="D62">
        <v>13</v>
      </c>
      <c r="E62">
        <f>E61-D62</f>
        <v>28</v>
      </c>
      <c r="R62" t="s">
        <v>118</v>
      </c>
      <c r="S62">
        <v>52</v>
      </c>
      <c r="T62">
        <f>T61-S62</f>
        <v>8</v>
      </c>
    </row>
    <row r="63" spans="1:29" x14ac:dyDescent="0.3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</row>
    <row r="64" spans="1:29" x14ac:dyDescent="0.3">
      <c r="A64" t="s">
        <v>409</v>
      </c>
      <c r="B64" t="s">
        <v>2</v>
      </c>
      <c r="C64" t="s">
        <v>5</v>
      </c>
      <c r="D64" t="s">
        <v>6</v>
      </c>
      <c r="E64" t="s">
        <v>7</v>
      </c>
      <c r="F64" t="s">
        <v>8</v>
      </c>
      <c r="G64" t="s">
        <v>9</v>
      </c>
      <c r="H64" t="s">
        <v>10</v>
      </c>
      <c r="I64" t="s">
        <v>48</v>
      </c>
      <c r="K64">
        <f>(E66-E72)</f>
        <v>500</v>
      </c>
      <c r="P64" t="s">
        <v>409</v>
      </c>
      <c r="Q64" t="s">
        <v>2</v>
      </c>
      <c r="R64" t="s">
        <v>5</v>
      </c>
      <c r="S64" t="s">
        <v>6</v>
      </c>
      <c r="T64" t="s">
        <v>7</v>
      </c>
      <c r="U64" t="s">
        <v>8</v>
      </c>
      <c r="V64" t="s">
        <v>9</v>
      </c>
      <c r="W64" t="s">
        <v>10</v>
      </c>
      <c r="X64" t="s">
        <v>48</v>
      </c>
      <c r="Z64">
        <f>T66-T72</f>
        <v>1</v>
      </c>
    </row>
    <row r="65" spans="1:29" x14ac:dyDescent="0.3">
      <c r="B65" t="s">
        <v>493</v>
      </c>
      <c r="C65">
        <v>20405</v>
      </c>
      <c r="D65">
        <v>19843</v>
      </c>
      <c r="E65">
        <v>562</v>
      </c>
      <c r="F65" s="54">
        <v>2754</v>
      </c>
      <c r="G65" t="s">
        <v>494</v>
      </c>
      <c r="H65" t="s">
        <v>495</v>
      </c>
      <c r="I65" t="s">
        <v>496</v>
      </c>
      <c r="K65">
        <f>(K64/C65)*100</f>
        <v>2.450379808870375</v>
      </c>
      <c r="Q65" t="s">
        <v>497</v>
      </c>
      <c r="R65">
        <v>2369</v>
      </c>
      <c r="S65">
        <v>2351</v>
      </c>
      <c r="T65">
        <v>18</v>
      </c>
      <c r="U65" t="s">
        <v>498</v>
      </c>
      <c r="V65" s="54">
        <v>3625</v>
      </c>
      <c r="W65" t="s">
        <v>499</v>
      </c>
      <c r="X65" t="s">
        <v>161</v>
      </c>
      <c r="Z65">
        <f>Z64/R65*100</f>
        <v>4.2211903756859431E-2</v>
      </c>
    </row>
    <row r="66" spans="1:29" x14ac:dyDescent="0.3">
      <c r="C66" s="2" t="s">
        <v>118</v>
      </c>
      <c r="D66">
        <v>24</v>
      </c>
      <c r="E66">
        <f>E65-D66</f>
        <v>538</v>
      </c>
      <c r="K66">
        <f>(E66/C65)*100</f>
        <v>2.6366086743445232</v>
      </c>
      <c r="R66" t="s">
        <v>118</v>
      </c>
      <c r="S66">
        <v>1</v>
      </c>
      <c r="T66">
        <f>T65-S66</f>
        <v>17</v>
      </c>
      <c r="Z66">
        <f>T66/R65*100</f>
        <v>0.71760236386661036</v>
      </c>
    </row>
    <row r="67" spans="1:29" x14ac:dyDescent="0.3">
      <c r="A67" t="s">
        <v>120</v>
      </c>
      <c r="B67" t="s">
        <v>2</v>
      </c>
      <c r="C67" t="s">
        <v>5</v>
      </c>
      <c r="D67" t="s">
        <v>6</v>
      </c>
      <c r="E67" t="s">
        <v>7</v>
      </c>
      <c r="F67" t="s">
        <v>8</v>
      </c>
      <c r="G67" t="s">
        <v>9</v>
      </c>
      <c r="H67" t="s">
        <v>10</v>
      </c>
      <c r="I67" t="s">
        <v>48</v>
      </c>
      <c r="K67">
        <f>E69-E72</f>
        <v>498</v>
      </c>
      <c r="P67" t="s">
        <v>120</v>
      </c>
      <c r="Q67" t="s">
        <v>2</v>
      </c>
      <c r="R67" t="s">
        <v>5</v>
      </c>
      <c r="S67" t="s">
        <v>6</v>
      </c>
      <c r="T67" t="s">
        <v>7</v>
      </c>
      <c r="U67" t="s">
        <v>8</v>
      </c>
      <c r="V67" t="s">
        <v>9</v>
      </c>
      <c r="W67" t="s">
        <v>10</v>
      </c>
      <c r="X67" t="s">
        <v>48</v>
      </c>
      <c r="Z67">
        <f>T69-T72</f>
        <v>94</v>
      </c>
    </row>
    <row r="68" spans="1:29" x14ac:dyDescent="0.3">
      <c r="B68" t="s">
        <v>493</v>
      </c>
      <c r="C68">
        <v>20405</v>
      </c>
      <c r="D68">
        <v>19843</v>
      </c>
      <c r="E68">
        <v>562</v>
      </c>
      <c r="F68" s="54">
        <v>2754</v>
      </c>
      <c r="G68" t="s">
        <v>494</v>
      </c>
      <c r="H68" t="s">
        <v>495</v>
      </c>
      <c r="I68" t="s">
        <v>496</v>
      </c>
      <c r="K68">
        <f>(K67/C65)*100</f>
        <v>2.4405782896348933</v>
      </c>
      <c r="Q68" t="s">
        <v>497</v>
      </c>
      <c r="R68">
        <v>2369</v>
      </c>
      <c r="S68">
        <v>2248</v>
      </c>
      <c r="T68">
        <v>121</v>
      </c>
      <c r="U68" s="54">
        <v>5108</v>
      </c>
      <c r="V68" t="s">
        <v>500</v>
      </c>
      <c r="W68" t="s">
        <v>499</v>
      </c>
      <c r="X68" t="s">
        <v>161</v>
      </c>
      <c r="Z68">
        <f>Z67/R65*100</f>
        <v>3.9679189531447867</v>
      </c>
    </row>
    <row r="69" spans="1:29" x14ac:dyDescent="0.3">
      <c r="C69" s="2" t="s">
        <v>118</v>
      </c>
      <c r="D69">
        <v>26</v>
      </c>
      <c r="E69">
        <f>E68-D69</f>
        <v>536</v>
      </c>
      <c r="K69">
        <f>(E69/C65)*100</f>
        <v>2.6268071551090419</v>
      </c>
      <c r="R69" t="s">
        <v>118</v>
      </c>
      <c r="S69">
        <v>11</v>
      </c>
      <c r="T69">
        <f>T68-S69</f>
        <v>110</v>
      </c>
      <c r="Z69">
        <f>T69/R65*100</f>
        <v>4.6433094132545376</v>
      </c>
    </row>
    <row r="70" spans="1:29" x14ac:dyDescent="0.3">
      <c r="A70" t="s">
        <v>424</v>
      </c>
      <c r="B70" t="s">
        <v>2</v>
      </c>
      <c r="C70" t="s">
        <v>5</v>
      </c>
      <c r="D70" t="s">
        <v>6</v>
      </c>
      <c r="E70" t="s">
        <v>7</v>
      </c>
      <c r="F70" t="s">
        <v>8</v>
      </c>
      <c r="G70" t="s">
        <v>9</v>
      </c>
      <c r="H70" t="s">
        <v>10</v>
      </c>
      <c r="I70" t="s">
        <v>48</v>
      </c>
      <c r="P70" t="s">
        <v>424</v>
      </c>
      <c r="Q70" t="s">
        <v>2</v>
      </c>
      <c r="R70" t="s">
        <v>5</v>
      </c>
      <c r="S70" t="s">
        <v>6</v>
      </c>
      <c r="T70" t="s">
        <v>7</v>
      </c>
      <c r="U70" t="s">
        <v>8</v>
      </c>
      <c r="V70" t="s">
        <v>9</v>
      </c>
      <c r="W70" t="s">
        <v>10</v>
      </c>
      <c r="X70" t="s">
        <v>48</v>
      </c>
    </row>
    <row r="71" spans="1:29" x14ac:dyDescent="0.3">
      <c r="B71" t="s">
        <v>493</v>
      </c>
      <c r="C71">
        <v>51</v>
      </c>
      <c r="D71">
        <v>10</v>
      </c>
      <c r="E71">
        <v>41</v>
      </c>
      <c r="F71" t="s">
        <v>501</v>
      </c>
      <c r="G71" s="55">
        <v>21490</v>
      </c>
      <c r="H71" t="s">
        <v>495</v>
      </c>
      <c r="I71" t="s">
        <v>496</v>
      </c>
      <c r="K71">
        <f>(E72/C65)*100</f>
        <v>0.18622886547414849</v>
      </c>
      <c r="L71">
        <f>(E72/E66)*100</f>
        <v>7.0631970260223049</v>
      </c>
      <c r="M71">
        <f>E72/E69*100</f>
        <v>7.08955223880597</v>
      </c>
      <c r="Q71" t="s">
        <v>497</v>
      </c>
      <c r="R71">
        <v>137</v>
      </c>
      <c r="S71">
        <v>58</v>
      </c>
      <c r="T71">
        <v>79</v>
      </c>
      <c r="U71" t="s">
        <v>502</v>
      </c>
      <c r="V71" t="s">
        <v>503</v>
      </c>
      <c r="W71" t="s">
        <v>499</v>
      </c>
      <c r="X71" t="s">
        <v>161</v>
      </c>
      <c r="Z71">
        <f>T72/R65*100</f>
        <v>0.6753904601097509</v>
      </c>
      <c r="AA71">
        <f>T72/T66*100</f>
        <v>94.117647058823522</v>
      </c>
      <c r="AB71">
        <f>T72/T69*100</f>
        <v>14.545454545454545</v>
      </c>
    </row>
    <row r="72" spans="1:29" x14ac:dyDescent="0.3">
      <c r="C72" s="2" t="s">
        <v>118</v>
      </c>
      <c r="D72">
        <v>3</v>
      </c>
      <c r="E72">
        <f>E71-D72</f>
        <v>38</v>
      </c>
      <c r="R72" t="s">
        <v>118</v>
      </c>
      <c r="S72">
        <v>63</v>
      </c>
      <c r="T72">
        <f>T71-S72</f>
        <v>16</v>
      </c>
    </row>
    <row r="73" spans="1:29" x14ac:dyDescent="0.3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</row>
    <row r="74" spans="1:29" x14ac:dyDescent="0.3">
      <c r="A74" t="s">
        <v>409</v>
      </c>
      <c r="B74" t="s">
        <v>2</v>
      </c>
      <c r="C74" t="s">
        <v>5</v>
      </c>
      <c r="D74" t="s">
        <v>6</v>
      </c>
      <c r="E74" t="s">
        <v>7</v>
      </c>
      <c r="F74" t="s">
        <v>8</v>
      </c>
      <c r="G74" t="s">
        <v>9</v>
      </c>
      <c r="H74" t="s">
        <v>10</v>
      </c>
      <c r="I74" t="s">
        <v>48</v>
      </c>
      <c r="K74">
        <f>E76-E82</f>
        <v>70</v>
      </c>
      <c r="P74" t="s">
        <v>409</v>
      </c>
      <c r="Q74" t="s">
        <v>2</v>
      </c>
      <c r="R74" t="s">
        <v>5</v>
      </c>
      <c r="S74" t="s">
        <v>6</v>
      </c>
      <c r="T74" t="s">
        <v>7</v>
      </c>
      <c r="U74" t="s">
        <v>8</v>
      </c>
      <c r="V74" t="s">
        <v>9</v>
      </c>
      <c r="W74" t="s">
        <v>10</v>
      </c>
      <c r="X74" t="s">
        <v>48</v>
      </c>
      <c r="Z74">
        <f>T76-T82</f>
        <v>119</v>
      </c>
    </row>
    <row r="75" spans="1:29" x14ac:dyDescent="0.3">
      <c r="B75" t="s">
        <v>504</v>
      </c>
      <c r="C75">
        <v>38892</v>
      </c>
      <c r="D75">
        <v>38665</v>
      </c>
      <c r="E75">
        <v>227</v>
      </c>
      <c r="F75" t="s">
        <v>505</v>
      </c>
      <c r="G75" t="s">
        <v>506</v>
      </c>
      <c r="H75" t="s">
        <v>507</v>
      </c>
      <c r="I75">
        <v>19559</v>
      </c>
      <c r="K75">
        <f>(K74/C75)*100</f>
        <v>0.17998560115190784</v>
      </c>
      <c r="Q75" t="s">
        <v>508</v>
      </c>
      <c r="R75">
        <v>16918</v>
      </c>
      <c r="S75">
        <v>16158</v>
      </c>
      <c r="T75">
        <v>760</v>
      </c>
      <c r="U75" s="54">
        <v>4492</v>
      </c>
      <c r="V75" t="s">
        <v>509</v>
      </c>
      <c r="W75" t="s">
        <v>510</v>
      </c>
      <c r="X75" t="s">
        <v>511</v>
      </c>
      <c r="Z75">
        <f>Z74/R75*100</f>
        <v>0.70339283603262792</v>
      </c>
    </row>
    <row r="76" spans="1:29" x14ac:dyDescent="0.3">
      <c r="C76" s="2" t="s">
        <v>118</v>
      </c>
      <c r="D76">
        <v>106</v>
      </c>
      <c r="E76">
        <f>E75-D76</f>
        <v>121</v>
      </c>
      <c r="K76">
        <f>(E76/C75)*100</f>
        <v>0.3111179677054407</v>
      </c>
      <c r="R76" t="s">
        <v>118</v>
      </c>
      <c r="S76">
        <v>124</v>
      </c>
      <c r="T76">
        <f>T75-S76</f>
        <v>636</v>
      </c>
      <c r="Z76">
        <f>T76/R75*100</f>
        <v>3.7593096110651376</v>
      </c>
    </row>
    <row r="77" spans="1:29" x14ac:dyDescent="0.3">
      <c r="A77" t="s">
        <v>120</v>
      </c>
      <c r="B77" t="s">
        <v>2</v>
      </c>
      <c r="C77" t="s">
        <v>5</v>
      </c>
      <c r="D77" t="s">
        <v>6</v>
      </c>
      <c r="E77" t="s">
        <v>7</v>
      </c>
      <c r="F77" t="s">
        <v>8</v>
      </c>
      <c r="G77" t="s">
        <v>9</v>
      </c>
      <c r="H77" t="s">
        <v>10</v>
      </c>
      <c r="I77" t="s">
        <v>48</v>
      </c>
      <c r="K77">
        <f>E79-E82</f>
        <v>172</v>
      </c>
      <c r="P77" t="s">
        <v>120</v>
      </c>
      <c r="Q77" t="s">
        <v>2</v>
      </c>
      <c r="R77" t="s">
        <v>5</v>
      </c>
      <c r="S77" t="s">
        <v>6</v>
      </c>
      <c r="T77" t="s">
        <v>7</v>
      </c>
      <c r="U77" t="s">
        <v>8</v>
      </c>
      <c r="V77" t="s">
        <v>9</v>
      </c>
      <c r="W77" t="s">
        <v>10</v>
      </c>
      <c r="X77" t="s">
        <v>48</v>
      </c>
      <c r="Z77">
        <f>T79-T82</f>
        <v>947</v>
      </c>
    </row>
    <row r="78" spans="1:29" x14ac:dyDescent="0.3">
      <c r="B78" t="s">
        <v>504</v>
      </c>
      <c r="C78">
        <v>38892</v>
      </c>
      <c r="D78">
        <v>38543</v>
      </c>
      <c r="E78">
        <v>349</v>
      </c>
      <c r="F78" s="54" t="s">
        <v>512</v>
      </c>
      <c r="G78" t="s">
        <v>513</v>
      </c>
      <c r="H78" t="s">
        <v>507</v>
      </c>
      <c r="I78">
        <v>19559</v>
      </c>
      <c r="K78">
        <f>(K77/C75)*100</f>
        <v>0.44225033425897353</v>
      </c>
      <c r="Q78" t="s">
        <v>508</v>
      </c>
      <c r="R78">
        <v>16918</v>
      </c>
      <c r="S78">
        <v>14966</v>
      </c>
      <c r="T78">
        <v>1952</v>
      </c>
      <c r="U78" s="58">
        <f>T78/R78*100</f>
        <v>11.538006856602436</v>
      </c>
      <c r="V78" t="s">
        <v>514</v>
      </c>
      <c r="W78" t="s">
        <v>510</v>
      </c>
      <c r="X78" t="s">
        <v>511</v>
      </c>
      <c r="Z78">
        <f>Z77/R75*100</f>
        <v>5.5975883674193163</v>
      </c>
    </row>
    <row r="79" spans="1:29" x14ac:dyDescent="0.3">
      <c r="C79" s="2" t="s">
        <v>118</v>
      </c>
      <c r="D79">
        <v>126</v>
      </c>
      <c r="E79">
        <f>E78-D79</f>
        <v>223</v>
      </c>
      <c r="K79">
        <f>(E79/C75)*100</f>
        <v>0.57338270081250642</v>
      </c>
      <c r="R79" t="s">
        <v>118</v>
      </c>
      <c r="S79">
        <v>488</v>
      </c>
      <c r="T79">
        <f>T78-S79</f>
        <v>1464</v>
      </c>
      <c r="Z79">
        <f>T79/R75*100</f>
        <v>8.6535051424518272</v>
      </c>
    </row>
    <row r="80" spans="1:29" x14ac:dyDescent="0.3">
      <c r="A80" t="s">
        <v>424</v>
      </c>
      <c r="B80" t="s">
        <v>2</v>
      </c>
      <c r="C80" t="s">
        <v>5</v>
      </c>
      <c r="D80" t="s">
        <v>6</v>
      </c>
      <c r="E80" t="s">
        <v>7</v>
      </c>
      <c r="F80" t="s">
        <v>8</v>
      </c>
      <c r="G80" t="s">
        <v>9</v>
      </c>
      <c r="H80" t="s">
        <v>10</v>
      </c>
      <c r="I80" t="s">
        <v>48</v>
      </c>
      <c r="P80" t="s">
        <v>424</v>
      </c>
      <c r="Q80" t="s">
        <v>2</v>
      </c>
      <c r="R80" t="s">
        <v>5</v>
      </c>
      <c r="S80" t="s">
        <v>6</v>
      </c>
      <c r="T80" t="s">
        <v>7</v>
      </c>
      <c r="U80" t="s">
        <v>8</v>
      </c>
      <c r="V80" t="s">
        <v>9</v>
      </c>
      <c r="W80" t="s">
        <v>10</v>
      </c>
      <c r="X80" t="s">
        <v>48</v>
      </c>
    </row>
    <row r="81" spans="1:29" x14ac:dyDescent="0.3">
      <c r="B81" t="s">
        <v>504</v>
      </c>
      <c r="C81">
        <v>224</v>
      </c>
      <c r="D81">
        <v>126</v>
      </c>
      <c r="E81">
        <v>98</v>
      </c>
      <c r="F81" t="s">
        <v>515</v>
      </c>
      <c r="G81" t="s">
        <v>516</v>
      </c>
      <c r="H81" t="s">
        <v>507</v>
      </c>
      <c r="I81">
        <v>19559</v>
      </c>
      <c r="K81">
        <f>(E82/C75)*100</f>
        <v>0.13113236655353286</v>
      </c>
      <c r="L81">
        <f>(E82/E76)*100</f>
        <v>42.148760330578511</v>
      </c>
      <c r="M81">
        <f>E82/E79*100</f>
        <v>22.869955156950674</v>
      </c>
      <c r="Q81" t="s">
        <v>508</v>
      </c>
      <c r="R81">
        <v>1519</v>
      </c>
      <c r="S81">
        <v>882</v>
      </c>
      <c r="T81">
        <v>697</v>
      </c>
      <c r="U81" t="s">
        <v>517</v>
      </c>
      <c r="V81" t="s">
        <v>518</v>
      </c>
      <c r="W81" t="s">
        <v>510</v>
      </c>
      <c r="X81" t="s">
        <v>511</v>
      </c>
      <c r="Z81">
        <f>T82/R75*100</f>
        <v>3.05591677503251</v>
      </c>
      <c r="AA81">
        <f>T82/T76*100</f>
        <v>81.289308176100633</v>
      </c>
      <c r="AB81">
        <f>T82/T79*100</f>
        <v>35.314207650273218</v>
      </c>
    </row>
    <row r="82" spans="1:29" x14ac:dyDescent="0.3">
      <c r="C82" s="2" t="s">
        <v>118</v>
      </c>
      <c r="D82">
        <v>47</v>
      </c>
      <c r="E82">
        <f>E81-D82</f>
        <v>51</v>
      </c>
      <c r="R82" t="s">
        <v>118</v>
      </c>
      <c r="S82">
        <v>180</v>
      </c>
      <c r="T82">
        <f>T81-S82</f>
        <v>517</v>
      </c>
    </row>
    <row r="83" spans="1:29" x14ac:dyDescent="0.3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</row>
    <row r="84" spans="1:29" x14ac:dyDescent="0.3">
      <c r="A84" t="s">
        <v>409</v>
      </c>
      <c r="B84" t="s">
        <v>2</v>
      </c>
      <c r="C84" t="s">
        <v>5</v>
      </c>
      <c r="D84" t="s">
        <v>6</v>
      </c>
      <c r="E84" t="s">
        <v>7</v>
      </c>
      <c r="F84" t="s">
        <v>8</v>
      </c>
      <c r="G84" t="s">
        <v>9</v>
      </c>
      <c r="H84" t="s">
        <v>10</v>
      </c>
      <c r="I84" t="s">
        <v>48</v>
      </c>
      <c r="K84">
        <f>E86-E92</f>
        <v>581</v>
      </c>
      <c r="P84" t="s">
        <v>409</v>
      </c>
      <c r="Q84" t="s">
        <v>2</v>
      </c>
      <c r="R84" t="s">
        <v>5</v>
      </c>
      <c r="S84" t="s">
        <v>6</v>
      </c>
      <c r="T84" t="s">
        <v>7</v>
      </c>
      <c r="U84" t="s">
        <v>8</v>
      </c>
      <c r="V84" t="s">
        <v>9</v>
      </c>
      <c r="W84" t="s">
        <v>10</v>
      </c>
      <c r="X84" t="s">
        <v>48</v>
      </c>
      <c r="Z84">
        <f>T86-T92</f>
        <v>44</v>
      </c>
    </row>
    <row r="85" spans="1:29" x14ac:dyDescent="0.3">
      <c r="B85" t="s">
        <v>519</v>
      </c>
      <c r="C85">
        <v>20732</v>
      </c>
      <c r="D85">
        <v>19994</v>
      </c>
      <c r="E85">
        <v>738</v>
      </c>
      <c r="F85" s="56" t="s">
        <v>520</v>
      </c>
      <c r="G85" s="57" t="s">
        <v>521</v>
      </c>
      <c r="H85" t="s">
        <v>522</v>
      </c>
      <c r="I85">
        <v>15864</v>
      </c>
      <c r="K85">
        <f>(K84/C85)*100</f>
        <v>2.8024310245031834</v>
      </c>
      <c r="Q85" t="s">
        <v>523</v>
      </c>
      <c r="R85">
        <v>6403</v>
      </c>
      <c r="S85">
        <v>6238</v>
      </c>
      <c r="T85">
        <v>165</v>
      </c>
      <c r="U85" s="54">
        <v>2577</v>
      </c>
      <c r="V85" t="s">
        <v>524</v>
      </c>
      <c r="W85" t="s">
        <v>525</v>
      </c>
      <c r="X85">
        <v>10331</v>
      </c>
      <c r="Z85">
        <f>Z84/R85*100</f>
        <v>0.68717788536623459</v>
      </c>
    </row>
    <row r="86" spans="1:29" x14ac:dyDescent="0.3">
      <c r="C86" s="2" t="s">
        <v>118</v>
      </c>
      <c r="D86">
        <v>21</v>
      </c>
      <c r="E86">
        <f>E85-D86</f>
        <v>717</v>
      </c>
      <c r="K86">
        <f>(E86/C85)*100</f>
        <v>3.4584217634574572</v>
      </c>
      <c r="R86" t="s">
        <v>118</v>
      </c>
      <c r="S86">
        <v>34</v>
      </c>
      <c r="T86">
        <f>T85-S86</f>
        <v>131</v>
      </c>
      <c r="Z86">
        <f>T86/R85*100</f>
        <v>2.0459159768858348</v>
      </c>
    </row>
    <row r="87" spans="1:29" x14ac:dyDescent="0.3">
      <c r="A87" t="s">
        <v>120</v>
      </c>
      <c r="B87" t="s">
        <v>2</v>
      </c>
      <c r="C87" t="s">
        <v>5</v>
      </c>
      <c r="D87" t="s">
        <v>6</v>
      </c>
      <c r="E87" t="s">
        <v>7</v>
      </c>
      <c r="F87" t="s">
        <v>8</v>
      </c>
      <c r="G87" t="s">
        <v>9</v>
      </c>
      <c r="H87" t="s">
        <v>10</v>
      </c>
      <c r="I87" t="s">
        <v>48</v>
      </c>
      <c r="K87">
        <f>E89-E92</f>
        <v>1421</v>
      </c>
      <c r="P87" t="s">
        <v>120</v>
      </c>
      <c r="Q87" t="s">
        <v>2</v>
      </c>
      <c r="R87" t="s">
        <v>5</v>
      </c>
      <c r="S87" t="s">
        <v>6</v>
      </c>
      <c r="T87" t="s">
        <v>7</v>
      </c>
      <c r="U87" t="s">
        <v>8</v>
      </c>
      <c r="V87" t="s">
        <v>9</v>
      </c>
      <c r="W87" t="s">
        <v>10</v>
      </c>
      <c r="X87" t="s">
        <v>48</v>
      </c>
      <c r="Z87">
        <f>T89-T92</f>
        <v>860</v>
      </c>
    </row>
    <row r="88" spans="1:29" x14ac:dyDescent="0.3">
      <c r="B88" t="s">
        <v>519</v>
      </c>
      <c r="C88">
        <v>20732</v>
      </c>
      <c r="D88">
        <v>19061</v>
      </c>
      <c r="E88">
        <v>1671</v>
      </c>
      <c r="F88" s="56" t="s">
        <v>526</v>
      </c>
      <c r="G88" t="s">
        <v>527</v>
      </c>
      <c r="H88" t="s">
        <v>522</v>
      </c>
      <c r="I88">
        <v>15864</v>
      </c>
      <c r="K88">
        <f>(K87/C85)*100</f>
        <v>6.8541385298089912</v>
      </c>
      <c r="Q88" t="s">
        <v>523</v>
      </c>
      <c r="R88">
        <v>6403</v>
      </c>
      <c r="S88">
        <v>5318</v>
      </c>
      <c r="T88">
        <v>1085</v>
      </c>
      <c r="U88" t="s">
        <v>528</v>
      </c>
      <c r="V88" t="s">
        <v>529</v>
      </c>
      <c r="W88" t="s">
        <v>525</v>
      </c>
      <c r="X88">
        <v>10331</v>
      </c>
      <c r="Z88">
        <f>Z87/R85*100</f>
        <v>13.431204123067312</v>
      </c>
    </row>
    <row r="89" spans="1:29" x14ac:dyDescent="0.3">
      <c r="C89" s="2" t="s">
        <v>118</v>
      </c>
      <c r="D89">
        <v>114</v>
      </c>
      <c r="E89">
        <f>E88-D89</f>
        <v>1557</v>
      </c>
      <c r="K89">
        <f>(E89/C85)*100</f>
        <v>7.5101292687632641</v>
      </c>
      <c r="R89" t="s">
        <v>118</v>
      </c>
      <c r="S89">
        <v>138</v>
      </c>
      <c r="T89">
        <f>T88-S89</f>
        <v>947</v>
      </c>
      <c r="Z89">
        <f>T89/R85*100</f>
        <v>14.789942214586912</v>
      </c>
    </row>
    <row r="90" spans="1:29" x14ac:dyDescent="0.3">
      <c r="A90" t="s">
        <v>424</v>
      </c>
      <c r="B90" t="s">
        <v>2</v>
      </c>
      <c r="C90" t="s">
        <v>5</v>
      </c>
      <c r="D90" t="s">
        <v>6</v>
      </c>
      <c r="E90" t="s">
        <v>7</v>
      </c>
      <c r="F90" t="s">
        <v>8</v>
      </c>
      <c r="G90" t="s">
        <v>9</v>
      </c>
      <c r="H90" t="s">
        <v>10</v>
      </c>
      <c r="I90" t="s">
        <v>48</v>
      </c>
      <c r="P90" t="s">
        <v>424</v>
      </c>
      <c r="Q90" t="s">
        <v>2</v>
      </c>
      <c r="R90" t="s">
        <v>5</v>
      </c>
      <c r="S90" t="s">
        <v>6</v>
      </c>
      <c r="T90" t="s">
        <v>7</v>
      </c>
      <c r="U90" t="s">
        <v>8</v>
      </c>
      <c r="V90" t="s">
        <v>9</v>
      </c>
      <c r="W90" t="s">
        <v>10</v>
      </c>
      <c r="X90" t="s">
        <v>48</v>
      </c>
    </row>
    <row r="91" spans="1:29" x14ac:dyDescent="0.3">
      <c r="B91" t="s">
        <v>519</v>
      </c>
      <c r="C91">
        <v>252</v>
      </c>
      <c r="D91">
        <v>75</v>
      </c>
      <c r="E91">
        <v>177</v>
      </c>
      <c r="F91" t="s">
        <v>530</v>
      </c>
      <c r="G91" t="s">
        <v>531</v>
      </c>
      <c r="H91" t="s">
        <v>522</v>
      </c>
      <c r="I91">
        <v>15864</v>
      </c>
      <c r="K91">
        <f>(E92/C85)*100</f>
        <v>0.65599073895427362</v>
      </c>
      <c r="L91">
        <f>(E92/E86)*100</f>
        <v>18.967921896792188</v>
      </c>
      <c r="M91">
        <f>E92/E89*100</f>
        <v>8.7347463070006413</v>
      </c>
      <c r="Q91" t="s">
        <v>523</v>
      </c>
      <c r="R91">
        <v>223</v>
      </c>
      <c r="S91">
        <v>72</v>
      </c>
      <c r="T91">
        <v>151</v>
      </c>
      <c r="U91" t="s">
        <v>532</v>
      </c>
      <c r="V91" t="s">
        <v>533</v>
      </c>
      <c r="W91" t="s">
        <v>525</v>
      </c>
      <c r="X91">
        <v>10331</v>
      </c>
      <c r="Z91">
        <f>T92/R85*100</f>
        <v>1.3587380915196001</v>
      </c>
      <c r="AA91">
        <f>T92/T86*100</f>
        <v>66.412213740458014</v>
      </c>
      <c r="AB91">
        <f>T92/T89*100</f>
        <v>9.1869060190073917</v>
      </c>
    </row>
    <row r="92" spans="1:29" x14ac:dyDescent="0.3">
      <c r="C92" s="2" t="s">
        <v>118</v>
      </c>
      <c r="D92">
        <v>41</v>
      </c>
      <c r="E92">
        <f>E91-D92</f>
        <v>136</v>
      </c>
      <c r="R92" t="s">
        <v>118</v>
      </c>
      <c r="S92">
        <v>64</v>
      </c>
      <c r="T92">
        <f>T91-S92</f>
        <v>87</v>
      </c>
    </row>
    <row r="93" spans="1:29" x14ac:dyDescent="0.3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</row>
    <row r="94" spans="1:29" x14ac:dyDescent="0.3">
      <c r="A94" t="s">
        <v>409</v>
      </c>
      <c r="B94" t="s">
        <v>2</v>
      </c>
      <c r="C94" t="s">
        <v>5</v>
      </c>
      <c r="D94" t="s">
        <v>6</v>
      </c>
      <c r="E94" t="s">
        <v>7</v>
      </c>
      <c r="F94" t="s">
        <v>8</v>
      </c>
      <c r="G94" t="s">
        <v>9</v>
      </c>
      <c r="H94" t="s">
        <v>10</v>
      </c>
      <c r="I94" t="s">
        <v>48</v>
      </c>
      <c r="K94">
        <f>E96-E102</f>
        <v>26</v>
      </c>
      <c r="P94" t="s">
        <v>409</v>
      </c>
      <c r="Q94" t="s">
        <v>2</v>
      </c>
      <c r="R94" t="s">
        <v>5</v>
      </c>
      <c r="S94" t="s">
        <v>6</v>
      </c>
      <c r="T94" t="s">
        <v>7</v>
      </c>
      <c r="U94" t="s">
        <v>8</v>
      </c>
      <c r="V94" t="s">
        <v>9</v>
      </c>
      <c r="W94" t="s">
        <v>10</v>
      </c>
      <c r="X94" t="s">
        <v>48</v>
      </c>
      <c r="Z94">
        <f>T96-T102</f>
        <v>119</v>
      </c>
    </row>
    <row r="95" spans="1:29" x14ac:dyDescent="0.3">
      <c r="B95" t="s">
        <v>534</v>
      </c>
      <c r="C95">
        <v>17502</v>
      </c>
      <c r="D95">
        <v>17426</v>
      </c>
      <c r="E95">
        <v>76</v>
      </c>
      <c r="F95" t="s">
        <v>535</v>
      </c>
      <c r="G95" s="56" t="s">
        <v>536</v>
      </c>
      <c r="H95" t="s">
        <v>537</v>
      </c>
      <c r="I95" t="s">
        <v>538</v>
      </c>
      <c r="K95">
        <f>(K94/C95)*100</f>
        <v>0.14855445091989489</v>
      </c>
      <c r="Q95" t="s">
        <v>539</v>
      </c>
      <c r="R95">
        <v>4581</v>
      </c>
      <c r="S95">
        <v>4340</v>
      </c>
      <c r="T95">
        <v>241</v>
      </c>
      <c r="U95" s="58">
        <f>T95/R95*100</f>
        <v>5.2608600742196021</v>
      </c>
      <c r="V95" t="s">
        <v>540</v>
      </c>
      <c r="W95" t="s">
        <v>541</v>
      </c>
      <c r="X95" t="s">
        <v>542</v>
      </c>
      <c r="Z95">
        <f>Z94/R95*100</f>
        <v>2.59768609473914</v>
      </c>
    </row>
    <row r="96" spans="1:29" x14ac:dyDescent="0.3">
      <c r="C96" s="2" t="s">
        <v>118</v>
      </c>
      <c r="D96">
        <v>25</v>
      </c>
      <c r="E96">
        <f>E95-D96</f>
        <v>51</v>
      </c>
      <c r="K96">
        <f>(E96/C95)*100</f>
        <v>0.29139526911210145</v>
      </c>
      <c r="R96" t="s">
        <v>118</v>
      </c>
      <c r="S96">
        <v>34</v>
      </c>
      <c r="T96">
        <f>T95-S96</f>
        <v>207</v>
      </c>
      <c r="Z96">
        <f>T96/R95*100</f>
        <v>4.5186640471512778</v>
      </c>
    </row>
    <row r="97" spans="1:29" x14ac:dyDescent="0.3">
      <c r="A97" t="s">
        <v>120</v>
      </c>
      <c r="B97" t="s">
        <v>2</v>
      </c>
      <c r="C97" t="s">
        <v>5</v>
      </c>
      <c r="D97" t="s">
        <v>6</v>
      </c>
      <c r="E97" t="s">
        <v>7</v>
      </c>
      <c r="F97" t="s">
        <v>8</v>
      </c>
      <c r="G97" t="s">
        <v>9</v>
      </c>
      <c r="H97" t="s">
        <v>10</v>
      </c>
      <c r="I97" t="s">
        <v>48</v>
      </c>
      <c r="K97">
        <f>E99-E102</f>
        <v>295</v>
      </c>
      <c r="P97" t="s">
        <v>120</v>
      </c>
      <c r="Q97" t="s">
        <v>2</v>
      </c>
      <c r="R97" t="s">
        <v>5</v>
      </c>
      <c r="S97" t="s">
        <v>6</v>
      </c>
      <c r="T97" t="s">
        <v>7</v>
      </c>
      <c r="U97" t="s">
        <v>8</v>
      </c>
      <c r="V97" t="s">
        <v>9</v>
      </c>
      <c r="W97" t="s">
        <v>10</v>
      </c>
      <c r="X97" t="s">
        <v>48</v>
      </c>
      <c r="Z97">
        <f>T99-T102</f>
        <v>205</v>
      </c>
    </row>
    <row r="98" spans="1:29" x14ac:dyDescent="0.3">
      <c r="B98" t="s">
        <v>534</v>
      </c>
      <c r="C98">
        <v>17502</v>
      </c>
      <c r="D98">
        <v>17024</v>
      </c>
      <c r="E98">
        <v>478</v>
      </c>
      <c r="F98" s="54">
        <v>2731</v>
      </c>
      <c r="G98" t="s">
        <v>543</v>
      </c>
      <c r="H98" t="s">
        <v>537</v>
      </c>
      <c r="I98" t="s">
        <v>538</v>
      </c>
      <c r="K98">
        <f>(K97/C95)*100</f>
        <v>1.685521654668038</v>
      </c>
      <c r="Q98" t="s">
        <v>539</v>
      </c>
      <c r="R98">
        <v>4581</v>
      </c>
      <c r="S98">
        <v>4217</v>
      </c>
      <c r="T98">
        <v>364</v>
      </c>
      <c r="U98" s="54">
        <v>7946</v>
      </c>
      <c r="V98" t="s">
        <v>544</v>
      </c>
      <c r="W98" t="s">
        <v>541</v>
      </c>
      <c r="X98" t="s">
        <v>542</v>
      </c>
      <c r="Z98">
        <f>Z97/R95*100</f>
        <v>4.4750054573237286</v>
      </c>
    </row>
    <row r="99" spans="1:29" x14ac:dyDescent="0.3">
      <c r="C99" s="2" t="s">
        <v>118</v>
      </c>
      <c r="D99">
        <v>158</v>
      </c>
      <c r="E99">
        <f>E98-D99</f>
        <v>320</v>
      </c>
      <c r="K99">
        <f>(E99/C95)*100</f>
        <v>1.8283624728602443</v>
      </c>
      <c r="R99" t="s">
        <v>118</v>
      </c>
      <c r="S99">
        <v>71</v>
      </c>
      <c r="T99">
        <f>T98-S99</f>
        <v>293</v>
      </c>
      <c r="Z99">
        <f>T99/R95*100</f>
        <v>6.3959834097358659</v>
      </c>
    </row>
    <row r="100" spans="1:29" x14ac:dyDescent="0.3">
      <c r="A100" t="s">
        <v>424</v>
      </c>
      <c r="B100" t="s">
        <v>2</v>
      </c>
      <c r="C100" t="s">
        <v>5</v>
      </c>
      <c r="D100" t="s">
        <v>6</v>
      </c>
      <c r="E100" t="s">
        <v>7</v>
      </c>
      <c r="F100" t="s">
        <v>8</v>
      </c>
      <c r="G100" t="s">
        <v>9</v>
      </c>
      <c r="H100" t="s">
        <v>10</v>
      </c>
      <c r="I100" t="s">
        <v>48</v>
      </c>
      <c r="P100" t="s">
        <v>424</v>
      </c>
      <c r="Q100" t="s">
        <v>2</v>
      </c>
      <c r="R100" t="s">
        <v>5</v>
      </c>
      <c r="S100" t="s">
        <v>6</v>
      </c>
      <c r="T100" t="s">
        <v>7</v>
      </c>
      <c r="U100" t="s">
        <v>8</v>
      </c>
      <c r="V100" t="s">
        <v>9</v>
      </c>
      <c r="W100" t="s">
        <v>10</v>
      </c>
      <c r="X100" t="s">
        <v>48</v>
      </c>
    </row>
    <row r="101" spans="1:29" x14ac:dyDescent="0.3">
      <c r="B101" t="s">
        <v>534</v>
      </c>
      <c r="C101">
        <v>74</v>
      </c>
      <c r="D101">
        <v>27</v>
      </c>
      <c r="E101">
        <v>47</v>
      </c>
      <c r="F101" t="s">
        <v>545</v>
      </c>
      <c r="G101" t="s">
        <v>546</v>
      </c>
      <c r="H101" t="s">
        <v>537</v>
      </c>
      <c r="I101" t="s">
        <v>538</v>
      </c>
      <c r="K101">
        <f>(E102/C95)*100</f>
        <v>0.14284081819220662</v>
      </c>
      <c r="L101">
        <f>(E102/E96)*100</f>
        <v>49.019607843137251</v>
      </c>
      <c r="M101">
        <f>E102/E99*100</f>
        <v>7.8125</v>
      </c>
      <c r="Q101" t="s">
        <v>539</v>
      </c>
      <c r="R101">
        <v>1260</v>
      </c>
      <c r="S101">
        <v>1133</v>
      </c>
      <c r="T101">
        <v>127</v>
      </c>
      <c r="U101" s="55">
        <v>44905</v>
      </c>
      <c r="V101" t="s">
        <v>547</v>
      </c>
      <c r="W101" t="s">
        <v>541</v>
      </c>
      <c r="X101" t="s">
        <v>542</v>
      </c>
      <c r="Z101">
        <f>T102/R95*100</f>
        <v>1.9209779524121371</v>
      </c>
      <c r="AA101">
        <f>T102/T96*100</f>
        <v>42.512077294685987</v>
      </c>
      <c r="AB101">
        <f>T102/T99*100</f>
        <v>30.034129692832767</v>
      </c>
    </row>
    <row r="102" spans="1:29" x14ac:dyDescent="0.3">
      <c r="C102" s="2" t="s">
        <v>118</v>
      </c>
      <c r="D102">
        <v>22</v>
      </c>
      <c r="E102">
        <f>E101-D102</f>
        <v>25</v>
      </c>
      <c r="R102" t="s">
        <v>118</v>
      </c>
      <c r="S102">
        <v>39</v>
      </c>
      <c r="T102">
        <f>T101-S102</f>
        <v>88</v>
      </c>
    </row>
    <row r="103" spans="1:29" x14ac:dyDescent="0.3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</row>
    <row r="104" spans="1:29" x14ac:dyDescent="0.3">
      <c r="A104" t="s">
        <v>409</v>
      </c>
      <c r="B104" t="s">
        <v>2</v>
      </c>
      <c r="C104" t="s">
        <v>5</v>
      </c>
      <c r="D104" t="s">
        <v>6</v>
      </c>
      <c r="E104" t="s">
        <v>7</v>
      </c>
      <c r="F104" t="s">
        <v>8</v>
      </c>
      <c r="G104" t="s">
        <v>9</v>
      </c>
      <c r="H104" t="s">
        <v>10</v>
      </c>
      <c r="I104" t="s">
        <v>48</v>
      </c>
      <c r="K104">
        <f>E106-E112</f>
        <v>11</v>
      </c>
      <c r="P104" t="s">
        <v>409</v>
      </c>
      <c r="Q104" t="s">
        <v>2</v>
      </c>
      <c r="R104" t="s">
        <v>5</v>
      </c>
      <c r="S104" t="s">
        <v>6</v>
      </c>
      <c r="T104" t="s">
        <v>7</v>
      </c>
      <c r="U104" t="s">
        <v>8</v>
      </c>
      <c r="V104" t="s">
        <v>9</v>
      </c>
      <c r="W104" t="s">
        <v>10</v>
      </c>
      <c r="X104" t="s">
        <v>48</v>
      </c>
      <c r="Z104">
        <f>T106-T112</f>
        <v>247</v>
      </c>
    </row>
    <row r="105" spans="1:29" x14ac:dyDescent="0.3">
      <c r="B105" t="s">
        <v>548</v>
      </c>
      <c r="C105">
        <v>19654</v>
      </c>
      <c r="D105">
        <v>19593</v>
      </c>
      <c r="E105">
        <v>61</v>
      </c>
      <c r="F105" t="s">
        <v>549</v>
      </c>
      <c r="G105" t="s">
        <v>550</v>
      </c>
      <c r="H105" t="s">
        <v>551</v>
      </c>
      <c r="I105" t="s">
        <v>552</v>
      </c>
      <c r="K105">
        <f>(K104/C105)*100</f>
        <v>5.5968250737763299E-2</v>
      </c>
      <c r="Q105" t="s">
        <v>553</v>
      </c>
      <c r="R105">
        <v>9257</v>
      </c>
      <c r="S105">
        <v>8779</v>
      </c>
      <c r="T105">
        <v>478</v>
      </c>
      <c r="U105" s="54">
        <v>5164</v>
      </c>
      <c r="V105" t="s">
        <v>554</v>
      </c>
      <c r="W105" t="s">
        <v>555</v>
      </c>
      <c r="X105">
        <v>11608</v>
      </c>
      <c r="Z105">
        <f>Z104/R105*100</f>
        <v>2.6682510532569945</v>
      </c>
    </row>
    <row r="106" spans="1:29" x14ac:dyDescent="0.3">
      <c r="C106" s="2" t="s">
        <v>118</v>
      </c>
      <c r="D106">
        <v>13</v>
      </c>
      <c r="E106">
        <f>E105-D106</f>
        <v>48</v>
      </c>
      <c r="K106">
        <f>(E106/C105)*100</f>
        <v>0.24422509412842167</v>
      </c>
      <c r="R106" t="s">
        <v>118</v>
      </c>
      <c r="S106">
        <v>34</v>
      </c>
      <c r="T106">
        <f>T105-S106</f>
        <v>444</v>
      </c>
      <c r="Z106">
        <f>T106/R105*100</f>
        <v>4.7963703143567029</v>
      </c>
    </row>
    <row r="107" spans="1:29" x14ac:dyDescent="0.3">
      <c r="A107" t="s">
        <v>120</v>
      </c>
      <c r="B107" t="s">
        <v>2</v>
      </c>
      <c r="C107" t="s">
        <v>5</v>
      </c>
      <c r="D107" t="s">
        <v>6</v>
      </c>
      <c r="E107" t="s">
        <v>7</v>
      </c>
      <c r="F107" t="s">
        <v>8</v>
      </c>
      <c r="G107" t="s">
        <v>9</v>
      </c>
      <c r="H107" t="s">
        <v>10</v>
      </c>
      <c r="I107" t="s">
        <v>48</v>
      </c>
      <c r="K107">
        <f>E109-E112</f>
        <v>204</v>
      </c>
      <c r="P107" t="s">
        <v>120</v>
      </c>
      <c r="Q107" t="s">
        <v>2</v>
      </c>
      <c r="R107" t="s">
        <v>5</v>
      </c>
      <c r="S107" t="s">
        <v>6</v>
      </c>
      <c r="T107" t="s">
        <v>7</v>
      </c>
      <c r="U107" t="s">
        <v>8</v>
      </c>
      <c r="V107" t="s">
        <v>9</v>
      </c>
      <c r="W107" t="s">
        <v>10</v>
      </c>
      <c r="X107" t="s">
        <v>48</v>
      </c>
      <c r="Z107">
        <f>T109-T112</f>
        <v>1704</v>
      </c>
    </row>
    <row r="108" spans="1:29" x14ac:dyDescent="0.3">
      <c r="B108" t="s">
        <v>548</v>
      </c>
      <c r="C108">
        <v>19654</v>
      </c>
      <c r="D108">
        <v>19333</v>
      </c>
      <c r="E108">
        <v>321</v>
      </c>
      <c r="F108" s="54">
        <v>1633</v>
      </c>
      <c r="G108" t="s">
        <v>556</v>
      </c>
      <c r="H108" t="s">
        <v>551</v>
      </c>
      <c r="I108" t="s">
        <v>552</v>
      </c>
      <c r="K108">
        <f>(K107/C105)*100</f>
        <v>1.0379566500457922</v>
      </c>
      <c r="Q108" t="s">
        <v>553</v>
      </c>
      <c r="R108">
        <v>9257</v>
      </c>
      <c r="S108">
        <v>7129</v>
      </c>
      <c r="T108">
        <v>2128</v>
      </c>
      <c r="U108" t="s">
        <v>557</v>
      </c>
      <c r="V108" t="s">
        <v>558</v>
      </c>
      <c r="W108" t="s">
        <v>555</v>
      </c>
      <c r="X108">
        <v>11608</v>
      </c>
      <c r="Z108">
        <f>Z107/R105*100</f>
        <v>18.40769147672032</v>
      </c>
    </row>
    <row r="109" spans="1:29" x14ac:dyDescent="0.3">
      <c r="C109" s="2" t="s">
        <v>118</v>
      </c>
      <c r="D109">
        <v>80</v>
      </c>
      <c r="E109">
        <f>E108-D109</f>
        <v>241</v>
      </c>
      <c r="K109">
        <f>(E109/C105)*100</f>
        <v>1.2262134934364506</v>
      </c>
      <c r="R109" t="s">
        <v>118</v>
      </c>
      <c r="S109">
        <v>227</v>
      </c>
      <c r="T109">
        <f>T108-S109</f>
        <v>1901</v>
      </c>
      <c r="Z109">
        <f>T109/R105*100</f>
        <v>20.535810737820029</v>
      </c>
    </row>
    <row r="110" spans="1:29" x14ac:dyDescent="0.3">
      <c r="A110" t="s">
        <v>424</v>
      </c>
      <c r="B110" t="s">
        <v>2</v>
      </c>
      <c r="C110" t="s">
        <v>5</v>
      </c>
      <c r="D110" t="s">
        <v>6</v>
      </c>
      <c r="E110" t="s">
        <v>7</v>
      </c>
      <c r="F110" t="s">
        <v>8</v>
      </c>
      <c r="G110" t="s">
        <v>9</v>
      </c>
      <c r="H110" t="s">
        <v>10</v>
      </c>
      <c r="I110" t="s">
        <v>48</v>
      </c>
      <c r="P110" t="s">
        <v>424</v>
      </c>
      <c r="Q110" t="s">
        <v>2</v>
      </c>
      <c r="R110" t="s">
        <v>5</v>
      </c>
      <c r="S110" t="s">
        <v>6</v>
      </c>
      <c r="T110" t="s">
        <v>7</v>
      </c>
      <c r="U110" t="s">
        <v>8</v>
      </c>
      <c r="V110" t="s">
        <v>9</v>
      </c>
      <c r="W110" t="s">
        <v>10</v>
      </c>
      <c r="X110" t="s">
        <v>48</v>
      </c>
    </row>
    <row r="111" spans="1:29" x14ac:dyDescent="0.3">
      <c r="B111" t="s">
        <v>548</v>
      </c>
      <c r="C111">
        <v>120</v>
      </c>
      <c r="D111">
        <v>65</v>
      </c>
      <c r="E111">
        <v>55</v>
      </c>
      <c r="F111" t="s">
        <v>559</v>
      </c>
      <c r="G111" s="55">
        <v>44909</v>
      </c>
      <c r="H111" t="s">
        <v>551</v>
      </c>
      <c r="I111" t="s">
        <v>552</v>
      </c>
      <c r="K111">
        <f>(E112/C105)*100</f>
        <v>0.1882568433906584</v>
      </c>
      <c r="L111">
        <f>(E112/E106)*100</f>
        <v>77.083333333333343</v>
      </c>
      <c r="M111">
        <f>E112/E109*100</f>
        <v>15.352697095435685</v>
      </c>
      <c r="Q111" t="s">
        <v>553</v>
      </c>
      <c r="R111">
        <v>613</v>
      </c>
      <c r="S111">
        <v>378</v>
      </c>
      <c r="T111">
        <v>235</v>
      </c>
      <c r="U111" s="55" t="s">
        <v>560</v>
      </c>
      <c r="V111" t="s">
        <v>561</v>
      </c>
      <c r="W111" t="s">
        <v>555</v>
      </c>
      <c r="X111">
        <v>11608</v>
      </c>
      <c r="Z111">
        <f>T112/R105*100</f>
        <v>2.1281192610997084</v>
      </c>
      <c r="AA111">
        <f>T112/T106*100</f>
        <v>44.369369369369373</v>
      </c>
      <c r="AB111">
        <f>T112/T109*100</f>
        <v>10.362966859547607</v>
      </c>
    </row>
    <row r="112" spans="1:29" x14ac:dyDescent="0.3">
      <c r="C112" s="2" t="s">
        <v>118</v>
      </c>
      <c r="D112">
        <v>18</v>
      </c>
      <c r="E112">
        <f>E111-D112</f>
        <v>37</v>
      </c>
      <c r="R112" t="s">
        <v>118</v>
      </c>
      <c r="S112">
        <v>38</v>
      </c>
      <c r="T112">
        <f>T111-S112</f>
        <v>197</v>
      </c>
    </row>
    <row r="113" spans="1:29" x14ac:dyDescent="0.3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</row>
    <row r="114" spans="1:29" x14ac:dyDescent="0.3">
      <c r="A114" t="s">
        <v>409</v>
      </c>
      <c r="B114" t="s">
        <v>2</v>
      </c>
      <c r="C114" t="s">
        <v>5</v>
      </c>
      <c r="D114" t="s">
        <v>6</v>
      </c>
      <c r="E114" t="s">
        <v>7</v>
      </c>
      <c r="F114" t="s">
        <v>8</v>
      </c>
      <c r="G114" t="s">
        <v>9</v>
      </c>
      <c r="H114" t="s">
        <v>10</v>
      </c>
      <c r="I114" t="s">
        <v>48</v>
      </c>
      <c r="K114">
        <f>E116-E122</f>
        <v>964</v>
      </c>
      <c r="P114" t="s">
        <v>409</v>
      </c>
      <c r="Q114" t="s">
        <v>2</v>
      </c>
      <c r="R114" t="s">
        <v>5</v>
      </c>
      <c r="S114" t="s">
        <v>6</v>
      </c>
      <c r="T114" t="s">
        <v>7</v>
      </c>
      <c r="U114" t="s">
        <v>8</v>
      </c>
      <c r="V114" t="s">
        <v>9</v>
      </c>
      <c r="W114" t="s">
        <v>10</v>
      </c>
      <c r="X114" t="s">
        <v>48</v>
      </c>
      <c r="Z114">
        <f>T116-T122</f>
        <v>25</v>
      </c>
    </row>
    <row r="115" spans="1:29" x14ac:dyDescent="0.3">
      <c r="B115" t="s">
        <v>562</v>
      </c>
      <c r="C115">
        <v>35219</v>
      </c>
      <c r="D115">
        <v>33973</v>
      </c>
      <c r="E115">
        <v>1246</v>
      </c>
      <c r="F115" s="54">
        <v>3538</v>
      </c>
      <c r="G115" t="s">
        <v>563</v>
      </c>
      <c r="H115" t="s">
        <v>564</v>
      </c>
      <c r="I115" t="s">
        <v>565</v>
      </c>
      <c r="K115">
        <f>(K114/C115)*100</f>
        <v>2.7371589199011894</v>
      </c>
      <c r="Q115" t="s">
        <v>566</v>
      </c>
      <c r="R115">
        <v>7462</v>
      </c>
      <c r="S115">
        <v>7108</v>
      </c>
      <c r="T115">
        <v>354</v>
      </c>
      <c r="U115" s="54">
        <v>4744</v>
      </c>
      <c r="V115" t="s">
        <v>567</v>
      </c>
      <c r="W115" t="s">
        <v>568</v>
      </c>
      <c r="X115" t="s">
        <v>569</v>
      </c>
      <c r="Z115">
        <f>Z114/R115*100</f>
        <v>0.3350308228357009</v>
      </c>
    </row>
    <row r="116" spans="1:29" x14ac:dyDescent="0.3">
      <c r="C116" s="2" t="s">
        <v>118</v>
      </c>
      <c r="D116">
        <v>119</v>
      </c>
      <c r="E116">
        <f>E115-D116</f>
        <v>1127</v>
      </c>
      <c r="K116">
        <f>(E116/C115)*100</f>
        <v>3.1999772849882167</v>
      </c>
      <c r="R116" t="s">
        <v>118</v>
      </c>
      <c r="S116">
        <v>56</v>
      </c>
      <c r="T116">
        <f>T115-S116</f>
        <v>298</v>
      </c>
      <c r="Z116">
        <f>T116/R115*100</f>
        <v>3.9935674082015544</v>
      </c>
    </row>
    <row r="117" spans="1:29" x14ac:dyDescent="0.3">
      <c r="A117" t="s">
        <v>120</v>
      </c>
      <c r="B117" t="s">
        <v>2</v>
      </c>
      <c r="C117" t="s">
        <v>5</v>
      </c>
      <c r="D117" t="s">
        <v>6</v>
      </c>
      <c r="E117" t="s">
        <v>7</v>
      </c>
      <c r="F117" t="s">
        <v>8</v>
      </c>
      <c r="G117" t="s">
        <v>9</v>
      </c>
      <c r="H117" t="s">
        <v>10</v>
      </c>
      <c r="I117" t="s">
        <v>48</v>
      </c>
      <c r="K117">
        <f>E119-E122</f>
        <v>806</v>
      </c>
      <c r="P117" t="s">
        <v>120</v>
      </c>
      <c r="Q117" t="s">
        <v>2</v>
      </c>
      <c r="R117" t="s">
        <v>5</v>
      </c>
      <c r="S117" t="s">
        <v>6</v>
      </c>
      <c r="T117" t="s">
        <v>7</v>
      </c>
      <c r="U117" t="s">
        <v>8</v>
      </c>
      <c r="V117" t="s">
        <v>9</v>
      </c>
      <c r="W117" t="s">
        <v>10</v>
      </c>
      <c r="X117" t="s">
        <v>48</v>
      </c>
      <c r="Z117">
        <f>T119-T122</f>
        <v>521</v>
      </c>
    </row>
    <row r="118" spans="1:29" x14ac:dyDescent="0.3">
      <c r="B118" t="s">
        <v>562</v>
      </c>
      <c r="C118">
        <v>35219</v>
      </c>
      <c r="D118">
        <v>34040</v>
      </c>
      <c r="E118">
        <v>1179</v>
      </c>
      <c r="F118" s="54">
        <v>3348</v>
      </c>
      <c r="G118" t="s">
        <v>570</v>
      </c>
      <c r="H118" t="s">
        <v>564</v>
      </c>
      <c r="I118" t="s">
        <v>565</v>
      </c>
      <c r="K118">
        <f>(K117/C115)*100</f>
        <v>2.2885374371787957</v>
      </c>
      <c r="Q118" t="s">
        <v>566</v>
      </c>
      <c r="R118">
        <v>7462</v>
      </c>
      <c r="S118">
        <v>6499</v>
      </c>
      <c r="T118">
        <v>963</v>
      </c>
      <c r="U118" s="58">
        <f>T118/R118*100</f>
        <v>12.905387295631199</v>
      </c>
      <c r="V118" t="s">
        <v>571</v>
      </c>
      <c r="W118" t="s">
        <v>568</v>
      </c>
      <c r="X118" t="s">
        <v>569</v>
      </c>
      <c r="Z118">
        <f>Z117/R115*100</f>
        <v>6.9820423478960061</v>
      </c>
    </row>
    <row r="119" spans="1:29" x14ac:dyDescent="0.3">
      <c r="C119" s="2" t="s">
        <v>118</v>
      </c>
      <c r="D119">
        <v>210</v>
      </c>
      <c r="E119">
        <f>E118-D119</f>
        <v>969</v>
      </c>
      <c r="K119">
        <f>(E119/C115)*100</f>
        <v>2.7513558022658224</v>
      </c>
      <c r="R119" t="s">
        <v>118</v>
      </c>
      <c r="S119">
        <v>169</v>
      </c>
      <c r="T119">
        <f>T118-S119</f>
        <v>794</v>
      </c>
      <c r="Z119">
        <f>T119/R115*100</f>
        <v>10.64057893326186</v>
      </c>
    </row>
    <row r="120" spans="1:29" x14ac:dyDescent="0.3">
      <c r="A120" t="s">
        <v>424</v>
      </c>
      <c r="B120" t="s">
        <v>2</v>
      </c>
      <c r="C120" t="s">
        <v>5</v>
      </c>
      <c r="D120" t="s">
        <v>6</v>
      </c>
      <c r="E120" t="s">
        <v>7</v>
      </c>
      <c r="F120" t="s">
        <v>8</v>
      </c>
      <c r="G120" t="s">
        <v>9</v>
      </c>
      <c r="H120" t="s">
        <v>10</v>
      </c>
      <c r="I120" t="s">
        <v>48</v>
      </c>
      <c r="P120" t="s">
        <v>424</v>
      </c>
      <c r="Q120" t="s">
        <v>2</v>
      </c>
      <c r="R120" t="s">
        <v>5</v>
      </c>
      <c r="S120" t="s">
        <v>6</v>
      </c>
      <c r="T120" t="s">
        <v>7</v>
      </c>
      <c r="U120" t="s">
        <v>8</v>
      </c>
      <c r="V120" t="s">
        <v>9</v>
      </c>
      <c r="W120" t="s">
        <v>10</v>
      </c>
      <c r="X120" t="s">
        <v>48</v>
      </c>
    </row>
    <row r="121" spans="1:29" x14ac:dyDescent="0.3">
      <c r="B121" t="s">
        <v>562</v>
      </c>
      <c r="C121">
        <v>383</v>
      </c>
      <c r="D121">
        <v>174</v>
      </c>
      <c r="E121">
        <v>209</v>
      </c>
      <c r="F121" t="s">
        <v>572</v>
      </c>
      <c r="G121" t="s">
        <v>573</v>
      </c>
      <c r="H121" t="s">
        <v>564</v>
      </c>
      <c r="I121" t="s">
        <v>565</v>
      </c>
      <c r="K121">
        <f>(E122/C115)*100</f>
        <v>0.46281836508702695</v>
      </c>
      <c r="L121">
        <f>(E122/E116)*100</f>
        <v>14.463176574977817</v>
      </c>
      <c r="M121">
        <f>E122/E119*100</f>
        <v>16.821465428276575</v>
      </c>
      <c r="Q121" t="s">
        <v>566</v>
      </c>
      <c r="R121">
        <v>794</v>
      </c>
      <c r="S121">
        <v>405</v>
      </c>
      <c r="T121">
        <v>389</v>
      </c>
      <c r="U121" t="s">
        <v>574</v>
      </c>
      <c r="V121" t="s">
        <v>575</v>
      </c>
      <c r="W121" t="s">
        <v>568</v>
      </c>
      <c r="X121" t="s">
        <v>569</v>
      </c>
      <c r="Z121">
        <f>T122/R115*100</f>
        <v>3.6585365853658534</v>
      </c>
      <c r="AA121">
        <f>T122/T116*100</f>
        <v>91.610738255033553</v>
      </c>
      <c r="AB121">
        <f>T122/T119*100</f>
        <v>34.382871536523929</v>
      </c>
    </row>
    <row r="122" spans="1:29" x14ac:dyDescent="0.3">
      <c r="C122" s="2" t="s">
        <v>118</v>
      </c>
      <c r="D122">
        <v>46</v>
      </c>
      <c r="E122">
        <f>E121-D122</f>
        <v>163</v>
      </c>
      <c r="R122" t="s">
        <v>118</v>
      </c>
      <c r="S122">
        <v>116</v>
      </c>
      <c r="T122">
        <f>T121-S122</f>
        <v>273</v>
      </c>
    </row>
    <row r="123" spans="1:29" x14ac:dyDescent="0.3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</row>
    <row r="124" spans="1:29" x14ac:dyDescent="0.3">
      <c r="A124" t="s">
        <v>409</v>
      </c>
      <c r="B124" t="s">
        <v>2</v>
      </c>
      <c r="C124" t="s">
        <v>5</v>
      </c>
      <c r="D124" t="s">
        <v>6</v>
      </c>
      <c r="E124" t="s">
        <v>7</v>
      </c>
      <c r="F124" t="s">
        <v>8</v>
      </c>
      <c r="G124" t="s">
        <v>9</v>
      </c>
      <c r="H124" t="s">
        <v>10</v>
      </c>
      <c r="I124" t="s">
        <v>48</v>
      </c>
      <c r="K124">
        <f>E126-E132</f>
        <v>11</v>
      </c>
      <c r="P124" t="s">
        <v>409</v>
      </c>
      <c r="Q124" t="s">
        <v>2</v>
      </c>
      <c r="R124" t="s">
        <v>5</v>
      </c>
      <c r="S124" t="s">
        <v>6</v>
      </c>
      <c r="T124" t="s">
        <v>7</v>
      </c>
      <c r="U124" t="s">
        <v>8</v>
      </c>
      <c r="V124" t="s">
        <v>9</v>
      </c>
      <c r="W124" t="s">
        <v>10</v>
      </c>
      <c r="X124" t="s">
        <v>48</v>
      </c>
      <c r="Z124">
        <f>T126-T132</f>
        <v>154</v>
      </c>
    </row>
    <row r="125" spans="1:29" x14ac:dyDescent="0.3">
      <c r="B125" t="s">
        <v>576</v>
      </c>
      <c r="C125">
        <v>12553</v>
      </c>
      <c r="D125">
        <v>12553</v>
      </c>
      <c r="E125">
        <v>34</v>
      </c>
      <c r="F125" s="54">
        <v>6182</v>
      </c>
      <c r="G125" t="s">
        <v>577</v>
      </c>
      <c r="H125" t="s">
        <v>578</v>
      </c>
      <c r="I125" t="s">
        <v>579</v>
      </c>
      <c r="K125">
        <f>(K124/C125)*100</f>
        <v>8.7628455349318887E-2</v>
      </c>
      <c r="Q125" t="s">
        <v>580</v>
      </c>
      <c r="R125">
        <v>7910</v>
      </c>
      <c r="S125">
        <v>7377</v>
      </c>
      <c r="T125">
        <v>533</v>
      </c>
      <c r="U125" s="54">
        <v>6738</v>
      </c>
      <c r="V125" t="s">
        <v>581</v>
      </c>
      <c r="W125" t="s">
        <v>582</v>
      </c>
      <c r="X125" t="s">
        <v>583</v>
      </c>
      <c r="Z125">
        <f>Z124/R125*100</f>
        <v>1.9469026548672566</v>
      </c>
    </row>
    <row r="126" spans="1:29" x14ac:dyDescent="0.3">
      <c r="C126" s="2" t="s">
        <v>118</v>
      </c>
      <c r="D126">
        <v>3</v>
      </c>
      <c r="E126">
        <f>E125-D126</f>
        <v>31</v>
      </c>
      <c r="K126">
        <f>(E126/C125)*100</f>
        <v>0.24695291962080779</v>
      </c>
      <c r="R126" t="s">
        <v>118</v>
      </c>
      <c r="S126">
        <v>169</v>
      </c>
      <c r="T126">
        <f>T125-S126</f>
        <v>364</v>
      </c>
      <c r="Z126">
        <f>T126/R125*100</f>
        <v>4.6017699115044248</v>
      </c>
    </row>
    <row r="127" spans="1:29" x14ac:dyDescent="0.3">
      <c r="A127" t="s">
        <v>120</v>
      </c>
      <c r="B127" t="s">
        <v>2</v>
      </c>
      <c r="C127" t="s">
        <v>5</v>
      </c>
      <c r="D127" t="s">
        <v>6</v>
      </c>
      <c r="E127" t="s">
        <v>7</v>
      </c>
      <c r="F127" t="s">
        <v>8</v>
      </c>
      <c r="G127" t="s">
        <v>9</v>
      </c>
      <c r="H127" t="s">
        <v>10</v>
      </c>
      <c r="I127" t="s">
        <v>48</v>
      </c>
      <c r="K127">
        <f>E129-E132</f>
        <v>263</v>
      </c>
      <c r="P127" t="s">
        <v>120</v>
      </c>
      <c r="Q127" t="s">
        <v>2</v>
      </c>
      <c r="R127" t="s">
        <v>5</v>
      </c>
      <c r="S127" t="s">
        <v>6</v>
      </c>
      <c r="T127" t="s">
        <v>7</v>
      </c>
      <c r="U127" t="s">
        <v>8</v>
      </c>
      <c r="V127" t="s">
        <v>9</v>
      </c>
      <c r="W127" t="s">
        <v>10</v>
      </c>
      <c r="X127" t="s">
        <v>48</v>
      </c>
      <c r="Z127">
        <f>T129-T132</f>
        <v>1305</v>
      </c>
    </row>
    <row r="128" spans="1:29" x14ac:dyDescent="0.3">
      <c r="B128" t="s">
        <v>576</v>
      </c>
      <c r="C128">
        <v>12553</v>
      </c>
      <c r="D128">
        <v>12221</v>
      </c>
      <c r="E128">
        <v>332</v>
      </c>
      <c r="F128" s="54">
        <v>6485</v>
      </c>
      <c r="G128" t="s">
        <v>584</v>
      </c>
      <c r="H128" t="s">
        <v>578</v>
      </c>
      <c r="I128" t="s">
        <v>579</v>
      </c>
      <c r="K128">
        <f>(K127/C125)*100</f>
        <v>2.0951167051700788</v>
      </c>
      <c r="Q128" t="s">
        <v>580</v>
      </c>
      <c r="R128">
        <v>7910</v>
      </c>
      <c r="S128">
        <v>6004</v>
      </c>
      <c r="T128">
        <v>1906</v>
      </c>
      <c r="U128" s="58">
        <f>T128/R128*100</f>
        <v>24.096080910240204</v>
      </c>
      <c r="V128" t="s">
        <v>585</v>
      </c>
      <c r="W128" t="s">
        <v>582</v>
      </c>
      <c r="X128" t="s">
        <v>583</v>
      </c>
      <c r="Z128">
        <f>Z127/R125*100</f>
        <v>16.49810366624526</v>
      </c>
    </row>
    <row r="129" spans="1:29" x14ac:dyDescent="0.3">
      <c r="C129" s="2" t="s">
        <v>118</v>
      </c>
      <c r="D129">
        <v>49</v>
      </c>
      <c r="E129">
        <f>E128-D129</f>
        <v>283</v>
      </c>
      <c r="K129">
        <f>(E129/C125)*100</f>
        <v>2.2544411694415678</v>
      </c>
      <c r="R129" t="s">
        <v>118</v>
      </c>
      <c r="S129">
        <v>391</v>
      </c>
      <c r="T129">
        <f>T128-S129</f>
        <v>1515</v>
      </c>
      <c r="Z129">
        <f>T129/R125*100</f>
        <v>19.152970922882428</v>
      </c>
    </row>
    <row r="130" spans="1:29" x14ac:dyDescent="0.3">
      <c r="A130" t="s">
        <v>424</v>
      </c>
      <c r="B130" t="s">
        <v>2</v>
      </c>
      <c r="C130" t="s">
        <v>5</v>
      </c>
      <c r="D130" t="s">
        <v>6</v>
      </c>
      <c r="E130" t="s">
        <v>7</v>
      </c>
      <c r="F130" t="s">
        <v>8</v>
      </c>
      <c r="G130" t="s">
        <v>9</v>
      </c>
      <c r="H130" t="s">
        <v>10</v>
      </c>
      <c r="I130" t="s">
        <v>48</v>
      </c>
      <c r="P130" t="s">
        <v>424</v>
      </c>
      <c r="Q130" t="s">
        <v>2</v>
      </c>
      <c r="R130" t="s">
        <v>5</v>
      </c>
      <c r="S130" t="s">
        <v>6</v>
      </c>
      <c r="T130" t="s">
        <v>7</v>
      </c>
      <c r="U130" t="s">
        <v>8</v>
      </c>
      <c r="V130" t="s">
        <v>9</v>
      </c>
      <c r="W130" t="s">
        <v>10</v>
      </c>
      <c r="X130" t="s">
        <v>48</v>
      </c>
    </row>
    <row r="131" spans="1:29" x14ac:dyDescent="0.3">
      <c r="B131" t="s">
        <v>576</v>
      </c>
      <c r="C131">
        <v>44</v>
      </c>
      <c r="D131">
        <v>8</v>
      </c>
      <c r="E131">
        <v>36</v>
      </c>
      <c r="F131" t="s">
        <v>586</v>
      </c>
      <c r="G131" t="s">
        <v>587</v>
      </c>
      <c r="H131" t="s">
        <v>578</v>
      </c>
      <c r="I131" t="s">
        <v>579</v>
      </c>
      <c r="K131">
        <f>(E132/C125)*100</f>
        <v>0.15932446427148889</v>
      </c>
      <c r="L131">
        <f>(E132/E126)*100</f>
        <v>64.516129032258064</v>
      </c>
      <c r="M131">
        <f>E132/E129*100</f>
        <v>7.0671378091872796</v>
      </c>
      <c r="Q131" t="s">
        <v>580</v>
      </c>
      <c r="R131">
        <v>432</v>
      </c>
      <c r="S131">
        <v>135</v>
      </c>
      <c r="T131">
        <v>297</v>
      </c>
      <c r="U131" t="s">
        <v>588</v>
      </c>
      <c r="V131" t="s">
        <v>589</v>
      </c>
      <c r="W131" t="s">
        <v>582</v>
      </c>
      <c r="X131" t="s">
        <v>583</v>
      </c>
      <c r="Z131">
        <f>T132/R125*100</f>
        <v>2.6548672566371683</v>
      </c>
      <c r="AA131">
        <f>T132/T126*100</f>
        <v>57.692307692307686</v>
      </c>
      <c r="AB131">
        <f>T132/T129*100</f>
        <v>13.861386138613863</v>
      </c>
    </row>
    <row r="132" spans="1:29" x14ac:dyDescent="0.3">
      <c r="C132" s="2" t="s">
        <v>118</v>
      </c>
      <c r="D132">
        <v>16</v>
      </c>
      <c r="E132">
        <f>E131-D132</f>
        <v>20</v>
      </c>
      <c r="R132" t="s">
        <v>118</v>
      </c>
      <c r="S132">
        <v>87</v>
      </c>
      <c r="T132">
        <f>T131-S132</f>
        <v>210</v>
      </c>
    </row>
    <row r="133" spans="1:29" x14ac:dyDescent="0.3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</row>
    <row r="134" spans="1:29" x14ac:dyDescent="0.3">
      <c r="A134" t="s">
        <v>409</v>
      </c>
      <c r="B134" t="s">
        <v>2</v>
      </c>
      <c r="C134" t="s">
        <v>5</v>
      </c>
      <c r="D134" t="s">
        <v>6</v>
      </c>
      <c r="E134" t="s">
        <v>7</v>
      </c>
      <c r="F134" t="s">
        <v>8</v>
      </c>
      <c r="G134" t="s">
        <v>9</v>
      </c>
      <c r="H134" t="s">
        <v>10</v>
      </c>
      <c r="I134" t="s">
        <v>48</v>
      </c>
      <c r="K134">
        <f>E136-E142</f>
        <v>23</v>
      </c>
      <c r="P134" t="s">
        <v>409</v>
      </c>
      <c r="Q134" t="s">
        <v>2</v>
      </c>
      <c r="R134" t="s">
        <v>5</v>
      </c>
      <c r="S134" t="s">
        <v>6</v>
      </c>
      <c r="T134" t="s">
        <v>7</v>
      </c>
      <c r="U134" t="s">
        <v>8</v>
      </c>
      <c r="V134" t="s">
        <v>9</v>
      </c>
      <c r="W134" t="s">
        <v>10</v>
      </c>
      <c r="X134" t="s">
        <v>48</v>
      </c>
      <c r="Z134">
        <f>T136-T142</f>
        <v>199</v>
      </c>
    </row>
    <row r="135" spans="1:29" x14ac:dyDescent="0.3">
      <c r="B135" t="s">
        <v>590</v>
      </c>
      <c r="C135">
        <v>31739</v>
      </c>
      <c r="D135">
        <v>31700</v>
      </c>
      <c r="E135">
        <v>39</v>
      </c>
      <c r="F135" t="s">
        <v>591</v>
      </c>
      <c r="G135" s="54">
        <v>6902</v>
      </c>
      <c r="H135" t="s">
        <v>592</v>
      </c>
      <c r="I135" t="s">
        <v>593</v>
      </c>
      <c r="K135">
        <f>(K134/C135)*100</f>
        <v>7.2466051230347522E-2</v>
      </c>
      <c r="Q135" t="s">
        <v>594</v>
      </c>
      <c r="R135">
        <v>9575</v>
      </c>
      <c r="S135">
        <v>8763</v>
      </c>
      <c r="T135">
        <v>812</v>
      </c>
      <c r="U135" s="58">
        <f>T135/R135*100</f>
        <v>8.4804177545691903</v>
      </c>
      <c r="V135" t="s">
        <v>595</v>
      </c>
      <c r="W135" t="s">
        <v>596</v>
      </c>
      <c r="X135" t="s">
        <v>597</v>
      </c>
      <c r="Z135">
        <f>Z134/R135*100</f>
        <v>2.0783289817232378</v>
      </c>
    </row>
    <row r="136" spans="1:29" x14ac:dyDescent="0.3">
      <c r="C136" s="2" t="s">
        <v>118</v>
      </c>
      <c r="D136">
        <v>6</v>
      </c>
      <c r="E136">
        <f>E135-D136</f>
        <v>33</v>
      </c>
      <c r="K136">
        <f>(E136/C135)*100</f>
        <v>0.1039730300261508</v>
      </c>
      <c r="R136" t="s">
        <v>118</v>
      </c>
      <c r="S136">
        <v>111</v>
      </c>
      <c r="T136">
        <f>T135-S136</f>
        <v>701</v>
      </c>
      <c r="Z136">
        <f>T136/R135*100</f>
        <v>7.3211488250652739</v>
      </c>
    </row>
    <row r="137" spans="1:29" x14ac:dyDescent="0.3">
      <c r="A137" t="s">
        <v>120</v>
      </c>
      <c r="B137" t="s">
        <v>2</v>
      </c>
      <c r="C137" t="s">
        <v>5</v>
      </c>
      <c r="D137" t="s">
        <v>6</v>
      </c>
      <c r="E137" t="s">
        <v>7</v>
      </c>
      <c r="F137" t="s">
        <v>8</v>
      </c>
      <c r="G137" t="s">
        <v>9</v>
      </c>
      <c r="H137" t="s">
        <v>10</v>
      </c>
      <c r="I137" t="s">
        <v>48</v>
      </c>
      <c r="K137">
        <f>E139-E142</f>
        <v>58</v>
      </c>
      <c r="P137" t="s">
        <v>120</v>
      </c>
      <c r="Q137" t="s">
        <v>2</v>
      </c>
      <c r="R137" t="s">
        <v>5</v>
      </c>
      <c r="S137" t="s">
        <v>6</v>
      </c>
      <c r="T137" t="s">
        <v>7</v>
      </c>
      <c r="U137" t="s">
        <v>8</v>
      </c>
      <c r="V137" t="s">
        <v>9</v>
      </c>
      <c r="W137" t="s">
        <v>10</v>
      </c>
      <c r="X137" t="s">
        <v>48</v>
      </c>
      <c r="Z137">
        <f>T139-T142</f>
        <v>1835</v>
      </c>
    </row>
    <row r="138" spans="1:29" x14ac:dyDescent="0.3">
      <c r="B138" t="s">
        <v>590</v>
      </c>
      <c r="C138">
        <v>31739</v>
      </c>
      <c r="D138">
        <v>31646</v>
      </c>
      <c r="E138">
        <v>93</v>
      </c>
      <c r="F138" t="s">
        <v>598</v>
      </c>
      <c r="G138" t="s">
        <v>599</v>
      </c>
      <c r="H138" t="s">
        <v>592</v>
      </c>
      <c r="I138" t="s">
        <v>593</v>
      </c>
      <c r="K138">
        <f>(K137/C135)*100</f>
        <v>0.18274047701565896</v>
      </c>
      <c r="Q138" t="s">
        <v>594</v>
      </c>
      <c r="R138">
        <v>9575</v>
      </c>
      <c r="S138">
        <v>6911</v>
      </c>
      <c r="T138">
        <v>2664</v>
      </c>
      <c r="U138" t="s">
        <v>600</v>
      </c>
      <c r="V138" t="s">
        <v>601</v>
      </c>
      <c r="W138" t="s">
        <v>596</v>
      </c>
      <c r="X138" t="s">
        <v>597</v>
      </c>
      <c r="Z138">
        <f>Z137/R135*100</f>
        <v>19.164490861618798</v>
      </c>
    </row>
    <row r="139" spans="1:29" x14ac:dyDescent="0.3">
      <c r="C139" s="2" t="s">
        <v>118</v>
      </c>
      <c r="D139">
        <v>25</v>
      </c>
      <c r="E139">
        <f>E138-D139</f>
        <v>68</v>
      </c>
      <c r="K139">
        <f>(E139/C135)*100</f>
        <v>0.21424745581146223</v>
      </c>
      <c r="R139" t="s">
        <v>118</v>
      </c>
      <c r="S139">
        <v>327</v>
      </c>
      <c r="T139">
        <f>T138-S139</f>
        <v>2337</v>
      </c>
      <c r="Z139">
        <f>T139/R135*100</f>
        <v>24.407310704960835</v>
      </c>
    </row>
    <row r="140" spans="1:29" x14ac:dyDescent="0.3">
      <c r="A140" t="s">
        <v>424</v>
      </c>
      <c r="B140" t="s">
        <v>2</v>
      </c>
      <c r="C140" t="s">
        <v>5</v>
      </c>
      <c r="D140" t="s">
        <v>6</v>
      </c>
      <c r="E140" t="s">
        <v>7</v>
      </c>
      <c r="F140" t="s">
        <v>8</v>
      </c>
      <c r="G140" t="s">
        <v>9</v>
      </c>
      <c r="H140" t="s">
        <v>10</v>
      </c>
      <c r="I140" t="s">
        <v>48</v>
      </c>
      <c r="P140" t="s">
        <v>424</v>
      </c>
      <c r="Q140" t="s">
        <v>2</v>
      </c>
      <c r="R140" t="s">
        <v>5</v>
      </c>
      <c r="S140" t="s">
        <v>6</v>
      </c>
      <c r="T140" t="s">
        <v>7</v>
      </c>
      <c r="U140" t="s">
        <v>8</v>
      </c>
      <c r="V140" t="s">
        <v>9</v>
      </c>
      <c r="W140" t="s">
        <v>10</v>
      </c>
      <c r="X140" t="s">
        <v>48</v>
      </c>
    </row>
    <row r="141" spans="1:29" x14ac:dyDescent="0.3">
      <c r="B141" t="s">
        <v>590</v>
      </c>
      <c r="C141">
        <v>46</v>
      </c>
      <c r="D141">
        <v>36</v>
      </c>
      <c r="E141">
        <v>10</v>
      </c>
      <c r="F141" t="s">
        <v>602</v>
      </c>
      <c r="G141" s="54">
        <v>7433</v>
      </c>
      <c r="H141" t="s">
        <v>592</v>
      </c>
      <c r="I141" t="s">
        <v>593</v>
      </c>
      <c r="K141">
        <f>(E142/C135)*100</f>
        <v>3.1506978795803268E-2</v>
      </c>
      <c r="L141">
        <f>(E142/E136)*100</f>
        <v>30.303030303030305</v>
      </c>
      <c r="M141">
        <f>E142/E139*100</f>
        <v>14.705882352941178</v>
      </c>
      <c r="Q141" t="s">
        <v>594</v>
      </c>
      <c r="R141">
        <v>1356</v>
      </c>
      <c r="S141">
        <v>709</v>
      </c>
      <c r="T141">
        <v>647</v>
      </c>
      <c r="U141" t="s">
        <v>603</v>
      </c>
      <c r="V141" t="s">
        <v>604</v>
      </c>
      <c r="W141" t="s">
        <v>596</v>
      </c>
      <c r="X141" t="s">
        <v>597</v>
      </c>
      <c r="Z141">
        <f>T142/R135*100</f>
        <v>5.2428198433420361</v>
      </c>
      <c r="AA141">
        <f>T142/T136*100</f>
        <v>71.611982881597712</v>
      </c>
      <c r="AB141">
        <f>T142/T139*100</f>
        <v>21.48053059477963</v>
      </c>
    </row>
    <row r="142" spans="1:29" x14ac:dyDescent="0.3">
      <c r="C142" s="2" t="s">
        <v>118</v>
      </c>
      <c r="D142">
        <v>0</v>
      </c>
      <c r="E142">
        <f>E141-D142</f>
        <v>10</v>
      </c>
      <c r="R142" t="s">
        <v>118</v>
      </c>
      <c r="S142">
        <v>145</v>
      </c>
      <c r="T142">
        <f>T141-S142</f>
        <v>502</v>
      </c>
    </row>
    <row r="143" spans="1:29" x14ac:dyDescent="0.3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</row>
    <row r="144" spans="1:29" x14ac:dyDescent="0.3">
      <c r="A144" t="s">
        <v>409</v>
      </c>
      <c r="B144" t="s">
        <v>2</v>
      </c>
      <c r="C144" t="s">
        <v>5</v>
      </c>
      <c r="D144" t="s">
        <v>6</v>
      </c>
      <c r="E144" t="s">
        <v>7</v>
      </c>
      <c r="F144" t="s">
        <v>8</v>
      </c>
      <c r="G144" t="s">
        <v>9</v>
      </c>
      <c r="H144" t="s">
        <v>10</v>
      </c>
      <c r="I144" t="s">
        <v>48</v>
      </c>
      <c r="K144">
        <f>E146-E152</f>
        <v>24</v>
      </c>
      <c r="P144" t="s">
        <v>409</v>
      </c>
      <c r="Q144" t="s">
        <v>2</v>
      </c>
      <c r="R144" t="s">
        <v>5</v>
      </c>
      <c r="S144" t="s">
        <v>6</v>
      </c>
      <c r="T144" t="s">
        <v>7</v>
      </c>
      <c r="U144" t="s">
        <v>8</v>
      </c>
      <c r="V144" t="s">
        <v>9</v>
      </c>
      <c r="W144" t="s">
        <v>10</v>
      </c>
      <c r="X144" t="s">
        <v>48</v>
      </c>
      <c r="Z144">
        <f>T146-T152</f>
        <v>149</v>
      </c>
    </row>
    <row r="145" spans="1:29" x14ac:dyDescent="0.3">
      <c r="B145" t="s">
        <v>605</v>
      </c>
      <c r="C145">
        <v>11985</v>
      </c>
      <c r="D145">
        <v>11930</v>
      </c>
      <c r="E145">
        <v>55</v>
      </c>
      <c r="F145" t="s">
        <v>606</v>
      </c>
      <c r="G145" t="s">
        <v>607</v>
      </c>
      <c r="H145" t="s">
        <v>608</v>
      </c>
      <c r="I145" t="s">
        <v>609</v>
      </c>
      <c r="K145">
        <f>(K144/C145)*100</f>
        <v>0.20025031289111389</v>
      </c>
      <c r="Q145" t="s">
        <v>610</v>
      </c>
      <c r="R145">
        <v>11510</v>
      </c>
      <c r="S145">
        <v>10748</v>
      </c>
      <c r="T145">
        <v>762</v>
      </c>
      <c r="U145" t="s">
        <v>611</v>
      </c>
      <c r="V145" t="s">
        <v>612</v>
      </c>
      <c r="W145" t="s">
        <v>613</v>
      </c>
      <c r="X145" t="s">
        <v>614</v>
      </c>
      <c r="Z145">
        <f>Z144/R145*100</f>
        <v>1.2945264986967855</v>
      </c>
    </row>
    <row r="146" spans="1:29" x14ac:dyDescent="0.3">
      <c r="C146" s="2" t="s">
        <v>118</v>
      </c>
      <c r="D146">
        <v>13</v>
      </c>
      <c r="E146">
        <f>E145-D146</f>
        <v>42</v>
      </c>
      <c r="K146">
        <f>(E146/C145)*100</f>
        <v>0.35043804755944929</v>
      </c>
      <c r="R146" t="s">
        <v>118</v>
      </c>
      <c r="S146">
        <v>152</v>
      </c>
      <c r="T146">
        <f>T145-S146</f>
        <v>610</v>
      </c>
      <c r="Z146">
        <f>T146/R145*100</f>
        <v>5.2997393570807994</v>
      </c>
    </row>
    <row r="147" spans="1:29" x14ac:dyDescent="0.3">
      <c r="A147" t="s">
        <v>120</v>
      </c>
      <c r="B147" t="s">
        <v>2</v>
      </c>
      <c r="C147" t="s">
        <v>5</v>
      </c>
      <c r="D147" t="s">
        <v>6</v>
      </c>
      <c r="E147" t="s">
        <v>7</v>
      </c>
      <c r="F147" t="s">
        <v>8</v>
      </c>
      <c r="G147" t="s">
        <v>9</v>
      </c>
      <c r="H147" t="s">
        <v>10</v>
      </c>
      <c r="I147" t="s">
        <v>48</v>
      </c>
      <c r="K147">
        <f>E149-E152</f>
        <v>290</v>
      </c>
      <c r="P147" t="s">
        <v>120</v>
      </c>
      <c r="Q147" t="s">
        <v>2</v>
      </c>
      <c r="R147" t="s">
        <v>5</v>
      </c>
      <c r="S147" t="s">
        <v>6</v>
      </c>
      <c r="T147" t="s">
        <v>7</v>
      </c>
      <c r="U147" t="s">
        <v>8</v>
      </c>
      <c r="V147" t="s">
        <v>9</v>
      </c>
      <c r="W147" t="s">
        <v>10</v>
      </c>
      <c r="X147" t="s">
        <v>48</v>
      </c>
      <c r="Z147">
        <f>T149-T152</f>
        <v>1932</v>
      </c>
    </row>
    <row r="148" spans="1:29" x14ac:dyDescent="0.3">
      <c r="B148" t="s">
        <v>605</v>
      </c>
      <c r="C148">
        <v>11985</v>
      </c>
      <c r="D148">
        <v>11622</v>
      </c>
      <c r="E148">
        <v>363</v>
      </c>
      <c r="F148" s="54">
        <v>3029</v>
      </c>
      <c r="G148" t="s">
        <v>615</v>
      </c>
      <c r="H148" t="s">
        <v>608</v>
      </c>
      <c r="I148" t="s">
        <v>609</v>
      </c>
      <c r="K148">
        <f>(K147/C145)*100</f>
        <v>2.4196912807676263</v>
      </c>
      <c r="Q148" t="s">
        <v>610</v>
      </c>
      <c r="R148">
        <v>11510</v>
      </c>
      <c r="S148">
        <v>8515</v>
      </c>
      <c r="T148">
        <v>2995</v>
      </c>
      <c r="U148" t="s">
        <v>616</v>
      </c>
      <c r="V148" t="s">
        <v>617</v>
      </c>
      <c r="W148" t="s">
        <v>613</v>
      </c>
      <c r="X148" t="s">
        <v>614</v>
      </c>
      <c r="Z148">
        <f>Z147/R145*100</f>
        <v>16.78540399652476</v>
      </c>
    </row>
    <row r="149" spans="1:29" x14ac:dyDescent="0.3">
      <c r="C149" s="2" t="s">
        <v>118</v>
      </c>
      <c r="D149">
        <v>55</v>
      </c>
      <c r="E149">
        <f>E148-D149</f>
        <v>308</v>
      </c>
      <c r="K149">
        <f>(E149/C145)*100</f>
        <v>2.5698790154359616</v>
      </c>
      <c r="R149" t="s">
        <v>118</v>
      </c>
      <c r="S149">
        <v>602</v>
      </c>
      <c r="T149">
        <f>T148-S149</f>
        <v>2393</v>
      </c>
      <c r="Z149">
        <f>T149/R145*100</f>
        <v>20.790616854908777</v>
      </c>
    </row>
    <row r="150" spans="1:29" x14ac:dyDescent="0.3">
      <c r="A150" t="s">
        <v>424</v>
      </c>
      <c r="B150" t="s">
        <v>2</v>
      </c>
      <c r="C150" t="s">
        <v>5</v>
      </c>
      <c r="D150" t="s">
        <v>6</v>
      </c>
      <c r="E150" t="s">
        <v>7</v>
      </c>
      <c r="F150" t="s">
        <v>8</v>
      </c>
      <c r="G150" t="s">
        <v>9</v>
      </c>
      <c r="H150" t="s">
        <v>10</v>
      </c>
      <c r="I150" t="s">
        <v>48</v>
      </c>
      <c r="P150" t="s">
        <v>424</v>
      </c>
      <c r="Q150" t="s">
        <v>2</v>
      </c>
      <c r="R150" t="s">
        <v>5</v>
      </c>
      <c r="S150" t="s">
        <v>6</v>
      </c>
      <c r="T150" t="s">
        <v>7</v>
      </c>
      <c r="U150" t="s">
        <v>8</v>
      </c>
      <c r="V150" t="s">
        <v>9</v>
      </c>
      <c r="W150" t="s">
        <v>10</v>
      </c>
      <c r="X150" t="s">
        <v>48</v>
      </c>
    </row>
    <row r="151" spans="1:29" x14ac:dyDescent="0.3">
      <c r="B151" t="s">
        <v>605</v>
      </c>
      <c r="C151">
        <v>64</v>
      </c>
      <c r="D151">
        <v>21</v>
      </c>
      <c r="E151">
        <v>43</v>
      </c>
      <c r="F151" t="s">
        <v>618</v>
      </c>
      <c r="G151" s="55">
        <v>44701</v>
      </c>
      <c r="H151" t="s">
        <v>608</v>
      </c>
      <c r="I151" t="s">
        <v>609</v>
      </c>
      <c r="K151">
        <f>(E152/C145)*100</f>
        <v>0.1501877346683354</v>
      </c>
      <c r="L151">
        <f>(E152/E146)*100</f>
        <v>42.857142857142854</v>
      </c>
      <c r="M151">
        <f>E152/E149*100</f>
        <v>5.8441558441558437</v>
      </c>
      <c r="Q151" t="s">
        <v>610</v>
      </c>
      <c r="R151">
        <v>831</v>
      </c>
      <c r="S151">
        <v>219</v>
      </c>
      <c r="T151">
        <v>612</v>
      </c>
      <c r="U151" t="s">
        <v>619</v>
      </c>
      <c r="V151" t="s">
        <v>620</v>
      </c>
      <c r="W151" t="s">
        <v>613</v>
      </c>
      <c r="X151" t="s">
        <v>614</v>
      </c>
      <c r="Z151">
        <f>T152/R145*100</f>
        <v>4.0052128583840139</v>
      </c>
      <c r="AA151">
        <f>T152/T146*100</f>
        <v>75.573770491803288</v>
      </c>
      <c r="AB151">
        <f>T152/T149*100</f>
        <v>19.264521521103216</v>
      </c>
    </row>
    <row r="152" spans="1:29" x14ac:dyDescent="0.3">
      <c r="C152" s="2" t="s">
        <v>118</v>
      </c>
      <c r="D152">
        <v>25</v>
      </c>
      <c r="E152">
        <f>E151-D152</f>
        <v>18</v>
      </c>
      <c r="R152" t="s">
        <v>118</v>
      </c>
      <c r="S152">
        <v>151</v>
      </c>
      <c r="T152">
        <f>T151-S152</f>
        <v>461</v>
      </c>
    </row>
    <row r="153" spans="1:29" x14ac:dyDescent="0.3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</row>
    <row r="154" spans="1:29" x14ac:dyDescent="0.3">
      <c r="A154" t="s">
        <v>409</v>
      </c>
      <c r="B154" t="s">
        <v>2</v>
      </c>
      <c r="C154" t="s">
        <v>5</v>
      </c>
      <c r="D154" t="s">
        <v>6</v>
      </c>
      <c r="E154" t="s">
        <v>7</v>
      </c>
      <c r="F154" t="s">
        <v>8</v>
      </c>
      <c r="G154" t="s">
        <v>9</v>
      </c>
      <c r="H154" t="s">
        <v>10</v>
      </c>
      <c r="I154" t="s">
        <v>48</v>
      </c>
      <c r="K154">
        <f>E156-E162</f>
        <v>2</v>
      </c>
      <c r="P154" t="s">
        <v>409</v>
      </c>
      <c r="Q154" t="s">
        <v>2</v>
      </c>
      <c r="R154" t="s">
        <v>5</v>
      </c>
      <c r="S154" t="s">
        <v>6</v>
      </c>
      <c r="T154" t="s">
        <v>7</v>
      </c>
      <c r="U154" t="s">
        <v>8</v>
      </c>
      <c r="V154" t="s">
        <v>9</v>
      </c>
      <c r="W154" t="s">
        <v>10</v>
      </c>
      <c r="X154" t="s">
        <v>48</v>
      </c>
      <c r="Z154">
        <f>T156-T162</f>
        <v>470</v>
      </c>
    </row>
    <row r="155" spans="1:29" x14ac:dyDescent="0.3">
      <c r="B155" t="s">
        <v>621</v>
      </c>
      <c r="C155">
        <v>24897</v>
      </c>
      <c r="D155">
        <v>24850</v>
      </c>
      <c r="E155">
        <v>47</v>
      </c>
      <c r="F155" t="s">
        <v>622</v>
      </c>
      <c r="G155" s="57">
        <v>43739</v>
      </c>
      <c r="H155" t="s">
        <v>623</v>
      </c>
      <c r="I155" t="s">
        <v>624</v>
      </c>
      <c r="K155">
        <f>(K154/C155)*100</f>
        <v>8.0330963569908032E-3</v>
      </c>
      <c r="Q155" t="s">
        <v>625</v>
      </c>
      <c r="R155">
        <v>11503</v>
      </c>
      <c r="S155">
        <v>10886</v>
      </c>
      <c r="T155">
        <v>617</v>
      </c>
      <c r="U155" s="54">
        <v>5364</v>
      </c>
      <c r="V155" t="s">
        <v>626</v>
      </c>
      <c r="W155" t="s">
        <v>627</v>
      </c>
      <c r="X155" t="s">
        <v>628</v>
      </c>
      <c r="Z155">
        <f>Z154/R155*100</f>
        <v>4.0858906372250718</v>
      </c>
    </row>
    <row r="156" spans="1:29" x14ac:dyDescent="0.3">
      <c r="C156" s="2" t="s">
        <v>118</v>
      </c>
      <c r="D156">
        <v>27</v>
      </c>
      <c r="E156">
        <f>E155-D156</f>
        <v>20</v>
      </c>
      <c r="K156">
        <f>(E156/C155)*100</f>
        <v>8.0330963569908015E-2</v>
      </c>
      <c r="R156" t="s">
        <v>118</v>
      </c>
      <c r="S156">
        <v>27</v>
      </c>
      <c r="T156">
        <f>T155-S156</f>
        <v>590</v>
      </c>
      <c r="Z156">
        <f>T156/R155*100</f>
        <v>5.1290967573676429</v>
      </c>
    </row>
    <row r="157" spans="1:29" x14ac:dyDescent="0.3">
      <c r="A157" t="s">
        <v>120</v>
      </c>
      <c r="B157" t="s">
        <v>2</v>
      </c>
      <c r="C157" t="s">
        <v>5</v>
      </c>
      <c r="D157" t="s">
        <v>6</v>
      </c>
      <c r="E157" t="s">
        <v>7</v>
      </c>
      <c r="F157" t="s">
        <v>8</v>
      </c>
      <c r="G157" t="s">
        <v>9</v>
      </c>
      <c r="H157" t="s">
        <v>10</v>
      </c>
      <c r="I157" t="s">
        <v>48</v>
      </c>
      <c r="K157">
        <f>E159-E162</f>
        <v>105</v>
      </c>
      <c r="P157" t="s">
        <v>120</v>
      </c>
      <c r="Q157" t="s">
        <v>2</v>
      </c>
      <c r="R157" t="s">
        <v>5</v>
      </c>
      <c r="S157" t="s">
        <v>6</v>
      </c>
      <c r="T157" t="s">
        <v>7</v>
      </c>
      <c r="U157" t="s">
        <v>8</v>
      </c>
      <c r="V157" t="s">
        <v>9</v>
      </c>
      <c r="W157" t="s">
        <v>10</v>
      </c>
      <c r="X157" t="s">
        <v>48</v>
      </c>
      <c r="Z157">
        <f>T159-T162</f>
        <v>1090</v>
      </c>
    </row>
    <row r="158" spans="1:29" x14ac:dyDescent="0.3">
      <c r="B158" t="s">
        <v>621</v>
      </c>
      <c r="C158">
        <v>24897</v>
      </c>
      <c r="D158">
        <v>24661</v>
      </c>
      <c r="E158">
        <v>236</v>
      </c>
      <c r="F158" t="s">
        <v>629</v>
      </c>
      <c r="G158" t="s">
        <v>630</v>
      </c>
      <c r="H158" t="s">
        <v>623</v>
      </c>
      <c r="I158" t="s">
        <v>624</v>
      </c>
      <c r="K158">
        <f>(K157/C155)*100</f>
        <v>0.42173755874201713</v>
      </c>
      <c r="Q158" t="s">
        <v>625</v>
      </c>
      <c r="R158">
        <v>11503</v>
      </c>
      <c r="S158">
        <v>10078</v>
      </c>
      <c r="T158">
        <v>1425</v>
      </c>
      <c r="U158" s="58">
        <f>T158/R158*100</f>
        <v>12.388072676693037</v>
      </c>
      <c r="V158" t="s">
        <v>631</v>
      </c>
      <c r="W158" t="s">
        <v>627</v>
      </c>
      <c r="X158" t="s">
        <v>628</v>
      </c>
      <c r="Z158">
        <f>Z157/R155*100</f>
        <v>9.4757889246283575</v>
      </c>
    </row>
    <row r="159" spans="1:29" x14ac:dyDescent="0.3">
      <c r="C159" s="2" t="s">
        <v>118</v>
      </c>
      <c r="D159">
        <v>113</v>
      </c>
      <c r="E159">
        <f>E158-D159</f>
        <v>123</v>
      </c>
      <c r="K159">
        <f>(E159/C155)*100</f>
        <v>0.49403542595493433</v>
      </c>
      <c r="R159" t="s">
        <v>118</v>
      </c>
      <c r="S159">
        <v>215</v>
      </c>
      <c r="T159">
        <f>T158-S159</f>
        <v>1210</v>
      </c>
      <c r="Z159">
        <f>T159/R155*100</f>
        <v>10.518995044770929</v>
      </c>
    </row>
    <row r="160" spans="1:29" x14ac:dyDescent="0.3">
      <c r="A160" t="s">
        <v>424</v>
      </c>
      <c r="B160" t="s">
        <v>2</v>
      </c>
      <c r="C160" t="s">
        <v>5</v>
      </c>
      <c r="D160" t="s">
        <v>6</v>
      </c>
      <c r="E160" t="s">
        <v>7</v>
      </c>
      <c r="F160" t="s">
        <v>8</v>
      </c>
      <c r="G160" t="s">
        <v>9</v>
      </c>
      <c r="H160" t="s">
        <v>10</v>
      </c>
      <c r="I160" t="s">
        <v>48</v>
      </c>
      <c r="P160" t="s">
        <v>424</v>
      </c>
      <c r="Q160" t="s">
        <v>2</v>
      </c>
      <c r="R160" t="s">
        <v>5</v>
      </c>
      <c r="S160" t="s">
        <v>6</v>
      </c>
      <c r="T160" t="s">
        <v>7</v>
      </c>
      <c r="U160" t="s">
        <v>8</v>
      </c>
      <c r="V160" t="s">
        <v>9</v>
      </c>
      <c r="W160" t="s">
        <v>10</v>
      </c>
      <c r="X160" t="s">
        <v>48</v>
      </c>
    </row>
    <row r="161" spans="1:29" x14ac:dyDescent="0.3">
      <c r="B161" t="s">
        <v>621</v>
      </c>
      <c r="C161">
        <v>98</v>
      </c>
      <c r="D161">
        <v>54</v>
      </c>
      <c r="E161">
        <v>44</v>
      </c>
      <c r="F161" t="s">
        <v>632</v>
      </c>
      <c r="G161" s="57">
        <v>46692</v>
      </c>
      <c r="H161" t="s">
        <v>623</v>
      </c>
      <c r="I161" t="s">
        <v>624</v>
      </c>
      <c r="K161">
        <f>(E162/C155)*100</f>
        <v>7.2297867212917213E-2</v>
      </c>
      <c r="L161">
        <f>(E162/E156)*100</f>
        <v>90</v>
      </c>
      <c r="M161">
        <f>E162/E159*100</f>
        <v>14.634146341463413</v>
      </c>
      <c r="Q161" t="s">
        <v>625</v>
      </c>
      <c r="R161">
        <v>1388</v>
      </c>
      <c r="S161">
        <v>1217</v>
      </c>
      <c r="T161">
        <v>171</v>
      </c>
      <c r="U161" s="58">
        <f>T161/R161*100</f>
        <v>12.319884726224783</v>
      </c>
      <c r="V161" t="s">
        <v>633</v>
      </c>
      <c r="W161" t="s">
        <v>627</v>
      </c>
      <c r="X161" t="s">
        <v>628</v>
      </c>
      <c r="Z161">
        <f>T162/R155*100</f>
        <v>1.0432061201425715</v>
      </c>
      <c r="AA161">
        <f>T162/T156*100</f>
        <v>20.33898305084746</v>
      </c>
      <c r="AB161">
        <f>T162/T159*100</f>
        <v>9.9173553719008272</v>
      </c>
    </row>
    <row r="162" spans="1:29" x14ac:dyDescent="0.3">
      <c r="C162" s="2" t="s">
        <v>118</v>
      </c>
      <c r="D162">
        <v>26</v>
      </c>
      <c r="E162">
        <f>E161-D162</f>
        <v>18</v>
      </c>
      <c r="R162" t="s">
        <v>118</v>
      </c>
      <c r="S162">
        <v>51</v>
      </c>
      <c r="T162">
        <f>T161-S162</f>
        <v>120</v>
      </c>
    </row>
    <row r="163" spans="1:29" x14ac:dyDescent="0.3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</row>
    <row r="164" spans="1:29" x14ac:dyDescent="0.3">
      <c r="A164" t="s">
        <v>409</v>
      </c>
      <c r="B164" t="s">
        <v>2</v>
      </c>
      <c r="C164" t="s">
        <v>5</v>
      </c>
      <c r="D164" t="s">
        <v>6</v>
      </c>
      <c r="E164" t="s">
        <v>7</v>
      </c>
      <c r="F164" t="s">
        <v>8</v>
      </c>
      <c r="G164" t="s">
        <v>9</v>
      </c>
      <c r="H164" t="s">
        <v>10</v>
      </c>
      <c r="I164" t="s">
        <v>48</v>
      </c>
      <c r="K164">
        <f>E166-E172</f>
        <v>5</v>
      </c>
      <c r="P164" t="s">
        <v>409</v>
      </c>
      <c r="Q164" t="s">
        <v>2</v>
      </c>
      <c r="R164" t="s">
        <v>5</v>
      </c>
      <c r="S164" t="s">
        <v>6</v>
      </c>
      <c r="T164" t="s">
        <v>7</v>
      </c>
      <c r="U164" t="s">
        <v>8</v>
      </c>
      <c r="V164" t="s">
        <v>9</v>
      </c>
      <c r="W164" t="s">
        <v>10</v>
      </c>
      <c r="X164" t="s">
        <v>48</v>
      </c>
      <c r="Z164">
        <f>T166-T172</f>
        <v>46</v>
      </c>
    </row>
    <row r="165" spans="1:29" x14ac:dyDescent="0.3">
      <c r="B165" t="s">
        <v>634</v>
      </c>
      <c r="C165">
        <v>13249</v>
      </c>
      <c r="D165">
        <v>13240</v>
      </c>
      <c r="E165">
        <v>9</v>
      </c>
      <c r="F165" t="s">
        <v>635</v>
      </c>
      <c r="G165" s="54">
        <v>3134</v>
      </c>
      <c r="H165" t="s">
        <v>636</v>
      </c>
      <c r="I165" t="s">
        <v>637</v>
      </c>
      <c r="K165">
        <f>(K164/C165)*100</f>
        <v>3.7738697260170581E-2</v>
      </c>
      <c r="Q165" t="s">
        <v>638</v>
      </c>
      <c r="R165">
        <v>2628</v>
      </c>
      <c r="S165">
        <v>2500</v>
      </c>
      <c r="T165">
        <v>128</v>
      </c>
      <c r="U165" s="58">
        <f>T165/R165*100</f>
        <v>4.8706240487062402</v>
      </c>
      <c r="V165" t="s">
        <v>639</v>
      </c>
      <c r="W165" t="s">
        <v>640</v>
      </c>
      <c r="X165" t="s">
        <v>641</v>
      </c>
      <c r="Z165">
        <f>Z164/R165*100</f>
        <v>1.750380517503805</v>
      </c>
    </row>
    <row r="166" spans="1:29" x14ac:dyDescent="0.3">
      <c r="C166" s="2" t="s">
        <v>118</v>
      </c>
      <c r="D166">
        <v>2</v>
      </c>
      <c r="E166">
        <f>E165-D166</f>
        <v>7</v>
      </c>
      <c r="R166" t="s">
        <v>118</v>
      </c>
      <c r="S166">
        <v>36</v>
      </c>
      <c r="T166">
        <f>T165-S166</f>
        <v>92</v>
      </c>
      <c r="Z166">
        <f>T166/R165*100</f>
        <v>3.5007610350076099</v>
      </c>
    </row>
    <row r="167" spans="1:29" x14ac:dyDescent="0.3">
      <c r="A167" t="s">
        <v>120</v>
      </c>
      <c r="B167" t="s">
        <v>2</v>
      </c>
      <c r="C167" t="s">
        <v>5</v>
      </c>
      <c r="D167" t="s">
        <v>6</v>
      </c>
      <c r="E167" t="s">
        <v>7</v>
      </c>
      <c r="F167" t="s">
        <v>8</v>
      </c>
      <c r="G167" t="s">
        <v>9</v>
      </c>
      <c r="H167" t="s">
        <v>10</v>
      </c>
      <c r="I167" t="s">
        <v>48</v>
      </c>
      <c r="K167">
        <f>E169-E172</f>
        <v>15</v>
      </c>
      <c r="P167" t="s">
        <v>120</v>
      </c>
      <c r="Q167" t="s">
        <v>2</v>
      </c>
      <c r="R167" t="s">
        <v>5</v>
      </c>
      <c r="S167" t="s">
        <v>6</v>
      </c>
      <c r="T167" t="s">
        <v>7</v>
      </c>
      <c r="U167" t="s">
        <v>8</v>
      </c>
      <c r="V167" t="s">
        <v>9</v>
      </c>
      <c r="W167" t="s">
        <v>10</v>
      </c>
      <c r="X167" t="s">
        <v>48</v>
      </c>
      <c r="Z167">
        <f>T169-T172</f>
        <v>280</v>
      </c>
    </row>
    <row r="168" spans="1:29" x14ac:dyDescent="0.3">
      <c r="B168" t="s">
        <v>634</v>
      </c>
      <c r="C168">
        <v>13249</v>
      </c>
      <c r="D168">
        <v>13215</v>
      </c>
      <c r="E168">
        <v>34</v>
      </c>
      <c r="F168" t="s">
        <v>642</v>
      </c>
      <c r="G168" s="57">
        <v>30987</v>
      </c>
      <c r="H168" t="s">
        <v>636</v>
      </c>
      <c r="I168" t="s">
        <v>637</v>
      </c>
      <c r="K168">
        <f>(K167/C165)*100</f>
        <v>0.11321609178051174</v>
      </c>
      <c r="Q168" t="s">
        <v>638</v>
      </c>
      <c r="R168">
        <v>2628</v>
      </c>
      <c r="S168">
        <v>2217</v>
      </c>
      <c r="T168">
        <v>411</v>
      </c>
      <c r="U168" t="s">
        <v>643</v>
      </c>
      <c r="V168" t="s">
        <v>644</v>
      </c>
      <c r="W168" t="s">
        <v>640</v>
      </c>
      <c r="X168" t="s">
        <v>641</v>
      </c>
      <c r="Z168">
        <f>Z167/R165*100</f>
        <v>10.6544901065449</v>
      </c>
    </row>
    <row r="169" spans="1:29" x14ac:dyDescent="0.3">
      <c r="C169" s="2" t="s">
        <v>118</v>
      </c>
      <c r="D169">
        <v>17</v>
      </c>
      <c r="E169">
        <f>E168-D169</f>
        <v>17</v>
      </c>
      <c r="R169" t="s">
        <v>118</v>
      </c>
      <c r="S169">
        <v>85</v>
      </c>
      <c r="T169">
        <f>T168-S169</f>
        <v>326</v>
      </c>
      <c r="Z169">
        <f>T169/R165*100</f>
        <v>12.404870624048705</v>
      </c>
    </row>
    <row r="170" spans="1:29" x14ac:dyDescent="0.3">
      <c r="A170" t="s">
        <v>424</v>
      </c>
      <c r="B170" t="s">
        <v>2</v>
      </c>
      <c r="C170" t="s">
        <v>5</v>
      </c>
      <c r="D170" t="s">
        <v>6</v>
      </c>
      <c r="E170" t="s">
        <v>7</v>
      </c>
      <c r="F170" t="s">
        <v>8</v>
      </c>
      <c r="G170" t="s">
        <v>9</v>
      </c>
      <c r="H170" t="s">
        <v>10</v>
      </c>
      <c r="I170" t="s">
        <v>48</v>
      </c>
      <c r="P170" t="s">
        <v>424</v>
      </c>
      <c r="Q170" t="s">
        <v>2</v>
      </c>
      <c r="R170" t="s">
        <v>5</v>
      </c>
      <c r="S170" t="s">
        <v>6</v>
      </c>
      <c r="T170" t="s">
        <v>7</v>
      </c>
      <c r="U170" t="s">
        <v>8</v>
      </c>
      <c r="V170" t="s">
        <v>9</v>
      </c>
      <c r="W170" t="s">
        <v>10</v>
      </c>
      <c r="X170" t="s">
        <v>48</v>
      </c>
    </row>
    <row r="171" spans="1:29" x14ac:dyDescent="0.3">
      <c r="B171" t="s">
        <v>634</v>
      </c>
      <c r="C171">
        <v>20</v>
      </c>
      <c r="D171">
        <v>18</v>
      </c>
      <c r="E171">
        <v>2</v>
      </c>
      <c r="F171">
        <v>10</v>
      </c>
      <c r="G171" t="s">
        <v>645</v>
      </c>
      <c r="H171" t="s">
        <v>636</v>
      </c>
      <c r="I171" t="s">
        <v>637</v>
      </c>
      <c r="K171">
        <f>(E172/C165)*100</f>
        <v>1.5095478904068231E-2</v>
      </c>
      <c r="L171">
        <f>(E172/E166)*100</f>
        <v>28.571428571428569</v>
      </c>
      <c r="M171">
        <f>E172/E169*100</f>
        <v>11.76470588235294</v>
      </c>
      <c r="Q171" t="s">
        <v>638</v>
      </c>
      <c r="R171">
        <v>215</v>
      </c>
      <c r="S171">
        <v>130</v>
      </c>
      <c r="T171">
        <v>85</v>
      </c>
      <c r="U171" t="s">
        <v>646</v>
      </c>
      <c r="V171" t="s">
        <v>647</v>
      </c>
      <c r="W171" t="s">
        <v>640</v>
      </c>
      <c r="X171" t="s">
        <v>641</v>
      </c>
      <c r="Z171">
        <f>T172/R165*100</f>
        <v>1.750380517503805</v>
      </c>
      <c r="AA171">
        <f>T172/T166*100</f>
        <v>50</v>
      </c>
      <c r="AB171">
        <f>T172/T169*100</f>
        <v>14.110429447852759</v>
      </c>
    </row>
    <row r="172" spans="1:29" x14ac:dyDescent="0.3">
      <c r="C172" s="2" t="s">
        <v>118</v>
      </c>
      <c r="D172">
        <v>0</v>
      </c>
      <c r="E172">
        <f>E171-D172</f>
        <v>2</v>
      </c>
      <c r="R172" t="s">
        <v>118</v>
      </c>
      <c r="S172">
        <v>39</v>
      </c>
      <c r="T172">
        <f>T171-S172</f>
        <v>46</v>
      </c>
    </row>
    <row r="173" spans="1:29" x14ac:dyDescent="0.3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</row>
    <row r="174" spans="1:29" x14ac:dyDescent="0.3">
      <c r="A174" t="s">
        <v>409</v>
      </c>
      <c r="B174" t="s">
        <v>2</v>
      </c>
      <c r="C174" t="s">
        <v>5</v>
      </c>
      <c r="D174" t="s">
        <v>6</v>
      </c>
      <c r="E174" t="s">
        <v>7</v>
      </c>
      <c r="F174" t="s">
        <v>8</v>
      </c>
      <c r="G174" t="s">
        <v>9</v>
      </c>
      <c r="H174" t="s">
        <v>10</v>
      </c>
      <c r="I174" t="s">
        <v>48</v>
      </c>
      <c r="K174">
        <f>E176-E182</f>
        <v>92</v>
      </c>
      <c r="P174" t="s">
        <v>409</v>
      </c>
      <c r="Q174" t="s">
        <v>2</v>
      </c>
      <c r="R174" t="s">
        <v>5</v>
      </c>
      <c r="S174" t="s">
        <v>6</v>
      </c>
      <c r="T174" t="s">
        <v>7</v>
      </c>
      <c r="U174" t="s">
        <v>8</v>
      </c>
      <c r="V174" t="s">
        <v>9</v>
      </c>
      <c r="W174" t="s">
        <v>10</v>
      </c>
      <c r="X174" t="s">
        <v>48</v>
      </c>
      <c r="Z174">
        <f>T176-T182</f>
        <v>24</v>
      </c>
    </row>
    <row r="175" spans="1:29" x14ac:dyDescent="0.3">
      <c r="B175" t="s">
        <v>648</v>
      </c>
      <c r="C175">
        <v>12791</v>
      </c>
      <c r="D175">
        <v>12631</v>
      </c>
      <c r="E175">
        <v>160</v>
      </c>
      <c r="F175" s="54">
        <v>1251</v>
      </c>
      <c r="G175" t="s">
        <v>649</v>
      </c>
      <c r="H175" t="s">
        <v>650</v>
      </c>
      <c r="I175" t="s">
        <v>651</v>
      </c>
      <c r="K175">
        <f>(K174/C175)*100</f>
        <v>0.71925572668282389</v>
      </c>
      <c r="Q175" t="s">
        <v>652</v>
      </c>
      <c r="R175">
        <v>3020</v>
      </c>
      <c r="S175">
        <v>2980</v>
      </c>
      <c r="T175">
        <v>40</v>
      </c>
      <c r="U175" s="54">
        <v>1325</v>
      </c>
      <c r="V175" s="55">
        <v>44782</v>
      </c>
      <c r="W175" t="s">
        <v>653</v>
      </c>
      <c r="X175" t="s">
        <v>654</v>
      </c>
      <c r="Z175">
        <f>Z174/R175*100</f>
        <v>0.79470198675496684</v>
      </c>
    </row>
    <row r="176" spans="1:29" x14ac:dyDescent="0.3">
      <c r="C176" s="2" t="s">
        <v>118</v>
      </c>
      <c r="D176">
        <v>45</v>
      </c>
      <c r="E176">
        <f>E175-D176</f>
        <v>115</v>
      </c>
      <c r="K176">
        <f>(E176/C175)*100</f>
        <v>0.89906965835352981</v>
      </c>
      <c r="R176" t="s">
        <v>118</v>
      </c>
      <c r="S176">
        <v>3</v>
      </c>
      <c r="T176">
        <f>T175-S176</f>
        <v>37</v>
      </c>
      <c r="Z176">
        <f>T176/R175*100</f>
        <v>1.2251655629139073</v>
      </c>
    </row>
    <row r="177" spans="1:29" x14ac:dyDescent="0.3">
      <c r="A177" t="s">
        <v>120</v>
      </c>
      <c r="B177" t="s">
        <v>2</v>
      </c>
      <c r="C177" t="s">
        <v>5</v>
      </c>
      <c r="D177" t="s">
        <v>6</v>
      </c>
      <c r="E177" t="s">
        <v>7</v>
      </c>
      <c r="F177" t="s">
        <v>8</v>
      </c>
      <c r="G177" t="s">
        <v>9</v>
      </c>
      <c r="H177" t="s">
        <v>10</v>
      </c>
      <c r="I177" t="s">
        <v>48</v>
      </c>
      <c r="K177">
        <f>E179-E182</f>
        <v>390</v>
      </c>
      <c r="P177" t="s">
        <v>120</v>
      </c>
      <c r="Q177" t="s">
        <v>2</v>
      </c>
      <c r="R177" t="s">
        <v>5</v>
      </c>
      <c r="S177" t="s">
        <v>6</v>
      </c>
      <c r="T177" t="s">
        <v>7</v>
      </c>
      <c r="U177" t="s">
        <v>8</v>
      </c>
      <c r="V177" t="s">
        <v>9</v>
      </c>
      <c r="W177" t="s">
        <v>10</v>
      </c>
      <c r="X177" t="s">
        <v>48</v>
      </c>
      <c r="Z177">
        <f>T179-T182</f>
        <v>3</v>
      </c>
    </row>
    <row r="178" spans="1:29" x14ac:dyDescent="0.3">
      <c r="B178" t="s">
        <v>648</v>
      </c>
      <c r="C178">
        <v>12791</v>
      </c>
      <c r="D178">
        <v>12280</v>
      </c>
      <c r="E178">
        <v>511</v>
      </c>
      <c r="F178" s="56" t="s">
        <v>655</v>
      </c>
      <c r="G178" t="s">
        <v>656</v>
      </c>
      <c r="H178" t="s">
        <v>650</v>
      </c>
      <c r="I178" t="s">
        <v>651</v>
      </c>
      <c r="K178">
        <f>(K177/C175)*100</f>
        <v>3.0490188413728405</v>
      </c>
      <c r="Q178" t="s">
        <v>652</v>
      </c>
      <c r="R178">
        <v>812</v>
      </c>
      <c r="S178">
        <v>796</v>
      </c>
      <c r="T178">
        <v>16</v>
      </c>
      <c r="U178" s="58">
        <f>T178/R178*100</f>
        <v>1.9704433497536946</v>
      </c>
      <c r="V178" s="57">
        <v>33664</v>
      </c>
      <c r="W178" t="s">
        <v>653</v>
      </c>
      <c r="X178" t="s">
        <v>654</v>
      </c>
      <c r="Z178">
        <f>Z177/R175*100</f>
        <v>9.9337748344370855E-2</v>
      </c>
    </row>
    <row r="179" spans="1:29" x14ac:dyDescent="0.3">
      <c r="C179" s="2" t="s">
        <v>118</v>
      </c>
      <c r="D179">
        <v>98</v>
      </c>
      <c r="E179">
        <f>E178-D179</f>
        <v>413</v>
      </c>
      <c r="K179">
        <f>(E179/C175)*100</f>
        <v>3.2288327730435462</v>
      </c>
      <c r="R179" t="s">
        <v>118</v>
      </c>
      <c r="S179">
        <v>0</v>
      </c>
      <c r="T179">
        <f>T178-S179</f>
        <v>16</v>
      </c>
      <c r="Z179">
        <f>T179/R175*100</f>
        <v>0.5298013245033113</v>
      </c>
    </row>
    <row r="180" spans="1:29" x14ac:dyDescent="0.3">
      <c r="A180" t="s">
        <v>424</v>
      </c>
      <c r="B180" t="s">
        <v>2</v>
      </c>
      <c r="C180" t="s">
        <v>5</v>
      </c>
      <c r="D180" t="s">
        <v>6</v>
      </c>
      <c r="E180" t="s">
        <v>7</v>
      </c>
      <c r="F180" t="s">
        <v>8</v>
      </c>
      <c r="G180" t="s">
        <v>9</v>
      </c>
      <c r="H180" t="s">
        <v>10</v>
      </c>
      <c r="I180" t="s">
        <v>48</v>
      </c>
      <c r="P180" t="s">
        <v>424</v>
      </c>
      <c r="Q180" t="s">
        <v>2</v>
      </c>
      <c r="R180" t="s">
        <v>5</v>
      </c>
      <c r="S180" t="s">
        <v>6</v>
      </c>
      <c r="T180" t="s">
        <v>7</v>
      </c>
      <c r="U180" t="s">
        <v>8</v>
      </c>
      <c r="V180" t="s">
        <v>9</v>
      </c>
      <c r="W180" t="s">
        <v>10</v>
      </c>
      <c r="X180" t="s">
        <v>48</v>
      </c>
    </row>
    <row r="181" spans="1:29" x14ac:dyDescent="0.3">
      <c r="B181" t="s">
        <v>648</v>
      </c>
      <c r="C181">
        <v>45</v>
      </c>
      <c r="D181">
        <v>13</v>
      </c>
      <c r="E181">
        <v>32</v>
      </c>
      <c r="F181">
        <v>66</v>
      </c>
      <c r="G181" t="s">
        <v>657</v>
      </c>
      <c r="H181" t="s">
        <v>650</v>
      </c>
      <c r="I181" t="s">
        <v>651</v>
      </c>
      <c r="K181">
        <f>(E182/C175)*100</f>
        <v>0.17981393167070597</v>
      </c>
      <c r="L181">
        <f>(E182/E176)*100</f>
        <v>20</v>
      </c>
      <c r="M181">
        <f>E182/E179*100</f>
        <v>5.5690072639225177</v>
      </c>
      <c r="Q181" t="s">
        <v>652</v>
      </c>
      <c r="R181">
        <v>170</v>
      </c>
      <c r="S181">
        <v>148</v>
      </c>
      <c r="T181">
        <v>22</v>
      </c>
      <c r="U181" s="56" t="s">
        <v>658</v>
      </c>
      <c r="V181" s="56" t="s">
        <v>659</v>
      </c>
      <c r="W181" t="s">
        <v>653</v>
      </c>
      <c r="X181" t="s">
        <v>654</v>
      </c>
      <c r="Z181">
        <f>T182/R175*100</f>
        <v>0.43046357615894038</v>
      </c>
      <c r="AA181">
        <f>T182/T176*100</f>
        <v>35.135135135135137</v>
      </c>
      <c r="AB181">
        <f>T182/T179*100</f>
        <v>81.25</v>
      </c>
    </row>
    <row r="182" spans="1:29" x14ac:dyDescent="0.3">
      <c r="C182" s="2" t="s">
        <v>118</v>
      </c>
      <c r="D182">
        <v>9</v>
      </c>
      <c r="E182">
        <f>E181-D182</f>
        <v>23</v>
      </c>
      <c r="R182" t="s">
        <v>118</v>
      </c>
      <c r="S182">
        <v>9</v>
      </c>
      <c r="T182">
        <f>T181-S182</f>
        <v>13</v>
      </c>
    </row>
    <row r="183" spans="1:29" x14ac:dyDescent="0.3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</row>
    <row r="184" spans="1:29" x14ac:dyDescent="0.3">
      <c r="A184" t="s">
        <v>409</v>
      </c>
      <c r="B184" t="s">
        <v>2</v>
      </c>
      <c r="C184" t="s">
        <v>5</v>
      </c>
      <c r="D184" t="s">
        <v>6</v>
      </c>
      <c r="E184" t="s">
        <v>7</v>
      </c>
      <c r="F184" t="s">
        <v>8</v>
      </c>
      <c r="G184" t="s">
        <v>9</v>
      </c>
      <c r="H184" t="s">
        <v>10</v>
      </c>
      <c r="I184" t="s">
        <v>48</v>
      </c>
      <c r="K184">
        <f>E186-E192</f>
        <v>25</v>
      </c>
      <c r="P184" t="s">
        <v>409</v>
      </c>
      <c r="Q184" t="s">
        <v>2</v>
      </c>
      <c r="R184" t="s">
        <v>5</v>
      </c>
      <c r="S184" t="s">
        <v>6</v>
      </c>
      <c r="T184" t="s">
        <v>7</v>
      </c>
      <c r="U184" t="s">
        <v>8</v>
      </c>
      <c r="V184" t="s">
        <v>9</v>
      </c>
      <c r="W184" t="s">
        <v>10</v>
      </c>
      <c r="X184" t="s">
        <v>48</v>
      </c>
      <c r="Z184">
        <f>T186-T192</f>
        <v>15</v>
      </c>
    </row>
    <row r="185" spans="1:29" x14ac:dyDescent="0.3">
      <c r="B185" t="s">
        <v>660</v>
      </c>
      <c r="C185">
        <v>10571</v>
      </c>
      <c r="D185">
        <v>10520</v>
      </c>
      <c r="E185">
        <v>51</v>
      </c>
      <c r="F185" t="s">
        <v>661</v>
      </c>
      <c r="G185" t="s">
        <v>662</v>
      </c>
      <c r="H185" t="s">
        <v>663</v>
      </c>
      <c r="I185" t="s">
        <v>664</v>
      </c>
      <c r="K185">
        <f>(K184/C185)*100</f>
        <v>0.23649607416516885</v>
      </c>
      <c r="Q185" t="s">
        <v>665</v>
      </c>
      <c r="R185">
        <v>5398</v>
      </c>
      <c r="S185">
        <v>5309</v>
      </c>
      <c r="T185">
        <v>89</v>
      </c>
      <c r="U185" s="54">
        <v>1649</v>
      </c>
      <c r="V185" t="s">
        <v>666</v>
      </c>
      <c r="W185" t="s">
        <v>667</v>
      </c>
      <c r="X185" t="s">
        <v>668</v>
      </c>
      <c r="Z185">
        <f>Z184/R185*100</f>
        <v>0.27788069655427938</v>
      </c>
    </row>
    <row r="186" spans="1:29" x14ac:dyDescent="0.3">
      <c r="C186" s="2" t="s">
        <v>118</v>
      </c>
      <c r="D186">
        <v>6</v>
      </c>
      <c r="E186">
        <f>E185-D186</f>
        <v>45</v>
      </c>
      <c r="K186">
        <f>(E186/C185)*100</f>
        <v>0.42569293349730392</v>
      </c>
      <c r="R186" t="s">
        <v>118</v>
      </c>
      <c r="S186">
        <v>43</v>
      </c>
      <c r="T186">
        <f>T185-S186</f>
        <v>46</v>
      </c>
      <c r="Z186">
        <f>T186/R185*100</f>
        <v>0.85216746943312327</v>
      </c>
    </row>
    <row r="187" spans="1:29" x14ac:dyDescent="0.3">
      <c r="A187" t="s">
        <v>120</v>
      </c>
      <c r="B187" t="s">
        <v>2</v>
      </c>
      <c r="C187" t="s">
        <v>5</v>
      </c>
      <c r="D187" t="s">
        <v>6</v>
      </c>
      <c r="E187" t="s">
        <v>7</v>
      </c>
      <c r="F187" t="s">
        <v>8</v>
      </c>
      <c r="G187" t="s">
        <v>9</v>
      </c>
      <c r="H187" t="s">
        <v>10</v>
      </c>
      <c r="I187" t="s">
        <v>48</v>
      </c>
      <c r="K187">
        <f>E189-E192</f>
        <v>30</v>
      </c>
      <c r="P187" t="s">
        <v>120</v>
      </c>
      <c r="Q187" t="s">
        <v>2</v>
      </c>
      <c r="R187" t="s">
        <v>5</v>
      </c>
      <c r="S187" t="s">
        <v>6</v>
      </c>
      <c r="T187" t="s">
        <v>7</v>
      </c>
      <c r="U187" t="s">
        <v>8</v>
      </c>
      <c r="V187" t="s">
        <v>9</v>
      </c>
      <c r="W187" t="s">
        <v>10</v>
      </c>
      <c r="X187" t="s">
        <v>48</v>
      </c>
      <c r="Z187">
        <f>T189-T192</f>
        <v>110</v>
      </c>
    </row>
    <row r="188" spans="1:29" x14ac:dyDescent="0.3">
      <c r="B188" t="s">
        <v>660</v>
      </c>
      <c r="C188">
        <v>10571</v>
      </c>
      <c r="D188">
        <v>10516</v>
      </c>
      <c r="E188">
        <v>55</v>
      </c>
      <c r="F188" t="s">
        <v>669</v>
      </c>
      <c r="G188" t="s">
        <v>146</v>
      </c>
      <c r="H188" t="s">
        <v>663</v>
      </c>
      <c r="I188" t="s">
        <v>664</v>
      </c>
      <c r="K188">
        <f>(K187/C185)*100</f>
        <v>0.28379528899820261</v>
      </c>
      <c r="Q188" t="s">
        <v>665</v>
      </c>
      <c r="R188">
        <v>5398</v>
      </c>
      <c r="S188">
        <v>5177</v>
      </c>
      <c r="T188">
        <v>221</v>
      </c>
      <c r="U188" s="54">
        <v>4094</v>
      </c>
      <c r="V188" t="s">
        <v>670</v>
      </c>
      <c r="W188" t="s">
        <v>667</v>
      </c>
      <c r="X188" t="s">
        <v>668</v>
      </c>
      <c r="Z188">
        <f>Z187/R185*100</f>
        <v>2.0377917747313821</v>
      </c>
    </row>
    <row r="189" spans="1:29" x14ac:dyDescent="0.3">
      <c r="C189" s="2" t="s">
        <v>118</v>
      </c>
      <c r="D189">
        <v>5</v>
      </c>
      <c r="E189">
        <f>E188-D189</f>
        <v>50</v>
      </c>
      <c r="K189">
        <f>(E189/C185)*100</f>
        <v>0.4729921483303377</v>
      </c>
      <c r="R189" t="s">
        <v>118</v>
      </c>
      <c r="S189">
        <v>80</v>
      </c>
      <c r="T189">
        <f>T188-S189</f>
        <v>141</v>
      </c>
      <c r="Z189">
        <f>T189/R185*100</f>
        <v>2.612078547610226</v>
      </c>
    </row>
    <row r="190" spans="1:29" x14ac:dyDescent="0.3">
      <c r="A190" t="s">
        <v>424</v>
      </c>
      <c r="B190" t="s">
        <v>2</v>
      </c>
      <c r="C190" t="s">
        <v>5</v>
      </c>
      <c r="D190" t="s">
        <v>6</v>
      </c>
      <c r="E190" t="s">
        <v>7</v>
      </c>
      <c r="F190" t="s">
        <v>8</v>
      </c>
      <c r="G190" t="s">
        <v>9</v>
      </c>
      <c r="H190" t="s">
        <v>10</v>
      </c>
      <c r="I190" t="s">
        <v>48</v>
      </c>
      <c r="P190" t="s">
        <v>424</v>
      </c>
      <c r="Q190" t="s">
        <v>2</v>
      </c>
      <c r="R190" t="s">
        <v>5</v>
      </c>
      <c r="S190" t="s">
        <v>6</v>
      </c>
      <c r="T190" t="s">
        <v>7</v>
      </c>
      <c r="U190" t="s">
        <v>8</v>
      </c>
      <c r="V190" t="s">
        <v>9</v>
      </c>
      <c r="W190" t="s">
        <v>10</v>
      </c>
      <c r="X190" t="s">
        <v>48</v>
      </c>
    </row>
    <row r="191" spans="1:29" x14ac:dyDescent="0.3">
      <c r="B191" t="s">
        <v>660</v>
      </c>
      <c r="C191">
        <v>4081</v>
      </c>
      <c r="D191">
        <v>4045</v>
      </c>
      <c r="E191">
        <v>36</v>
      </c>
      <c r="F191" t="s">
        <v>671</v>
      </c>
      <c r="G191" s="55">
        <v>44771</v>
      </c>
      <c r="H191" t="s">
        <v>663</v>
      </c>
      <c r="I191" t="s">
        <v>664</v>
      </c>
      <c r="K191">
        <f>(E192/C185)*100</f>
        <v>0.18919685933213506</v>
      </c>
      <c r="L191">
        <f>(E192/E186)*100</f>
        <v>44.444444444444443</v>
      </c>
      <c r="M191">
        <f>E192/E189*100</f>
        <v>40</v>
      </c>
      <c r="Q191" t="s">
        <v>665</v>
      </c>
      <c r="R191">
        <v>135</v>
      </c>
      <c r="S191">
        <v>93</v>
      </c>
      <c r="T191">
        <v>42</v>
      </c>
      <c r="U191" t="s">
        <v>672</v>
      </c>
      <c r="V191" s="54">
        <v>7788</v>
      </c>
      <c r="W191" t="s">
        <v>667</v>
      </c>
      <c r="X191" t="s">
        <v>668</v>
      </c>
      <c r="Z191">
        <f>T192/R185*100</f>
        <v>0.574286772878844</v>
      </c>
      <c r="AA191">
        <f>T192/T186*100</f>
        <v>67.391304347826093</v>
      </c>
      <c r="AB191">
        <f>T192/T189*100</f>
        <v>21.98581560283688</v>
      </c>
    </row>
    <row r="192" spans="1:29" x14ac:dyDescent="0.3">
      <c r="C192" s="2" t="s">
        <v>118</v>
      </c>
      <c r="D192">
        <v>16</v>
      </c>
      <c r="E192">
        <f>E191-D192</f>
        <v>20</v>
      </c>
      <c r="R192" t="s">
        <v>118</v>
      </c>
      <c r="S192">
        <v>11</v>
      </c>
      <c r="T192">
        <f>T191-S192</f>
        <v>31</v>
      </c>
    </row>
    <row r="193" spans="1:29" x14ac:dyDescent="0.3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</row>
    <row r="194" spans="1:29" x14ac:dyDescent="0.3">
      <c r="A194" t="s">
        <v>409</v>
      </c>
      <c r="B194" t="s">
        <v>2</v>
      </c>
      <c r="C194" t="s">
        <v>5</v>
      </c>
      <c r="D194" t="s">
        <v>6</v>
      </c>
      <c r="E194" t="s">
        <v>7</v>
      </c>
      <c r="F194" t="s">
        <v>8</v>
      </c>
      <c r="G194" t="s">
        <v>9</v>
      </c>
      <c r="H194" t="s">
        <v>10</v>
      </c>
      <c r="I194" t="s">
        <v>48</v>
      </c>
      <c r="K194">
        <f>E196-E202</f>
        <v>298</v>
      </c>
      <c r="P194" t="s">
        <v>409</v>
      </c>
      <c r="Q194" t="s">
        <v>2</v>
      </c>
      <c r="R194" t="s">
        <v>5</v>
      </c>
      <c r="S194" t="s">
        <v>6</v>
      </c>
      <c r="T194" t="s">
        <v>7</v>
      </c>
      <c r="U194" t="s">
        <v>8</v>
      </c>
      <c r="V194" t="s">
        <v>9</v>
      </c>
      <c r="W194" t="s">
        <v>10</v>
      </c>
      <c r="X194" t="s">
        <v>48</v>
      </c>
      <c r="Z194">
        <f>T196-T202</f>
        <v>354</v>
      </c>
    </row>
    <row r="195" spans="1:29" x14ac:dyDescent="0.3">
      <c r="B195" t="s">
        <v>673</v>
      </c>
      <c r="C195">
        <v>19225</v>
      </c>
      <c r="D195">
        <v>18804</v>
      </c>
      <c r="E195">
        <v>421</v>
      </c>
      <c r="F195" s="57">
        <v>43497</v>
      </c>
      <c r="G195" t="s">
        <v>674</v>
      </c>
      <c r="H195">
        <v>3481908</v>
      </c>
      <c r="I195" t="s">
        <v>675</v>
      </c>
      <c r="K195">
        <f>(K194/C195)*100</f>
        <v>1.5500650195058518</v>
      </c>
      <c r="Q195" t="s">
        <v>676</v>
      </c>
      <c r="R195">
        <v>19559</v>
      </c>
      <c r="S195">
        <v>18740</v>
      </c>
      <c r="T195">
        <v>819</v>
      </c>
      <c r="U195" s="54">
        <v>4187</v>
      </c>
      <c r="V195" t="s">
        <v>677</v>
      </c>
      <c r="W195">
        <v>21871612</v>
      </c>
      <c r="X195" t="s">
        <v>678</v>
      </c>
      <c r="Z195">
        <f>Z194/R195*100</f>
        <v>1.8099084820287337</v>
      </c>
    </row>
    <row r="196" spans="1:29" x14ac:dyDescent="0.3">
      <c r="C196" s="2" t="s">
        <v>118</v>
      </c>
      <c r="D196">
        <v>46</v>
      </c>
      <c r="E196">
        <f>E195-D196</f>
        <v>375</v>
      </c>
      <c r="K196">
        <f>(E196/C195)*100</f>
        <v>1.950585175552666</v>
      </c>
      <c r="R196" t="s">
        <v>118</v>
      </c>
      <c r="S196">
        <v>251</v>
      </c>
      <c r="T196">
        <f>T195-S196</f>
        <v>568</v>
      </c>
      <c r="Z196">
        <f>T196/R195*100</f>
        <v>2.9040339485658775</v>
      </c>
    </row>
    <row r="197" spans="1:29" x14ac:dyDescent="0.3">
      <c r="A197" t="s">
        <v>120</v>
      </c>
      <c r="B197" t="s">
        <v>2</v>
      </c>
      <c r="C197" t="s">
        <v>5</v>
      </c>
      <c r="D197" t="s">
        <v>6</v>
      </c>
      <c r="E197" t="s">
        <v>7</v>
      </c>
      <c r="F197" t="s">
        <v>8</v>
      </c>
      <c r="G197" t="s">
        <v>9</v>
      </c>
      <c r="H197" t="s">
        <v>10</v>
      </c>
      <c r="I197" t="s">
        <v>48</v>
      </c>
      <c r="K197">
        <f>E199-E202</f>
        <v>963</v>
      </c>
      <c r="P197" t="s">
        <v>120</v>
      </c>
      <c r="Q197" t="s">
        <v>2</v>
      </c>
      <c r="R197" t="s">
        <v>5</v>
      </c>
      <c r="S197" t="s">
        <v>6</v>
      </c>
      <c r="T197" t="s">
        <v>7</v>
      </c>
      <c r="U197" t="s">
        <v>8</v>
      </c>
      <c r="V197" t="s">
        <v>9</v>
      </c>
      <c r="W197" t="s">
        <v>10</v>
      </c>
      <c r="X197" t="s">
        <v>48</v>
      </c>
      <c r="Z197">
        <f>T199-T202</f>
        <v>1188</v>
      </c>
    </row>
    <row r="198" spans="1:29" x14ac:dyDescent="0.3">
      <c r="B198" t="s">
        <v>673</v>
      </c>
      <c r="C198">
        <v>19225</v>
      </c>
      <c r="D198">
        <v>18041</v>
      </c>
      <c r="E198">
        <v>1184</v>
      </c>
      <c r="F198" s="54">
        <v>6159</v>
      </c>
      <c r="G198" t="s">
        <v>679</v>
      </c>
      <c r="H198">
        <v>3481908</v>
      </c>
      <c r="I198" t="s">
        <v>675</v>
      </c>
      <c r="K198">
        <f>(K197/C195)*100</f>
        <v>5.0091027308192464</v>
      </c>
      <c r="Q198" t="s">
        <v>676</v>
      </c>
      <c r="R198">
        <v>19559</v>
      </c>
      <c r="S198">
        <v>17665</v>
      </c>
      <c r="T198">
        <v>1894</v>
      </c>
      <c r="U198" s="54">
        <v>9684</v>
      </c>
      <c r="V198" t="s">
        <v>680</v>
      </c>
      <c r="W198">
        <v>21871612</v>
      </c>
      <c r="X198" t="s">
        <v>678</v>
      </c>
      <c r="Z198">
        <f>Z197/R195*100</f>
        <v>6.073930160028632</v>
      </c>
    </row>
    <row r="199" spans="1:29" x14ac:dyDescent="0.3">
      <c r="C199" s="2" t="s">
        <v>118</v>
      </c>
      <c r="D199">
        <v>144</v>
      </c>
      <c r="E199">
        <f>E198-D199</f>
        <v>1040</v>
      </c>
      <c r="K199">
        <f>(E199/C195)*100</f>
        <v>5.4096228868660594</v>
      </c>
      <c r="R199" t="s">
        <v>118</v>
      </c>
      <c r="S199">
        <v>492</v>
      </c>
      <c r="T199">
        <f>T198-S199</f>
        <v>1402</v>
      </c>
      <c r="Z199">
        <f>T199/R195*100</f>
        <v>7.1680556265657751</v>
      </c>
    </row>
    <row r="200" spans="1:29" x14ac:dyDescent="0.3">
      <c r="A200" t="s">
        <v>424</v>
      </c>
      <c r="B200" t="s">
        <v>2</v>
      </c>
      <c r="C200" t="s">
        <v>5</v>
      </c>
      <c r="D200" t="s">
        <v>6</v>
      </c>
      <c r="E200" t="s">
        <v>7</v>
      </c>
      <c r="F200" t="s">
        <v>8</v>
      </c>
      <c r="G200" t="s">
        <v>9</v>
      </c>
      <c r="H200" t="s">
        <v>10</v>
      </c>
      <c r="I200" t="s">
        <v>48</v>
      </c>
      <c r="P200" t="s">
        <v>424</v>
      </c>
      <c r="Q200" t="s">
        <v>2</v>
      </c>
      <c r="R200" t="s">
        <v>5</v>
      </c>
      <c r="S200" t="s">
        <v>6</v>
      </c>
      <c r="T200" t="s">
        <v>7</v>
      </c>
      <c r="U200" t="s">
        <v>8</v>
      </c>
      <c r="V200" t="s">
        <v>9</v>
      </c>
      <c r="W200" t="s">
        <v>10</v>
      </c>
      <c r="X200" t="s">
        <v>48</v>
      </c>
    </row>
    <row r="201" spans="1:29" x14ac:dyDescent="0.3">
      <c r="B201" t="s">
        <v>673</v>
      </c>
      <c r="C201">
        <v>146</v>
      </c>
      <c r="D201">
        <v>40</v>
      </c>
      <c r="E201">
        <v>106</v>
      </c>
      <c r="F201" t="s">
        <v>681</v>
      </c>
      <c r="G201" t="s">
        <v>682</v>
      </c>
      <c r="H201">
        <v>3481908</v>
      </c>
      <c r="I201" t="s">
        <v>675</v>
      </c>
      <c r="K201">
        <f>(E202/C195)*100</f>
        <v>0.40052015604681407</v>
      </c>
      <c r="L201">
        <f>(E202/E196)*100</f>
        <v>20.533333333333335</v>
      </c>
      <c r="M201">
        <f>E202/E199*100</f>
        <v>7.4038461538461542</v>
      </c>
      <c r="Q201" t="s">
        <v>676</v>
      </c>
      <c r="R201">
        <v>883</v>
      </c>
      <c r="S201">
        <v>528</v>
      </c>
      <c r="T201">
        <v>355</v>
      </c>
      <c r="U201" t="s">
        <v>683</v>
      </c>
      <c r="V201" s="57">
        <v>31382</v>
      </c>
      <c r="W201">
        <v>21871612</v>
      </c>
      <c r="X201" t="s">
        <v>678</v>
      </c>
      <c r="Z201">
        <f>T202/R195*100</f>
        <v>1.094125466537144</v>
      </c>
      <c r="AA201">
        <f>T202/T196*100</f>
        <v>37.676056338028168</v>
      </c>
      <c r="AB201">
        <f>T202/T199*100</f>
        <v>15.263908701854492</v>
      </c>
    </row>
    <row r="202" spans="1:29" x14ac:dyDescent="0.3">
      <c r="C202" s="2" t="s">
        <v>118</v>
      </c>
      <c r="D202">
        <v>29</v>
      </c>
      <c r="E202">
        <f>E201-D202</f>
        <v>77</v>
      </c>
      <c r="R202" t="s">
        <v>118</v>
      </c>
      <c r="S202">
        <v>141</v>
      </c>
      <c r="T202">
        <f>T201-S202</f>
        <v>214</v>
      </c>
    </row>
    <row r="203" spans="1:29" x14ac:dyDescent="0.3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</row>
    <row r="204" spans="1:29" x14ac:dyDescent="0.3">
      <c r="A204" t="s">
        <v>409</v>
      </c>
      <c r="B204" t="s">
        <v>2</v>
      </c>
      <c r="C204" t="s">
        <v>5</v>
      </c>
      <c r="D204" t="s">
        <v>6</v>
      </c>
      <c r="E204" t="s">
        <v>7</v>
      </c>
      <c r="F204" t="s">
        <v>8</v>
      </c>
      <c r="G204" t="s">
        <v>9</v>
      </c>
      <c r="H204" t="s">
        <v>10</v>
      </c>
      <c r="I204" t="s">
        <v>48</v>
      </c>
      <c r="K204">
        <f>E206-E212</f>
        <v>205</v>
      </c>
      <c r="P204" t="s">
        <v>409</v>
      </c>
      <c r="Q204" t="s">
        <v>2</v>
      </c>
      <c r="R204" t="s">
        <v>5</v>
      </c>
      <c r="S204" t="s">
        <v>6</v>
      </c>
      <c r="T204" t="s">
        <v>7</v>
      </c>
      <c r="U204" t="s">
        <v>8</v>
      </c>
      <c r="V204" t="s">
        <v>9</v>
      </c>
      <c r="W204" t="s">
        <v>10</v>
      </c>
      <c r="X204" t="s">
        <v>48</v>
      </c>
      <c r="Z204">
        <f>T206-T212</f>
        <v>246</v>
      </c>
    </row>
    <row r="205" spans="1:29" x14ac:dyDescent="0.3">
      <c r="B205" t="s">
        <v>684</v>
      </c>
      <c r="C205">
        <v>30057</v>
      </c>
      <c r="D205">
        <v>29724</v>
      </c>
      <c r="E205">
        <v>333</v>
      </c>
      <c r="F205" s="54">
        <v>1108</v>
      </c>
      <c r="G205" t="s">
        <v>685</v>
      </c>
      <c r="H205" t="s">
        <v>686</v>
      </c>
      <c r="I205" t="s">
        <v>687</v>
      </c>
      <c r="K205">
        <f>(K204/C205)*100</f>
        <v>0.68203746215523842</v>
      </c>
      <c r="Q205" t="s">
        <v>688</v>
      </c>
      <c r="R205">
        <v>5997</v>
      </c>
      <c r="S205">
        <v>5689</v>
      </c>
      <c r="T205">
        <v>308</v>
      </c>
      <c r="U205" s="54">
        <v>5136</v>
      </c>
      <c r="V205" t="s">
        <v>689</v>
      </c>
      <c r="W205" t="s">
        <v>690</v>
      </c>
      <c r="X205" t="s">
        <v>691</v>
      </c>
      <c r="Z205">
        <f>Z204/R205*100</f>
        <v>4.1020510255127558</v>
      </c>
    </row>
    <row r="206" spans="1:29" x14ac:dyDescent="0.3">
      <c r="C206" s="2" t="s">
        <v>118</v>
      </c>
      <c r="D206">
        <v>55</v>
      </c>
      <c r="E206">
        <f>E205-D206</f>
        <v>278</v>
      </c>
      <c r="K206">
        <f>(E206/C205)*100</f>
        <v>0.92490933892271343</v>
      </c>
      <c r="R206" t="s">
        <v>118</v>
      </c>
      <c r="S206">
        <v>16</v>
      </c>
      <c r="T206">
        <f>T205-S206</f>
        <v>292</v>
      </c>
      <c r="Z206">
        <f>T206/R205*100</f>
        <v>4.8691012172753041</v>
      </c>
    </row>
    <row r="207" spans="1:29" x14ac:dyDescent="0.3">
      <c r="A207" t="s">
        <v>120</v>
      </c>
      <c r="B207" t="s">
        <v>2</v>
      </c>
      <c r="C207" t="s">
        <v>5</v>
      </c>
      <c r="D207" t="s">
        <v>6</v>
      </c>
      <c r="E207" t="s">
        <v>7</v>
      </c>
      <c r="F207" t="s">
        <v>8</v>
      </c>
      <c r="G207" t="s">
        <v>9</v>
      </c>
      <c r="H207" t="s">
        <v>10</v>
      </c>
      <c r="I207" t="s">
        <v>48</v>
      </c>
      <c r="K207">
        <f>E209-E212</f>
        <v>701</v>
      </c>
      <c r="P207" t="s">
        <v>120</v>
      </c>
      <c r="Q207" t="s">
        <v>2</v>
      </c>
      <c r="R207" t="s">
        <v>5</v>
      </c>
      <c r="S207" t="s">
        <v>6</v>
      </c>
      <c r="T207" t="s">
        <v>7</v>
      </c>
      <c r="U207" t="s">
        <v>8</v>
      </c>
      <c r="V207" t="s">
        <v>9</v>
      </c>
      <c r="W207" t="s">
        <v>10</v>
      </c>
      <c r="X207" t="s">
        <v>48</v>
      </c>
      <c r="Z207">
        <f>T209-T212</f>
        <v>672</v>
      </c>
    </row>
    <row r="208" spans="1:29" x14ac:dyDescent="0.3">
      <c r="B208" t="s">
        <v>684</v>
      </c>
      <c r="C208">
        <v>30057</v>
      </c>
      <c r="D208">
        <v>29105</v>
      </c>
      <c r="E208">
        <v>952</v>
      </c>
      <c r="F208" s="54">
        <v>3167</v>
      </c>
      <c r="G208" t="s">
        <v>692</v>
      </c>
      <c r="H208" t="s">
        <v>686</v>
      </c>
      <c r="I208" t="s">
        <v>687</v>
      </c>
      <c r="K208">
        <f>(K207/C205)*100</f>
        <v>2.332235419369864</v>
      </c>
      <c r="Q208" t="s">
        <v>688</v>
      </c>
      <c r="R208">
        <v>5997</v>
      </c>
      <c r="S208">
        <v>5160</v>
      </c>
      <c r="T208">
        <v>837</v>
      </c>
      <c r="U208" t="s">
        <v>693</v>
      </c>
      <c r="V208" t="s">
        <v>694</v>
      </c>
      <c r="W208" t="s">
        <v>690</v>
      </c>
      <c r="X208" t="s">
        <v>691</v>
      </c>
      <c r="Z208">
        <f>Z207/R205*100</f>
        <v>11.205602801400701</v>
      </c>
    </row>
    <row r="209" spans="1:29" x14ac:dyDescent="0.3">
      <c r="C209" s="2" t="s">
        <v>118</v>
      </c>
      <c r="D209">
        <v>178</v>
      </c>
      <c r="E209">
        <f>E208-D209</f>
        <v>774</v>
      </c>
      <c r="K209">
        <f>(E209/C205)*100</f>
        <v>2.5751072961373391</v>
      </c>
      <c r="R209" t="s">
        <v>118</v>
      </c>
      <c r="S209">
        <v>119</v>
      </c>
      <c r="T209">
        <f>T208-S209</f>
        <v>718</v>
      </c>
      <c r="Z209">
        <f>T209/R205*100</f>
        <v>11.972652993163248</v>
      </c>
    </row>
    <row r="210" spans="1:29" x14ac:dyDescent="0.3">
      <c r="A210" t="s">
        <v>424</v>
      </c>
      <c r="B210" t="s">
        <v>2</v>
      </c>
      <c r="C210" t="s">
        <v>5</v>
      </c>
      <c r="D210" t="s">
        <v>6</v>
      </c>
      <c r="E210" t="s">
        <v>7</v>
      </c>
      <c r="F210" t="s">
        <v>8</v>
      </c>
      <c r="G210" t="s">
        <v>9</v>
      </c>
      <c r="H210" t="s">
        <v>10</v>
      </c>
      <c r="I210" t="s">
        <v>48</v>
      </c>
      <c r="P210" t="s">
        <v>424</v>
      </c>
      <c r="Q210" t="s">
        <v>2</v>
      </c>
      <c r="R210" t="s">
        <v>5</v>
      </c>
      <c r="S210" t="s">
        <v>6</v>
      </c>
      <c r="T210" t="s">
        <v>7</v>
      </c>
      <c r="U210" t="s">
        <v>8</v>
      </c>
      <c r="V210" t="s">
        <v>9</v>
      </c>
      <c r="W210" t="s">
        <v>10</v>
      </c>
      <c r="X210" t="s">
        <v>48</v>
      </c>
    </row>
    <row r="211" spans="1:29" x14ac:dyDescent="0.3">
      <c r="B211" t="s">
        <v>684</v>
      </c>
      <c r="C211">
        <v>290</v>
      </c>
      <c r="D211">
        <v>167</v>
      </c>
      <c r="E211">
        <v>123</v>
      </c>
      <c r="F211" t="s">
        <v>695</v>
      </c>
      <c r="G211" s="55">
        <v>44878</v>
      </c>
      <c r="H211" t="s">
        <v>686</v>
      </c>
      <c r="I211" t="s">
        <v>687</v>
      </c>
      <c r="K211">
        <f>(E212/C205)*100</f>
        <v>0.24287187676747513</v>
      </c>
      <c r="L211">
        <f>(E212/E206)*100</f>
        <v>26.258992805755394</v>
      </c>
      <c r="M211">
        <f>E212/E209*100</f>
        <v>9.4315245478036172</v>
      </c>
      <c r="Q211" t="s">
        <v>688</v>
      </c>
      <c r="R211">
        <v>597</v>
      </c>
      <c r="S211">
        <v>514</v>
      </c>
      <c r="T211">
        <v>83</v>
      </c>
      <c r="U211" t="s">
        <v>696</v>
      </c>
      <c r="V211" t="s">
        <v>697</v>
      </c>
      <c r="W211" t="s">
        <v>690</v>
      </c>
      <c r="X211" t="s">
        <v>691</v>
      </c>
      <c r="Z211">
        <f>T212/R205*100</f>
        <v>0.76705019176254796</v>
      </c>
      <c r="AA211">
        <f>T212/T206*100</f>
        <v>15.753424657534246</v>
      </c>
      <c r="AB211">
        <f>T212/T209*100</f>
        <v>6.4066852367688023</v>
      </c>
    </row>
    <row r="212" spans="1:29" x14ac:dyDescent="0.3">
      <c r="C212" s="2" t="s">
        <v>118</v>
      </c>
      <c r="D212">
        <v>50</v>
      </c>
      <c r="E212">
        <f>E211-D212</f>
        <v>73</v>
      </c>
      <c r="R212" t="s">
        <v>118</v>
      </c>
      <c r="S212">
        <v>37</v>
      </c>
      <c r="T212">
        <f>T211-S212</f>
        <v>46</v>
      </c>
    </row>
    <row r="213" spans="1:29" x14ac:dyDescent="0.3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</row>
    <row r="214" spans="1:29" x14ac:dyDescent="0.3">
      <c r="A214" t="s">
        <v>409</v>
      </c>
      <c r="B214" t="s">
        <v>2</v>
      </c>
      <c r="C214" t="s">
        <v>5</v>
      </c>
      <c r="D214" t="s">
        <v>6</v>
      </c>
      <c r="E214" t="s">
        <v>7</v>
      </c>
      <c r="F214" t="s">
        <v>8</v>
      </c>
      <c r="G214" t="s">
        <v>9</v>
      </c>
      <c r="H214" t="s">
        <v>10</v>
      </c>
      <c r="I214" t="s">
        <v>48</v>
      </c>
      <c r="K214">
        <f>E216-E222</f>
        <v>10</v>
      </c>
      <c r="P214" t="s">
        <v>409</v>
      </c>
      <c r="Q214" t="s">
        <v>2</v>
      </c>
      <c r="R214" t="s">
        <v>5</v>
      </c>
      <c r="S214" t="s">
        <v>6</v>
      </c>
      <c r="T214" t="s">
        <v>7</v>
      </c>
      <c r="U214" t="s">
        <v>8</v>
      </c>
      <c r="V214" t="s">
        <v>9</v>
      </c>
      <c r="W214" t="s">
        <v>10</v>
      </c>
      <c r="X214" t="s">
        <v>48</v>
      </c>
      <c r="Z214">
        <f>T216-T222</f>
        <v>136</v>
      </c>
    </row>
    <row r="215" spans="1:29" x14ac:dyDescent="0.3">
      <c r="B215" t="s">
        <v>698</v>
      </c>
      <c r="C215">
        <v>15038</v>
      </c>
      <c r="D215">
        <v>14995</v>
      </c>
      <c r="E215">
        <v>43</v>
      </c>
      <c r="F215" t="s">
        <v>699</v>
      </c>
      <c r="G215" s="54" t="s">
        <v>700</v>
      </c>
      <c r="H215" t="s">
        <v>701</v>
      </c>
      <c r="I215" t="s">
        <v>702</v>
      </c>
      <c r="K215">
        <f>(K214/C215)*100</f>
        <v>6.6498204548477186E-2</v>
      </c>
      <c r="Q215" t="s">
        <v>703</v>
      </c>
      <c r="R215">
        <v>4801</v>
      </c>
      <c r="S215">
        <v>4532</v>
      </c>
      <c r="T215">
        <v>269</v>
      </c>
      <c r="U215" s="54">
        <v>5603</v>
      </c>
      <c r="V215" t="s">
        <v>704</v>
      </c>
      <c r="W215" t="s">
        <v>705</v>
      </c>
      <c r="X215">
        <v>9018</v>
      </c>
      <c r="Z215">
        <f>Z214/R215*100</f>
        <v>2.8327431785044781</v>
      </c>
    </row>
    <row r="216" spans="1:29" x14ac:dyDescent="0.3">
      <c r="C216" s="2" t="s">
        <v>118</v>
      </c>
      <c r="D216">
        <v>4</v>
      </c>
      <c r="E216">
        <f>E215-D216</f>
        <v>39</v>
      </c>
      <c r="K216">
        <f>(E216/C215)*100</f>
        <v>0.259342997739061</v>
      </c>
      <c r="R216" t="s">
        <v>118</v>
      </c>
      <c r="S216">
        <v>102</v>
      </c>
      <c r="T216">
        <f>T215-S216</f>
        <v>167</v>
      </c>
      <c r="Z216">
        <f>T216/R215*100</f>
        <v>3.4784419912518225</v>
      </c>
    </row>
    <row r="217" spans="1:29" x14ac:dyDescent="0.3">
      <c r="A217" t="s">
        <v>120</v>
      </c>
      <c r="B217" t="s">
        <v>2</v>
      </c>
      <c r="C217" t="s">
        <v>5</v>
      </c>
      <c r="D217" t="s">
        <v>6</v>
      </c>
      <c r="E217" t="s">
        <v>7</v>
      </c>
      <c r="F217" t="s">
        <v>8</v>
      </c>
      <c r="G217" t="s">
        <v>9</v>
      </c>
      <c r="H217" t="s">
        <v>10</v>
      </c>
      <c r="I217" t="s">
        <v>48</v>
      </c>
      <c r="K217">
        <f>E219-E222</f>
        <v>70</v>
      </c>
      <c r="P217" t="s">
        <v>120</v>
      </c>
      <c r="Q217" t="s">
        <v>2</v>
      </c>
      <c r="R217" t="s">
        <v>5</v>
      </c>
      <c r="S217" t="s">
        <v>6</v>
      </c>
      <c r="T217" t="s">
        <v>7</v>
      </c>
      <c r="U217" t="s">
        <v>8</v>
      </c>
      <c r="V217" t="s">
        <v>9</v>
      </c>
      <c r="W217" t="s">
        <v>10</v>
      </c>
      <c r="X217" t="s">
        <v>48</v>
      </c>
      <c r="Z217">
        <f>T219-T222</f>
        <v>151</v>
      </c>
    </row>
    <row r="218" spans="1:29" x14ac:dyDescent="0.3">
      <c r="B218" t="s">
        <v>698</v>
      </c>
      <c r="C218">
        <v>15038</v>
      </c>
      <c r="D218">
        <v>14903</v>
      </c>
      <c r="E218">
        <v>135</v>
      </c>
      <c r="F218" t="s">
        <v>706</v>
      </c>
      <c r="G218" t="s">
        <v>707</v>
      </c>
      <c r="H218" t="s">
        <v>701</v>
      </c>
      <c r="I218" t="s">
        <v>702</v>
      </c>
      <c r="K218">
        <f>(K217/C215)*100</f>
        <v>0.46548743183934033</v>
      </c>
      <c r="Q218" t="s">
        <v>703</v>
      </c>
      <c r="R218">
        <v>4801</v>
      </c>
      <c r="S218">
        <v>4521</v>
      </c>
      <c r="T218">
        <v>280</v>
      </c>
      <c r="U218" s="54">
        <v>5832</v>
      </c>
      <c r="V218" t="s">
        <v>708</v>
      </c>
      <c r="W218" t="s">
        <v>705</v>
      </c>
      <c r="X218">
        <v>9018</v>
      </c>
      <c r="Z218">
        <f>Z217/R215*100</f>
        <v>3.1451780878983544</v>
      </c>
    </row>
    <row r="219" spans="1:29" x14ac:dyDescent="0.3">
      <c r="C219" s="2" t="s">
        <v>118</v>
      </c>
      <c r="D219">
        <v>36</v>
      </c>
      <c r="E219">
        <f>E218-D219</f>
        <v>99</v>
      </c>
      <c r="K219">
        <f>(E219/C215)*100</f>
        <v>0.65833222502992417</v>
      </c>
      <c r="R219" t="s">
        <v>118</v>
      </c>
      <c r="S219">
        <v>98</v>
      </c>
      <c r="T219">
        <f>T218-S219</f>
        <v>182</v>
      </c>
      <c r="Z219">
        <f>T219/R215*100</f>
        <v>3.7908769006456988</v>
      </c>
    </row>
    <row r="220" spans="1:29" x14ac:dyDescent="0.3">
      <c r="A220" t="s">
        <v>424</v>
      </c>
      <c r="B220" t="s">
        <v>2</v>
      </c>
      <c r="C220" t="s">
        <v>5</v>
      </c>
      <c r="D220" t="s">
        <v>6</v>
      </c>
      <c r="E220" t="s">
        <v>7</v>
      </c>
      <c r="F220" t="s">
        <v>8</v>
      </c>
      <c r="G220" t="s">
        <v>9</v>
      </c>
      <c r="H220" t="s">
        <v>10</v>
      </c>
      <c r="I220" t="s">
        <v>48</v>
      </c>
      <c r="P220" t="s">
        <v>424</v>
      </c>
      <c r="Q220" t="s">
        <v>2</v>
      </c>
      <c r="R220" t="s">
        <v>5</v>
      </c>
      <c r="S220" t="s">
        <v>6</v>
      </c>
      <c r="T220" t="s">
        <v>7</v>
      </c>
      <c r="U220" t="s">
        <v>8</v>
      </c>
      <c r="V220" t="s">
        <v>9</v>
      </c>
      <c r="W220" t="s">
        <v>10</v>
      </c>
      <c r="X220" t="s">
        <v>48</v>
      </c>
    </row>
    <row r="221" spans="1:29" x14ac:dyDescent="0.3">
      <c r="B221" t="s">
        <v>698</v>
      </c>
      <c r="C221">
        <v>145</v>
      </c>
      <c r="D221">
        <v>74</v>
      </c>
      <c r="E221">
        <v>71</v>
      </c>
      <c r="F221" t="s">
        <v>709</v>
      </c>
      <c r="G221" t="s">
        <v>710</v>
      </c>
      <c r="H221" t="s">
        <v>701</v>
      </c>
      <c r="I221" t="s">
        <v>702</v>
      </c>
      <c r="K221">
        <f>(E222/C215)*100</f>
        <v>0.19284479319058384</v>
      </c>
      <c r="L221">
        <f>(E222/E216)*100</f>
        <v>74.358974358974365</v>
      </c>
      <c r="M221">
        <f>E222/E219*100</f>
        <v>29.292929292929294</v>
      </c>
      <c r="Q221" t="s">
        <v>703</v>
      </c>
      <c r="R221">
        <v>141</v>
      </c>
      <c r="S221">
        <v>82</v>
      </c>
      <c r="T221">
        <v>59</v>
      </c>
      <c r="U221" t="s">
        <v>711</v>
      </c>
      <c r="V221" s="56" t="s">
        <v>712</v>
      </c>
      <c r="W221" t="s">
        <v>705</v>
      </c>
      <c r="X221">
        <v>9018</v>
      </c>
      <c r="Z221">
        <f>T222/R215*100</f>
        <v>0.64569881274734431</v>
      </c>
      <c r="AA221">
        <f>T222/T216*100</f>
        <v>18.562874251497004</v>
      </c>
      <c r="AB221">
        <f>T222/T219*100</f>
        <v>17.032967032967033</v>
      </c>
    </row>
    <row r="222" spans="1:29" x14ac:dyDescent="0.3">
      <c r="C222" s="2" t="s">
        <v>118</v>
      </c>
      <c r="D222">
        <v>42</v>
      </c>
      <c r="E222">
        <f>E221-D222</f>
        <v>29</v>
      </c>
      <c r="R222" t="s">
        <v>118</v>
      </c>
      <c r="S222">
        <v>28</v>
      </c>
      <c r="T222">
        <f>T221-S222</f>
        <v>31</v>
      </c>
    </row>
    <row r="223" spans="1:29" x14ac:dyDescent="0.3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</row>
    <row r="224" spans="1:29" x14ac:dyDescent="0.3">
      <c r="A224" t="s">
        <v>409</v>
      </c>
      <c r="B224" t="s">
        <v>2</v>
      </c>
      <c r="C224" t="s">
        <v>5</v>
      </c>
      <c r="D224" t="s">
        <v>6</v>
      </c>
      <c r="E224" t="s">
        <v>7</v>
      </c>
      <c r="F224" t="s">
        <v>8</v>
      </c>
      <c r="G224" t="s">
        <v>9</v>
      </c>
      <c r="H224" t="s">
        <v>10</v>
      </c>
      <c r="I224" t="s">
        <v>48</v>
      </c>
      <c r="K224">
        <f>E226-E232</f>
        <v>200</v>
      </c>
      <c r="P224" t="s">
        <v>409</v>
      </c>
      <c r="Q224" t="s">
        <v>2</v>
      </c>
      <c r="R224" t="s">
        <v>5</v>
      </c>
      <c r="S224" t="s">
        <v>6</v>
      </c>
      <c r="T224" t="s">
        <v>7</v>
      </c>
      <c r="U224" t="s">
        <v>8</v>
      </c>
      <c r="V224" t="s">
        <v>9</v>
      </c>
      <c r="W224" t="s">
        <v>10</v>
      </c>
      <c r="X224" t="s">
        <v>48</v>
      </c>
      <c r="Z224">
        <f>T226-T232</f>
        <v>78</v>
      </c>
    </row>
    <row r="225" spans="1:29" x14ac:dyDescent="0.3">
      <c r="B225" t="s">
        <v>713</v>
      </c>
      <c r="C225">
        <v>16673</v>
      </c>
      <c r="D225">
        <v>16390</v>
      </c>
      <c r="E225">
        <v>283</v>
      </c>
      <c r="F225" t="s">
        <v>714</v>
      </c>
      <c r="G225" t="s">
        <v>715</v>
      </c>
      <c r="H225" t="s">
        <v>716</v>
      </c>
      <c r="I225" t="s">
        <v>717</v>
      </c>
      <c r="K225">
        <f>(K224/C225)*100</f>
        <v>1.1995441732141785</v>
      </c>
      <c r="Q225" t="s">
        <v>718</v>
      </c>
      <c r="R225">
        <v>13906</v>
      </c>
      <c r="S225">
        <v>13593</v>
      </c>
      <c r="T225">
        <v>313</v>
      </c>
      <c r="U225" s="54">
        <v>2251</v>
      </c>
      <c r="V225" t="s">
        <v>719</v>
      </c>
      <c r="W225" t="s">
        <v>720</v>
      </c>
      <c r="X225">
        <v>17813</v>
      </c>
      <c r="Z225">
        <f>Z224/R225*100</f>
        <v>0.56090896016108149</v>
      </c>
    </row>
    <row r="226" spans="1:29" x14ac:dyDescent="0.3">
      <c r="C226" s="2" t="s">
        <v>118</v>
      </c>
      <c r="D226">
        <v>18</v>
      </c>
      <c r="E226">
        <f>E225-D226</f>
        <v>265</v>
      </c>
      <c r="K226">
        <f>(E226/C225)*100</f>
        <v>1.5893960295087866</v>
      </c>
      <c r="R226" t="s">
        <v>118</v>
      </c>
      <c r="S226">
        <v>34</v>
      </c>
      <c r="T226">
        <f>T225-S226</f>
        <v>279</v>
      </c>
      <c r="Z226">
        <f>T226/R225*100</f>
        <v>2.0063282036530996</v>
      </c>
    </row>
    <row r="227" spans="1:29" x14ac:dyDescent="0.3">
      <c r="A227" t="s">
        <v>120</v>
      </c>
      <c r="B227" t="s">
        <v>2</v>
      </c>
      <c r="C227" t="s">
        <v>5</v>
      </c>
      <c r="D227" t="s">
        <v>6</v>
      </c>
      <c r="E227" t="s">
        <v>7</v>
      </c>
      <c r="F227" t="s">
        <v>8</v>
      </c>
      <c r="G227" t="s">
        <v>9</v>
      </c>
      <c r="H227" t="s">
        <v>10</v>
      </c>
      <c r="I227" t="s">
        <v>48</v>
      </c>
      <c r="K227">
        <f>E229-E232</f>
        <v>450</v>
      </c>
      <c r="P227" t="s">
        <v>120</v>
      </c>
      <c r="Q227" t="s">
        <v>2</v>
      </c>
      <c r="R227" t="s">
        <v>5</v>
      </c>
      <c r="S227" t="s">
        <v>6</v>
      </c>
      <c r="T227" t="s">
        <v>7</v>
      </c>
      <c r="U227" t="s">
        <v>8</v>
      </c>
      <c r="V227" t="s">
        <v>9</v>
      </c>
      <c r="W227" t="s">
        <v>10</v>
      </c>
      <c r="X227" t="s">
        <v>48</v>
      </c>
      <c r="Z227">
        <f>T229-T232</f>
        <v>412</v>
      </c>
    </row>
    <row r="228" spans="1:29" x14ac:dyDescent="0.3">
      <c r="B228" t="s">
        <v>713</v>
      </c>
      <c r="C228">
        <v>16673</v>
      </c>
      <c r="D228">
        <v>16120</v>
      </c>
      <c r="E228">
        <v>553</v>
      </c>
      <c r="F228" s="54">
        <v>6965</v>
      </c>
      <c r="G228" t="s">
        <v>721</v>
      </c>
      <c r="H228" t="s">
        <v>716</v>
      </c>
      <c r="I228" t="s">
        <v>717</v>
      </c>
      <c r="K228">
        <f>K227/C225*100</f>
        <v>2.6989743897319016</v>
      </c>
      <c r="Q228" t="s">
        <v>718</v>
      </c>
      <c r="R228">
        <v>12817</v>
      </c>
      <c r="S228">
        <v>11946</v>
      </c>
      <c r="T228">
        <v>871</v>
      </c>
      <c r="U228" s="54">
        <v>6796</v>
      </c>
      <c r="V228" t="s">
        <v>722</v>
      </c>
      <c r="W228" t="s">
        <v>720</v>
      </c>
      <c r="X228">
        <v>17813</v>
      </c>
      <c r="Z228">
        <f>Z227/R225*100</f>
        <v>2.9627498921328921</v>
      </c>
    </row>
    <row r="229" spans="1:29" x14ac:dyDescent="0.3">
      <c r="C229" s="2" t="s">
        <v>118</v>
      </c>
      <c r="D229">
        <v>38</v>
      </c>
      <c r="E229">
        <f>E228-D229</f>
        <v>515</v>
      </c>
      <c r="K229">
        <f>E229/C225*100</f>
        <v>3.0888262460265099</v>
      </c>
      <c r="R229" t="s">
        <v>118</v>
      </c>
      <c r="S229">
        <v>258</v>
      </c>
      <c r="T229">
        <f>T228-S229</f>
        <v>613</v>
      </c>
      <c r="Z229">
        <f>T229/R225*100</f>
        <v>4.4081691356249095</v>
      </c>
    </row>
    <row r="230" spans="1:29" x14ac:dyDescent="0.3">
      <c r="A230" t="s">
        <v>424</v>
      </c>
      <c r="B230" t="s">
        <v>2</v>
      </c>
      <c r="C230" t="s">
        <v>5</v>
      </c>
      <c r="D230" t="s">
        <v>6</v>
      </c>
      <c r="E230" t="s">
        <v>7</v>
      </c>
      <c r="F230" t="s">
        <v>8</v>
      </c>
      <c r="G230" t="s">
        <v>9</v>
      </c>
      <c r="H230" t="s">
        <v>10</v>
      </c>
      <c r="I230" t="s">
        <v>48</v>
      </c>
      <c r="P230" t="s">
        <v>424</v>
      </c>
      <c r="Q230" t="s">
        <v>2</v>
      </c>
      <c r="R230" t="s">
        <v>5</v>
      </c>
      <c r="S230" t="s">
        <v>6</v>
      </c>
      <c r="T230" t="s">
        <v>7</v>
      </c>
      <c r="U230" t="s">
        <v>8</v>
      </c>
      <c r="V230" t="s">
        <v>9</v>
      </c>
      <c r="W230" t="s">
        <v>10</v>
      </c>
      <c r="X230" t="s">
        <v>48</v>
      </c>
    </row>
    <row r="231" spans="1:29" x14ac:dyDescent="0.3">
      <c r="B231" t="s">
        <v>713</v>
      </c>
      <c r="C231">
        <v>198</v>
      </c>
      <c r="D231">
        <v>110</v>
      </c>
      <c r="E231">
        <v>88</v>
      </c>
      <c r="F231" t="s">
        <v>723</v>
      </c>
      <c r="G231" t="s">
        <v>724</v>
      </c>
      <c r="H231" t="s">
        <v>716</v>
      </c>
      <c r="I231" t="s">
        <v>717</v>
      </c>
      <c r="K231">
        <f>E232/C225*100</f>
        <v>0.38985185629460806</v>
      </c>
      <c r="L231">
        <f>E232/E226*100</f>
        <v>24.528301886792452</v>
      </c>
      <c r="M231">
        <f>E232/E229*100</f>
        <v>12.621359223300971</v>
      </c>
      <c r="Q231" t="s">
        <v>718</v>
      </c>
      <c r="R231">
        <v>785</v>
      </c>
      <c r="S231">
        <v>496</v>
      </c>
      <c r="T231">
        <v>289</v>
      </c>
      <c r="U231" t="s">
        <v>725</v>
      </c>
      <c r="V231" t="s">
        <v>268</v>
      </c>
      <c r="W231" t="s">
        <v>720</v>
      </c>
      <c r="X231">
        <v>17813</v>
      </c>
      <c r="Z231">
        <f>T232/R225*100</f>
        <v>1.4454192434920179</v>
      </c>
      <c r="AA231">
        <f>T232/T226*100</f>
        <v>72.043010752688176</v>
      </c>
      <c r="AB231">
        <f>T232/T229*100</f>
        <v>32.78955954323002</v>
      </c>
    </row>
    <row r="232" spans="1:29" x14ac:dyDescent="0.3">
      <c r="C232" s="2" t="s">
        <v>118</v>
      </c>
      <c r="D232">
        <v>23</v>
      </c>
      <c r="E232">
        <f>E231-D232</f>
        <v>65</v>
      </c>
      <c r="R232" t="s">
        <v>118</v>
      </c>
      <c r="S232">
        <v>88</v>
      </c>
      <c r="T232">
        <f>T231-S232</f>
        <v>201</v>
      </c>
    </row>
    <row r="233" spans="1:29" x14ac:dyDescent="0.3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</row>
    <row r="234" spans="1:29" x14ac:dyDescent="0.3">
      <c r="A234" t="s">
        <v>409</v>
      </c>
      <c r="B234" t="s">
        <v>2</v>
      </c>
      <c r="C234" t="s">
        <v>5</v>
      </c>
      <c r="D234" t="s">
        <v>6</v>
      </c>
      <c r="E234" t="s">
        <v>7</v>
      </c>
      <c r="F234" t="s">
        <v>8</v>
      </c>
      <c r="G234" t="s">
        <v>9</v>
      </c>
      <c r="H234" t="s">
        <v>10</v>
      </c>
      <c r="I234" t="s">
        <v>48</v>
      </c>
      <c r="K234">
        <f>E236-E242</f>
        <v>6</v>
      </c>
      <c r="P234" t="s">
        <v>409</v>
      </c>
      <c r="Q234" t="s">
        <v>2</v>
      </c>
      <c r="R234" t="s">
        <v>5</v>
      </c>
      <c r="S234" t="s">
        <v>6</v>
      </c>
      <c r="T234" t="s">
        <v>7</v>
      </c>
      <c r="U234" t="s">
        <v>8</v>
      </c>
      <c r="V234" t="s">
        <v>9</v>
      </c>
      <c r="W234" t="s">
        <v>10</v>
      </c>
      <c r="X234" t="s">
        <v>48</v>
      </c>
      <c r="Z234">
        <f>T236-T242</f>
        <v>312</v>
      </c>
    </row>
    <row r="235" spans="1:29" x14ac:dyDescent="0.3">
      <c r="B235" t="s">
        <v>726</v>
      </c>
      <c r="C235">
        <v>4558</v>
      </c>
      <c r="D235">
        <v>4539</v>
      </c>
      <c r="E235">
        <v>19</v>
      </c>
      <c r="F235" s="57">
        <v>29921</v>
      </c>
      <c r="G235" t="s">
        <v>727</v>
      </c>
      <c r="H235" t="s">
        <v>728</v>
      </c>
      <c r="I235" t="s">
        <v>729</v>
      </c>
      <c r="K235">
        <f>K234/C235*100</f>
        <v>0.13163668275559456</v>
      </c>
      <c r="Q235" t="s">
        <v>730</v>
      </c>
      <c r="R235">
        <v>6932</v>
      </c>
      <c r="S235">
        <v>6394</v>
      </c>
      <c r="T235">
        <v>538</v>
      </c>
      <c r="U235" s="54">
        <v>7761</v>
      </c>
      <c r="V235" t="s">
        <v>731</v>
      </c>
      <c r="W235">
        <v>6613612</v>
      </c>
      <c r="X235" t="s">
        <v>732</v>
      </c>
      <c r="Z235">
        <f>Z234/R235*100</f>
        <v>4.5008655510675126</v>
      </c>
    </row>
    <row r="236" spans="1:29" x14ac:dyDescent="0.3">
      <c r="C236" s="2" t="s">
        <v>118</v>
      </c>
      <c r="D236">
        <v>2</v>
      </c>
      <c r="E236">
        <f>E235-D236</f>
        <v>17</v>
      </c>
      <c r="K236">
        <f>E236/C235*100</f>
        <v>0.37297060114085123</v>
      </c>
      <c r="R236" t="s">
        <v>118</v>
      </c>
      <c r="S236">
        <v>116</v>
      </c>
      <c r="T236">
        <f>T235-S236</f>
        <v>422</v>
      </c>
      <c r="Z236">
        <f>T236/R235*100</f>
        <v>6.0877091748413159</v>
      </c>
    </row>
    <row r="237" spans="1:29" x14ac:dyDescent="0.3">
      <c r="A237" t="s">
        <v>120</v>
      </c>
      <c r="B237" t="s">
        <v>2</v>
      </c>
      <c r="C237" t="s">
        <v>5</v>
      </c>
      <c r="D237" t="s">
        <v>6</v>
      </c>
      <c r="E237" t="s">
        <v>7</v>
      </c>
      <c r="F237" t="s">
        <v>8</v>
      </c>
      <c r="G237" t="s">
        <v>9</v>
      </c>
      <c r="H237" t="s">
        <v>10</v>
      </c>
      <c r="I237" t="s">
        <v>48</v>
      </c>
      <c r="K237">
        <f>E239-E242</f>
        <v>217</v>
      </c>
      <c r="P237" t="s">
        <v>120</v>
      </c>
      <c r="Q237" t="s">
        <v>2</v>
      </c>
      <c r="R237" t="s">
        <v>5</v>
      </c>
      <c r="S237" t="s">
        <v>6</v>
      </c>
      <c r="T237" t="s">
        <v>7</v>
      </c>
      <c r="U237" t="s">
        <v>8</v>
      </c>
      <c r="V237" t="s">
        <v>9</v>
      </c>
      <c r="W237" t="s">
        <v>10</v>
      </c>
      <c r="X237" t="s">
        <v>48</v>
      </c>
      <c r="Z237">
        <f>T239-T242</f>
        <v>532</v>
      </c>
    </row>
    <row r="238" spans="1:29" x14ac:dyDescent="0.3">
      <c r="B238" t="s">
        <v>726</v>
      </c>
      <c r="C238">
        <v>4558</v>
      </c>
      <c r="D238">
        <v>4274</v>
      </c>
      <c r="E238">
        <v>284</v>
      </c>
      <c r="F238" s="54">
        <v>7491</v>
      </c>
      <c r="G238" t="s">
        <v>733</v>
      </c>
      <c r="H238" t="s">
        <v>728</v>
      </c>
      <c r="I238" t="s">
        <v>729</v>
      </c>
      <c r="K238">
        <f>K237/C235*100</f>
        <v>4.760860026327336</v>
      </c>
      <c r="Q238" t="s">
        <v>730</v>
      </c>
      <c r="R238">
        <v>6932</v>
      </c>
      <c r="S238">
        <v>6135</v>
      </c>
      <c r="T238">
        <v>797</v>
      </c>
      <c r="U238" s="56" t="s">
        <v>734</v>
      </c>
      <c r="V238" t="s">
        <v>735</v>
      </c>
      <c r="W238">
        <v>6613612</v>
      </c>
      <c r="X238" t="s">
        <v>732</v>
      </c>
      <c r="Z238">
        <f>Z237/R235*100</f>
        <v>7.6745527986151183</v>
      </c>
    </row>
    <row r="239" spans="1:29" x14ac:dyDescent="0.3">
      <c r="C239" s="2" t="s">
        <v>118</v>
      </c>
      <c r="D239">
        <v>56</v>
      </c>
      <c r="E239">
        <f>E238-D239</f>
        <v>228</v>
      </c>
      <c r="K239">
        <f>E239/C235*100</f>
        <v>5.0021939447125936</v>
      </c>
      <c r="R239" t="s">
        <v>118</v>
      </c>
      <c r="S239">
        <v>155</v>
      </c>
      <c r="T239">
        <f>T238-S239</f>
        <v>642</v>
      </c>
      <c r="Z239">
        <f>T239/R235*100</f>
        <v>9.2613964223889198</v>
      </c>
    </row>
    <row r="240" spans="1:29" x14ac:dyDescent="0.3">
      <c r="A240" t="s">
        <v>424</v>
      </c>
      <c r="B240" t="s">
        <v>2</v>
      </c>
      <c r="C240" t="s">
        <v>5</v>
      </c>
      <c r="D240" t="s">
        <v>6</v>
      </c>
      <c r="E240" t="s">
        <v>7</v>
      </c>
      <c r="F240" t="s">
        <v>8</v>
      </c>
      <c r="G240" t="s">
        <v>9</v>
      </c>
      <c r="H240" t="s">
        <v>10</v>
      </c>
      <c r="I240" t="s">
        <v>48</v>
      </c>
      <c r="P240" t="s">
        <v>424</v>
      </c>
      <c r="Q240" t="s">
        <v>2</v>
      </c>
      <c r="R240" t="s">
        <v>5</v>
      </c>
      <c r="S240" t="s">
        <v>6</v>
      </c>
      <c r="T240" t="s">
        <v>7</v>
      </c>
      <c r="U240" t="s">
        <v>8</v>
      </c>
      <c r="V240" t="s">
        <v>9</v>
      </c>
      <c r="W240" t="s">
        <v>10</v>
      </c>
      <c r="X240" t="s">
        <v>48</v>
      </c>
    </row>
    <row r="241" spans="1:29" x14ac:dyDescent="0.3">
      <c r="B241" t="s">
        <v>726</v>
      </c>
      <c r="C241">
        <v>30</v>
      </c>
      <c r="D241">
        <v>10</v>
      </c>
      <c r="E241">
        <v>20</v>
      </c>
      <c r="F241" t="s">
        <v>736</v>
      </c>
      <c r="G241" s="55">
        <v>44703</v>
      </c>
      <c r="H241" t="s">
        <v>728</v>
      </c>
      <c r="I241" t="s">
        <v>729</v>
      </c>
      <c r="K241">
        <f>E242/C235*100</f>
        <v>0.2413339183852567</v>
      </c>
      <c r="L241">
        <f>E242/E236*100</f>
        <v>64.705882352941174</v>
      </c>
      <c r="M241">
        <f>E242/E239*100</f>
        <v>4.8245614035087714</v>
      </c>
      <c r="Q241" t="s">
        <v>730</v>
      </c>
      <c r="R241">
        <v>232</v>
      </c>
      <c r="S241">
        <v>87</v>
      </c>
      <c r="T241">
        <v>145</v>
      </c>
      <c r="U241" t="s">
        <v>737</v>
      </c>
      <c r="V241" t="s">
        <v>738</v>
      </c>
      <c r="W241">
        <v>6613612</v>
      </c>
      <c r="X241" t="s">
        <v>732</v>
      </c>
      <c r="Z241">
        <f>T242/R235*100</f>
        <v>1.5868436237738026</v>
      </c>
      <c r="AA241">
        <f>T242/T236*100</f>
        <v>26.066350710900476</v>
      </c>
      <c r="AB241">
        <f>T242/T239*100</f>
        <v>17.133956386292834</v>
      </c>
    </row>
    <row r="242" spans="1:29" x14ac:dyDescent="0.3">
      <c r="C242" s="2" t="s">
        <v>118</v>
      </c>
      <c r="D242">
        <v>9</v>
      </c>
      <c r="E242">
        <f>E241-D242</f>
        <v>11</v>
      </c>
      <c r="R242" t="s">
        <v>118</v>
      </c>
      <c r="S242">
        <v>35</v>
      </c>
      <c r="T242">
        <f>T241-S242</f>
        <v>110</v>
      </c>
    </row>
    <row r="243" spans="1:29" x14ac:dyDescent="0.3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</row>
    <row r="244" spans="1:29" x14ac:dyDescent="0.3">
      <c r="A244" t="s">
        <v>409</v>
      </c>
      <c r="B244" t="s">
        <v>2</v>
      </c>
      <c r="C244" t="s">
        <v>5</v>
      </c>
      <c r="D244" t="s">
        <v>6</v>
      </c>
      <c r="E244" t="s">
        <v>7</v>
      </c>
      <c r="F244" t="s">
        <v>8</v>
      </c>
      <c r="G244" t="s">
        <v>9</v>
      </c>
      <c r="H244" t="s">
        <v>10</v>
      </c>
      <c r="I244" t="s">
        <v>48</v>
      </c>
      <c r="K244">
        <f>E246-E252</f>
        <v>37</v>
      </c>
      <c r="P244" t="s">
        <v>409</v>
      </c>
      <c r="Q244" t="s">
        <v>2</v>
      </c>
      <c r="R244" t="s">
        <v>5</v>
      </c>
      <c r="S244" t="s">
        <v>6</v>
      </c>
      <c r="T244" t="s">
        <v>7</v>
      </c>
      <c r="U244" t="s">
        <v>8</v>
      </c>
      <c r="V244" t="s">
        <v>9</v>
      </c>
      <c r="W244" t="s">
        <v>10</v>
      </c>
      <c r="X244" t="s">
        <v>48</v>
      </c>
      <c r="Z244">
        <f>T246-T252</f>
        <v>108</v>
      </c>
    </row>
    <row r="245" spans="1:29" x14ac:dyDescent="0.3">
      <c r="B245" t="s">
        <v>739</v>
      </c>
      <c r="C245">
        <v>17110</v>
      </c>
      <c r="D245">
        <v>16970</v>
      </c>
      <c r="E245">
        <v>140</v>
      </c>
      <c r="F245" t="s">
        <v>740</v>
      </c>
      <c r="G245" t="s">
        <v>741</v>
      </c>
      <c r="H245" t="s">
        <v>742</v>
      </c>
      <c r="I245" t="s">
        <v>743</v>
      </c>
      <c r="K245">
        <f>K244/C245*100</f>
        <v>0.21624780829924023</v>
      </c>
      <c r="Q245" t="s">
        <v>744</v>
      </c>
      <c r="R245">
        <v>7381</v>
      </c>
      <c r="S245">
        <v>7012</v>
      </c>
      <c r="T245">
        <v>369</v>
      </c>
      <c r="U245" s="54">
        <v>4999</v>
      </c>
      <c r="V245" t="s">
        <v>745</v>
      </c>
      <c r="W245" t="s">
        <v>746</v>
      </c>
      <c r="X245" t="s">
        <v>747</v>
      </c>
      <c r="Z245">
        <f>Z244/R245*100</f>
        <v>1.4632163663460236</v>
      </c>
    </row>
    <row r="246" spans="1:29" x14ac:dyDescent="0.3">
      <c r="C246" s="2" t="s">
        <v>118</v>
      </c>
      <c r="D246">
        <v>26</v>
      </c>
      <c r="E246">
        <f>E245-D246</f>
        <v>114</v>
      </c>
      <c r="K246">
        <f>E246/C245*100</f>
        <v>0.66627703097603741</v>
      </c>
      <c r="R246" t="s">
        <v>118</v>
      </c>
      <c r="S246">
        <v>28</v>
      </c>
      <c r="T246">
        <f>T245-S246</f>
        <v>341</v>
      </c>
      <c r="Z246">
        <f>T246/R245*100</f>
        <v>4.6199701937406861</v>
      </c>
    </row>
    <row r="247" spans="1:29" x14ac:dyDescent="0.3">
      <c r="A247" t="s">
        <v>120</v>
      </c>
      <c r="B247" t="s">
        <v>2</v>
      </c>
      <c r="C247" t="s">
        <v>5</v>
      </c>
      <c r="D247" t="s">
        <v>6</v>
      </c>
      <c r="E247" t="s">
        <v>7</v>
      </c>
      <c r="F247" t="s">
        <v>8</v>
      </c>
      <c r="G247" t="s">
        <v>9</v>
      </c>
      <c r="H247" t="s">
        <v>10</v>
      </c>
      <c r="I247" t="s">
        <v>48</v>
      </c>
      <c r="K247">
        <f>E249-E252</f>
        <v>116</v>
      </c>
      <c r="P247" t="s">
        <v>120</v>
      </c>
      <c r="Q247" t="s">
        <v>2</v>
      </c>
      <c r="R247" t="s">
        <v>5</v>
      </c>
      <c r="S247" t="s">
        <v>6</v>
      </c>
      <c r="T247" t="s">
        <v>7</v>
      </c>
      <c r="U247" t="s">
        <v>8</v>
      </c>
      <c r="V247" t="s">
        <v>9</v>
      </c>
      <c r="W247" t="s">
        <v>10</v>
      </c>
      <c r="X247" t="s">
        <v>48</v>
      </c>
      <c r="Z247">
        <f>T249-T252</f>
        <v>901</v>
      </c>
    </row>
    <row r="248" spans="1:29" x14ac:dyDescent="0.3">
      <c r="B248" t="s">
        <v>739</v>
      </c>
      <c r="C248">
        <v>17110</v>
      </c>
      <c r="D248">
        <v>16848</v>
      </c>
      <c r="E248">
        <v>262</v>
      </c>
      <c r="F248" s="54">
        <v>1531</v>
      </c>
      <c r="G248" t="s">
        <v>748</v>
      </c>
      <c r="H248" t="s">
        <v>742</v>
      </c>
      <c r="I248" t="s">
        <v>743</v>
      </c>
      <c r="K248">
        <f>K247/C245*100</f>
        <v>0.67796610169491522</v>
      </c>
      <c r="Q248" t="s">
        <v>744</v>
      </c>
      <c r="R248">
        <v>7381</v>
      </c>
      <c r="S248">
        <v>6085</v>
      </c>
      <c r="T248">
        <v>1296</v>
      </c>
      <c r="U248" t="s">
        <v>749</v>
      </c>
      <c r="V248" t="s">
        <v>750</v>
      </c>
      <c r="W248" t="s">
        <v>746</v>
      </c>
      <c r="X248" t="s">
        <v>747</v>
      </c>
      <c r="Z248">
        <f>Z247/R245*100</f>
        <v>12.207018019238586</v>
      </c>
    </row>
    <row r="249" spans="1:29" x14ac:dyDescent="0.3">
      <c r="C249" s="2" t="s">
        <v>118</v>
      </c>
      <c r="D249">
        <v>69</v>
      </c>
      <c r="E249">
        <f>E248-D249</f>
        <v>193</v>
      </c>
      <c r="K249">
        <f>E249/C245*100</f>
        <v>1.1279953243717125</v>
      </c>
      <c r="R249" t="s">
        <v>118</v>
      </c>
      <c r="S249">
        <v>162</v>
      </c>
      <c r="T249">
        <f>T248-S249</f>
        <v>1134</v>
      </c>
      <c r="Z249">
        <f>T249/R245*100</f>
        <v>15.363771846633249</v>
      </c>
    </row>
    <row r="250" spans="1:29" x14ac:dyDescent="0.3">
      <c r="A250" t="s">
        <v>424</v>
      </c>
      <c r="B250" t="s">
        <v>2</v>
      </c>
      <c r="C250" t="s">
        <v>5</v>
      </c>
      <c r="D250" t="s">
        <v>6</v>
      </c>
      <c r="E250" t="s">
        <v>7</v>
      </c>
      <c r="F250" t="s">
        <v>8</v>
      </c>
      <c r="G250" t="s">
        <v>9</v>
      </c>
      <c r="H250" t="s">
        <v>10</v>
      </c>
      <c r="I250" t="s">
        <v>48</v>
      </c>
      <c r="P250" t="s">
        <v>424</v>
      </c>
      <c r="Q250" t="s">
        <v>2</v>
      </c>
      <c r="R250" t="s">
        <v>5</v>
      </c>
      <c r="S250" t="s">
        <v>6</v>
      </c>
      <c r="T250" t="s">
        <v>7</v>
      </c>
      <c r="U250" t="s">
        <v>8</v>
      </c>
      <c r="V250" t="s">
        <v>9</v>
      </c>
      <c r="W250" t="s">
        <v>10</v>
      </c>
      <c r="X250" t="s">
        <v>48</v>
      </c>
    </row>
    <row r="251" spans="1:29" x14ac:dyDescent="0.3">
      <c r="B251" t="s">
        <v>739</v>
      </c>
      <c r="C251">
        <v>279</v>
      </c>
      <c r="D251">
        <v>176</v>
      </c>
      <c r="E251">
        <v>103</v>
      </c>
      <c r="F251" t="s">
        <v>751</v>
      </c>
      <c r="G251" s="55"/>
      <c r="H251" t="s">
        <v>742</v>
      </c>
      <c r="I251" t="s">
        <v>743</v>
      </c>
      <c r="K251">
        <f>E252/C245*100</f>
        <v>0.45002922267679718</v>
      </c>
      <c r="L251">
        <f>E252/E246*100</f>
        <v>67.543859649122808</v>
      </c>
      <c r="M251">
        <f>E252/E249*100</f>
        <v>39.896373056994818</v>
      </c>
      <c r="Q251" t="s">
        <v>744</v>
      </c>
      <c r="R251">
        <v>637</v>
      </c>
      <c r="S251">
        <v>288</v>
      </c>
      <c r="T251">
        <v>349</v>
      </c>
      <c r="U251" t="s">
        <v>752</v>
      </c>
      <c r="V251" t="s">
        <v>753</v>
      </c>
      <c r="W251" t="s">
        <v>746</v>
      </c>
      <c r="X251" t="s">
        <v>747</v>
      </c>
      <c r="Z251">
        <f>T252/R245*100</f>
        <v>3.1567538273946623</v>
      </c>
      <c r="AA251">
        <f>T252/T246*100</f>
        <v>68.328445747800586</v>
      </c>
      <c r="AB251">
        <f>T252/T249*100</f>
        <v>20.54673721340388</v>
      </c>
    </row>
    <row r="252" spans="1:29" x14ac:dyDescent="0.3">
      <c r="C252" s="2" t="s">
        <v>118</v>
      </c>
      <c r="D252">
        <v>26</v>
      </c>
      <c r="E252">
        <f>E251-D252</f>
        <v>77</v>
      </c>
      <c r="R252" t="s">
        <v>118</v>
      </c>
      <c r="S252">
        <v>116</v>
      </c>
      <c r="T252">
        <f>T251-S252</f>
        <v>233</v>
      </c>
    </row>
    <row r="253" spans="1:29" x14ac:dyDescent="0.3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</row>
    <row r="254" spans="1:29" x14ac:dyDescent="0.3">
      <c r="A254" t="s">
        <v>409</v>
      </c>
      <c r="B254" t="s">
        <v>2</v>
      </c>
      <c r="C254" t="s">
        <v>5</v>
      </c>
      <c r="D254" t="s">
        <v>6</v>
      </c>
      <c r="E254" t="s">
        <v>7</v>
      </c>
      <c r="F254" t="s">
        <v>8</v>
      </c>
      <c r="G254" t="s">
        <v>9</v>
      </c>
      <c r="H254" t="s">
        <v>10</v>
      </c>
      <c r="I254" t="s">
        <v>48</v>
      </c>
      <c r="K254">
        <f>E256-E262</f>
        <v>18</v>
      </c>
      <c r="P254" t="s">
        <v>409</v>
      </c>
      <c r="Q254" t="s">
        <v>2</v>
      </c>
      <c r="R254" t="s">
        <v>5</v>
      </c>
      <c r="S254" t="s">
        <v>6</v>
      </c>
      <c r="T254" t="s">
        <v>7</v>
      </c>
      <c r="U254" t="s">
        <v>8</v>
      </c>
      <c r="V254" t="s">
        <v>9</v>
      </c>
      <c r="W254" t="s">
        <v>10</v>
      </c>
      <c r="X254" t="s">
        <v>48</v>
      </c>
      <c r="Z254">
        <f>T256-T262</f>
        <v>24</v>
      </c>
    </row>
    <row r="255" spans="1:29" x14ac:dyDescent="0.3">
      <c r="B255" t="s">
        <v>754</v>
      </c>
      <c r="C255">
        <v>17317</v>
      </c>
      <c r="D255">
        <v>17152</v>
      </c>
      <c r="E255">
        <v>165</v>
      </c>
      <c r="F255" t="s">
        <v>755</v>
      </c>
      <c r="G255" t="s">
        <v>756</v>
      </c>
      <c r="H255" t="s">
        <v>757</v>
      </c>
      <c r="I255" t="s">
        <v>758</v>
      </c>
      <c r="K255">
        <f>K254/C255*100</f>
        <v>0.10394410117225848</v>
      </c>
      <c r="Q255" t="s">
        <v>759</v>
      </c>
      <c r="R255">
        <v>9496</v>
      </c>
      <c r="S255">
        <v>9140</v>
      </c>
      <c r="T255">
        <v>356</v>
      </c>
      <c r="U255" s="56" t="s">
        <v>760</v>
      </c>
      <c r="V255" s="56" t="s">
        <v>761</v>
      </c>
      <c r="W255" t="s">
        <v>762</v>
      </c>
      <c r="X255" t="s">
        <v>763</v>
      </c>
      <c r="Z255">
        <f>Z254/R255*100</f>
        <v>0.25273799494524007</v>
      </c>
    </row>
    <row r="256" spans="1:29" x14ac:dyDescent="0.3">
      <c r="C256" s="2" t="s">
        <v>118</v>
      </c>
      <c r="D256">
        <v>98</v>
      </c>
      <c r="E256">
        <f>E255-D256</f>
        <v>67</v>
      </c>
      <c r="K256">
        <f>E256/C255*100</f>
        <v>0.38690304325229546</v>
      </c>
      <c r="R256" t="s">
        <v>118</v>
      </c>
      <c r="S256">
        <v>37</v>
      </c>
      <c r="T256">
        <f>T255-S256</f>
        <v>319</v>
      </c>
      <c r="Z256">
        <f>T256/R255*100</f>
        <v>3.3593091828138162</v>
      </c>
    </row>
    <row r="257" spans="1:29" x14ac:dyDescent="0.3">
      <c r="A257" t="s">
        <v>120</v>
      </c>
      <c r="B257" t="s">
        <v>2</v>
      </c>
      <c r="C257" t="s">
        <v>5</v>
      </c>
      <c r="D257" t="s">
        <v>6</v>
      </c>
      <c r="E257" t="s">
        <v>7</v>
      </c>
      <c r="F257" t="s">
        <v>8</v>
      </c>
      <c r="G257" t="s">
        <v>9</v>
      </c>
      <c r="H257" t="s">
        <v>10</v>
      </c>
      <c r="I257" t="s">
        <v>48</v>
      </c>
      <c r="K257">
        <f>E259-E262</f>
        <v>116</v>
      </c>
      <c r="P257" t="s">
        <v>120</v>
      </c>
      <c r="Q257" t="s">
        <v>2</v>
      </c>
      <c r="R257" t="s">
        <v>5</v>
      </c>
      <c r="S257" t="s">
        <v>6</v>
      </c>
      <c r="T257" t="s">
        <v>7</v>
      </c>
      <c r="U257" t="s">
        <v>8</v>
      </c>
      <c r="V257" t="s">
        <v>9</v>
      </c>
      <c r="W257" t="s">
        <v>10</v>
      </c>
      <c r="X257" t="s">
        <v>48</v>
      </c>
      <c r="Z257">
        <f>T259-T262</f>
        <v>597</v>
      </c>
    </row>
    <row r="258" spans="1:29" x14ac:dyDescent="0.3">
      <c r="B258" t="s">
        <v>754</v>
      </c>
      <c r="C258">
        <v>17317</v>
      </c>
      <c r="D258">
        <v>16978</v>
      </c>
      <c r="E258">
        <v>339</v>
      </c>
      <c r="F258" s="54">
        <v>1958</v>
      </c>
      <c r="G258" t="s">
        <v>764</v>
      </c>
      <c r="H258" t="s">
        <v>757</v>
      </c>
      <c r="I258" t="s">
        <v>758</v>
      </c>
      <c r="K258">
        <f>K257/C255*100</f>
        <v>0.66986198533233232</v>
      </c>
      <c r="Q258" t="s">
        <v>759</v>
      </c>
      <c r="R258">
        <v>9496</v>
      </c>
      <c r="S258">
        <v>8400</v>
      </c>
      <c r="T258">
        <v>1096</v>
      </c>
      <c r="U258" s="56" t="s">
        <v>765</v>
      </c>
      <c r="V258" t="s">
        <v>766</v>
      </c>
      <c r="W258" t="s">
        <v>762</v>
      </c>
      <c r="X258" t="s">
        <v>763</v>
      </c>
      <c r="Z258">
        <f>Z257/R255*100</f>
        <v>6.2868576242628471</v>
      </c>
    </row>
    <row r="259" spans="1:29" x14ac:dyDescent="0.3">
      <c r="C259" s="2" t="s">
        <v>118</v>
      </c>
      <c r="D259">
        <v>174</v>
      </c>
      <c r="E259">
        <f>E258-D259</f>
        <v>165</v>
      </c>
      <c r="K259">
        <f>E259/C255*100</f>
        <v>0.95282092741236935</v>
      </c>
      <c r="R259" t="s">
        <v>118</v>
      </c>
      <c r="S259">
        <v>204</v>
      </c>
      <c r="T259">
        <f>T258-S259</f>
        <v>892</v>
      </c>
      <c r="Z259">
        <f>T259/R255*100</f>
        <v>9.3934288121314236</v>
      </c>
    </row>
    <row r="260" spans="1:29" x14ac:dyDescent="0.3">
      <c r="A260" t="s">
        <v>424</v>
      </c>
      <c r="B260" t="s">
        <v>2</v>
      </c>
      <c r="C260" t="s">
        <v>5</v>
      </c>
      <c r="D260" t="s">
        <v>6</v>
      </c>
      <c r="E260" t="s">
        <v>7</v>
      </c>
      <c r="F260" t="s">
        <v>8</v>
      </c>
      <c r="G260" t="s">
        <v>9</v>
      </c>
      <c r="H260" t="s">
        <v>10</v>
      </c>
      <c r="I260" t="s">
        <v>48</v>
      </c>
      <c r="P260" t="s">
        <v>424</v>
      </c>
      <c r="Q260" t="s">
        <v>2</v>
      </c>
      <c r="R260" t="s">
        <v>5</v>
      </c>
      <c r="S260" t="s">
        <v>6</v>
      </c>
      <c r="T260" t="s">
        <v>7</v>
      </c>
      <c r="U260" t="s">
        <v>8</v>
      </c>
      <c r="V260" t="s">
        <v>9</v>
      </c>
      <c r="W260" t="s">
        <v>10</v>
      </c>
      <c r="X260" t="s">
        <v>48</v>
      </c>
    </row>
    <row r="261" spans="1:29" x14ac:dyDescent="0.3">
      <c r="B261" t="s">
        <v>754</v>
      </c>
      <c r="C261">
        <v>202</v>
      </c>
      <c r="D261">
        <v>118</v>
      </c>
      <c r="E261">
        <v>84</v>
      </c>
      <c r="F261" t="s">
        <v>767</v>
      </c>
      <c r="G261" t="s">
        <v>768</v>
      </c>
      <c r="H261" t="s">
        <v>757</v>
      </c>
      <c r="I261" t="s">
        <v>758</v>
      </c>
      <c r="K261">
        <f>E262/C255*100</f>
        <v>0.28295894208003697</v>
      </c>
      <c r="L261">
        <f>E262/E256*100</f>
        <v>73.134328358208961</v>
      </c>
      <c r="M261">
        <f>E262/E259*100</f>
        <v>29.696969696969699</v>
      </c>
      <c r="Q261" t="s">
        <v>759</v>
      </c>
      <c r="R261">
        <v>750</v>
      </c>
      <c r="S261">
        <v>359</v>
      </c>
      <c r="T261">
        <v>391</v>
      </c>
      <c r="U261" t="s">
        <v>769</v>
      </c>
      <c r="V261" t="s">
        <v>770</v>
      </c>
      <c r="W261" t="s">
        <v>762</v>
      </c>
      <c r="X261" t="s">
        <v>763</v>
      </c>
      <c r="Z261">
        <f>T262/R255*100</f>
        <v>3.1065711878685764</v>
      </c>
      <c r="AA261">
        <f>T262/T256*100</f>
        <v>92.476489028213166</v>
      </c>
      <c r="AB261">
        <f>T262/T259*100</f>
        <v>33.071748878923771</v>
      </c>
    </row>
    <row r="262" spans="1:29" x14ac:dyDescent="0.3">
      <c r="C262" s="2" t="s">
        <v>118</v>
      </c>
      <c r="D262">
        <v>35</v>
      </c>
      <c r="E262">
        <f>E261-D262</f>
        <v>49</v>
      </c>
      <c r="R262" t="s">
        <v>118</v>
      </c>
      <c r="S262">
        <v>96</v>
      </c>
      <c r="T262">
        <f>T261-S262</f>
        <v>295</v>
      </c>
    </row>
    <row r="263" spans="1:29" x14ac:dyDescent="0.3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</row>
    <row r="264" spans="1:29" x14ac:dyDescent="0.3">
      <c r="A264" t="s">
        <v>409</v>
      </c>
      <c r="B264" t="s">
        <v>2</v>
      </c>
      <c r="C264" t="s">
        <v>5</v>
      </c>
      <c r="D264" t="s">
        <v>6</v>
      </c>
      <c r="E264" t="s">
        <v>7</v>
      </c>
      <c r="F264" t="s">
        <v>8</v>
      </c>
      <c r="G264" t="s">
        <v>9</v>
      </c>
      <c r="H264" t="s">
        <v>10</v>
      </c>
      <c r="I264" t="s">
        <v>48</v>
      </c>
      <c r="K264">
        <f>E266-E272</f>
        <v>2</v>
      </c>
      <c r="P264" t="s">
        <v>409</v>
      </c>
      <c r="Q264" t="s">
        <v>2</v>
      </c>
      <c r="R264" t="s">
        <v>5</v>
      </c>
      <c r="S264" t="s">
        <v>6</v>
      </c>
      <c r="T264" t="s">
        <v>7</v>
      </c>
      <c r="U264" t="s">
        <v>8</v>
      </c>
      <c r="V264" t="s">
        <v>9</v>
      </c>
      <c r="W264" t="s">
        <v>10</v>
      </c>
      <c r="X264" t="s">
        <v>48</v>
      </c>
      <c r="Z264">
        <f>T266-T272</f>
        <v>281</v>
      </c>
    </row>
    <row r="265" spans="1:29" x14ac:dyDescent="0.3">
      <c r="B265" t="s">
        <v>771</v>
      </c>
      <c r="C265">
        <v>7867</v>
      </c>
      <c r="D265">
        <v>7825</v>
      </c>
      <c r="E265">
        <v>42</v>
      </c>
      <c r="F265" t="s">
        <v>772</v>
      </c>
      <c r="G265" t="s">
        <v>773</v>
      </c>
      <c r="H265" t="s">
        <v>774</v>
      </c>
      <c r="I265" t="s">
        <v>775</v>
      </c>
      <c r="K265">
        <f>K264/C265*100</f>
        <v>2.5422651582560064E-2</v>
      </c>
      <c r="Q265" t="s">
        <v>776</v>
      </c>
      <c r="R265">
        <v>8348</v>
      </c>
      <c r="S265">
        <v>7738</v>
      </c>
      <c r="T265">
        <v>565</v>
      </c>
      <c r="U265" t="s">
        <v>777</v>
      </c>
      <c r="V265" t="s">
        <v>778</v>
      </c>
      <c r="W265" t="s">
        <v>779</v>
      </c>
      <c r="X265" t="s">
        <v>780</v>
      </c>
      <c r="Z265">
        <f>Z264/R265*100</f>
        <v>3.3660757067561096</v>
      </c>
    </row>
    <row r="266" spans="1:29" x14ac:dyDescent="0.3">
      <c r="C266" s="2" t="s">
        <v>118</v>
      </c>
      <c r="D266">
        <v>17</v>
      </c>
      <c r="E266">
        <f>E265-D266</f>
        <v>25</v>
      </c>
      <c r="K266">
        <f>E266/C265*100</f>
        <v>0.31778314478200076</v>
      </c>
      <c r="R266" t="s">
        <v>118</v>
      </c>
      <c r="S266">
        <v>173</v>
      </c>
      <c r="T266">
        <f>T265-S266</f>
        <v>392</v>
      </c>
      <c r="Z266">
        <f>T266/R265*100</f>
        <v>4.6957355055103021</v>
      </c>
    </row>
    <row r="267" spans="1:29" x14ac:dyDescent="0.3">
      <c r="A267" t="s">
        <v>120</v>
      </c>
      <c r="B267" t="s">
        <v>2</v>
      </c>
      <c r="C267" t="s">
        <v>5</v>
      </c>
      <c r="D267" t="s">
        <v>6</v>
      </c>
      <c r="E267" t="s">
        <v>7</v>
      </c>
      <c r="F267" t="s">
        <v>8</v>
      </c>
      <c r="G267" t="s">
        <v>9</v>
      </c>
      <c r="H267" t="s">
        <v>10</v>
      </c>
      <c r="I267" t="s">
        <v>48</v>
      </c>
      <c r="K267">
        <f>E269-E272</f>
        <v>74</v>
      </c>
      <c r="P267" t="s">
        <v>120</v>
      </c>
      <c r="Q267" t="s">
        <v>2</v>
      </c>
      <c r="R267" t="s">
        <v>5</v>
      </c>
      <c r="S267" t="s">
        <v>6</v>
      </c>
      <c r="T267" t="s">
        <v>7</v>
      </c>
      <c r="U267" t="s">
        <v>8</v>
      </c>
      <c r="V267" t="s">
        <v>9</v>
      </c>
      <c r="W267" t="s">
        <v>10</v>
      </c>
      <c r="X267" t="s">
        <v>48</v>
      </c>
      <c r="Z267">
        <f>T269-T272</f>
        <v>657</v>
      </c>
    </row>
    <row r="268" spans="1:29" x14ac:dyDescent="0.3">
      <c r="B268" t="s">
        <v>771</v>
      </c>
      <c r="C268">
        <v>7867</v>
      </c>
      <c r="D268">
        <v>7705</v>
      </c>
      <c r="E268">
        <v>162</v>
      </c>
      <c r="F268" s="54">
        <v>2059</v>
      </c>
      <c r="G268" t="s">
        <v>781</v>
      </c>
      <c r="H268" t="s">
        <v>774</v>
      </c>
      <c r="I268" t="s">
        <v>775</v>
      </c>
      <c r="K268">
        <f>K267/C265*100</f>
        <v>0.94063810855472219</v>
      </c>
      <c r="Q268" t="s">
        <v>776</v>
      </c>
      <c r="R268">
        <v>8348</v>
      </c>
      <c r="S268">
        <v>7106</v>
      </c>
      <c r="T268">
        <v>1242</v>
      </c>
      <c r="U268" t="s">
        <v>782</v>
      </c>
      <c r="V268" t="s">
        <v>783</v>
      </c>
      <c r="W268" t="s">
        <v>779</v>
      </c>
      <c r="X268" t="s">
        <v>780</v>
      </c>
      <c r="Z268">
        <f>Z267/R265*100</f>
        <v>7.8701485385721135</v>
      </c>
    </row>
    <row r="269" spans="1:29" x14ac:dyDescent="0.3">
      <c r="C269" s="2" t="s">
        <v>118</v>
      </c>
      <c r="D269">
        <v>65</v>
      </c>
      <c r="E269">
        <f>E268-D269</f>
        <v>97</v>
      </c>
      <c r="K269">
        <f>E269/C265*100</f>
        <v>1.232998601754163</v>
      </c>
      <c r="R269" t="s">
        <v>118</v>
      </c>
      <c r="S269">
        <v>474</v>
      </c>
      <c r="T269">
        <f>T268-S269</f>
        <v>768</v>
      </c>
      <c r="Z269">
        <f>T269/R265*100</f>
        <v>9.1998083373263047</v>
      </c>
    </row>
    <row r="270" spans="1:29" x14ac:dyDescent="0.3">
      <c r="A270" t="s">
        <v>424</v>
      </c>
      <c r="B270" t="s">
        <v>2</v>
      </c>
      <c r="C270" t="s">
        <v>5</v>
      </c>
      <c r="D270" t="s">
        <v>6</v>
      </c>
      <c r="E270" t="s">
        <v>7</v>
      </c>
      <c r="F270" t="s">
        <v>8</v>
      </c>
      <c r="G270" t="s">
        <v>9</v>
      </c>
      <c r="H270" t="s">
        <v>10</v>
      </c>
      <c r="I270" t="s">
        <v>48</v>
      </c>
      <c r="P270" t="s">
        <v>424</v>
      </c>
      <c r="Q270" t="s">
        <v>2</v>
      </c>
      <c r="R270" t="s">
        <v>5</v>
      </c>
      <c r="S270" t="s">
        <v>6</v>
      </c>
      <c r="T270" t="s">
        <v>7</v>
      </c>
      <c r="U270" t="s">
        <v>8</v>
      </c>
      <c r="V270" t="s">
        <v>9</v>
      </c>
      <c r="W270" t="s">
        <v>10</v>
      </c>
      <c r="X270" t="s">
        <v>48</v>
      </c>
    </row>
    <row r="271" spans="1:29" x14ac:dyDescent="0.3">
      <c r="B271" t="s">
        <v>771</v>
      </c>
      <c r="C271">
        <v>43</v>
      </c>
      <c r="D271">
        <v>11</v>
      </c>
      <c r="E271">
        <v>32</v>
      </c>
      <c r="F271" t="s">
        <v>784</v>
      </c>
      <c r="G271" t="s">
        <v>773</v>
      </c>
      <c r="H271" t="s">
        <v>774</v>
      </c>
      <c r="I271" t="s">
        <v>775</v>
      </c>
      <c r="K271">
        <f>E272/C265*100</f>
        <v>0.29236049319944074</v>
      </c>
      <c r="L271">
        <f>E272/E266*100</f>
        <v>92</v>
      </c>
      <c r="M271">
        <f>E272/E269*100</f>
        <v>23.711340206185564</v>
      </c>
      <c r="Q271" t="s">
        <v>776</v>
      </c>
      <c r="R271">
        <v>541</v>
      </c>
      <c r="S271">
        <v>319</v>
      </c>
      <c r="T271">
        <v>222</v>
      </c>
      <c r="U271" t="s">
        <v>785</v>
      </c>
      <c r="V271" t="s">
        <v>786</v>
      </c>
      <c r="W271" t="s">
        <v>779</v>
      </c>
      <c r="X271" t="s">
        <v>780</v>
      </c>
      <c r="Z271">
        <f>T272/R265*100</f>
        <v>1.3296597987541927</v>
      </c>
      <c r="AA271">
        <f>T272/T266*100</f>
        <v>28.316326530612244</v>
      </c>
      <c r="AB271">
        <f>T272/T269*100</f>
        <v>14.453125</v>
      </c>
    </row>
    <row r="272" spans="1:29" x14ac:dyDescent="0.3">
      <c r="C272" s="2" t="s">
        <v>118</v>
      </c>
      <c r="D272">
        <v>9</v>
      </c>
      <c r="E272">
        <f>E271-D272</f>
        <v>23</v>
      </c>
      <c r="R272" t="s">
        <v>118</v>
      </c>
      <c r="S272">
        <v>111</v>
      </c>
      <c r="T272">
        <f>T271-S272</f>
        <v>111</v>
      </c>
    </row>
    <row r="273" spans="1:29" ht="15.6" x14ac:dyDescent="0.3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6"/>
      <c r="AA273" s="86"/>
      <c r="AB273" s="86"/>
      <c r="AC273" s="86"/>
    </row>
    <row r="274" spans="1:29" x14ac:dyDescent="0.3">
      <c r="A274" t="s">
        <v>409</v>
      </c>
      <c r="B274" t="s">
        <v>2</v>
      </c>
      <c r="C274" t="s">
        <v>5</v>
      </c>
      <c r="D274" t="s">
        <v>6</v>
      </c>
      <c r="E274" t="s">
        <v>7</v>
      </c>
      <c r="F274" t="s">
        <v>8</v>
      </c>
      <c r="G274" t="s">
        <v>9</v>
      </c>
      <c r="H274" t="s">
        <v>10</v>
      </c>
      <c r="I274" t="s">
        <v>48</v>
      </c>
      <c r="K274">
        <f>E276-E282</f>
        <v>3</v>
      </c>
      <c r="P274" t="s">
        <v>409</v>
      </c>
      <c r="Q274" t="s">
        <v>2</v>
      </c>
      <c r="R274" t="s">
        <v>5</v>
      </c>
      <c r="S274" t="s">
        <v>6</v>
      </c>
      <c r="T274" t="s">
        <v>7</v>
      </c>
      <c r="U274" t="s">
        <v>8</v>
      </c>
      <c r="V274" t="s">
        <v>9</v>
      </c>
      <c r="W274" t="s">
        <v>10</v>
      </c>
      <c r="X274" t="s">
        <v>48</v>
      </c>
      <c r="Z274">
        <f>T276-T282</f>
        <v>630</v>
      </c>
    </row>
    <row r="275" spans="1:29" x14ac:dyDescent="0.3">
      <c r="B275" t="s">
        <v>787</v>
      </c>
      <c r="C275">
        <v>12194</v>
      </c>
      <c r="D275">
        <v>12173</v>
      </c>
      <c r="E275">
        <v>21</v>
      </c>
      <c r="F275" t="s">
        <v>788</v>
      </c>
      <c r="G275" s="54">
        <v>8627</v>
      </c>
      <c r="H275" t="s">
        <v>789</v>
      </c>
      <c r="I275" t="s">
        <v>790</v>
      </c>
      <c r="K275">
        <f>K274/C275*100</f>
        <v>2.4602263408233557E-2</v>
      </c>
      <c r="Q275" t="s">
        <v>791</v>
      </c>
      <c r="R275">
        <v>13377</v>
      </c>
      <c r="S275">
        <v>12473</v>
      </c>
      <c r="T275">
        <v>904</v>
      </c>
      <c r="U275" s="56" t="s">
        <v>792</v>
      </c>
      <c r="V275" t="s">
        <v>793</v>
      </c>
      <c r="W275" t="s">
        <v>794</v>
      </c>
      <c r="X275" t="s">
        <v>795</v>
      </c>
      <c r="Z275">
        <f>Z274/R275*100</f>
        <v>4.7095761381475674</v>
      </c>
    </row>
    <row r="276" spans="1:29" x14ac:dyDescent="0.3">
      <c r="C276" s="2" t="s">
        <v>118</v>
      </c>
      <c r="D276">
        <v>6</v>
      </c>
      <c r="E276">
        <f>E275-D276</f>
        <v>15</v>
      </c>
      <c r="K276">
        <f>E276/C275*100</f>
        <v>0.1230113170411678</v>
      </c>
      <c r="R276" t="s">
        <v>118</v>
      </c>
      <c r="S276">
        <v>71</v>
      </c>
      <c r="T276">
        <f>T275-S276</f>
        <v>833</v>
      </c>
      <c r="Z276">
        <f>T276/R275*100</f>
        <v>6.2271062271062272</v>
      </c>
    </row>
    <row r="277" spans="1:29" x14ac:dyDescent="0.3">
      <c r="A277" t="s">
        <v>120</v>
      </c>
      <c r="B277" t="s">
        <v>2</v>
      </c>
      <c r="C277" t="s">
        <v>5</v>
      </c>
      <c r="D277" t="s">
        <v>6</v>
      </c>
      <c r="E277" t="s">
        <v>7</v>
      </c>
      <c r="F277" t="s">
        <v>8</v>
      </c>
      <c r="G277" t="s">
        <v>9</v>
      </c>
      <c r="H277" t="s">
        <v>10</v>
      </c>
      <c r="I277" t="s">
        <v>48</v>
      </c>
      <c r="K277">
        <f>E279-E282</f>
        <v>106</v>
      </c>
      <c r="P277" t="s">
        <v>120</v>
      </c>
      <c r="Q277" t="s">
        <v>2</v>
      </c>
      <c r="R277" t="s">
        <v>5</v>
      </c>
      <c r="S277" t="s">
        <v>6</v>
      </c>
      <c r="T277" t="s">
        <v>7</v>
      </c>
      <c r="U277" t="s">
        <v>8</v>
      </c>
      <c r="V277" t="s">
        <v>9</v>
      </c>
      <c r="W277" t="s">
        <v>10</v>
      </c>
      <c r="X277" t="s">
        <v>48</v>
      </c>
      <c r="Z277">
        <f>T279-T282</f>
        <v>1715</v>
      </c>
    </row>
    <row r="278" spans="1:29" x14ac:dyDescent="0.3">
      <c r="B278" t="s">
        <v>787</v>
      </c>
      <c r="C278">
        <v>12194</v>
      </c>
      <c r="D278">
        <v>12020</v>
      </c>
      <c r="E278">
        <v>174</v>
      </c>
      <c r="F278" s="54">
        <v>1427</v>
      </c>
      <c r="G278" t="s">
        <v>796</v>
      </c>
      <c r="H278" t="s">
        <v>789</v>
      </c>
      <c r="I278" t="s">
        <v>790</v>
      </c>
      <c r="K278">
        <f>K277/C275*100</f>
        <v>0.8692799737575857</v>
      </c>
      <c r="Q278" t="s">
        <v>791</v>
      </c>
      <c r="R278">
        <v>13377</v>
      </c>
      <c r="S278">
        <v>11177</v>
      </c>
      <c r="T278">
        <v>2200</v>
      </c>
      <c r="U278" t="s">
        <v>155</v>
      </c>
      <c r="V278" t="s">
        <v>797</v>
      </c>
      <c r="W278" t="s">
        <v>794</v>
      </c>
      <c r="X278" t="s">
        <v>795</v>
      </c>
      <c r="Z278">
        <f>Z277/R275*100</f>
        <v>12.820512820512819</v>
      </c>
    </row>
    <row r="279" spans="1:29" x14ac:dyDescent="0.3">
      <c r="C279" s="2" t="s">
        <v>118</v>
      </c>
      <c r="D279">
        <v>56</v>
      </c>
      <c r="E279">
        <f>E278-D279</f>
        <v>118</v>
      </c>
      <c r="K279">
        <f>E279/C275*100</f>
        <v>0.96768902739051998</v>
      </c>
      <c r="R279" t="s">
        <v>118</v>
      </c>
      <c r="S279">
        <v>282</v>
      </c>
      <c r="T279">
        <f>T278-S279</f>
        <v>1918</v>
      </c>
      <c r="Z279">
        <f>T279/R275*100</f>
        <v>14.338042909471479</v>
      </c>
    </row>
    <row r="280" spans="1:29" x14ac:dyDescent="0.3">
      <c r="A280" t="s">
        <v>424</v>
      </c>
      <c r="B280" t="s">
        <v>2</v>
      </c>
      <c r="C280" t="s">
        <v>5</v>
      </c>
      <c r="D280" t="s">
        <v>6</v>
      </c>
      <c r="E280" t="s">
        <v>7</v>
      </c>
      <c r="F280" t="s">
        <v>8</v>
      </c>
      <c r="G280" t="s">
        <v>9</v>
      </c>
      <c r="H280" t="s">
        <v>10</v>
      </c>
      <c r="I280" t="s">
        <v>48</v>
      </c>
      <c r="P280" t="s">
        <v>424</v>
      </c>
      <c r="Q280" t="s">
        <v>2</v>
      </c>
      <c r="R280" t="s">
        <v>5</v>
      </c>
      <c r="S280" t="s">
        <v>6</v>
      </c>
      <c r="T280" t="s">
        <v>7</v>
      </c>
      <c r="U280" t="s">
        <v>8</v>
      </c>
      <c r="V280" t="s">
        <v>9</v>
      </c>
      <c r="W280" t="s">
        <v>10</v>
      </c>
      <c r="X280" t="s">
        <v>48</v>
      </c>
    </row>
    <row r="281" spans="1:29" x14ac:dyDescent="0.3">
      <c r="B281" t="s">
        <v>787</v>
      </c>
      <c r="C281">
        <v>31</v>
      </c>
      <c r="D281">
        <v>9</v>
      </c>
      <c r="E281">
        <v>22</v>
      </c>
      <c r="F281" t="s">
        <v>798</v>
      </c>
      <c r="G281" s="55">
        <v>44815</v>
      </c>
      <c r="H281" t="s">
        <v>789</v>
      </c>
      <c r="I281" t="s">
        <v>790</v>
      </c>
      <c r="K281">
        <f>E282/C275*100</f>
        <v>9.8409053632934229E-2</v>
      </c>
      <c r="L281">
        <f>E282/E276*100</f>
        <v>80</v>
      </c>
      <c r="M281">
        <f>E282/E279*100</f>
        <v>10.16949152542373</v>
      </c>
      <c r="Q281" t="s">
        <v>791</v>
      </c>
      <c r="R281">
        <v>1534</v>
      </c>
      <c r="S281">
        <v>1278</v>
      </c>
      <c r="T281">
        <v>256</v>
      </c>
      <c r="U281" t="s">
        <v>799</v>
      </c>
      <c r="V281" t="s">
        <v>800</v>
      </c>
      <c r="W281" t="s">
        <v>794</v>
      </c>
      <c r="X281" t="s">
        <v>795</v>
      </c>
      <c r="Z281">
        <f>T282/R275*100</f>
        <v>1.5175300889586603</v>
      </c>
      <c r="AA281">
        <f>T282/T276*100</f>
        <v>24.369747899159663</v>
      </c>
      <c r="AB281">
        <f>T282/T279*100</f>
        <v>10.583941605839415</v>
      </c>
    </row>
    <row r="282" spans="1:29" x14ac:dyDescent="0.3">
      <c r="C282" s="2" t="s">
        <v>118</v>
      </c>
      <c r="D282">
        <v>10</v>
      </c>
      <c r="E282">
        <f>E281-D282</f>
        <v>12</v>
      </c>
      <c r="R282" t="s">
        <v>118</v>
      </c>
      <c r="S282">
        <v>53</v>
      </c>
      <c r="T282">
        <f>T281-S282</f>
        <v>203</v>
      </c>
    </row>
    <row r="283" spans="1:29" x14ac:dyDescent="0.3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</row>
    <row r="284" spans="1:29" x14ac:dyDescent="0.3">
      <c r="A284" t="s">
        <v>409</v>
      </c>
      <c r="B284" t="s">
        <v>2</v>
      </c>
      <c r="C284" t="s">
        <v>5</v>
      </c>
      <c r="D284" t="s">
        <v>6</v>
      </c>
      <c r="E284" t="s">
        <v>7</v>
      </c>
      <c r="F284" t="s">
        <v>8</v>
      </c>
      <c r="G284" t="s">
        <v>9</v>
      </c>
      <c r="H284" t="s">
        <v>10</v>
      </c>
      <c r="I284" t="s">
        <v>48</v>
      </c>
      <c r="K284">
        <f>E286-E292</f>
        <v>35</v>
      </c>
      <c r="P284" t="s">
        <v>409</v>
      </c>
      <c r="Q284" t="s">
        <v>2</v>
      </c>
      <c r="R284" t="s">
        <v>5</v>
      </c>
      <c r="S284" t="s">
        <v>6</v>
      </c>
      <c r="T284" t="s">
        <v>7</v>
      </c>
      <c r="U284" t="s">
        <v>8</v>
      </c>
      <c r="V284" t="s">
        <v>9</v>
      </c>
      <c r="W284" t="s">
        <v>10</v>
      </c>
      <c r="X284" t="s">
        <v>48</v>
      </c>
      <c r="Z284">
        <f>T286-T292</f>
        <v>204</v>
      </c>
    </row>
    <row r="285" spans="1:29" x14ac:dyDescent="0.3">
      <c r="B285" t="s">
        <v>801</v>
      </c>
      <c r="C285">
        <v>8617</v>
      </c>
      <c r="D285">
        <v>8571</v>
      </c>
      <c r="E285">
        <v>46</v>
      </c>
      <c r="F285" t="s">
        <v>802</v>
      </c>
      <c r="G285" s="56" t="s">
        <v>803</v>
      </c>
      <c r="H285">
        <v>1570075</v>
      </c>
      <c r="I285" t="s">
        <v>804</v>
      </c>
      <c r="K285">
        <f>K284/C285*100</f>
        <v>0.40617384240454912</v>
      </c>
      <c r="Q285" t="s">
        <v>805</v>
      </c>
      <c r="R285">
        <v>12056</v>
      </c>
      <c r="S285">
        <v>11791</v>
      </c>
      <c r="T285">
        <v>265</v>
      </c>
      <c r="U285" s="54">
        <v>2198</v>
      </c>
      <c r="V285" t="s">
        <v>806</v>
      </c>
      <c r="W285" t="s">
        <v>807</v>
      </c>
      <c r="X285" t="s">
        <v>808</v>
      </c>
      <c r="Z285">
        <f>Z284/R285*100</f>
        <v>1.6921035169210352</v>
      </c>
    </row>
    <row r="286" spans="1:29" x14ac:dyDescent="0.3">
      <c r="C286" s="2" t="s">
        <v>118</v>
      </c>
      <c r="D286">
        <v>6</v>
      </c>
      <c r="E286">
        <f>E285-D286</f>
        <v>40</v>
      </c>
      <c r="K286">
        <f>E286/C285*100</f>
        <v>0.46419867703377049</v>
      </c>
      <c r="R286" t="s">
        <v>118</v>
      </c>
      <c r="S286">
        <v>27</v>
      </c>
      <c r="T286">
        <f>T285-S286</f>
        <v>238</v>
      </c>
      <c r="Z286">
        <f>T286/R285*100</f>
        <v>1.9741207697412075</v>
      </c>
    </row>
    <row r="287" spans="1:29" x14ac:dyDescent="0.3">
      <c r="A287" t="s">
        <v>120</v>
      </c>
      <c r="B287" t="s">
        <v>2</v>
      </c>
      <c r="C287" t="s">
        <v>5</v>
      </c>
      <c r="D287" t="s">
        <v>6</v>
      </c>
      <c r="E287" t="s">
        <v>7</v>
      </c>
      <c r="F287" t="s">
        <v>8</v>
      </c>
      <c r="G287" t="s">
        <v>9</v>
      </c>
      <c r="H287" t="s">
        <v>10</v>
      </c>
      <c r="I287" t="s">
        <v>48</v>
      </c>
      <c r="K287">
        <f>E289-E292</f>
        <v>17</v>
      </c>
      <c r="P287" t="s">
        <v>120</v>
      </c>
      <c r="Q287" t="s">
        <v>2</v>
      </c>
      <c r="R287" t="s">
        <v>5</v>
      </c>
      <c r="S287" t="s">
        <v>6</v>
      </c>
      <c r="T287" t="s">
        <v>7</v>
      </c>
      <c r="U287" t="s">
        <v>8</v>
      </c>
      <c r="V287" t="s">
        <v>9</v>
      </c>
      <c r="W287" t="s">
        <v>10</v>
      </c>
      <c r="X287" t="s">
        <v>48</v>
      </c>
      <c r="Z287">
        <f>T289-T292</f>
        <v>53</v>
      </c>
    </row>
    <row r="288" spans="1:29" x14ac:dyDescent="0.3">
      <c r="B288" t="s">
        <v>801</v>
      </c>
      <c r="C288">
        <v>8617</v>
      </c>
      <c r="D288">
        <v>8593</v>
      </c>
      <c r="E288">
        <v>24</v>
      </c>
      <c r="F288" t="s">
        <v>809</v>
      </c>
      <c r="G288" t="s">
        <v>810</v>
      </c>
      <c r="H288">
        <v>1570075</v>
      </c>
      <c r="I288" t="s">
        <v>804</v>
      </c>
      <c r="K288">
        <f>K287/C285*100</f>
        <v>0.19728443773935245</v>
      </c>
      <c r="Q288" t="s">
        <v>805</v>
      </c>
      <c r="R288">
        <v>5440</v>
      </c>
      <c r="S288">
        <v>5305</v>
      </c>
      <c r="T288">
        <v>135</v>
      </c>
      <c r="U288" s="54">
        <v>2482</v>
      </c>
      <c r="V288" t="s">
        <v>811</v>
      </c>
      <c r="W288" t="s">
        <v>807</v>
      </c>
      <c r="X288" t="s">
        <v>808</v>
      </c>
      <c r="Z288">
        <f>Z287/R285*100</f>
        <v>0.43961512939615133</v>
      </c>
    </row>
    <row r="289" spans="1:29" x14ac:dyDescent="0.3">
      <c r="C289" s="2" t="s">
        <v>118</v>
      </c>
      <c r="D289">
        <v>2</v>
      </c>
      <c r="E289">
        <f>E288-D289</f>
        <v>22</v>
      </c>
      <c r="K289">
        <f>E289/C285*100</f>
        <v>0.25530927236857376</v>
      </c>
      <c r="R289" t="s">
        <v>118</v>
      </c>
      <c r="S289">
        <v>48</v>
      </c>
      <c r="T289">
        <f>T288-S289</f>
        <v>87</v>
      </c>
      <c r="Z289">
        <f>T289/R285*100</f>
        <v>0.72163238221632375</v>
      </c>
    </row>
    <row r="290" spans="1:29" x14ac:dyDescent="0.3">
      <c r="A290" t="s">
        <v>424</v>
      </c>
      <c r="B290" t="s">
        <v>2</v>
      </c>
      <c r="C290" t="s">
        <v>5</v>
      </c>
      <c r="D290" t="s">
        <v>6</v>
      </c>
      <c r="E290" t="s">
        <v>7</v>
      </c>
      <c r="F290" t="s">
        <v>8</v>
      </c>
      <c r="G290" t="s">
        <v>9</v>
      </c>
      <c r="H290" t="s">
        <v>10</v>
      </c>
      <c r="I290" t="s">
        <v>48</v>
      </c>
      <c r="P290" t="s">
        <v>424</v>
      </c>
      <c r="Q290" t="s">
        <v>2</v>
      </c>
      <c r="R290" t="s">
        <v>5</v>
      </c>
      <c r="S290" t="s">
        <v>6</v>
      </c>
      <c r="T290" t="s">
        <v>7</v>
      </c>
      <c r="U290" t="s">
        <v>8</v>
      </c>
      <c r="V290" t="s">
        <v>9</v>
      </c>
      <c r="W290" t="s">
        <v>10</v>
      </c>
      <c r="X290" t="s">
        <v>48</v>
      </c>
    </row>
    <row r="291" spans="1:29" x14ac:dyDescent="0.3">
      <c r="B291" t="s">
        <v>801</v>
      </c>
      <c r="C291">
        <v>90</v>
      </c>
      <c r="D291">
        <v>85</v>
      </c>
      <c r="E291">
        <v>5</v>
      </c>
      <c r="F291" s="54">
        <v>7317</v>
      </c>
      <c r="G291" s="54">
        <v>3821</v>
      </c>
      <c r="H291">
        <v>1570075</v>
      </c>
      <c r="I291" t="s">
        <v>804</v>
      </c>
      <c r="K291">
        <f>E292/C285*100</f>
        <v>5.8024834629221311E-2</v>
      </c>
      <c r="L291">
        <f>E292/E286*100</f>
        <v>12.5</v>
      </c>
      <c r="M291">
        <f>E292/E289*100</f>
        <v>22.727272727272727</v>
      </c>
      <c r="Q291" t="s">
        <v>805</v>
      </c>
      <c r="R291">
        <v>653</v>
      </c>
      <c r="S291">
        <v>602</v>
      </c>
      <c r="T291">
        <v>51</v>
      </c>
      <c r="U291" t="s">
        <v>810</v>
      </c>
      <c r="V291" s="56" t="s">
        <v>812</v>
      </c>
      <c r="W291" t="s">
        <v>807</v>
      </c>
      <c r="X291" t="s">
        <v>808</v>
      </c>
      <c r="Z291">
        <f>T292/R285*100</f>
        <v>0.28201725282017254</v>
      </c>
      <c r="AA291">
        <f>T292/T286*100</f>
        <v>14.285714285714285</v>
      </c>
      <c r="AB291">
        <f>T292/T289*100</f>
        <v>39.080459770114942</v>
      </c>
    </row>
    <row r="292" spans="1:29" x14ac:dyDescent="0.3">
      <c r="C292" s="2" t="s">
        <v>118</v>
      </c>
      <c r="D292">
        <v>0</v>
      </c>
      <c r="E292">
        <f>E291-D292</f>
        <v>5</v>
      </c>
      <c r="R292" t="s">
        <v>118</v>
      </c>
      <c r="S292">
        <v>17</v>
      </c>
      <c r="T292">
        <f>T291-S292</f>
        <v>34</v>
      </c>
    </row>
    <row r="293" spans="1:29" x14ac:dyDescent="0.3"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</row>
    <row r="294" spans="1:29" x14ac:dyDescent="0.3">
      <c r="P294" t="s">
        <v>409</v>
      </c>
      <c r="Q294" t="s">
        <v>2</v>
      </c>
      <c r="R294" t="s">
        <v>5</v>
      </c>
      <c r="S294" t="s">
        <v>6</v>
      </c>
      <c r="T294" t="s">
        <v>7</v>
      </c>
      <c r="U294" t="s">
        <v>8</v>
      </c>
      <c r="V294" t="s">
        <v>9</v>
      </c>
      <c r="W294" t="s">
        <v>10</v>
      </c>
      <c r="X294" t="s">
        <v>48</v>
      </c>
      <c r="Z294">
        <f>T296-T302</f>
        <v>299</v>
      </c>
    </row>
    <row r="295" spans="1:29" x14ac:dyDescent="0.3">
      <c r="Q295" t="s">
        <v>813</v>
      </c>
      <c r="R295">
        <v>10592</v>
      </c>
      <c r="S295">
        <v>10052</v>
      </c>
      <c r="T295">
        <v>540</v>
      </c>
      <c r="U295" s="54">
        <v>5098</v>
      </c>
      <c r="V295" t="s">
        <v>814</v>
      </c>
      <c r="W295" t="s">
        <v>815</v>
      </c>
      <c r="X295" t="s">
        <v>816</v>
      </c>
      <c r="Z295">
        <f>Z294/R295*100</f>
        <v>2.8228851963746227</v>
      </c>
    </row>
    <row r="296" spans="1:29" x14ac:dyDescent="0.3">
      <c r="R296" t="s">
        <v>118</v>
      </c>
      <c r="S296">
        <v>123</v>
      </c>
      <c r="T296">
        <f>T295-S296</f>
        <v>417</v>
      </c>
      <c r="Z296">
        <f>T296/R295*100</f>
        <v>3.9369335347432024</v>
      </c>
    </row>
    <row r="297" spans="1:29" x14ac:dyDescent="0.3">
      <c r="P297" t="s">
        <v>120</v>
      </c>
      <c r="Q297" t="s">
        <v>2</v>
      </c>
      <c r="R297" t="s">
        <v>5</v>
      </c>
      <c r="S297" t="s">
        <v>6</v>
      </c>
      <c r="T297" t="s">
        <v>7</v>
      </c>
      <c r="U297" t="s">
        <v>8</v>
      </c>
      <c r="V297" t="s">
        <v>9</v>
      </c>
      <c r="W297" t="s">
        <v>10</v>
      </c>
      <c r="X297" t="s">
        <v>48</v>
      </c>
      <c r="Z297">
        <f>T299-T302</f>
        <v>649</v>
      </c>
    </row>
    <row r="298" spans="1:29" x14ac:dyDescent="0.3">
      <c r="Q298" t="s">
        <v>813</v>
      </c>
      <c r="R298">
        <v>10592</v>
      </c>
      <c r="S298">
        <v>9504</v>
      </c>
      <c r="T298">
        <v>1088</v>
      </c>
      <c r="U298" s="57">
        <v>46661</v>
      </c>
      <c r="V298" t="s">
        <v>817</v>
      </c>
      <c r="W298" t="s">
        <v>815</v>
      </c>
      <c r="X298" t="s">
        <v>816</v>
      </c>
      <c r="Z298">
        <f>Z297/R295*100</f>
        <v>6.1272658610271904</v>
      </c>
    </row>
    <row r="299" spans="1:29" x14ac:dyDescent="0.3">
      <c r="R299" t="s">
        <v>118</v>
      </c>
      <c r="S299">
        <v>321</v>
      </c>
      <c r="T299">
        <f>T298-S299</f>
        <v>767</v>
      </c>
      <c r="Z299">
        <f>T299/R295*100</f>
        <v>7.241314199395771</v>
      </c>
    </row>
    <row r="300" spans="1:29" x14ac:dyDescent="0.3">
      <c r="P300" t="s">
        <v>424</v>
      </c>
      <c r="Q300" t="s">
        <v>2</v>
      </c>
      <c r="R300" t="s">
        <v>5</v>
      </c>
      <c r="S300" t="s">
        <v>6</v>
      </c>
      <c r="T300" t="s">
        <v>7</v>
      </c>
      <c r="U300" t="s">
        <v>8</v>
      </c>
      <c r="V300" t="s">
        <v>9</v>
      </c>
      <c r="W300" t="s">
        <v>10</v>
      </c>
      <c r="X300" t="s">
        <v>48</v>
      </c>
    </row>
    <row r="301" spans="1:29" x14ac:dyDescent="0.3">
      <c r="Q301" t="s">
        <v>813</v>
      </c>
      <c r="R301">
        <v>897</v>
      </c>
      <c r="S301">
        <v>622</v>
      </c>
      <c r="T301">
        <v>275</v>
      </c>
      <c r="U301" t="s">
        <v>818</v>
      </c>
      <c r="V301" t="s">
        <v>819</v>
      </c>
      <c r="W301" t="s">
        <v>815</v>
      </c>
      <c r="X301" t="s">
        <v>816</v>
      </c>
      <c r="Z301">
        <f>T302/R295*100</f>
        <v>1.11404833836858</v>
      </c>
      <c r="AA301">
        <f>T302/T296*100</f>
        <v>28.297362110311752</v>
      </c>
      <c r="AB301">
        <f>T302/T299*100</f>
        <v>15.384615384615385</v>
      </c>
    </row>
    <row r="302" spans="1:29" x14ac:dyDescent="0.3">
      <c r="R302" t="s">
        <v>118</v>
      </c>
      <c r="S302">
        <v>157</v>
      </c>
      <c r="T302">
        <f>T301-S302</f>
        <v>118</v>
      </c>
    </row>
  </sheetData>
  <mergeCells count="2">
    <mergeCell ref="A2:N2"/>
    <mergeCell ref="P2:AC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7A7F-B07F-4A3F-A398-E3CE8A798FCD}">
  <dimension ref="A1:Y39"/>
  <sheetViews>
    <sheetView topLeftCell="A17" workbookViewId="0">
      <selection activeCell="K38" sqref="K38"/>
    </sheetView>
  </sheetViews>
  <sheetFormatPr defaultRowHeight="14.4" x14ac:dyDescent="0.3"/>
  <cols>
    <col min="1" max="1" width="10.33203125" customWidth="1"/>
    <col min="3" max="3" width="13" customWidth="1"/>
    <col min="4" max="4" width="10.88671875" customWidth="1"/>
    <col min="6" max="6" width="13.33203125" customWidth="1"/>
    <col min="7" max="7" width="12.6640625" customWidth="1"/>
    <col min="8" max="8" width="12.33203125" customWidth="1"/>
    <col min="9" max="9" width="10.33203125" customWidth="1"/>
    <col min="11" max="11" width="13.88671875" customWidth="1"/>
    <col min="12" max="12" width="13.109375" customWidth="1"/>
    <col min="19" max="19" width="11.5546875" customWidth="1"/>
    <col min="20" max="20" width="12.44140625" customWidth="1"/>
    <col min="24" max="24" width="12.88671875" customWidth="1"/>
    <col min="25" max="25" width="12.6640625" customWidth="1"/>
  </cols>
  <sheetData>
    <row r="1" spans="1:25" x14ac:dyDescent="0.3">
      <c r="A1" s="37" t="s">
        <v>820</v>
      </c>
    </row>
    <row r="2" spans="1:25" x14ac:dyDescent="0.3">
      <c r="C2" s="99" t="s">
        <v>350</v>
      </c>
      <c r="D2" s="100"/>
      <c r="E2" s="100"/>
      <c r="F2" s="100"/>
      <c r="G2" s="101"/>
      <c r="H2" s="99" t="s">
        <v>351</v>
      </c>
      <c r="I2" s="100"/>
      <c r="J2" s="100"/>
      <c r="K2" s="100"/>
      <c r="L2" s="100"/>
      <c r="N2" t="s">
        <v>352</v>
      </c>
      <c r="P2" s="99" t="s">
        <v>350</v>
      </c>
      <c r="Q2" s="100"/>
      <c r="R2" s="100"/>
      <c r="S2" s="100"/>
      <c r="T2" s="101"/>
      <c r="U2" s="99" t="s">
        <v>351</v>
      </c>
      <c r="V2" s="100"/>
      <c r="W2" s="100"/>
      <c r="X2" s="100"/>
      <c r="Y2" s="100"/>
    </row>
    <row r="3" spans="1:25" x14ac:dyDescent="0.3">
      <c r="A3" t="s">
        <v>353</v>
      </c>
      <c r="C3" s="61" t="s">
        <v>821</v>
      </c>
      <c r="D3" s="60" t="s">
        <v>355</v>
      </c>
      <c r="E3" s="60" t="s">
        <v>356</v>
      </c>
      <c r="F3" s="60" t="s">
        <v>822</v>
      </c>
      <c r="G3" s="64" t="s">
        <v>845</v>
      </c>
      <c r="H3" s="61" t="s">
        <v>821</v>
      </c>
      <c r="I3" s="60" t="s">
        <v>355</v>
      </c>
      <c r="J3" s="60" t="s">
        <v>356</v>
      </c>
      <c r="K3" s="60" t="s">
        <v>822</v>
      </c>
      <c r="L3" s="64" t="s">
        <v>845</v>
      </c>
      <c r="N3" s="62"/>
      <c r="O3" s="62"/>
      <c r="P3" s="61" t="s">
        <v>821</v>
      </c>
      <c r="Q3" s="60" t="s">
        <v>355</v>
      </c>
      <c r="R3" s="60" t="s">
        <v>356</v>
      </c>
      <c r="S3" s="60" t="s">
        <v>822</v>
      </c>
      <c r="T3" s="64" t="s">
        <v>845</v>
      </c>
      <c r="U3" s="61" t="s">
        <v>821</v>
      </c>
      <c r="V3" s="60" t="s">
        <v>355</v>
      </c>
      <c r="W3" s="60" t="s">
        <v>356</v>
      </c>
      <c r="X3" s="60" t="s">
        <v>822</v>
      </c>
      <c r="Y3" s="64" t="s">
        <v>845</v>
      </c>
    </row>
    <row r="4" spans="1:25" x14ac:dyDescent="0.3">
      <c r="A4" s="62">
        <v>6</v>
      </c>
      <c r="B4">
        <v>717</v>
      </c>
      <c r="C4" s="10">
        <v>1.1409395973154361</v>
      </c>
      <c r="D4">
        <v>8.3221476510067109</v>
      </c>
      <c r="E4">
        <v>1.0738255033557047</v>
      </c>
      <c r="F4">
        <v>94.117647058823522</v>
      </c>
      <c r="G4">
        <v>12.903225806451612</v>
      </c>
      <c r="H4" s="10">
        <v>5.6737588652482268E-2</v>
      </c>
      <c r="I4">
        <v>1.6170212765957446</v>
      </c>
      <c r="J4">
        <v>5.6737588652482268E-2</v>
      </c>
      <c r="K4">
        <v>100</v>
      </c>
      <c r="L4">
        <v>3.5087719298245612</v>
      </c>
      <c r="N4" s="62">
        <v>0</v>
      </c>
      <c r="O4" s="63">
        <v>751</v>
      </c>
      <c r="P4" s="10">
        <v>2.0459159768858348</v>
      </c>
      <c r="Q4">
        <v>14.789942214586912</v>
      </c>
      <c r="R4">
        <v>1.3587380915196001</v>
      </c>
      <c r="S4">
        <v>66.412213740458014</v>
      </c>
      <c r="T4">
        <v>9.1869060190073917</v>
      </c>
      <c r="U4" s="10">
        <v>0.16317264375155191</v>
      </c>
      <c r="V4">
        <v>0.24830619701323117</v>
      </c>
      <c r="W4">
        <v>7.0944627718066047E-2</v>
      </c>
      <c r="X4">
        <v>43.478260869565219</v>
      </c>
      <c r="Y4">
        <v>28.571428571428569</v>
      </c>
    </row>
    <row r="5" spans="1:25" x14ac:dyDescent="0.3">
      <c r="A5" s="62">
        <v>5</v>
      </c>
      <c r="B5">
        <v>718</v>
      </c>
      <c r="C5" s="10">
        <v>0.31892274982282065</v>
      </c>
      <c r="D5">
        <v>1.3465627214741318</v>
      </c>
      <c r="E5">
        <v>0.28348688873139616</v>
      </c>
      <c r="F5">
        <v>88.888888888888886</v>
      </c>
      <c r="G5">
        <v>21.052631578947366</v>
      </c>
      <c r="H5" s="10">
        <v>0.10230760486529498</v>
      </c>
      <c r="I5">
        <v>0.30692281459588494</v>
      </c>
      <c r="J5">
        <v>4.5470046606797772E-2</v>
      </c>
      <c r="K5">
        <v>44.444444444444443</v>
      </c>
      <c r="L5">
        <v>14.814814814814813</v>
      </c>
      <c r="N5" s="62">
        <v>0</v>
      </c>
      <c r="O5" s="63">
        <v>851</v>
      </c>
      <c r="P5" s="10">
        <v>3.5007610350076099</v>
      </c>
      <c r="Q5">
        <v>12.404870624048705</v>
      </c>
      <c r="R5">
        <v>1.750380517503805</v>
      </c>
      <c r="S5">
        <v>15.862068965517242</v>
      </c>
      <c r="T5">
        <v>14.110429447852759</v>
      </c>
      <c r="U5" s="10">
        <v>0.24695291962080779</v>
      </c>
      <c r="V5">
        <v>2.2544411694415678</v>
      </c>
      <c r="W5">
        <v>0.15932446427148889</v>
      </c>
      <c r="X5">
        <v>2.6560424966799467</v>
      </c>
      <c r="Y5">
        <v>7.0671378091872796</v>
      </c>
    </row>
    <row r="6" spans="1:25" x14ac:dyDescent="0.3">
      <c r="A6" s="62">
        <v>5</v>
      </c>
      <c r="B6">
        <v>723</v>
      </c>
      <c r="C6" s="10">
        <v>0.71760236386661036</v>
      </c>
      <c r="D6">
        <v>4.6433094132545376</v>
      </c>
      <c r="E6">
        <v>0.6753904601097509</v>
      </c>
      <c r="F6">
        <v>94.117647058823522</v>
      </c>
      <c r="G6">
        <v>14.545454545454545</v>
      </c>
      <c r="H6" s="10">
        <v>0.46435400163889645</v>
      </c>
      <c r="I6">
        <v>1.6115815350996994</v>
      </c>
      <c r="J6">
        <v>0.13657470636438132</v>
      </c>
      <c r="K6">
        <v>0.47664442326024786</v>
      </c>
      <c r="L6">
        <v>8.4745762711864394</v>
      </c>
      <c r="N6" s="62">
        <v>0</v>
      </c>
      <c r="O6" s="63">
        <v>1068</v>
      </c>
      <c r="P6" s="10">
        <v>4.3085181522813958</v>
      </c>
      <c r="Q6">
        <v>12.93968074586806</v>
      </c>
      <c r="R6">
        <v>4.0919150539153364</v>
      </c>
      <c r="S6">
        <v>94.972677595628426</v>
      </c>
      <c r="T6">
        <v>31.622998544395927</v>
      </c>
      <c r="U6" s="10">
        <v>0.38690304325229546</v>
      </c>
      <c r="V6">
        <v>0.95282092741236935</v>
      </c>
      <c r="W6">
        <v>0.28295894208003697</v>
      </c>
      <c r="X6">
        <v>73.134328358208961</v>
      </c>
      <c r="Y6">
        <v>29.696969696969699</v>
      </c>
    </row>
    <row r="7" spans="1:25" x14ac:dyDescent="0.3">
      <c r="A7" s="62">
        <v>3</v>
      </c>
      <c r="B7">
        <v>749</v>
      </c>
      <c r="C7" s="10">
        <v>3.7593096110651376</v>
      </c>
      <c r="D7">
        <v>8.6535051424518272</v>
      </c>
      <c r="E7">
        <v>3.05591677503251</v>
      </c>
      <c r="F7">
        <v>81.289308176100633</v>
      </c>
      <c r="G7">
        <v>35.314207650273218</v>
      </c>
      <c r="H7" s="10">
        <v>0.13067624959163671</v>
      </c>
      <c r="I7">
        <v>0.16801232090353294</v>
      </c>
      <c r="J7">
        <v>4.6670089139870259E-2</v>
      </c>
      <c r="K7">
        <v>35.714285714285715</v>
      </c>
      <c r="L7">
        <v>27.777777777777779</v>
      </c>
      <c r="N7" s="62">
        <v>1</v>
      </c>
      <c r="O7" s="63">
        <v>881</v>
      </c>
      <c r="P7" s="10">
        <v>2.9040339485658775</v>
      </c>
      <c r="Q7">
        <v>7.1680556265657751</v>
      </c>
      <c r="R7">
        <v>1.094125466537144</v>
      </c>
      <c r="S7">
        <v>37.676056338028168</v>
      </c>
      <c r="T7">
        <v>15.263908701854492</v>
      </c>
      <c r="U7" s="10">
        <v>8.0330963569908015E-2</v>
      </c>
      <c r="V7">
        <v>0.49403542595493433</v>
      </c>
      <c r="W7">
        <v>7.2297867212917213E-2</v>
      </c>
      <c r="X7">
        <v>90</v>
      </c>
      <c r="Y7">
        <v>14.634146341463413</v>
      </c>
    </row>
    <row r="8" spans="1:25" x14ac:dyDescent="0.3">
      <c r="A8" s="62">
        <v>0</v>
      </c>
      <c r="B8">
        <v>751</v>
      </c>
      <c r="C8" s="10">
        <v>2.0459159768858348</v>
      </c>
      <c r="D8">
        <v>14.789942214586912</v>
      </c>
      <c r="E8">
        <v>1.3587380915196001</v>
      </c>
      <c r="F8">
        <v>66.412213740458014</v>
      </c>
      <c r="G8">
        <v>9.1869060190073917</v>
      </c>
      <c r="H8" s="10">
        <v>0.16317264375155191</v>
      </c>
      <c r="I8">
        <v>0.24830619701323117</v>
      </c>
      <c r="J8">
        <v>7.0944627718066047E-2</v>
      </c>
      <c r="K8">
        <v>43.478260869565219</v>
      </c>
      <c r="L8">
        <v>28.571428571428569</v>
      </c>
      <c r="N8" s="62">
        <v>1</v>
      </c>
      <c r="O8" s="63">
        <v>921</v>
      </c>
      <c r="P8" s="10">
        <v>2.0063282036530996</v>
      </c>
      <c r="Q8">
        <v>4.4081691356249095</v>
      </c>
      <c r="R8">
        <v>1.4454192434920179</v>
      </c>
      <c r="S8">
        <v>72.043010752688176</v>
      </c>
      <c r="T8">
        <v>32.78955954323002</v>
      </c>
      <c r="U8" s="10">
        <v>0.42569293349730392</v>
      </c>
      <c r="V8">
        <v>0.4729921483303377</v>
      </c>
      <c r="W8">
        <v>0.18919685933213506</v>
      </c>
      <c r="X8">
        <v>44.444444444444443</v>
      </c>
      <c r="Y8">
        <v>40</v>
      </c>
    </row>
    <row r="9" spans="1:25" x14ac:dyDescent="0.3">
      <c r="A9" s="62">
        <v>4</v>
      </c>
      <c r="B9">
        <v>753</v>
      </c>
      <c r="C9" s="10">
        <v>4.5186640471512778</v>
      </c>
      <c r="D9">
        <v>6.3959834097358659</v>
      </c>
      <c r="E9">
        <v>1.9209779524121371</v>
      </c>
      <c r="F9">
        <v>42.512077294685987</v>
      </c>
      <c r="G9">
        <v>30.034129692832767</v>
      </c>
      <c r="H9" s="10">
        <v>0.2690455961483999</v>
      </c>
      <c r="I9">
        <v>0.72217502124044175</v>
      </c>
      <c r="J9">
        <v>0.19824412347776835</v>
      </c>
      <c r="K9">
        <v>73.68421052631578</v>
      </c>
      <c r="L9">
        <v>27.450980392156865</v>
      </c>
      <c r="N9" s="62">
        <v>1</v>
      </c>
      <c r="O9" s="63">
        <v>941</v>
      </c>
      <c r="P9" s="10">
        <v>4.6199701937406861</v>
      </c>
      <c r="Q9">
        <v>15.363771846633249</v>
      </c>
      <c r="R9">
        <v>3.1567538273946623</v>
      </c>
      <c r="S9">
        <v>68.328445747800586</v>
      </c>
      <c r="T9">
        <v>20.54673721340388</v>
      </c>
      <c r="U9" s="10">
        <v>0.92490933892271343</v>
      </c>
      <c r="V9">
        <v>2.5751072961373391</v>
      </c>
      <c r="W9">
        <v>0.24287187676747513</v>
      </c>
      <c r="X9">
        <v>26.258992805755394</v>
      </c>
      <c r="Y9">
        <v>9.4315245478036172</v>
      </c>
    </row>
    <row r="10" spans="1:25" x14ac:dyDescent="0.3">
      <c r="A10" s="62">
        <v>5</v>
      </c>
      <c r="B10">
        <v>763</v>
      </c>
      <c r="C10" s="10">
        <v>4.7963703143567029</v>
      </c>
      <c r="D10">
        <v>20.535810737820029</v>
      </c>
      <c r="E10">
        <v>2.1281192610997084</v>
      </c>
      <c r="F10">
        <v>44.369369369369373</v>
      </c>
      <c r="G10">
        <v>10.362966859547607</v>
      </c>
      <c r="H10" s="10">
        <v>2.6366086743445232</v>
      </c>
      <c r="I10">
        <v>2.6268071551090419</v>
      </c>
      <c r="J10">
        <v>0.18622886547414849</v>
      </c>
      <c r="K10">
        <v>7.0631970260223049</v>
      </c>
      <c r="L10">
        <v>7.08955223880597</v>
      </c>
      <c r="N10" s="62">
        <v>1</v>
      </c>
      <c r="O10" s="63">
        <v>1067</v>
      </c>
      <c r="P10" s="10">
        <v>3.9369335347432024</v>
      </c>
      <c r="Q10">
        <v>7.241314199395771</v>
      </c>
      <c r="R10">
        <v>1.11404833836858</v>
      </c>
      <c r="S10">
        <v>28.297362110311752</v>
      </c>
      <c r="T10">
        <v>15.384615384615385</v>
      </c>
      <c r="U10" s="10">
        <v>0.66627703097603741</v>
      </c>
      <c r="V10">
        <v>1.1279953243717125</v>
      </c>
      <c r="W10">
        <v>0.45002922267679718</v>
      </c>
      <c r="X10">
        <v>67.543859649122808</v>
      </c>
      <c r="Y10">
        <v>39.896373056994818</v>
      </c>
    </row>
    <row r="11" spans="1:25" x14ac:dyDescent="0.3">
      <c r="A11" s="62">
        <v>2</v>
      </c>
      <c r="B11">
        <v>766</v>
      </c>
      <c r="C11" s="10">
        <v>3.9935674082015544</v>
      </c>
      <c r="D11">
        <v>10.64057893326186</v>
      </c>
      <c r="E11">
        <v>3.6585365853658534</v>
      </c>
      <c r="F11">
        <v>91.610738255033553</v>
      </c>
      <c r="G11">
        <v>34.382871536523929</v>
      </c>
      <c r="H11" s="10">
        <v>0.3111179677054407</v>
      </c>
      <c r="I11">
        <v>0.57338270081250642</v>
      </c>
      <c r="J11">
        <v>0.13113236655353286</v>
      </c>
      <c r="K11">
        <v>42.148760330578511</v>
      </c>
      <c r="L11">
        <v>22.869955156950674</v>
      </c>
      <c r="N11" s="62">
        <v>2</v>
      </c>
      <c r="O11" s="63">
        <v>766</v>
      </c>
      <c r="P11" s="10">
        <v>3.9935674082015544</v>
      </c>
      <c r="Q11">
        <v>10.64057893326186</v>
      </c>
      <c r="R11">
        <v>3.6585365853658534</v>
      </c>
      <c r="S11">
        <v>91.610738255033553</v>
      </c>
      <c r="T11">
        <v>34.382871536523929</v>
      </c>
      <c r="U11" s="10">
        <v>0.3111179677054407</v>
      </c>
      <c r="V11">
        <v>0.57338270081250642</v>
      </c>
      <c r="W11">
        <v>0.13113236655353286</v>
      </c>
      <c r="X11">
        <v>42.148760330578511</v>
      </c>
      <c r="Y11">
        <v>22.869955156950674</v>
      </c>
    </row>
    <row r="12" spans="1:25" x14ac:dyDescent="0.3">
      <c r="A12" s="62">
        <v>4</v>
      </c>
      <c r="B12">
        <v>800</v>
      </c>
      <c r="C12" s="10">
        <v>4.6017699115044248</v>
      </c>
      <c r="D12">
        <v>19.152970922882428</v>
      </c>
      <c r="E12">
        <v>2.6548672566371683</v>
      </c>
      <c r="F12">
        <v>57.692307692307686</v>
      </c>
      <c r="G12">
        <v>13.861386138613863</v>
      </c>
      <c r="H12" s="10">
        <v>3.4584217634574572</v>
      </c>
      <c r="I12">
        <v>7.5101292687632641</v>
      </c>
      <c r="J12">
        <v>0.65599073895427362</v>
      </c>
      <c r="K12">
        <v>18.967921896792188</v>
      </c>
      <c r="L12">
        <v>8.7347463070006413</v>
      </c>
      <c r="N12" s="62">
        <v>2</v>
      </c>
      <c r="O12" s="63">
        <v>870</v>
      </c>
      <c r="P12" s="10">
        <v>0.85216746943312327</v>
      </c>
      <c r="Q12">
        <v>2.612078547610226</v>
      </c>
      <c r="R12">
        <v>0.574286772878844</v>
      </c>
      <c r="S12">
        <v>67.391304347826093</v>
      </c>
      <c r="T12">
        <v>21.98581560283688</v>
      </c>
      <c r="U12" s="10">
        <v>0.35043804755944929</v>
      </c>
      <c r="V12">
        <v>2.5698790154359616</v>
      </c>
      <c r="W12">
        <v>0.1501877346683354</v>
      </c>
      <c r="X12">
        <v>42.857142857142854</v>
      </c>
      <c r="Y12">
        <v>5.8441558441558437</v>
      </c>
    </row>
    <row r="13" spans="1:25" x14ac:dyDescent="0.3">
      <c r="A13" s="62">
        <v>5</v>
      </c>
      <c r="B13">
        <v>816</v>
      </c>
      <c r="C13" s="10">
        <v>7.3211488250652739</v>
      </c>
      <c r="D13">
        <v>24.407310704960835</v>
      </c>
      <c r="E13">
        <v>5.2428198433420361</v>
      </c>
      <c r="F13">
        <v>71.611982881597712</v>
      </c>
      <c r="G13">
        <v>21.48053059477963</v>
      </c>
      <c r="H13" s="10">
        <v>0.29139526911210145</v>
      </c>
      <c r="I13">
        <v>1.8283624728602443</v>
      </c>
      <c r="J13">
        <v>0.14284081819220662</v>
      </c>
      <c r="K13">
        <v>49.019607843137251</v>
      </c>
      <c r="L13">
        <v>7.8125</v>
      </c>
      <c r="N13" s="62">
        <v>2</v>
      </c>
      <c r="O13" s="63">
        <v>1092</v>
      </c>
      <c r="P13" s="10">
        <v>2.1021958580497451</v>
      </c>
      <c r="Q13">
        <v>5.6821729628473312</v>
      </c>
      <c r="R13">
        <v>0.22895202414403162</v>
      </c>
      <c r="S13">
        <v>10.891089108910892</v>
      </c>
      <c r="T13">
        <v>4.0293040293040292</v>
      </c>
      <c r="U13" s="10">
        <v>0.46419867703377049</v>
      </c>
      <c r="V13">
        <v>0.25530927236857376</v>
      </c>
      <c r="W13">
        <v>5.8024834629221311E-2</v>
      </c>
      <c r="X13">
        <v>12.5</v>
      </c>
      <c r="Y13">
        <v>22.727272727272727</v>
      </c>
    </row>
    <row r="14" spans="1:25" x14ac:dyDescent="0.3">
      <c r="A14" s="62">
        <v>3</v>
      </c>
      <c r="B14">
        <v>818</v>
      </c>
      <c r="C14" s="65">
        <v>5.2997393570807994</v>
      </c>
      <c r="D14">
        <v>20.790616854908777</v>
      </c>
      <c r="E14">
        <v>4.0052128583840139</v>
      </c>
      <c r="F14">
        <v>15.880124009645193</v>
      </c>
      <c r="G14">
        <v>19.264521521103216</v>
      </c>
      <c r="H14" s="10">
        <v>0.24422509412842167</v>
      </c>
      <c r="I14">
        <v>1.2262134934364506</v>
      </c>
      <c r="J14">
        <v>0.1882568433906584</v>
      </c>
      <c r="K14">
        <v>77.083333333333343</v>
      </c>
      <c r="L14">
        <v>15.352697095435685</v>
      </c>
    </row>
    <row r="15" spans="1:25" x14ac:dyDescent="0.3">
      <c r="A15" s="62">
        <v>5</v>
      </c>
      <c r="B15">
        <v>839</v>
      </c>
      <c r="C15" s="10">
        <v>5.1290967573676429</v>
      </c>
      <c r="D15">
        <v>10.518995044770929</v>
      </c>
      <c r="E15">
        <v>1.0432061201425715</v>
      </c>
      <c r="F15">
        <v>20.33898305084746</v>
      </c>
      <c r="G15">
        <v>9.9173553719008272</v>
      </c>
      <c r="H15" s="10">
        <v>3.1999772849882167</v>
      </c>
      <c r="I15">
        <v>2.7513558022658224</v>
      </c>
      <c r="J15">
        <v>0.46281836508702695</v>
      </c>
      <c r="K15">
        <v>14.463176574977817</v>
      </c>
      <c r="L15">
        <v>16.821465428276575</v>
      </c>
      <c r="N15" t="s">
        <v>358</v>
      </c>
      <c r="P15" s="99" t="s">
        <v>350</v>
      </c>
      <c r="Q15" s="100"/>
      <c r="R15" s="100"/>
      <c r="S15" s="100"/>
      <c r="T15" s="101"/>
      <c r="U15" s="99" t="s">
        <v>351</v>
      </c>
      <c r="V15" s="100"/>
      <c r="W15" s="100"/>
      <c r="X15" s="100"/>
      <c r="Y15" s="100"/>
    </row>
    <row r="16" spans="1:25" x14ac:dyDescent="0.3">
      <c r="A16" s="62">
        <v>0</v>
      </c>
      <c r="B16">
        <v>851</v>
      </c>
      <c r="C16" s="10">
        <v>3.5007610350076099</v>
      </c>
      <c r="D16">
        <v>12.404870624048705</v>
      </c>
      <c r="E16">
        <v>1.750380517503805</v>
      </c>
      <c r="F16">
        <v>15.862068965517242</v>
      </c>
      <c r="G16">
        <v>14.110429447852759</v>
      </c>
      <c r="H16" s="10">
        <v>0.24695291962080779</v>
      </c>
      <c r="I16">
        <v>2.2544411694415678</v>
      </c>
      <c r="J16">
        <v>0.15932446427148889</v>
      </c>
      <c r="K16">
        <v>2.6560424966799467</v>
      </c>
      <c r="L16">
        <v>7.0671378091872796</v>
      </c>
      <c r="N16" s="62"/>
      <c r="O16" s="62"/>
      <c r="P16" s="61" t="s">
        <v>821</v>
      </c>
      <c r="Q16" s="60" t="s">
        <v>355</v>
      </c>
      <c r="R16" s="60" t="s">
        <v>356</v>
      </c>
      <c r="S16" s="60" t="s">
        <v>822</v>
      </c>
      <c r="T16" s="64" t="s">
        <v>845</v>
      </c>
      <c r="U16" s="61" t="s">
        <v>821</v>
      </c>
      <c r="V16" s="60" t="s">
        <v>355</v>
      </c>
      <c r="W16" s="60" t="s">
        <v>356</v>
      </c>
      <c r="X16" s="60" t="s">
        <v>822</v>
      </c>
      <c r="Y16" s="64" t="s">
        <v>845</v>
      </c>
    </row>
    <row r="17" spans="1:25" x14ac:dyDescent="0.3">
      <c r="A17" s="62">
        <v>4</v>
      </c>
      <c r="B17">
        <v>856</v>
      </c>
      <c r="C17" s="10">
        <v>1.2251655629139073</v>
      </c>
      <c r="D17">
        <v>0.5298013245033113</v>
      </c>
      <c r="E17">
        <v>0.43046357615894038</v>
      </c>
      <c r="F17">
        <v>35.135135135135137</v>
      </c>
      <c r="G17">
        <v>81.25</v>
      </c>
      <c r="H17" s="10">
        <v>0.1039730300261508</v>
      </c>
      <c r="I17">
        <v>0.21424745581146223</v>
      </c>
      <c r="J17">
        <v>3.1506978795803268E-2</v>
      </c>
      <c r="K17">
        <v>30.303030303030305</v>
      </c>
      <c r="L17">
        <v>14.705882352941178</v>
      </c>
      <c r="N17" s="62">
        <v>3</v>
      </c>
      <c r="O17" s="63">
        <v>749</v>
      </c>
      <c r="P17" s="10">
        <v>3.7593096110651376</v>
      </c>
      <c r="Q17">
        <v>8.6535051424518272</v>
      </c>
      <c r="R17">
        <v>3.05591677503251</v>
      </c>
      <c r="S17">
        <v>81.289308176100633</v>
      </c>
      <c r="T17">
        <v>35.314207650273218</v>
      </c>
      <c r="U17" s="10">
        <v>0.13067624959163671</v>
      </c>
      <c r="V17">
        <v>0.16801232090353294</v>
      </c>
      <c r="W17">
        <v>4.6670089139870259E-2</v>
      </c>
      <c r="X17">
        <v>35.714285714285715</v>
      </c>
      <c r="Y17">
        <v>27.777777777777779</v>
      </c>
    </row>
    <row r="18" spans="1:25" x14ac:dyDescent="0.3">
      <c r="A18" s="62">
        <v>2</v>
      </c>
      <c r="B18">
        <v>870</v>
      </c>
      <c r="C18" s="10">
        <v>0.85216746943312327</v>
      </c>
      <c r="D18">
        <v>2.612078547610226</v>
      </c>
      <c r="E18">
        <v>0.574286772878844</v>
      </c>
      <c r="F18">
        <v>67.391304347826093</v>
      </c>
      <c r="G18">
        <v>21.98581560283688</v>
      </c>
      <c r="H18" s="10">
        <v>0.35043804755944929</v>
      </c>
      <c r="I18">
        <v>2.5698790154359616</v>
      </c>
      <c r="J18">
        <v>0.1501877346683354</v>
      </c>
      <c r="K18">
        <v>42.857142857142854</v>
      </c>
      <c r="L18">
        <v>5.8441558441558437</v>
      </c>
      <c r="N18" s="62">
        <v>3</v>
      </c>
      <c r="O18" s="63">
        <v>818</v>
      </c>
      <c r="P18" s="10">
        <v>5.2997393570807994</v>
      </c>
      <c r="Q18">
        <v>20.790616854908777</v>
      </c>
      <c r="R18">
        <v>4.0052128583840139</v>
      </c>
      <c r="S18">
        <v>15.880124009645193</v>
      </c>
      <c r="T18">
        <v>19.264521521103216</v>
      </c>
      <c r="U18" s="10">
        <v>0.24422509412842167</v>
      </c>
      <c r="V18">
        <v>1.2262134934364506</v>
      </c>
      <c r="W18">
        <v>0.1882568433906584</v>
      </c>
      <c r="X18">
        <v>77.083333333333343</v>
      </c>
      <c r="Y18">
        <v>15.352697095435685</v>
      </c>
    </row>
    <row r="19" spans="1:25" x14ac:dyDescent="0.3">
      <c r="A19" s="62">
        <v>1</v>
      </c>
      <c r="B19">
        <v>881</v>
      </c>
      <c r="C19" s="10">
        <v>2.9040339485658775</v>
      </c>
      <c r="D19">
        <v>7.1680556265657751</v>
      </c>
      <c r="E19">
        <v>1.094125466537144</v>
      </c>
      <c r="F19">
        <v>37.676056338028168</v>
      </c>
      <c r="G19">
        <v>15.263908701854492</v>
      </c>
      <c r="H19" s="10">
        <v>8.0330963569908015E-2</v>
      </c>
      <c r="I19">
        <v>0.49403542595493433</v>
      </c>
      <c r="J19">
        <v>7.2297867212917213E-2</v>
      </c>
      <c r="K19">
        <v>90</v>
      </c>
      <c r="L19">
        <v>14.634146341463413</v>
      </c>
      <c r="N19" s="62">
        <v>3</v>
      </c>
      <c r="O19" s="63">
        <v>929</v>
      </c>
      <c r="P19" s="10">
        <v>6.0877091748413159</v>
      </c>
      <c r="Q19">
        <v>9.2613964223889198</v>
      </c>
      <c r="R19">
        <v>1.5868436237738026</v>
      </c>
      <c r="S19">
        <v>26.066350710900476</v>
      </c>
      <c r="T19">
        <v>17.133956386292834</v>
      </c>
      <c r="U19" s="10">
        <v>1.950585175552666</v>
      </c>
      <c r="V19">
        <v>5.4096228868660594</v>
      </c>
      <c r="W19">
        <v>0.40052015604681407</v>
      </c>
      <c r="X19">
        <v>20.533333333333335</v>
      </c>
      <c r="Y19">
        <v>7.4038461538461542</v>
      </c>
    </row>
    <row r="20" spans="1:25" x14ac:dyDescent="0.3">
      <c r="A20" s="62">
        <v>6</v>
      </c>
      <c r="B20">
        <v>882</v>
      </c>
      <c r="C20" s="10">
        <v>4.8691012172753041</v>
      </c>
      <c r="D20">
        <v>11.972652993163248</v>
      </c>
      <c r="E20">
        <v>0.76705019176254796</v>
      </c>
      <c r="F20">
        <v>15.753424657534246</v>
      </c>
      <c r="G20">
        <v>6.4066852367688023</v>
      </c>
      <c r="H20" s="10">
        <v>3.7738697260170581E-2</v>
      </c>
      <c r="I20">
        <v>0.11321609178051174</v>
      </c>
      <c r="J20">
        <v>1.5095478904068231E-2</v>
      </c>
      <c r="K20">
        <v>28.571428571428569</v>
      </c>
      <c r="L20">
        <v>11.76470588235294</v>
      </c>
      <c r="N20" s="62">
        <v>3</v>
      </c>
      <c r="O20" s="63">
        <v>977</v>
      </c>
      <c r="P20" s="10">
        <v>4.6957355055103021</v>
      </c>
      <c r="Q20">
        <v>9.1998083373263047</v>
      </c>
      <c r="R20">
        <v>1.3296597987541927</v>
      </c>
      <c r="S20">
        <v>4.9006622516556293</v>
      </c>
      <c r="T20">
        <v>14.453125</v>
      </c>
      <c r="U20" s="10">
        <v>1.5893960295087866</v>
      </c>
      <c r="V20">
        <v>3.0888262460265099</v>
      </c>
      <c r="W20">
        <v>0.54352370599548461</v>
      </c>
      <c r="X20">
        <v>3.1614785992217898</v>
      </c>
      <c r="Y20">
        <v>12.621359223300971</v>
      </c>
    </row>
    <row r="21" spans="1:25" x14ac:dyDescent="0.3">
      <c r="A21" s="62">
        <v>6</v>
      </c>
      <c r="B21">
        <v>885</v>
      </c>
      <c r="C21" s="10">
        <v>3.4784419912518225</v>
      </c>
      <c r="D21">
        <v>3.7908769006456988</v>
      </c>
      <c r="E21">
        <v>0.64569881274734431</v>
      </c>
      <c r="F21">
        <v>18.562874251497004</v>
      </c>
      <c r="G21">
        <v>17.032967032967033</v>
      </c>
      <c r="H21" s="10">
        <v>0.89906965835352981</v>
      </c>
      <c r="I21">
        <v>3.2288327730435462</v>
      </c>
      <c r="J21">
        <v>0.17981393167070597</v>
      </c>
      <c r="K21">
        <v>20</v>
      </c>
      <c r="L21">
        <v>5.5690072639225177</v>
      </c>
      <c r="N21" s="62">
        <v>3</v>
      </c>
      <c r="O21" s="63">
        <v>1096</v>
      </c>
      <c r="P21" s="10">
        <v>1.9741207697412075</v>
      </c>
      <c r="Q21">
        <v>0.72163238221632375</v>
      </c>
      <c r="R21">
        <v>0.28201725282017254</v>
      </c>
      <c r="S21">
        <v>14.285714285714285</v>
      </c>
      <c r="T21">
        <v>39.080459770114942</v>
      </c>
      <c r="U21" s="10"/>
    </row>
    <row r="22" spans="1:25" x14ac:dyDescent="0.3">
      <c r="A22" s="62">
        <v>1</v>
      </c>
      <c r="B22">
        <v>921</v>
      </c>
      <c r="C22" s="10">
        <v>2.0063282036530996</v>
      </c>
      <c r="D22">
        <v>4.4081691356249095</v>
      </c>
      <c r="E22">
        <v>1.4454192434920179</v>
      </c>
      <c r="F22">
        <v>72.043010752688176</v>
      </c>
      <c r="G22">
        <v>32.78955954323002</v>
      </c>
      <c r="H22" s="10">
        <v>0.42569293349730392</v>
      </c>
      <c r="I22">
        <v>0.4729921483303377</v>
      </c>
      <c r="J22">
        <v>0.18919685933213506</v>
      </c>
      <c r="K22">
        <v>44.444444444444443</v>
      </c>
      <c r="L22">
        <v>40</v>
      </c>
      <c r="N22" s="62">
        <v>4</v>
      </c>
      <c r="O22" s="63">
        <v>753</v>
      </c>
      <c r="P22" s="10">
        <v>4.5186640471512778</v>
      </c>
      <c r="Q22">
        <v>6.3959834097358659</v>
      </c>
      <c r="R22">
        <v>1.9209779524121371</v>
      </c>
      <c r="S22">
        <v>42.512077294685987</v>
      </c>
      <c r="T22">
        <v>30.034129692832767</v>
      </c>
      <c r="U22" s="10">
        <v>0.2690455961483999</v>
      </c>
      <c r="V22">
        <v>0.72217502124044175</v>
      </c>
      <c r="W22">
        <v>0.19824412347776835</v>
      </c>
      <c r="X22">
        <v>73.68421052631578</v>
      </c>
      <c r="Y22">
        <v>27.450980392156865</v>
      </c>
    </row>
    <row r="23" spans="1:25" x14ac:dyDescent="0.3">
      <c r="A23" s="62">
        <v>3</v>
      </c>
      <c r="B23">
        <v>929</v>
      </c>
      <c r="C23" s="10">
        <v>6.0877091748413159</v>
      </c>
      <c r="D23">
        <v>9.2613964223889198</v>
      </c>
      <c r="E23">
        <v>1.5868436237738026</v>
      </c>
      <c r="F23">
        <v>26.066350710900476</v>
      </c>
      <c r="G23">
        <v>17.133956386292834</v>
      </c>
      <c r="H23" s="10">
        <v>1.950585175552666</v>
      </c>
      <c r="I23">
        <v>5.4096228868660594</v>
      </c>
      <c r="J23">
        <v>0.40052015604681407</v>
      </c>
      <c r="K23">
        <v>20.533333333333335</v>
      </c>
      <c r="L23">
        <v>7.4038461538461542</v>
      </c>
      <c r="N23" s="62">
        <v>4</v>
      </c>
      <c r="O23" s="63">
        <v>800</v>
      </c>
      <c r="P23" s="10">
        <v>4.6017699115044248</v>
      </c>
      <c r="Q23">
        <v>19.152970922882428</v>
      </c>
      <c r="R23">
        <v>2.6548672566371683</v>
      </c>
      <c r="S23">
        <v>57.692307692307686</v>
      </c>
      <c r="T23">
        <v>13.861386138613863</v>
      </c>
      <c r="U23" s="10">
        <v>3.4584217634574572</v>
      </c>
      <c r="V23">
        <v>7.5101292687632641</v>
      </c>
      <c r="W23">
        <v>0.65599073895427362</v>
      </c>
      <c r="X23">
        <v>18.967921896792188</v>
      </c>
      <c r="Y23">
        <v>8.7347463070006413</v>
      </c>
    </row>
    <row r="24" spans="1:25" x14ac:dyDescent="0.3">
      <c r="A24" s="62">
        <v>1</v>
      </c>
      <c r="B24">
        <v>941</v>
      </c>
      <c r="C24" s="10">
        <v>4.6199701937406861</v>
      </c>
      <c r="D24">
        <v>15.363771846633249</v>
      </c>
      <c r="E24">
        <v>3.1567538273946623</v>
      </c>
      <c r="F24">
        <v>68.328445747800586</v>
      </c>
      <c r="G24">
        <v>20.54673721340388</v>
      </c>
      <c r="H24" s="10">
        <v>0.92490933892271343</v>
      </c>
      <c r="I24">
        <v>2.5751072961373391</v>
      </c>
      <c r="J24">
        <v>0.24287187676747513</v>
      </c>
      <c r="K24">
        <v>26.258992805755394</v>
      </c>
      <c r="L24">
        <v>9.4315245478036172</v>
      </c>
      <c r="N24" s="62">
        <v>4</v>
      </c>
      <c r="O24" s="63">
        <v>856</v>
      </c>
      <c r="P24" s="10">
        <v>1.2251655629139073</v>
      </c>
      <c r="Q24">
        <v>0.5298013245033113</v>
      </c>
      <c r="R24">
        <v>0.43046357615894038</v>
      </c>
      <c r="S24">
        <v>35.135135135135137</v>
      </c>
      <c r="T24">
        <v>81.25</v>
      </c>
      <c r="U24" s="10">
        <v>0.1039730300261508</v>
      </c>
      <c r="V24">
        <v>0.21424745581146223</v>
      </c>
      <c r="W24">
        <v>3.1506978795803268E-2</v>
      </c>
      <c r="X24">
        <v>30.303030303030305</v>
      </c>
      <c r="Y24">
        <v>14.705882352941178</v>
      </c>
    </row>
    <row r="25" spans="1:25" x14ac:dyDescent="0.3">
      <c r="A25" s="62">
        <v>4</v>
      </c>
      <c r="B25">
        <v>955</v>
      </c>
      <c r="C25" s="10">
        <v>3.3593091828138162</v>
      </c>
      <c r="D25">
        <v>9.3934288121314236</v>
      </c>
      <c r="E25">
        <v>3.1065711878685764</v>
      </c>
      <c r="F25">
        <v>92.476489028213166</v>
      </c>
      <c r="G25">
        <v>33.071748878923771</v>
      </c>
      <c r="H25" s="10">
        <v>0.259342997739061</v>
      </c>
      <c r="I25">
        <v>0.65833222502992417</v>
      </c>
      <c r="J25">
        <v>0.19284479319058384</v>
      </c>
      <c r="K25">
        <v>74.358974358974365</v>
      </c>
      <c r="L25">
        <v>29.292929292929294</v>
      </c>
      <c r="N25" s="62">
        <v>4</v>
      </c>
      <c r="O25" s="63">
        <v>955</v>
      </c>
      <c r="P25" s="10">
        <v>3.3593091828138162</v>
      </c>
      <c r="Q25">
        <v>9.3934288121314236</v>
      </c>
      <c r="R25">
        <v>3.1065711878685764</v>
      </c>
      <c r="S25">
        <v>92.476489028213166</v>
      </c>
      <c r="T25">
        <v>33.071748878923771</v>
      </c>
      <c r="U25" s="10">
        <v>0.259342997739061</v>
      </c>
      <c r="V25">
        <v>0.65833222502992417</v>
      </c>
      <c r="W25">
        <v>0.19284479319058384</v>
      </c>
      <c r="X25">
        <v>74.358974358974365</v>
      </c>
      <c r="Y25">
        <v>29.292929292929294</v>
      </c>
    </row>
    <row r="26" spans="1:25" x14ac:dyDescent="0.3">
      <c r="A26" s="62">
        <v>3</v>
      </c>
      <c r="B26">
        <v>977</v>
      </c>
      <c r="C26" s="10">
        <v>4.6957355055103021</v>
      </c>
      <c r="D26">
        <v>9.1998083373263047</v>
      </c>
      <c r="E26">
        <v>1.3296597987541927</v>
      </c>
      <c r="F26">
        <v>4.9006622516556293</v>
      </c>
      <c r="G26">
        <v>14.453125</v>
      </c>
      <c r="H26" s="10">
        <v>1.5893960295087866</v>
      </c>
      <c r="I26">
        <v>3.0888262460265099</v>
      </c>
      <c r="J26">
        <v>0.54352370599548461</v>
      </c>
      <c r="K26">
        <v>3.1614785992217898</v>
      </c>
      <c r="L26">
        <v>12.621359223300971</v>
      </c>
      <c r="N26" s="62">
        <v>4</v>
      </c>
      <c r="O26" s="63">
        <v>1076</v>
      </c>
      <c r="P26" s="10">
        <v>1.9911197446926598</v>
      </c>
      <c r="Q26">
        <v>4.4609407520466213</v>
      </c>
      <c r="R26">
        <v>0.79089773830997645</v>
      </c>
      <c r="S26">
        <v>39.721254355400696</v>
      </c>
      <c r="T26">
        <v>17.729393468118197</v>
      </c>
      <c r="U26" s="10">
        <v>0.1230113170411678</v>
      </c>
      <c r="V26">
        <v>0.96768902739051998</v>
      </c>
      <c r="W26">
        <v>9.8409053632934229E-2</v>
      </c>
      <c r="X26">
        <v>80</v>
      </c>
      <c r="Y26">
        <v>10.16949152542373</v>
      </c>
    </row>
    <row r="27" spans="1:25" x14ac:dyDescent="0.3">
      <c r="A27" s="62">
        <v>6</v>
      </c>
      <c r="B27">
        <v>1003</v>
      </c>
      <c r="C27" s="10">
        <v>6.2271062271062272</v>
      </c>
      <c r="D27">
        <v>14.338042909471479</v>
      </c>
      <c r="E27">
        <v>1.5175300889586603</v>
      </c>
      <c r="F27">
        <v>24.369747899159663</v>
      </c>
      <c r="G27">
        <v>10.583941605839415</v>
      </c>
      <c r="H27" s="10">
        <v>0.37297060114085123</v>
      </c>
      <c r="I27">
        <v>5.0021939447125936</v>
      </c>
      <c r="J27">
        <v>0.18071299490717924</v>
      </c>
      <c r="K27">
        <v>1.4905149051490514</v>
      </c>
      <c r="L27">
        <v>4.8245614035087714</v>
      </c>
    </row>
    <row r="28" spans="1:25" x14ac:dyDescent="0.3">
      <c r="A28" s="62">
        <v>1</v>
      </c>
      <c r="B28">
        <v>1067</v>
      </c>
      <c r="C28" s="10">
        <v>3.9369335347432024</v>
      </c>
      <c r="D28">
        <v>7.241314199395771</v>
      </c>
      <c r="E28">
        <v>1.11404833836858</v>
      </c>
      <c r="F28">
        <v>28.297362110311752</v>
      </c>
      <c r="G28">
        <v>15.384615384615385</v>
      </c>
      <c r="H28" s="10">
        <v>0.66627703097603741</v>
      </c>
      <c r="I28">
        <v>1.1279953243717125</v>
      </c>
      <c r="J28">
        <v>0.45002922267679718</v>
      </c>
      <c r="K28">
        <v>67.543859649122808</v>
      </c>
      <c r="L28">
        <v>39.896373056994818</v>
      </c>
      <c r="N28" t="s">
        <v>359</v>
      </c>
      <c r="P28" s="99" t="s">
        <v>350</v>
      </c>
      <c r="Q28" s="100"/>
      <c r="R28" s="100"/>
      <c r="S28" s="100"/>
      <c r="T28" s="101"/>
      <c r="U28" s="99" t="s">
        <v>351</v>
      </c>
      <c r="V28" s="100"/>
      <c r="W28" s="100"/>
      <c r="X28" s="100"/>
      <c r="Y28" s="100"/>
    </row>
    <row r="29" spans="1:25" x14ac:dyDescent="0.3">
      <c r="A29" s="62">
        <v>0</v>
      </c>
      <c r="B29">
        <v>1068</v>
      </c>
      <c r="C29" s="10">
        <v>4.3085181522813958</v>
      </c>
      <c r="D29">
        <v>12.93968074586806</v>
      </c>
      <c r="E29">
        <v>4.0919150539153364</v>
      </c>
      <c r="F29">
        <v>94.972677595628426</v>
      </c>
      <c r="G29">
        <v>31.622998544395927</v>
      </c>
      <c r="H29" s="10">
        <v>0.38690304325229546</v>
      </c>
      <c r="I29">
        <v>0.95282092741236935</v>
      </c>
      <c r="J29">
        <v>0.28295894208003697</v>
      </c>
      <c r="K29">
        <v>73.134328358208961</v>
      </c>
      <c r="L29">
        <v>29.696969696969699</v>
      </c>
      <c r="N29" s="62"/>
      <c r="O29" s="62"/>
      <c r="P29" s="61" t="s">
        <v>821</v>
      </c>
      <c r="Q29" s="60" t="s">
        <v>355</v>
      </c>
      <c r="R29" s="60" t="s">
        <v>356</v>
      </c>
      <c r="S29" s="60" t="s">
        <v>822</v>
      </c>
      <c r="T29" s="64" t="s">
        <v>845</v>
      </c>
      <c r="U29" s="61" t="s">
        <v>821</v>
      </c>
      <c r="V29" s="60" t="s">
        <v>355</v>
      </c>
      <c r="W29" s="60" t="s">
        <v>356</v>
      </c>
      <c r="X29" s="60" t="s">
        <v>822</v>
      </c>
      <c r="Y29" s="64" t="s">
        <v>845</v>
      </c>
    </row>
    <row r="30" spans="1:25" x14ac:dyDescent="0.3">
      <c r="A30" s="62">
        <v>6</v>
      </c>
      <c r="B30">
        <v>1075</v>
      </c>
      <c r="C30" s="10">
        <v>5.2789303826648224</v>
      </c>
      <c r="D30">
        <v>18.215767634854771</v>
      </c>
      <c r="E30">
        <v>4.2646380820654679</v>
      </c>
      <c r="F30">
        <v>80.786026200873366</v>
      </c>
      <c r="G30">
        <v>23.411794482409519</v>
      </c>
      <c r="H30" s="10">
        <v>0.31778314478200076</v>
      </c>
      <c r="I30">
        <v>1.232998601754163</v>
      </c>
      <c r="J30">
        <v>0.29236049319944074</v>
      </c>
      <c r="K30">
        <v>92</v>
      </c>
      <c r="L30">
        <v>23.711340206185564</v>
      </c>
      <c r="N30" s="62">
        <v>5</v>
      </c>
      <c r="O30" s="63">
        <v>718</v>
      </c>
      <c r="P30" s="10">
        <v>0.31892274982282065</v>
      </c>
      <c r="Q30">
        <v>1.3465627214741318</v>
      </c>
      <c r="R30">
        <v>0.28348688873139616</v>
      </c>
      <c r="S30">
        <v>88.888888888888886</v>
      </c>
      <c r="T30">
        <v>21.052631578947366</v>
      </c>
      <c r="U30" s="10">
        <v>0.10230760486529498</v>
      </c>
      <c r="V30">
        <v>0.30692281459588494</v>
      </c>
      <c r="W30">
        <v>4.5470046606797772E-2</v>
      </c>
      <c r="X30">
        <v>44.444444444444443</v>
      </c>
      <c r="Y30">
        <v>14.814814814814813</v>
      </c>
    </row>
    <row r="31" spans="1:25" x14ac:dyDescent="0.3">
      <c r="A31" s="62">
        <v>4</v>
      </c>
      <c r="B31">
        <v>1076</v>
      </c>
      <c r="C31" s="10">
        <v>1.9911197446926598</v>
      </c>
      <c r="D31">
        <v>4.4609407520466213</v>
      </c>
      <c r="E31">
        <v>0.79089773830997645</v>
      </c>
      <c r="F31">
        <v>39.721254355400696</v>
      </c>
      <c r="G31">
        <v>17.729393468118197</v>
      </c>
      <c r="H31" s="10">
        <v>0.1230113170411678</v>
      </c>
      <c r="I31">
        <v>0.96768902739051998</v>
      </c>
      <c r="J31">
        <v>9.8409053632934229E-2</v>
      </c>
      <c r="K31">
        <v>80</v>
      </c>
      <c r="L31">
        <v>10.16949152542373</v>
      </c>
      <c r="N31" s="62">
        <v>5</v>
      </c>
      <c r="O31" s="63">
        <v>723</v>
      </c>
      <c r="P31" s="10">
        <v>0.71760236386661036</v>
      </c>
      <c r="Q31">
        <v>4.6433094132545376</v>
      </c>
      <c r="R31">
        <v>0.6753904601097509</v>
      </c>
      <c r="S31">
        <v>94.117647058823522</v>
      </c>
      <c r="T31">
        <v>14.545454545454545</v>
      </c>
      <c r="U31" s="10">
        <v>0.46435400163889645</v>
      </c>
      <c r="V31">
        <v>1.6115815350996994</v>
      </c>
      <c r="W31">
        <v>0.13657470636438132</v>
      </c>
      <c r="X31">
        <v>0.47664442326024786</v>
      </c>
      <c r="Y31">
        <v>8.4745762711864394</v>
      </c>
    </row>
    <row r="32" spans="1:25" x14ac:dyDescent="0.3">
      <c r="A32" s="62">
        <v>2</v>
      </c>
      <c r="B32">
        <v>1092</v>
      </c>
      <c r="C32" s="10">
        <v>2.1021958580497451</v>
      </c>
      <c r="D32">
        <v>5.6821729628473312</v>
      </c>
      <c r="E32">
        <v>0.22895202414403162</v>
      </c>
      <c r="F32">
        <v>10.891089108910892</v>
      </c>
      <c r="G32">
        <v>4.0293040293040292</v>
      </c>
      <c r="H32" s="10">
        <v>0.46419867703377049</v>
      </c>
      <c r="I32">
        <v>0.25530927236857376</v>
      </c>
      <c r="J32">
        <v>5.8024834629221311E-2</v>
      </c>
      <c r="K32">
        <v>12.5</v>
      </c>
      <c r="L32">
        <v>22.727272727272727</v>
      </c>
      <c r="N32" s="62">
        <v>5</v>
      </c>
      <c r="O32" s="63">
        <v>763</v>
      </c>
      <c r="P32" s="10">
        <v>4.7963703143567029</v>
      </c>
      <c r="Q32">
        <v>20.535810737820029</v>
      </c>
      <c r="R32">
        <v>2.1281192610997084</v>
      </c>
      <c r="S32">
        <v>44.369369369369373</v>
      </c>
      <c r="T32">
        <v>10.362966859547607</v>
      </c>
      <c r="U32" s="10">
        <v>2.6366086743445232</v>
      </c>
      <c r="V32">
        <v>2.6268071551090419</v>
      </c>
      <c r="W32">
        <v>0.18622886547414849</v>
      </c>
      <c r="X32">
        <v>7.0631970260223049</v>
      </c>
      <c r="Y32">
        <v>7.08955223880597</v>
      </c>
    </row>
    <row r="33" spans="1:25" x14ac:dyDescent="0.3">
      <c r="A33" s="62">
        <v>3</v>
      </c>
      <c r="B33">
        <v>1096</v>
      </c>
      <c r="C33" s="10">
        <v>1.9741207697412075</v>
      </c>
      <c r="D33">
        <v>0.72163238221632375</v>
      </c>
      <c r="E33">
        <v>0.28201725282017254</v>
      </c>
      <c r="F33">
        <v>14.285714285714285</v>
      </c>
      <c r="G33">
        <v>39.080459770114942</v>
      </c>
      <c r="H33" s="10"/>
      <c r="N33" s="62">
        <v>5</v>
      </c>
      <c r="O33" s="63">
        <v>816</v>
      </c>
      <c r="P33" s="10">
        <v>7.3211488250652739</v>
      </c>
      <c r="Q33">
        <v>24.407310704960835</v>
      </c>
      <c r="R33">
        <v>5.2428198433420361</v>
      </c>
      <c r="S33">
        <v>71.611982881597712</v>
      </c>
      <c r="T33">
        <v>21.48053059477963</v>
      </c>
      <c r="U33" s="10">
        <v>0.29139526911210145</v>
      </c>
      <c r="V33">
        <v>1.8283624728602443</v>
      </c>
      <c r="W33">
        <v>0.14284081819220662</v>
      </c>
      <c r="X33">
        <v>49.019607843137251</v>
      </c>
      <c r="Y33">
        <v>7.8125</v>
      </c>
    </row>
    <row r="34" spans="1:25" x14ac:dyDescent="0.3">
      <c r="H34" s="10"/>
      <c r="N34" s="62">
        <v>5</v>
      </c>
      <c r="O34" s="63">
        <v>839</v>
      </c>
      <c r="P34" s="10">
        <v>5.1290967573676429</v>
      </c>
      <c r="Q34">
        <v>10.518995044770929</v>
      </c>
      <c r="R34">
        <v>1.0432061201425715</v>
      </c>
      <c r="S34">
        <v>20.33898305084746</v>
      </c>
      <c r="T34">
        <v>9.9173553719008272</v>
      </c>
      <c r="U34" s="10">
        <v>3.1999772849882167</v>
      </c>
      <c r="V34">
        <v>2.7513558022658224</v>
      </c>
      <c r="W34">
        <v>0.46281836508702695</v>
      </c>
      <c r="X34">
        <v>14.463176574977817</v>
      </c>
      <c r="Y34">
        <v>16.821465428276575</v>
      </c>
    </row>
    <row r="35" spans="1:25" x14ac:dyDescent="0.3">
      <c r="A35" t="s">
        <v>360</v>
      </c>
      <c r="C35">
        <f>AVERAGE(C4:C33)</f>
        <v>3.5686898357989869</v>
      </c>
      <c r="D35">
        <f t="shared" ref="D35:L35" si="0">AVERAGE(D4:D33)</f>
        <v>9.9967398636152325</v>
      </c>
      <c r="E35">
        <f t="shared" si="0"/>
        <v>1.842611639786218</v>
      </c>
      <c r="F35">
        <f t="shared" si="0"/>
        <v>50.545366040645867</v>
      </c>
      <c r="G35">
        <f t="shared" si="0"/>
        <v>21.606454254812132</v>
      </c>
      <c r="H35" s="65">
        <f t="shared" si="0"/>
        <v>0.7078487360076241</v>
      </c>
      <c r="I35">
        <f t="shared" si="0"/>
        <v>1.7865106858815152</v>
      </c>
      <c r="J35">
        <f t="shared" si="0"/>
        <v>0.20212374371009081</v>
      </c>
      <c r="K35">
        <f t="shared" si="0"/>
        <v>41.943359091903609</v>
      </c>
      <c r="L35">
        <f t="shared" si="0"/>
        <v>16.504826527997139</v>
      </c>
      <c r="N35" s="62">
        <v>6</v>
      </c>
      <c r="O35" s="63">
        <v>717</v>
      </c>
      <c r="P35" s="10">
        <v>1.1409395973154361</v>
      </c>
      <c r="Q35">
        <v>8.3221476510067109</v>
      </c>
      <c r="R35">
        <v>1.0738255033557047</v>
      </c>
      <c r="S35">
        <v>94.117647058823522</v>
      </c>
      <c r="T35">
        <v>12.903225806451612</v>
      </c>
      <c r="U35" s="10">
        <v>5.6737588652482268E-2</v>
      </c>
      <c r="V35">
        <v>1.6170212765957446</v>
      </c>
      <c r="W35">
        <v>5.6737588652482268E-2</v>
      </c>
      <c r="X35">
        <v>100</v>
      </c>
      <c r="Y35">
        <v>3.5087719298245612</v>
      </c>
    </row>
    <row r="36" spans="1:25" x14ac:dyDescent="0.3">
      <c r="A36" t="s">
        <v>361</v>
      </c>
      <c r="C36">
        <f>MEDIAN(C4:C33)</f>
        <v>3.8481215729041702</v>
      </c>
      <c r="D36">
        <f t="shared" ref="D36:L36" si="1">MEDIAN(D4:D33)</f>
        <v>9.2306023798576113</v>
      </c>
      <c r="E36">
        <f t="shared" si="1"/>
        <v>1.402078667505809</v>
      </c>
      <c r="F36">
        <f t="shared" si="1"/>
        <v>43.44072333202768</v>
      </c>
      <c r="G36">
        <f t="shared" si="1"/>
        <v>17.431674927205513</v>
      </c>
      <c r="H36" s="65">
        <f t="shared" si="1"/>
        <v>0.31778314478200076</v>
      </c>
      <c r="I36">
        <f t="shared" si="1"/>
        <v>1.2262134934364506</v>
      </c>
      <c r="J36">
        <f t="shared" si="1"/>
        <v>0.17981393167070597</v>
      </c>
      <c r="K36">
        <f t="shared" si="1"/>
        <v>42.148760330578511</v>
      </c>
      <c r="L36">
        <f t="shared" si="1"/>
        <v>14.634146341463413</v>
      </c>
      <c r="N36" s="62">
        <v>6</v>
      </c>
      <c r="O36" s="63">
        <v>882</v>
      </c>
      <c r="P36" s="10">
        <v>4.8691012172753041</v>
      </c>
      <c r="Q36">
        <v>11.972652993163248</v>
      </c>
      <c r="R36">
        <v>0.76705019176254796</v>
      </c>
      <c r="S36">
        <v>15.753424657534246</v>
      </c>
      <c r="T36">
        <v>6.4066852367688023</v>
      </c>
      <c r="U36" s="10">
        <v>3.7738697260170581E-2</v>
      </c>
      <c r="V36">
        <v>0.11321609178051174</v>
      </c>
      <c r="W36">
        <v>1.5095478904068231E-2</v>
      </c>
      <c r="X36">
        <v>28.571428571428569</v>
      </c>
      <c r="Y36">
        <v>11.76470588235294</v>
      </c>
    </row>
    <row r="37" spans="1:25" x14ac:dyDescent="0.3">
      <c r="N37" s="62">
        <v>6</v>
      </c>
      <c r="O37" s="63">
        <v>885</v>
      </c>
      <c r="P37" s="10">
        <v>3.4784419912518225</v>
      </c>
      <c r="Q37">
        <v>3.7908769006456988</v>
      </c>
      <c r="R37">
        <v>0.64569881274734431</v>
      </c>
      <c r="S37">
        <v>18.562874251497004</v>
      </c>
      <c r="T37">
        <v>17.032967032967033</v>
      </c>
      <c r="U37" s="10">
        <v>0.89906965835352981</v>
      </c>
      <c r="V37">
        <v>3.2288327730435462</v>
      </c>
      <c r="W37">
        <v>0.17981393167070597</v>
      </c>
      <c r="X37">
        <v>20</v>
      </c>
      <c r="Y37">
        <v>5.5690072639225177</v>
      </c>
    </row>
    <row r="38" spans="1:25" x14ac:dyDescent="0.3">
      <c r="N38" s="62">
        <v>6</v>
      </c>
      <c r="O38" s="63">
        <v>1003</v>
      </c>
      <c r="P38" s="10">
        <v>6.2271062271062272</v>
      </c>
      <c r="Q38">
        <v>14.338042909471479</v>
      </c>
      <c r="R38">
        <v>1.5175300889586603</v>
      </c>
      <c r="S38">
        <v>24.369747899159663</v>
      </c>
      <c r="T38">
        <v>10.583941605839415</v>
      </c>
      <c r="U38" s="10">
        <v>0.37297060114085123</v>
      </c>
      <c r="V38">
        <v>5.0021939447125936</v>
      </c>
      <c r="W38">
        <v>0.18071299490717924</v>
      </c>
      <c r="X38">
        <v>1.4905149051490514</v>
      </c>
      <c r="Y38">
        <v>4.8245614035087714</v>
      </c>
    </row>
    <row r="39" spans="1:25" x14ac:dyDescent="0.3">
      <c r="N39" s="62">
        <v>6</v>
      </c>
      <c r="O39" s="63">
        <v>1075</v>
      </c>
      <c r="P39" s="10">
        <v>5.2789303826648224</v>
      </c>
      <c r="Q39">
        <v>18.215767634854771</v>
      </c>
      <c r="R39">
        <v>4.2646380820654679</v>
      </c>
      <c r="S39">
        <v>80.786026200873366</v>
      </c>
      <c r="T39">
        <v>23.411794482409519</v>
      </c>
      <c r="U39" s="10">
        <v>0.31778314478200076</v>
      </c>
      <c r="V39">
        <v>1.232998601754163</v>
      </c>
      <c r="W39">
        <v>0.29236049319944074</v>
      </c>
      <c r="X39">
        <v>92</v>
      </c>
      <c r="Y39">
        <v>23.711340206185564</v>
      </c>
    </row>
  </sheetData>
  <mergeCells count="8">
    <mergeCell ref="P28:T28"/>
    <mergeCell ref="U28:Y28"/>
    <mergeCell ref="C2:G2"/>
    <mergeCell ref="H2:L2"/>
    <mergeCell ref="P2:T2"/>
    <mergeCell ref="U2:Y2"/>
    <mergeCell ref="P15:T15"/>
    <mergeCell ref="U15:Y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E2EB-BF8F-4990-9220-4AA132B6182C}">
  <dimension ref="A1:AF302"/>
  <sheetViews>
    <sheetView workbookViewId="0">
      <selection activeCell="M4" sqref="M4"/>
    </sheetView>
  </sheetViews>
  <sheetFormatPr defaultRowHeight="14.4" x14ac:dyDescent="0.3"/>
  <cols>
    <col min="12" max="12" width="11.33203125" customWidth="1"/>
    <col min="13" max="13" width="10.33203125" customWidth="1"/>
    <col min="14" max="14" width="21.21875" customWidth="1"/>
    <col min="15" max="15" width="20.77734375" customWidth="1"/>
    <col min="29" max="29" width="11.5546875" customWidth="1"/>
    <col min="30" max="30" width="10.5546875" customWidth="1"/>
    <col min="31" max="31" width="21.88671875" customWidth="1"/>
    <col min="32" max="32" width="20.88671875" customWidth="1"/>
  </cols>
  <sheetData>
    <row r="1" spans="1:32" x14ac:dyDescent="0.3">
      <c r="A1" s="104" t="s">
        <v>851</v>
      </c>
      <c r="B1" s="104"/>
    </row>
    <row r="2" spans="1:32" x14ac:dyDescent="0.3">
      <c r="A2" s="102" t="s">
        <v>824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77"/>
      <c r="M2" s="77"/>
      <c r="N2" s="77"/>
      <c r="O2" s="77"/>
      <c r="P2" s="68"/>
      <c r="Q2" s="2"/>
      <c r="R2" s="102" t="s">
        <v>351</v>
      </c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78"/>
      <c r="AD2" s="78"/>
      <c r="AE2" s="78"/>
      <c r="AF2" s="78"/>
    </row>
    <row r="4" spans="1:32" x14ac:dyDescent="0.3">
      <c r="A4" t="s">
        <v>409</v>
      </c>
      <c r="B4" t="s">
        <v>2</v>
      </c>
      <c r="C4" t="s">
        <v>852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48</v>
      </c>
      <c r="K4" t="s">
        <v>853</v>
      </c>
      <c r="L4" t="s">
        <v>854</v>
      </c>
      <c r="M4" s="68" t="s">
        <v>855</v>
      </c>
      <c r="N4" s="84" t="s">
        <v>1439</v>
      </c>
      <c r="O4" s="2" t="s">
        <v>1440</v>
      </c>
      <c r="R4" t="s">
        <v>409</v>
      </c>
      <c r="S4" t="s">
        <v>2</v>
      </c>
      <c r="T4" t="s">
        <v>852</v>
      </c>
      <c r="U4" t="s">
        <v>5</v>
      </c>
      <c r="V4" t="s">
        <v>6</v>
      </c>
      <c r="W4" t="s">
        <v>7</v>
      </c>
      <c r="X4" t="s">
        <v>8</v>
      </c>
      <c r="Y4" t="s">
        <v>9</v>
      </c>
      <c r="Z4" t="s">
        <v>10</v>
      </c>
      <c r="AA4" t="s">
        <v>48</v>
      </c>
      <c r="AB4" t="s">
        <v>853</v>
      </c>
      <c r="AC4" t="s">
        <v>854</v>
      </c>
      <c r="AD4" s="68" t="s">
        <v>855</v>
      </c>
      <c r="AE4" s="84" t="s">
        <v>1439</v>
      </c>
      <c r="AF4" s="2" t="s">
        <v>1440</v>
      </c>
    </row>
    <row r="5" spans="1:32" x14ac:dyDescent="0.3">
      <c r="B5" t="s">
        <v>856</v>
      </c>
      <c r="C5" t="s">
        <v>857</v>
      </c>
      <c r="D5">
        <v>14363</v>
      </c>
      <c r="E5">
        <v>13716</v>
      </c>
      <c r="F5">
        <v>647</v>
      </c>
      <c r="G5" t="s">
        <v>858</v>
      </c>
      <c r="H5" t="s">
        <v>859</v>
      </c>
      <c r="I5" t="s">
        <v>860</v>
      </c>
      <c r="J5" t="s">
        <v>861</v>
      </c>
      <c r="K5">
        <v>378</v>
      </c>
      <c r="L5">
        <f>(F5-K5)</f>
        <v>269</v>
      </c>
      <c r="M5">
        <f>L5/D5*100</f>
        <v>1.8728677852816265</v>
      </c>
      <c r="S5" t="s">
        <v>862</v>
      </c>
      <c r="T5" t="s">
        <v>863</v>
      </c>
      <c r="U5">
        <v>17967</v>
      </c>
      <c r="V5">
        <v>17623</v>
      </c>
      <c r="W5">
        <v>344</v>
      </c>
      <c r="X5" t="s">
        <v>864</v>
      </c>
      <c r="Y5" t="s">
        <v>865</v>
      </c>
      <c r="Z5" t="s">
        <v>866</v>
      </c>
      <c r="AA5" t="s">
        <v>867</v>
      </c>
      <c r="AB5">
        <v>32</v>
      </c>
      <c r="AC5">
        <f>(W5-AB5)</f>
        <v>312</v>
      </c>
      <c r="AD5">
        <f>AC5/U5*100</f>
        <v>1.7365169477375189</v>
      </c>
    </row>
    <row r="6" spans="1:32" x14ac:dyDescent="0.3">
      <c r="A6" t="s">
        <v>120</v>
      </c>
      <c r="B6" t="s">
        <v>2</v>
      </c>
      <c r="C6" t="s">
        <v>852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10</v>
      </c>
      <c r="J6" t="s">
        <v>48</v>
      </c>
      <c r="K6" t="s">
        <v>853</v>
      </c>
      <c r="R6" t="s">
        <v>120</v>
      </c>
      <c r="S6" t="s">
        <v>2</v>
      </c>
      <c r="T6" t="s">
        <v>852</v>
      </c>
      <c r="U6" t="s">
        <v>5</v>
      </c>
      <c r="V6" t="s">
        <v>6</v>
      </c>
      <c r="W6" t="s">
        <v>7</v>
      </c>
      <c r="X6" t="s">
        <v>8</v>
      </c>
      <c r="Y6" t="s">
        <v>9</v>
      </c>
      <c r="Z6" t="s">
        <v>10</v>
      </c>
      <c r="AA6" t="s">
        <v>48</v>
      </c>
      <c r="AB6" t="s">
        <v>853</v>
      </c>
    </row>
    <row r="7" spans="1:32" x14ac:dyDescent="0.3">
      <c r="B7" t="s">
        <v>856</v>
      </c>
      <c r="C7" t="s">
        <v>857</v>
      </c>
      <c r="D7">
        <v>14366</v>
      </c>
      <c r="E7">
        <v>13613</v>
      </c>
      <c r="F7">
        <v>753</v>
      </c>
      <c r="G7" t="s">
        <v>868</v>
      </c>
      <c r="H7" t="s">
        <v>869</v>
      </c>
      <c r="I7" t="s">
        <v>860</v>
      </c>
      <c r="J7" t="s">
        <v>861</v>
      </c>
      <c r="K7">
        <v>492</v>
      </c>
      <c r="L7">
        <f>(F7-K7)</f>
        <v>261</v>
      </c>
      <c r="M7">
        <f>L7/D5*100</f>
        <v>1.8171691150873772</v>
      </c>
      <c r="S7" t="s">
        <v>862</v>
      </c>
      <c r="T7" t="s">
        <v>863</v>
      </c>
      <c r="U7">
        <v>17946</v>
      </c>
      <c r="V7">
        <v>17269</v>
      </c>
      <c r="W7">
        <v>677</v>
      </c>
      <c r="X7" t="s">
        <v>870</v>
      </c>
      <c r="Y7" t="s">
        <v>871</v>
      </c>
      <c r="Z7" t="s">
        <v>866</v>
      </c>
      <c r="AA7" t="s">
        <v>867</v>
      </c>
      <c r="AB7">
        <v>117</v>
      </c>
      <c r="AC7">
        <f>(W7-AB7)</f>
        <v>560</v>
      </c>
      <c r="AD7">
        <f>AC7/U5*100</f>
        <v>3.1168252908109308</v>
      </c>
    </row>
    <row r="8" spans="1:32" x14ac:dyDescent="0.3">
      <c r="A8" t="s">
        <v>424</v>
      </c>
      <c r="B8" t="s">
        <v>2</v>
      </c>
      <c r="C8" t="s">
        <v>852</v>
      </c>
      <c r="D8" t="s">
        <v>5</v>
      </c>
      <c r="E8" t="s">
        <v>6</v>
      </c>
      <c r="F8" t="s">
        <v>7</v>
      </c>
      <c r="G8" t="s">
        <v>8</v>
      </c>
      <c r="H8" t="s">
        <v>9</v>
      </c>
      <c r="I8" t="s">
        <v>10</v>
      </c>
      <c r="J8" t="s">
        <v>48</v>
      </c>
      <c r="K8" t="s">
        <v>853</v>
      </c>
      <c r="R8" t="s">
        <v>424</v>
      </c>
      <c r="S8" t="s">
        <v>2</v>
      </c>
      <c r="T8" t="s">
        <v>852</v>
      </c>
      <c r="U8" t="s">
        <v>5</v>
      </c>
      <c r="V8" t="s">
        <v>6</v>
      </c>
      <c r="W8" t="s">
        <v>7</v>
      </c>
      <c r="X8" t="s">
        <v>8</v>
      </c>
      <c r="Y8" t="s">
        <v>9</v>
      </c>
      <c r="Z8" t="s">
        <v>10</v>
      </c>
      <c r="AA8" t="s">
        <v>48</v>
      </c>
      <c r="AB8" t="s">
        <v>853</v>
      </c>
    </row>
    <row r="9" spans="1:32" x14ac:dyDescent="0.3">
      <c r="B9" t="s">
        <v>856</v>
      </c>
      <c r="C9" t="s">
        <v>857</v>
      </c>
      <c r="D9">
        <v>231</v>
      </c>
      <c r="E9">
        <v>109</v>
      </c>
      <c r="F9">
        <v>122</v>
      </c>
      <c r="G9" t="s">
        <v>872</v>
      </c>
      <c r="H9" t="s">
        <v>873</v>
      </c>
      <c r="I9" t="s">
        <v>860</v>
      </c>
      <c r="J9" t="s">
        <v>861</v>
      </c>
      <c r="K9">
        <v>79</v>
      </c>
      <c r="L9">
        <f>(F9-K9)</f>
        <v>43</v>
      </c>
      <c r="M9">
        <f>L9/D5*100</f>
        <v>0.29938035229408899</v>
      </c>
      <c r="N9">
        <f>L9/L5*100</f>
        <v>15.985130111524162</v>
      </c>
      <c r="O9">
        <f>M9/M7*100</f>
        <v>16.475095785440612</v>
      </c>
      <c r="S9" t="s">
        <v>862</v>
      </c>
      <c r="T9" t="s">
        <v>863</v>
      </c>
      <c r="U9">
        <v>9051</v>
      </c>
      <c r="V9">
        <v>8750</v>
      </c>
      <c r="W9">
        <v>301</v>
      </c>
      <c r="X9" t="s">
        <v>874</v>
      </c>
      <c r="Y9" t="s">
        <v>875</v>
      </c>
      <c r="Z9" t="s">
        <v>866</v>
      </c>
      <c r="AA9" t="s">
        <v>867</v>
      </c>
      <c r="AB9">
        <v>100</v>
      </c>
      <c r="AC9">
        <f>(W9-AB9)</f>
        <v>201</v>
      </c>
      <c r="AD9">
        <f>AC9/U5*100</f>
        <v>1.1187176490232094</v>
      </c>
      <c r="AE9">
        <f>AC9/AC5*100</f>
        <v>64.423076923076934</v>
      </c>
      <c r="AF9">
        <f>AD9/AD7*100</f>
        <v>35.892857142857146</v>
      </c>
    </row>
    <row r="10" spans="1:32" x14ac:dyDescent="0.3">
      <c r="A10" s="103" t="s">
        <v>876</v>
      </c>
      <c r="B10" s="103"/>
      <c r="C10" s="103"/>
    </row>
    <row r="12" spans="1:32" x14ac:dyDescent="0.3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</row>
    <row r="14" spans="1:32" x14ac:dyDescent="0.3">
      <c r="A14" t="s">
        <v>409</v>
      </c>
      <c r="B14" t="s">
        <v>2</v>
      </c>
      <c r="C14" t="s">
        <v>852</v>
      </c>
      <c r="D14" t="s">
        <v>5</v>
      </c>
      <c r="E14" t="s">
        <v>6</v>
      </c>
      <c r="F14" t="s">
        <v>7</v>
      </c>
      <c r="G14" t="s">
        <v>8</v>
      </c>
      <c r="H14" t="s">
        <v>9</v>
      </c>
      <c r="I14" t="s">
        <v>10</v>
      </c>
      <c r="J14" t="s">
        <v>48</v>
      </c>
      <c r="K14" t="s">
        <v>853</v>
      </c>
      <c r="L14" t="s">
        <v>854</v>
      </c>
      <c r="M14" s="68" t="s">
        <v>855</v>
      </c>
      <c r="N14" s="84" t="s">
        <v>1439</v>
      </c>
      <c r="O14" s="2" t="s">
        <v>1440</v>
      </c>
    </row>
    <row r="15" spans="1:32" x14ac:dyDescent="0.3">
      <c r="B15" t="s">
        <v>877</v>
      </c>
      <c r="C15" t="s">
        <v>878</v>
      </c>
      <c r="D15">
        <v>10874</v>
      </c>
      <c r="E15">
        <v>10727</v>
      </c>
      <c r="F15">
        <v>147</v>
      </c>
      <c r="G15" t="s">
        <v>879</v>
      </c>
      <c r="H15" t="s">
        <v>880</v>
      </c>
      <c r="I15" t="s">
        <v>881</v>
      </c>
      <c r="J15" t="s">
        <v>882</v>
      </c>
      <c r="K15">
        <v>115</v>
      </c>
      <c r="L15">
        <f>(F15-K15)</f>
        <v>32</v>
      </c>
      <c r="M15">
        <f>L15/D15*100</f>
        <v>0.29427993378701489</v>
      </c>
    </row>
    <row r="16" spans="1:32" x14ac:dyDescent="0.3">
      <c r="A16" t="s">
        <v>120</v>
      </c>
      <c r="B16" t="s">
        <v>2</v>
      </c>
      <c r="C16" t="s">
        <v>852</v>
      </c>
      <c r="D16" t="s">
        <v>5</v>
      </c>
      <c r="E16" t="s">
        <v>6</v>
      </c>
      <c r="F16" t="s">
        <v>7</v>
      </c>
      <c r="G16" t="s">
        <v>8</v>
      </c>
      <c r="H16" t="s">
        <v>9</v>
      </c>
      <c r="I16" t="s">
        <v>10</v>
      </c>
      <c r="J16" t="s">
        <v>48</v>
      </c>
      <c r="K16" t="s">
        <v>853</v>
      </c>
    </row>
    <row r="17" spans="1:32" x14ac:dyDescent="0.3">
      <c r="B17" t="s">
        <v>877</v>
      </c>
      <c r="C17" t="s">
        <v>878</v>
      </c>
      <c r="D17">
        <v>10886</v>
      </c>
      <c r="E17">
        <v>10348</v>
      </c>
      <c r="F17">
        <v>538</v>
      </c>
      <c r="G17" t="s">
        <v>883</v>
      </c>
      <c r="H17" t="s">
        <v>884</v>
      </c>
      <c r="I17" t="s">
        <v>881</v>
      </c>
      <c r="J17" t="s">
        <v>882</v>
      </c>
      <c r="K17">
        <v>306</v>
      </c>
      <c r="L17">
        <f>F17-K17</f>
        <v>232</v>
      </c>
      <c r="M17">
        <f>L17/D15*100</f>
        <v>2.1335295199558577</v>
      </c>
    </row>
    <row r="18" spans="1:32" x14ac:dyDescent="0.3">
      <c r="A18" t="s">
        <v>424</v>
      </c>
      <c r="B18" t="s">
        <v>2</v>
      </c>
      <c r="C18" t="s">
        <v>852</v>
      </c>
      <c r="D18" t="s">
        <v>5</v>
      </c>
      <c r="E18" t="s">
        <v>6</v>
      </c>
      <c r="F18" t="s">
        <v>7</v>
      </c>
      <c r="G18" t="s">
        <v>8</v>
      </c>
      <c r="H18" t="s">
        <v>9</v>
      </c>
      <c r="I18" t="s">
        <v>10</v>
      </c>
      <c r="J18" t="s">
        <v>48</v>
      </c>
      <c r="K18" t="s">
        <v>853</v>
      </c>
    </row>
    <row r="19" spans="1:32" x14ac:dyDescent="0.3">
      <c r="B19" t="s">
        <v>877</v>
      </c>
      <c r="C19" t="s">
        <v>878</v>
      </c>
      <c r="D19">
        <v>67</v>
      </c>
      <c r="E19">
        <v>49</v>
      </c>
      <c r="F19">
        <v>18</v>
      </c>
      <c r="G19" t="s">
        <v>885</v>
      </c>
      <c r="H19" t="s">
        <v>886</v>
      </c>
      <c r="I19" t="s">
        <v>881</v>
      </c>
      <c r="J19" t="s">
        <v>882</v>
      </c>
      <c r="K19">
        <v>11</v>
      </c>
      <c r="L19">
        <f>F19-K19</f>
        <v>7</v>
      </c>
      <c r="M19">
        <f>L19/D15*100</f>
        <v>6.4373735515909511E-2</v>
      </c>
      <c r="N19">
        <f>L19/L15*100</f>
        <v>21.875</v>
      </c>
      <c r="O19">
        <f>M19/M17*100</f>
        <v>3.0172413793103452</v>
      </c>
    </row>
    <row r="22" spans="1:32" x14ac:dyDescent="0.3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</row>
    <row r="24" spans="1:32" x14ac:dyDescent="0.3">
      <c r="A24" t="s">
        <v>409</v>
      </c>
      <c r="B24" t="s">
        <v>2</v>
      </c>
      <c r="C24" t="s">
        <v>852</v>
      </c>
      <c r="D24" t="s">
        <v>5</v>
      </c>
      <c r="E24" t="s">
        <v>6</v>
      </c>
      <c r="F24" t="s">
        <v>7</v>
      </c>
      <c r="G24" t="s">
        <v>8</v>
      </c>
      <c r="H24" t="s">
        <v>9</v>
      </c>
      <c r="I24" t="s">
        <v>10</v>
      </c>
      <c r="J24" t="s">
        <v>48</v>
      </c>
      <c r="K24" t="s">
        <v>853</v>
      </c>
      <c r="L24" t="s">
        <v>854</v>
      </c>
      <c r="M24" s="68" t="s">
        <v>855</v>
      </c>
      <c r="N24" s="84" t="s">
        <v>1439</v>
      </c>
      <c r="O24" s="2" t="s">
        <v>1440</v>
      </c>
      <c r="R24" t="s">
        <v>409</v>
      </c>
      <c r="S24" t="s">
        <v>2</v>
      </c>
      <c r="T24" t="s">
        <v>852</v>
      </c>
      <c r="U24" t="s">
        <v>5</v>
      </c>
      <c r="V24" t="s">
        <v>6</v>
      </c>
      <c r="W24" t="s">
        <v>7</v>
      </c>
      <c r="X24" t="s">
        <v>8</v>
      </c>
      <c r="Y24" t="s">
        <v>9</v>
      </c>
      <c r="Z24" t="s">
        <v>10</v>
      </c>
      <c r="AA24" t="s">
        <v>48</v>
      </c>
      <c r="AB24" t="s">
        <v>853</v>
      </c>
      <c r="AC24" t="s">
        <v>854</v>
      </c>
      <c r="AD24" s="68" t="s">
        <v>855</v>
      </c>
      <c r="AE24" s="84" t="s">
        <v>1439</v>
      </c>
      <c r="AF24" s="2" t="s">
        <v>1440</v>
      </c>
    </row>
    <row r="25" spans="1:32" x14ac:dyDescent="0.3">
      <c r="B25" t="s">
        <v>887</v>
      </c>
      <c r="C25" t="s">
        <v>888</v>
      </c>
      <c r="D25">
        <v>11285</v>
      </c>
      <c r="E25">
        <v>11089</v>
      </c>
      <c r="F25">
        <v>196</v>
      </c>
      <c r="G25" t="s">
        <v>889</v>
      </c>
      <c r="H25" t="s">
        <v>890</v>
      </c>
      <c r="I25" t="s">
        <v>891</v>
      </c>
      <c r="J25" t="s">
        <v>892</v>
      </c>
      <c r="K25">
        <v>21</v>
      </c>
      <c r="L25">
        <f>F25-K25</f>
        <v>175</v>
      </c>
      <c r="M25">
        <f>L25/D25*100</f>
        <v>1.5507310589277801</v>
      </c>
      <c r="S25" t="s">
        <v>893</v>
      </c>
      <c r="T25" t="s">
        <v>894</v>
      </c>
      <c r="U25">
        <v>12232</v>
      </c>
      <c r="V25">
        <v>12039</v>
      </c>
      <c r="W25">
        <v>193</v>
      </c>
      <c r="X25" t="s">
        <v>895</v>
      </c>
      <c r="Y25" t="s">
        <v>896</v>
      </c>
      <c r="Z25" t="s">
        <v>897</v>
      </c>
      <c r="AA25" t="s">
        <v>898</v>
      </c>
      <c r="AB25">
        <v>36</v>
      </c>
      <c r="AC25">
        <f>(W25-AB25)</f>
        <v>157</v>
      </c>
      <c r="AD25">
        <f>AC25/U25*100</f>
        <v>1.2835186396337475</v>
      </c>
    </row>
    <row r="26" spans="1:32" x14ac:dyDescent="0.3">
      <c r="A26" t="s">
        <v>120</v>
      </c>
      <c r="B26" t="s">
        <v>2</v>
      </c>
      <c r="C26" t="s">
        <v>852</v>
      </c>
      <c r="D26" t="s">
        <v>5</v>
      </c>
      <c r="E26" t="s">
        <v>6</v>
      </c>
      <c r="F26" t="s">
        <v>7</v>
      </c>
      <c r="G26" t="s">
        <v>8</v>
      </c>
      <c r="H26" t="s">
        <v>9</v>
      </c>
      <c r="I26" t="s">
        <v>10</v>
      </c>
      <c r="J26" t="s">
        <v>48</v>
      </c>
      <c r="K26" t="s">
        <v>853</v>
      </c>
      <c r="R26" t="s">
        <v>120</v>
      </c>
      <c r="S26" t="s">
        <v>2</v>
      </c>
      <c r="T26" t="s">
        <v>852</v>
      </c>
      <c r="U26" t="s">
        <v>5</v>
      </c>
      <c r="V26" t="s">
        <v>6</v>
      </c>
      <c r="W26" t="s">
        <v>7</v>
      </c>
      <c r="X26" t="s">
        <v>8</v>
      </c>
      <c r="Y26" t="s">
        <v>9</v>
      </c>
      <c r="Z26" t="s">
        <v>10</v>
      </c>
      <c r="AA26" t="s">
        <v>48</v>
      </c>
      <c r="AB26" t="s">
        <v>853</v>
      </c>
    </row>
    <row r="27" spans="1:32" x14ac:dyDescent="0.3">
      <c r="B27" t="s">
        <v>887</v>
      </c>
      <c r="C27" t="s">
        <v>888</v>
      </c>
      <c r="D27">
        <v>11252</v>
      </c>
      <c r="E27">
        <v>10491</v>
      </c>
      <c r="F27">
        <v>761</v>
      </c>
      <c r="G27" t="s">
        <v>899</v>
      </c>
      <c r="H27" t="s">
        <v>900</v>
      </c>
      <c r="I27" t="s">
        <v>891</v>
      </c>
      <c r="J27" t="s">
        <v>892</v>
      </c>
      <c r="K27">
        <v>229</v>
      </c>
      <c r="L27">
        <f>F27-K27</f>
        <v>532</v>
      </c>
      <c r="M27">
        <f>L27/D25*100</f>
        <v>4.7142224191404525</v>
      </c>
      <c r="S27" t="s">
        <v>893</v>
      </c>
      <c r="T27" t="s">
        <v>894</v>
      </c>
      <c r="U27">
        <v>12237</v>
      </c>
      <c r="V27">
        <v>12037</v>
      </c>
      <c r="W27">
        <v>200</v>
      </c>
      <c r="X27" t="s">
        <v>901</v>
      </c>
      <c r="Y27" t="s">
        <v>902</v>
      </c>
      <c r="Z27" t="s">
        <v>897</v>
      </c>
      <c r="AA27" t="s">
        <v>898</v>
      </c>
      <c r="AB27">
        <v>37</v>
      </c>
      <c r="AC27">
        <f>(W27-AB27)</f>
        <v>163</v>
      </c>
      <c r="AD27">
        <f>AC27/U25*100</f>
        <v>1.3325703073904511</v>
      </c>
    </row>
    <row r="28" spans="1:32" x14ac:dyDescent="0.3">
      <c r="A28" t="s">
        <v>424</v>
      </c>
      <c r="B28" t="s">
        <v>2</v>
      </c>
      <c r="C28" t="s">
        <v>852</v>
      </c>
      <c r="D28" t="s">
        <v>5</v>
      </c>
      <c r="E28" t="s">
        <v>6</v>
      </c>
      <c r="F28" t="s">
        <v>7</v>
      </c>
      <c r="G28" t="s">
        <v>8</v>
      </c>
      <c r="H28" t="s">
        <v>9</v>
      </c>
      <c r="I28" t="s">
        <v>10</v>
      </c>
      <c r="J28" t="s">
        <v>48</v>
      </c>
      <c r="K28" t="s">
        <v>853</v>
      </c>
      <c r="R28" t="s">
        <v>424</v>
      </c>
      <c r="S28" t="s">
        <v>2</v>
      </c>
      <c r="T28" t="s">
        <v>852</v>
      </c>
      <c r="U28" t="s">
        <v>5</v>
      </c>
      <c r="V28" t="s">
        <v>6</v>
      </c>
      <c r="W28" t="s">
        <v>7</v>
      </c>
      <c r="X28" t="s">
        <v>8</v>
      </c>
      <c r="Y28" t="s">
        <v>9</v>
      </c>
      <c r="Z28" t="s">
        <v>10</v>
      </c>
      <c r="AA28" t="s">
        <v>48</v>
      </c>
      <c r="AB28" t="s">
        <v>853</v>
      </c>
    </row>
    <row r="29" spans="1:32" x14ac:dyDescent="0.3">
      <c r="B29" t="s">
        <v>887</v>
      </c>
      <c r="C29" t="s">
        <v>888</v>
      </c>
      <c r="D29">
        <v>207</v>
      </c>
      <c r="E29">
        <v>133</v>
      </c>
      <c r="F29">
        <v>74</v>
      </c>
      <c r="G29" t="s">
        <v>903</v>
      </c>
      <c r="H29" t="s">
        <v>904</v>
      </c>
      <c r="I29" t="s">
        <v>891</v>
      </c>
      <c r="J29" t="s">
        <v>892</v>
      </c>
      <c r="K29">
        <v>13</v>
      </c>
      <c r="L29">
        <f>F29-K29</f>
        <v>61</v>
      </c>
      <c r="M29">
        <f>L29/D25*100</f>
        <v>0.54054054054054057</v>
      </c>
      <c r="N29">
        <f>L29/L25*100</f>
        <v>34.857142857142861</v>
      </c>
      <c r="O29">
        <f>M29/M27*100</f>
        <v>11.466165413533833</v>
      </c>
      <c r="S29" t="s">
        <v>893</v>
      </c>
      <c r="T29" t="s">
        <v>894</v>
      </c>
      <c r="U29">
        <v>51</v>
      </c>
      <c r="V29">
        <v>29</v>
      </c>
      <c r="W29">
        <v>22</v>
      </c>
      <c r="X29" t="s">
        <v>905</v>
      </c>
      <c r="Y29" t="s">
        <v>906</v>
      </c>
      <c r="Z29" t="s">
        <v>897</v>
      </c>
      <c r="AA29" t="s">
        <v>898</v>
      </c>
      <c r="AB29">
        <v>13</v>
      </c>
      <c r="AC29">
        <f>(W29-AB29)</f>
        <v>9</v>
      </c>
      <c r="AD29">
        <f>AC29/U25*100</f>
        <v>7.3577501635055595E-2</v>
      </c>
      <c r="AE29">
        <f>AC29/AC25*100</f>
        <v>5.7324840764331215</v>
      </c>
      <c r="AF29">
        <f>AD29/AD27*100</f>
        <v>5.5214723926380378</v>
      </c>
    </row>
    <row r="32" spans="1:32" x14ac:dyDescent="0.3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</row>
    <row r="34" spans="1:32" x14ac:dyDescent="0.3">
      <c r="A34" t="s">
        <v>409</v>
      </c>
      <c r="B34" t="s">
        <v>2</v>
      </c>
      <c r="C34" t="s">
        <v>852</v>
      </c>
      <c r="D34" t="s">
        <v>5</v>
      </c>
      <c r="E34" t="s">
        <v>6</v>
      </c>
      <c r="F34" t="s">
        <v>7</v>
      </c>
      <c r="G34" t="s">
        <v>8</v>
      </c>
      <c r="H34" t="s">
        <v>9</v>
      </c>
      <c r="I34" t="s">
        <v>10</v>
      </c>
      <c r="J34" t="s">
        <v>48</v>
      </c>
      <c r="K34" t="s">
        <v>853</v>
      </c>
      <c r="L34" t="s">
        <v>854</v>
      </c>
      <c r="M34" s="68" t="s">
        <v>855</v>
      </c>
      <c r="N34" s="84" t="s">
        <v>1439</v>
      </c>
      <c r="O34" s="2" t="s">
        <v>1440</v>
      </c>
      <c r="R34" t="s">
        <v>409</v>
      </c>
      <c r="S34" t="s">
        <v>2</v>
      </c>
      <c r="T34" t="s">
        <v>852</v>
      </c>
      <c r="U34" t="s">
        <v>5</v>
      </c>
      <c r="V34" t="s">
        <v>6</v>
      </c>
      <c r="W34" t="s">
        <v>7</v>
      </c>
      <c r="X34" t="s">
        <v>8</v>
      </c>
      <c r="Y34" t="s">
        <v>9</v>
      </c>
      <c r="Z34" t="s">
        <v>10</v>
      </c>
      <c r="AA34" t="s">
        <v>48</v>
      </c>
      <c r="AB34" t="s">
        <v>853</v>
      </c>
      <c r="AC34" t="s">
        <v>854</v>
      </c>
      <c r="AD34" s="68" t="s">
        <v>855</v>
      </c>
      <c r="AE34" s="84" t="s">
        <v>1439</v>
      </c>
      <c r="AF34" s="2" t="s">
        <v>1440</v>
      </c>
    </row>
    <row r="35" spans="1:32" x14ac:dyDescent="0.3">
      <c r="B35" t="s">
        <v>907</v>
      </c>
      <c r="C35" t="s">
        <v>908</v>
      </c>
      <c r="D35">
        <v>21024</v>
      </c>
      <c r="E35">
        <v>20545</v>
      </c>
      <c r="F35">
        <v>479</v>
      </c>
      <c r="G35" t="s">
        <v>909</v>
      </c>
      <c r="H35" t="s">
        <v>910</v>
      </c>
      <c r="I35" t="s">
        <v>911</v>
      </c>
      <c r="J35" t="s">
        <v>912</v>
      </c>
      <c r="K35">
        <v>109</v>
      </c>
      <c r="L35">
        <f>F35-K35</f>
        <v>370</v>
      </c>
      <c r="M35">
        <f>L35/D35*100</f>
        <v>1.7598934550989345</v>
      </c>
      <c r="S35" t="s">
        <v>913</v>
      </c>
      <c r="T35" t="s">
        <v>914</v>
      </c>
      <c r="U35">
        <v>16077</v>
      </c>
      <c r="V35">
        <v>15974</v>
      </c>
      <c r="W35">
        <v>103</v>
      </c>
      <c r="X35" t="s">
        <v>915</v>
      </c>
      <c r="Y35" t="s">
        <v>916</v>
      </c>
      <c r="Z35" t="s">
        <v>917</v>
      </c>
      <c r="AA35" t="s">
        <v>918</v>
      </c>
      <c r="AB35">
        <v>34</v>
      </c>
      <c r="AC35">
        <f>(W35-AB35)</f>
        <v>69</v>
      </c>
      <c r="AD35">
        <f>AC35/U35*100</f>
        <v>0.42918454935622319</v>
      </c>
    </row>
    <row r="36" spans="1:32" x14ac:dyDescent="0.3">
      <c r="A36" t="s">
        <v>120</v>
      </c>
      <c r="B36" t="s">
        <v>2</v>
      </c>
      <c r="C36" t="s">
        <v>852</v>
      </c>
      <c r="D36" t="s">
        <v>5</v>
      </c>
      <c r="E36" t="s">
        <v>6</v>
      </c>
      <c r="F36" t="s">
        <v>7</v>
      </c>
      <c r="G36" t="s">
        <v>8</v>
      </c>
      <c r="H36" t="s">
        <v>9</v>
      </c>
      <c r="I36" t="s">
        <v>10</v>
      </c>
      <c r="J36" t="s">
        <v>48</v>
      </c>
      <c r="K36" t="s">
        <v>853</v>
      </c>
      <c r="R36" t="s">
        <v>120</v>
      </c>
      <c r="S36" t="s">
        <v>2</v>
      </c>
      <c r="T36" t="s">
        <v>852</v>
      </c>
      <c r="U36" t="s">
        <v>5</v>
      </c>
      <c r="V36" t="s">
        <v>6</v>
      </c>
      <c r="W36" t="s">
        <v>7</v>
      </c>
      <c r="X36" t="s">
        <v>8</v>
      </c>
      <c r="Y36" t="s">
        <v>9</v>
      </c>
      <c r="Z36" t="s">
        <v>10</v>
      </c>
      <c r="AA36" t="s">
        <v>48</v>
      </c>
      <c r="AB36" t="s">
        <v>853</v>
      </c>
    </row>
    <row r="37" spans="1:32" x14ac:dyDescent="0.3">
      <c r="B37" t="s">
        <v>907</v>
      </c>
      <c r="C37" t="s">
        <v>908</v>
      </c>
      <c r="D37">
        <v>21025</v>
      </c>
      <c r="E37">
        <v>20487</v>
      </c>
      <c r="F37">
        <v>538</v>
      </c>
      <c r="G37" t="s">
        <v>919</v>
      </c>
      <c r="H37" t="s">
        <v>920</v>
      </c>
      <c r="I37" t="s">
        <v>911</v>
      </c>
      <c r="J37" t="s">
        <v>912</v>
      </c>
      <c r="K37">
        <v>223</v>
      </c>
      <c r="L37">
        <f>F37-K37</f>
        <v>315</v>
      </c>
      <c r="M37">
        <f>L37/D35*100</f>
        <v>1.4982876712328765</v>
      </c>
      <c r="S37" t="s">
        <v>913</v>
      </c>
      <c r="T37" t="s">
        <v>914</v>
      </c>
      <c r="U37">
        <v>16060</v>
      </c>
      <c r="V37">
        <v>15976</v>
      </c>
      <c r="W37">
        <v>84</v>
      </c>
      <c r="X37" t="s">
        <v>921</v>
      </c>
      <c r="Y37" t="s">
        <v>922</v>
      </c>
      <c r="Z37" t="s">
        <v>917</v>
      </c>
      <c r="AA37" t="s">
        <v>918</v>
      </c>
      <c r="AB37">
        <v>48</v>
      </c>
      <c r="AC37">
        <f>(W37-AB37)</f>
        <v>36</v>
      </c>
      <c r="AD37">
        <f>AC37/U35*100</f>
        <v>0.22392237357715994</v>
      </c>
    </row>
    <row r="38" spans="1:32" x14ac:dyDescent="0.3">
      <c r="A38" t="s">
        <v>424</v>
      </c>
      <c r="B38" t="s">
        <v>2</v>
      </c>
      <c r="C38" t="s">
        <v>852</v>
      </c>
      <c r="D38" t="s">
        <v>5</v>
      </c>
      <c r="E38" t="s">
        <v>6</v>
      </c>
      <c r="F38" t="s">
        <v>7</v>
      </c>
      <c r="G38" t="s">
        <v>8</v>
      </c>
      <c r="H38" t="s">
        <v>9</v>
      </c>
      <c r="I38" t="s">
        <v>10</v>
      </c>
      <c r="J38" t="s">
        <v>48</v>
      </c>
      <c r="K38" t="s">
        <v>853</v>
      </c>
      <c r="R38" t="s">
        <v>424</v>
      </c>
      <c r="S38" t="s">
        <v>2</v>
      </c>
      <c r="T38" t="s">
        <v>852</v>
      </c>
      <c r="U38" t="s">
        <v>5</v>
      </c>
      <c r="V38" t="s">
        <v>6</v>
      </c>
      <c r="W38" t="s">
        <v>7</v>
      </c>
      <c r="X38" t="s">
        <v>8</v>
      </c>
      <c r="Y38" t="s">
        <v>9</v>
      </c>
      <c r="Z38" t="s">
        <v>10</v>
      </c>
      <c r="AA38" t="s">
        <v>48</v>
      </c>
      <c r="AB38" t="s">
        <v>853</v>
      </c>
    </row>
    <row r="39" spans="1:32" x14ac:dyDescent="0.3">
      <c r="B39" t="s">
        <v>907</v>
      </c>
      <c r="C39" t="s">
        <v>908</v>
      </c>
      <c r="D39">
        <v>376</v>
      </c>
      <c r="E39">
        <v>319</v>
      </c>
      <c r="F39">
        <v>57</v>
      </c>
      <c r="G39" t="s">
        <v>697</v>
      </c>
      <c r="H39" t="s">
        <v>923</v>
      </c>
      <c r="I39" t="s">
        <v>911</v>
      </c>
      <c r="J39" t="s">
        <v>912</v>
      </c>
      <c r="K39">
        <v>6</v>
      </c>
      <c r="L39">
        <f>F39-K39</f>
        <v>51</v>
      </c>
      <c r="M39">
        <f>L39/D35*100</f>
        <v>0.24257990867579907</v>
      </c>
      <c r="N39">
        <f>L39/L35*100</f>
        <v>13.783783783783784</v>
      </c>
      <c r="O39">
        <f>M39/M37*100</f>
        <v>16.19047619047619</v>
      </c>
      <c r="S39" t="s">
        <v>913</v>
      </c>
      <c r="T39" t="s">
        <v>914</v>
      </c>
      <c r="U39">
        <v>58</v>
      </c>
      <c r="V39">
        <v>42</v>
      </c>
      <c r="W39">
        <v>16</v>
      </c>
      <c r="X39" t="s">
        <v>924</v>
      </c>
      <c r="Y39" t="s">
        <v>925</v>
      </c>
      <c r="Z39" t="s">
        <v>917</v>
      </c>
      <c r="AA39" t="s">
        <v>918</v>
      </c>
      <c r="AB39">
        <v>10</v>
      </c>
      <c r="AC39">
        <f>(W39-AB39)</f>
        <v>6</v>
      </c>
      <c r="AD39">
        <f>AC39/U35*100</f>
        <v>3.7320395596193323E-2</v>
      </c>
      <c r="AE39">
        <f>AC39/AC35*100</f>
        <v>8.695652173913043</v>
      </c>
      <c r="AF39">
        <f>AD39/AD37*100</f>
        <v>16.666666666666664</v>
      </c>
    </row>
    <row r="42" spans="1:32" x14ac:dyDescent="0.3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</row>
    <row r="44" spans="1:32" x14ac:dyDescent="0.3">
      <c r="A44" t="s">
        <v>409</v>
      </c>
      <c r="B44" t="s">
        <v>2</v>
      </c>
      <c r="C44" t="s">
        <v>852</v>
      </c>
      <c r="D44" t="s">
        <v>5</v>
      </c>
      <c r="E44" t="s">
        <v>6</v>
      </c>
      <c r="F44" t="s">
        <v>7</v>
      </c>
      <c r="G44" t="s">
        <v>8</v>
      </c>
      <c r="H44" t="s">
        <v>9</v>
      </c>
      <c r="I44" t="s">
        <v>10</v>
      </c>
      <c r="J44" t="s">
        <v>48</v>
      </c>
      <c r="K44" t="s">
        <v>853</v>
      </c>
      <c r="L44" t="s">
        <v>854</v>
      </c>
      <c r="M44" s="68" t="s">
        <v>855</v>
      </c>
      <c r="N44" s="84" t="s">
        <v>1439</v>
      </c>
      <c r="O44" s="2" t="s">
        <v>1440</v>
      </c>
      <c r="R44" t="s">
        <v>409</v>
      </c>
      <c r="S44" t="s">
        <v>2</v>
      </c>
      <c r="T44" t="s">
        <v>852</v>
      </c>
      <c r="U44" t="s">
        <v>5</v>
      </c>
      <c r="V44" t="s">
        <v>6</v>
      </c>
      <c r="W44" t="s">
        <v>7</v>
      </c>
      <c r="X44" t="s">
        <v>8</v>
      </c>
      <c r="Y44" t="s">
        <v>9</v>
      </c>
      <c r="Z44" t="s">
        <v>10</v>
      </c>
      <c r="AA44" t="s">
        <v>48</v>
      </c>
      <c r="AB44" t="s">
        <v>853</v>
      </c>
      <c r="AC44" t="s">
        <v>854</v>
      </c>
      <c r="AD44" s="68" t="s">
        <v>855</v>
      </c>
      <c r="AE44" s="84" t="s">
        <v>1439</v>
      </c>
      <c r="AF44" s="2" t="s">
        <v>1440</v>
      </c>
    </row>
    <row r="45" spans="1:32" x14ac:dyDescent="0.3">
      <c r="B45" t="s">
        <v>926</v>
      </c>
      <c r="C45" t="s">
        <v>927</v>
      </c>
      <c r="D45">
        <v>6671</v>
      </c>
      <c r="E45">
        <v>6559</v>
      </c>
      <c r="F45">
        <v>112</v>
      </c>
      <c r="G45" t="s">
        <v>928</v>
      </c>
      <c r="H45" t="s">
        <v>929</v>
      </c>
      <c r="I45" t="s">
        <v>930</v>
      </c>
      <c r="J45" t="s">
        <v>931</v>
      </c>
      <c r="K45">
        <v>7</v>
      </c>
      <c r="L45">
        <f>F45-K45</f>
        <v>105</v>
      </c>
      <c r="M45">
        <f>L45/D45*100</f>
        <v>1.5739769150052465</v>
      </c>
      <c r="S45" t="s">
        <v>932</v>
      </c>
      <c r="T45" t="s">
        <v>933</v>
      </c>
      <c r="U45">
        <v>18153</v>
      </c>
      <c r="V45">
        <v>18027</v>
      </c>
      <c r="W45">
        <v>126</v>
      </c>
      <c r="X45" t="s">
        <v>934</v>
      </c>
      <c r="Y45" t="s">
        <v>935</v>
      </c>
      <c r="Z45" t="s">
        <v>936</v>
      </c>
      <c r="AA45" t="s">
        <v>937</v>
      </c>
      <c r="AB45">
        <v>9</v>
      </c>
      <c r="AC45">
        <f>(W45-AB45)</f>
        <v>117</v>
      </c>
      <c r="AD45">
        <f>AC45/U45*100</f>
        <v>0.64452156668319294</v>
      </c>
    </row>
    <row r="46" spans="1:32" x14ac:dyDescent="0.3">
      <c r="A46" t="s">
        <v>120</v>
      </c>
      <c r="B46" t="s">
        <v>2</v>
      </c>
      <c r="C46" t="s">
        <v>852</v>
      </c>
      <c r="D46" t="s">
        <v>5</v>
      </c>
      <c r="E46" t="s">
        <v>6</v>
      </c>
      <c r="F46" t="s">
        <v>7</v>
      </c>
      <c r="G46" t="s">
        <v>8</v>
      </c>
      <c r="H46" t="s">
        <v>9</v>
      </c>
      <c r="I46" t="s">
        <v>10</v>
      </c>
      <c r="J46" t="s">
        <v>48</v>
      </c>
      <c r="K46" t="s">
        <v>853</v>
      </c>
      <c r="R46" t="s">
        <v>120</v>
      </c>
      <c r="S46" t="s">
        <v>2</v>
      </c>
      <c r="T46" t="s">
        <v>852</v>
      </c>
      <c r="U46" t="s">
        <v>5</v>
      </c>
      <c r="V46" t="s">
        <v>6</v>
      </c>
      <c r="W46" t="s">
        <v>7</v>
      </c>
      <c r="X46" t="s">
        <v>8</v>
      </c>
      <c r="Y46" t="s">
        <v>9</v>
      </c>
      <c r="Z46" t="s">
        <v>10</v>
      </c>
      <c r="AA46" t="s">
        <v>48</v>
      </c>
      <c r="AB46" t="s">
        <v>853</v>
      </c>
    </row>
    <row r="47" spans="1:32" x14ac:dyDescent="0.3">
      <c r="B47" t="s">
        <v>926</v>
      </c>
      <c r="C47" t="s">
        <v>927</v>
      </c>
      <c r="D47">
        <v>6682</v>
      </c>
      <c r="E47">
        <v>6535</v>
      </c>
      <c r="F47">
        <v>147</v>
      </c>
      <c r="G47" t="s">
        <v>938</v>
      </c>
      <c r="H47" t="s">
        <v>939</v>
      </c>
      <c r="I47" t="s">
        <v>930</v>
      </c>
      <c r="J47" t="s">
        <v>931</v>
      </c>
      <c r="K47">
        <v>52</v>
      </c>
      <c r="L47">
        <f>F47-K47</f>
        <v>95</v>
      </c>
      <c r="M47">
        <f>L47/D45*100</f>
        <v>1.4240743516714136</v>
      </c>
      <c r="S47" t="s">
        <v>932</v>
      </c>
      <c r="T47" t="s">
        <v>933</v>
      </c>
      <c r="U47">
        <v>13381</v>
      </c>
      <c r="V47">
        <v>13341</v>
      </c>
      <c r="W47">
        <v>40</v>
      </c>
      <c r="X47" t="s">
        <v>940</v>
      </c>
      <c r="Y47" t="s">
        <v>941</v>
      </c>
      <c r="Z47" t="s">
        <v>936</v>
      </c>
      <c r="AA47" t="s">
        <v>937</v>
      </c>
      <c r="AB47">
        <v>13</v>
      </c>
      <c r="AC47">
        <f>(W47-AB47)</f>
        <v>27</v>
      </c>
      <c r="AD47">
        <f>AC47/U45*100</f>
        <v>0.14873574615765989</v>
      </c>
    </row>
    <row r="48" spans="1:32" x14ac:dyDescent="0.3">
      <c r="A48" t="s">
        <v>424</v>
      </c>
      <c r="B48" t="s">
        <v>2</v>
      </c>
      <c r="C48" t="s">
        <v>852</v>
      </c>
      <c r="D48" t="s">
        <v>5</v>
      </c>
      <c r="E48" t="s">
        <v>6</v>
      </c>
      <c r="F48" t="s">
        <v>7</v>
      </c>
      <c r="G48" t="s">
        <v>8</v>
      </c>
      <c r="H48" t="s">
        <v>9</v>
      </c>
      <c r="I48" t="s">
        <v>10</v>
      </c>
      <c r="J48" t="s">
        <v>48</v>
      </c>
      <c r="K48" t="s">
        <v>853</v>
      </c>
      <c r="R48" t="s">
        <v>424</v>
      </c>
      <c r="S48" t="s">
        <v>2</v>
      </c>
      <c r="T48" t="s">
        <v>852</v>
      </c>
      <c r="U48" t="s">
        <v>5</v>
      </c>
      <c r="V48" t="s">
        <v>6</v>
      </c>
      <c r="W48" t="s">
        <v>7</v>
      </c>
      <c r="X48" t="s">
        <v>8</v>
      </c>
      <c r="Y48" t="s">
        <v>9</v>
      </c>
      <c r="Z48" t="s">
        <v>10</v>
      </c>
      <c r="AA48" t="s">
        <v>48</v>
      </c>
      <c r="AB48" t="s">
        <v>853</v>
      </c>
    </row>
    <row r="49" spans="1:32" x14ac:dyDescent="0.3">
      <c r="B49" t="s">
        <v>926</v>
      </c>
      <c r="C49" t="s">
        <v>927</v>
      </c>
      <c r="D49">
        <v>164</v>
      </c>
      <c r="E49">
        <v>120</v>
      </c>
      <c r="F49">
        <v>44</v>
      </c>
      <c r="G49" t="s">
        <v>942</v>
      </c>
      <c r="H49" t="s">
        <v>943</v>
      </c>
      <c r="I49" t="s">
        <v>930</v>
      </c>
      <c r="J49" t="s">
        <v>931</v>
      </c>
      <c r="K49">
        <v>9</v>
      </c>
      <c r="L49">
        <f>F49-K49</f>
        <v>35</v>
      </c>
      <c r="M49">
        <f>L49/D45*100</f>
        <v>0.52465897166841546</v>
      </c>
      <c r="N49">
        <f>L49/L45*100</f>
        <v>33.333333333333329</v>
      </c>
      <c r="O49">
        <f>M49/M47*100</f>
        <v>36.84210526315789</v>
      </c>
      <c r="S49" t="s">
        <v>932</v>
      </c>
      <c r="T49" t="s">
        <v>933</v>
      </c>
      <c r="U49">
        <v>87</v>
      </c>
      <c r="V49">
        <v>70</v>
      </c>
      <c r="W49">
        <v>17</v>
      </c>
      <c r="X49" t="s">
        <v>944</v>
      </c>
      <c r="Y49" t="s">
        <v>945</v>
      </c>
      <c r="Z49" t="s">
        <v>936</v>
      </c>
      <c r="AA49" t="s">
        <v>937</v>
      </c>
      <c r="AB49">
        <v>3</v>
      </c>
      <c r="AC49">
        <f>(W49-AB49)</f>
        <v>14</v>
      </c>
      <c r="AD49">
        <f>AC49/U45*100</f>
        <v>7.7122238748416241E-2</v>
      </c>
      <c r="AE49">
        <f>AC49/AC45*100</f>
        <v>11.965811965811966</v>
      </c>
      <c r="AF49">
        <f>AD49/AD47*100</f>
        <v>51.851851851851848</v>
      </c>
    </row>
    <row r="52" spans="1:32" x14ac:dyDescent="0.3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</row>
    <row r="54" spans="1:32" x14ac:dyDescent="0.3">
      <c r="A54" t="s">
        <v>409</v>
      </c>
      <c r="B54" t="s">
        <v>2</v>
      </c>
      <c r="C54" t="s">
        <v>852</v>
      </c>
      <c r="D54" t="s">
        <v>5</v>
      </c>
      <c r="E54" t="s">
        <v>6</v>
      </c>
      <c r="F54" t="s">
        <v>7</v>
      </c>
      <c r="G54" t="s">
        <v>8</v>
      </c>
      <c r="H54" t="s">
        <v>9</v>
      </c>
      <c r="I54" t="s">
        <v>10</v>
      </c>
      <c r="J54" t="s">
        <v>48</v>
      </c>
      <c r="K54" t="s">
        <v>853</v>
      </c>
      <c r="L54" t="s">
        <v>854</v>
      </c>
      <c r="M54" s="68" t="s">
        <v>855</v>
      </c>
      <c r="N54" s="84" t="s">
        <v>1439</v>
      </c>
      <c r="O54" s="2" t="s">
        <v>1440</v>
      </c>
      <c r="R54" t="s">
        <v>409</v>
      </c>
      <c r="S54" t="s">
        <v>2</v>
      </c>
      <c r="T54" t="s">
        <v>852</v>
      </c>
      <c r="U54" t="s">
        <v>5</v>
      </c>
      <c r="V54" t="s">
        <v>6</v>
      </c>
      <c r="W54" t="s">
        <v>7</v>
      </c>
      <c r="X54" t="s">
        <v>8</v>
      </c>
      <c r="Y54" t="s">
        <v>9</v>
      </c>
      <c r="Z54" t="s">
        <v>10</v>
      </c>
      <c r="AA54" t="s">
        <v>48</v>
      </c>
      <c r="AB54" t="s">
        <v>853</v>
      </c>
      <c r="AC54" t="s">
        <v>854</v>
      </c>
      <c r="AD54" s="68" t="s">
        <v>855</v>
      </c>
      <c r="AE54" s="84" t="s">
        <v>1439</v>
      </c>
      <c r="AF54" s="2" t="s">
        <v>1440</v>
      </c>
    </row>
    <row r="55" spans="1:32" x14ac:dyDescent="0.3">
      <c r="B55" t="s">
        <v>946</v>
      </c>
      <c r="C55" t="s">
        <v>947</v>
      </c>
      <c r="D55">
        <v>5348</v>
      </c>
      <c r="E55">
        <v>5223</v>
      </c>
      <c r="F55">
        <v>125</v>
      </c>
      <c r="G55" t="s">
        <v>948</v>
      </c>
      <c r="H55" t="s">
        <v>949</v>
      </c>
      <c r="I55" t="s">
        <v>950</v>
      </c>
      <c r="J55" t="s">
        <v>951</v>
      </c>
      <c r="K55">
        <v>49</v>
      </c>
      <c r="L55">
        <f>F55-K55</f>
        <v>76</v>
      </c>
      <c r="M55">
        <f>L55/D55*100</f>
        <v>1.4210919970082274</v>
      </c>
      <c r="S55" t="s">
        <v>952</v>
      </c>
      <c r="T55" t="s">
        <v>953</v>
      </c>
      <c r="U55">
        <v>12337</v>
      </c>
      <c r="V55">
        <v>12236</v>
      </c>
      <c r="W55">
        <v>101</v>
      </c>
      <c r="X55" t="s">
        <v>954</v>
      </c>
      <c r="Y55" t="s">
        <v>955</v>
      </c>
      <c r="Z55" t="s">
        <v>956</v>
      </c>
      <c r="AA55" t="s">
        <v>957</v>
      </c>
      <c r="AB55">
        <v>21</v>
      </c>
      <c r="AC55">
        <f>(W55-AB55)</f>
        <v>80</v>
      </c>
      <c r="AD55">
        <f>AC55/U55*100</f>
        <v>0.6484558644727243</v>
      </c>
    </row>
    <row r="56" spans="1:32" x14ac:dyDescent="0.3">
      <c r="A56" t="s">
        <v>120</v>
      </c>
      <c r="B56" t="s">
        <v>2</v>
      </c>
      <c r="C56" t="s">
        <v>852</v>
      </c>
      <c r="D56" t="s">
        <v>5</v>
      </c>
      <c r="E56" t="s">
        <v>6</v>
      </c>
      <c r="F56" t="s">
        <v>7</v>
      </c>
      <c r="G56" t="s">
        <v>8</v>
      </c>
      <c r="H56" t="s">
        <v>9</v>
      </c>
      <c r="I56" t="s">
        <v>10</v>
      </c>
      <c r="J56" t="s">
        <v>48</v>
      </c>
      <c r="K56" t="s">
        <v>853</v>
      </c>
      <c r="R56" t="s">
        <v>120</v>
      </c>
      <c r="S56" t="s">
        <v>2</v>
      </c>
      <c r="T56" t="s">
        <v>852</v>
      </c>
      <c r="U56" t="s">
        <v>5</v>
      </c>
      <c r="V56" t="s">
        <v>6</v>
      </c>
      <c r="W56" t="s">
        <v>7</v>
      </c>
      <c r="X56" t="s">
        <v>8</v>
      </c>
      <c r="Y56" t="s">
        <v>9</v>
      </c>
      <c r="Z56" t="s">
        <v>10</v>
      </c>
      <c r="AA56" t="s">
        <v>48</v>
      </c>
      <c r="AB56" t="s">
        <v>853</v>
      </c>
    </row>
    <row r="57" spans="1:32" x14ac:dyDescent="0.3">
      <c r="B57" t="s">
        <v>946</v>
      </c>
      <c r="C57" t="s">
        <v>947</v>
      </c>
      <c r="D57">
        <v>5339</v>
      </c>
      <c r="E57">
        <v>5148</v>
      </c>
      <c r="F57">
        <v>191</v>
      </c>
      <c r="G57" t="s">
        <v>958</v>
      </c>
      <c r="H57" t="s">
        <v>959</v>
      </c>
      <c r="I57" t="s">
        <v>950</v>
      </c>
      <c r="J57" t="s">
        <v>951</v>
      </c>
      <c r="K57">
        <v>114</v>
      </c>
      <c r="L57">
        <f>F57-K57</f>
        <v>77</v>
      </c>
      <c r="M57">
        <f>L57/D55*100</f>
        <v>1.4397905759162304</v>
      </c>
      <c r="S57" t="s">
        <v>952</v>
      </c>
      <c r="T57" t="s">
        <v>953</v>
      </c>
      <c r="U57">
        <v>12304</v>
      </c>
      <c r="V57">
        <v>12038</v>
      </c>
      <c r="W57">
        <v>266</v>
      </c>
      <c r="X57" t="s">
        <v>960</v>
      </c>
      <c r="Y57" t="s">
        <v>961</v>
      </c>
      <c r="Z57" t="s">
        <v>956</v>
      </c>
      <c r="AA57" t="s">
        <v>957</v>
      </c>
      <c r="AB57">
        <v>72</v>
      </c>
      <c r="AC57">
        <f>(W57-AB57)</f>
        <v>194</v>
      </c>
      <c r="AD57">
        <f>AC57/U55*100</f>
        <v>1.5725054713463564</v>
      </c>
    </row>
    <row r="58" spans="1:32" x14ac:dyDescent="0.3">
      <c r="A58" t="s">
        <v>424</v>
      </c>
      <c r="B58" t="s">
        <v>2</v>
      </c>
      <c r="C58" t="s">
        <v>852</v>
      </c>
      <c r="D58" t="s">
        <v>5</v>
      </c>
      <c r="E58" t="s">
        <v>6</v>
      </c>
      <c r="F58" t="s">
        <v>7</v>
      </c>
      <c r="G58" t="s">
        <v>8</v>
      </c>
      <c r="H58" t="s">
        <v>9</v>
      </c>
      <c r="I58" t="s">
        <v>10</v>
      </c>
      <c r="J58" t="s">
        <v>48</v>
      </c>
      <c r="K58" t="s">
        <v>853</v>
      </c>
      <c r="R58" t="s">
        <v>424</v>
      </c>
      <c r="S58" t="s">
        <v>2</v>
      </c>
      <c r="T58" t="s">
        <v>852</v>
      </c>
      <c r="U58" t="s">
        <v>5</v>
      </c>
      <c r="V58" t="s">
        <v>6</v>
      </c>
      <c r="W58" t="s">
        <v>7</v>
      </c>
      <c r="X58" t="s">
        <v>8</v>
      </c>
      <c r="Y58" t="s">
        <v>9</v>
      </c>
      <c r="Z58" t="s">
        <v>10</v>
      </c>
      <c r="AA58" t="s">
        <v>48</v>
      </c>
      <c r="AB58" t="s">
        <v>853</v>
      </c>
    </row>
    <row r="59" spans="1:32" x14ac:dyDescent="0.3">
      <c r="B59" t="s">
        <v>946</v>
      </c>
      <c r="C59" t="s">
        <v>947</v>
      </c>
      <c r="D59">
        <v>97</v>
      </c>
      <c r="E59">
        <v>80</v>
      </c>
      <c r="F59">
        <v>17</v>
      </c>
      <c r="G59" t="s">
        <v>962</v>
      </c>
      <c r="H59" t="s">
        <v>963</v>
      </c>
      <c r="I59" t="s">
        <v>950</v>
      </c>
      <c r="J59" t="s">
        <v>951</v>
      </c>
      <c r="K59">
        <v>7</v>
      </c>
      <c r="L59">
        <f>F59-K59</f>
        <v>10</v>
      </c>
      <c r="M59">
        <f>L59/D55*100</f>
        <v>0.18698578908002991</v>
      </c>
      <c r="N59">
        <f>L59/L55*100</f>
        <v>13.157894736842104</v>
      </c>
      <c r="O59">
        <f>M59/M57*100</f>
        <v>12.987012987012985</v>
      </c>
      <c r="S59" t="s">
        <v>952</v>
      </c>
      <c r="T59" t="s">
        <v>953</v>
      </c>
      <c r="U59">
        <v>29</v>
      </c>
      <c r="V59">
        <v>17</v>
      </c>
      <c r="W59">
        <v>12</v>
      </c>
      <c r="X59" t="s">
        <v>964</v>
      </c>
      <c r="Y59" t="s">
        <v>965</v>
      </c>
      <c r="Z59" t="s">
        <v>956</v>
      </c>
      <c r="AA59" t="s">
        <v>957</v>
      </c>
      <c r="AB59">
        <v>5</v>
      </c>
      <c r="AC59">
        <f>(W59-AB59)</f>
        <v>7</v>
      </c>
      <c r="AD59">
        <f>AC59/U55*100</f>
        <v>5.6739888141363382E-2</v>
      </c>
      <c r="AE59">
        <f>AC59/AC55*100</f>
        <v>8.75</v>
      </c>
      <c r="AF59">
        <f>AD59/AD57*100</f>
        <v>3.6082474226804129</v>
      </c>
    </row>
    <row r="60" spans="1:32" x14ac:dyDescent="0.3">
      <c r="R60" s="103" t="s">
        <v>966</v>
      </c>
      <c r="S60" s="103"/>
      <c r="T60" s="103"/>
    </row>
    <row r="62" spans="1:32" x14ac:dyDescent="0.3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</row>
    <row r="64" spans="1:32" x14ac:dyDescent="0.3">
      <c r="A64" t="s">
        <v>409</v>
      </c>
      <c r="B64" t="s">
        <v>2</v>
      </c>
      <c r="C64" t="s">
        <v>852</v>
      </c>
      <c r="D64" t="s">
        <v>5</v>
      </c>
      <c r="E64" t="s">
        <v>6</v>
      </c>
      <c r="F64" t="s">
        <v>7</v>
      </c>
      <c r="G64" t="s">
        <v>8</v>
      </c>
      <c r="H64" t="s">
        <v>9</v>
      </c>
      <c r="I64" t="s">
        <v>10</v>
      </c>
      <c r="J64" t="s">
        <v>48</v>
      </c>
      <c r="K64" t="s">
        <v>853</v>
      </c>
      <c r="L64" t="s">
        <v>854</v>
      </c>
      <c r="M64" s="68" t="s">
        <v>855</v>
      </c>
      <c r="N64" s="84" t="s">
        <v>1439</v>
      </c>
      <c r="O64" s="2" t="s">
        <v>1440</v>
      </c>
      <c r="R64" t="s">
        <v>409</v>
      </c>
      <c r="S64" t="s">
        <v>2</v>
      </c>
      <c r="T64" t="s">
        <v>852</v>
      </c>
      <c r="U64" t="s">
        <v>5</v>
      </c>
      <c r="V64" t="s">
        <v>6</v>
      </c>
      <c r="W64" t="s">
        <v>7</v>
      </c>
      <c r="X64" t="s">
        <v>8</v>
      </c>
      <c r="Y64" t="s">
        <v>9</v>
      </c>
      <c r="Z64" t="s">
        <v>10</v>
      </c>
      <c r="AA64" t="s">
        <v>48</v>
      </c>
      <c r="AB64" t="s">
        <v>853</v>
      </c>
      <c r="AC64" t="s">
        <v>854</v>
      </c>
      <c r="AD64" s="68" t="s">
        <v>855</v>
      </c>
      <c r="AE64" s="84" t="s">
        <v>1439</v>
      </c>
      <c r="AF64" s="2" t="s">
        <v>1440</v>
      </c>
    </row>
    <row r="65" spans="1:32" x14ac:dyDescent="0.3">
      <c r="B65" t="s">
        <v>967</v>
      </c>
      <c r="C65" t="s">
        <v>968</v>
      </c>
      <c r="D65">
        <v>13294</v>
      </c>
      <c r="E65">
        <v>13011</v>
      </c>
      <c r="F65">
        <v>283</v>
      </c>
      <c r="G65" t="s">
        <v>969</v>
      </c>
      <c r="H65" t="s">
        <v>970</v>
      </c>
      <c r="I65" t="s">
        <v>971</v>
      </c>
      <c r="J65" t="s">
        <v>972</v>
      </c>
      <c r="K65">
        <v>17</v>
      </c>
      <c r="L65">
        <f>F65-K65</f>
        <v>266</v>
      </c>
      <c r="M65">
        <f>L65/D65*100</f>
        <v>2.0009026628554234</v>
      </c>
      <c r="S65" t="s">
        <v>973</v>
      </c>
      <c r="T65" t="s">
        <v>974</v>
      </c>
      <c r="U65">
        <v>10275</v>
      </c>
      <c r="V65">
        <v>10249</v>
      </c>
      <c r="W65">
        <v>26</v>
      </c>
      <c r="X65" t="s">
        <v>975</v>
      </c>
      <c r="Y65" t="s">
        <v>976</v>
      </c>
      <c r="Z65" t="s">
        <v>977</v>
      </c>
      <c r="AA65" t="s">
        <v>978</v>
      </c>
      <c r="AB65">
        <v>5</v>
      </c>
      <c r="AC65">
        <f>(W65-AB65)</f>
        <v>21</v>
      </c>
      <c r="AD65">
        <f>AC65/U65*100</f>
        <v>0.20437956204379565</v>
      </c>
    </row>
    <row r="66" spans="1:32" x14ac:dyDescent="0.3">
      <c r="A66" t="s">
        <v>120</v>
      </c>
      <c r="B66" t="s">
        <v>2</v>
      </c>
      <c r="C66" t="s">
        <v>852</v>
      </c>
      <c r="D66" t="s">
        <v>5</v>
      </c>
      <c r="E66" t="s">
        <v>6</v>
      </c>
      <c r="F66" t="s">
        <v>7</v>
      </c>
      <c r="G66" t="s">
        <v>8</v>
      </c>
      <c r="H66" t="s">
        <v>9</v>
      </c>
      <c r="I66" t="s">
        <v>10</v>
      </c>
      <c r="J66" t="s">
        <v>48</v>
      </c>
      <c r="K66" t="s">
        <v>853</v>
      </c>
      <c r="R66" t="s">
        <v>120</v>
      </c>
      <c r="S66" t="s">
        <v>2</v>
      </c>
      <c r="T66" t="s">
        <v>852</v>
      </c>
      <c r="U66" t="s">
        <v>5</v>
      </c>
      <c r="V66" t="s">
        <v>6</v>
      </c>
      <c r="W66" t="s">
        <v>7</v>
      </c>
      <c r="X66" t="s">
        <v>8</v>
      </c>
      <c r="Y66" t="s">
        <v>9</v>
      </c>
      <c r="Z66" t="s">
        <v>10</v>
      </c>
      <c r="AA66" t="s">
        <v>48</v>
      </c>
      <c r="AB66" t="s">
        <v>853</v>
      </c>
    </row>
    <row r="67" spans="1:32" x14ac:dyDescent="0.3">
      <c r="B67" t="s">
        <v>967</v>
      </c>
      <c r="C67" t="s">
        <v>968</v>
      </c>
      <c r="D67">
        <v>13296</v>
      </c>
      <c r="E67">
        <v>12727</v>
      </c>
      <c r="F67">
        <v>569</v>
      </c>
      <c r="G67" t="s">
        <v>979</v>
      </c>
      <c r="H67" t="s">
        <v>980</v>
      </c>
      <c r="I67" t="s">
        <v>971</v>
      </c>
      <c r="J67" t="s">
        <v>972</v>
      </c>
      <c r="K67">
        <v>48</v>
      </c>
      <c r="L67">
        <f>F67-K67</f>
        <v>521</v>
      </c>
      <c r="M67">
        <f>L67/D65*100</f>
        <v>3.9190612306303594</v>
      </c>
      <c r="S67" t="s">
        <v>973</v>
      </c>
      <c r="T67" t="s">
        <v>974</v>
      </c>
      <c r="U67">
        <v>10277</v>
      </c>
      <c r="V67">
        <v>10261</v>
      </c>
      <c r="W67">
        <v>16</v>
      </c>
      <c r="X67" t="s">
        <v>981</v>
      </c>
      <c r="Y67" t="s">
        <v>982</v>
      </c>
      <c r="Z67" t="s">
        <v>977</v>
      </c>
      <c r="AA67" t="s">
        <v>978</v>
      </c>
      <c r="AB67">
        <v>2</v>
      </c>
      <c r="AC67">
        <f>(W67-AB67)</f>
        <v>14</v>
      </c>
      <c r="AD67">
        <f>AC67/U65*100</f>
        <v>0.13625304136253041</v>
      </c>
    </row>
    <row r="68" spans="1:32" x14ac:dyDescent="0.3">
      <c r="A68" t="s">
        <v>424</v>
      </c>
      <c r="B68" t="s">
        <v>2</v>
      </c>
      <c r="C68" t="s">
        <v>852</v>
      </c>
      <c r="D68" t="s">
        <v>5</v>
      </c>
      <c r="E68" t="s">
        <v>6</v>
      </c>
      <c r="F68" t="s">
        <v>7</v>
      </c>
      <c r="G68" t="s">
        <v>8</v>
      </c>
      <c r="H68" t="s">
        <v>9</v>
      </c>
      <c r="I68" t="s">
        <v>10</v>
      </c>
      <c r="J68" t="s">
        <v>48</v>
      </c>
      <c r="K68" t="s">
        <v>853</v>
      </c>
      <c r="R68" t="s">
        <v>424</v>
      </c>
      <c r="S68" t="s">
        <v>2</v>
      </c>
      <c r="T68" t="s">
        <v>852</v>
      </c>
      <c r="U68" t="s">
        <v>5</v>
      </c>
      <c r="V68" t="s">
        <v>6</v>
      </c>
      <c r="W68" t="s">
        <v>7</v>
      </c>
      <c r="X68" t="s">
        <v>8</v>
      </c>
      <c r="Y68" t="s">
        <v>9</v>
      </c>
      <c r="Z68" t="s">
        <v>10</v>
      </c>
      <c r="AA68" t="s">
        <v>48</v>
      </c>
      <c r="AB68" t="s">
        <v>853</v>
      </c>
    </row>
    <row r="69" spans="1:32" x14ac:dyDescent="0.3">
      <c r="B69" t="s">
        <v>967</v>
      </c>
      <c r="C69" t="s">
        <v>968</v>
      </c>
      <c r="D69">
        <v>249</v>
      </c>
      <c r="E69">
        <v>177</v>
      </c>
      <c r="F69">
        <v>72</v>
      </c>
      <c r="G69" t="s">
        <v>983</v>
      </c>
      <c r="H69" t="s">
        <v>984</v>
      </c>
      <c r="I69" t="s">
        <v>971</v>
      </c>
      <c r="J69" t="s">
        <v>972</v>
      </c>
      <c r="K69">
        <v>9</v>
      </c>
      <c r="L69">
        <f>F69-K69</f>
        <v>63</v>
      </c>
      <c r="M69">
        <f>L69/D65*100</f>
        <v>0.47389799909733721</v>
      </c>
      <c r="N69">
        <f>L69/L65*100</f>
        <v>23.684210526315788</v>
      </c>
      <c r="O69">
        <f>M69/M67*100</f>
        <v>12.092130518234168</v>
      </c>
      <c r="S69" t="s">
        <v>973</v>
      </c>
      <c r="T69" t="s">
        <v>974</v>
      </c>
      <c r="U69">
        <v>34</v>
      </c>
      <c r="V69">
        <v>29</v>
      </c>
      <c r="W69">
        <v>5</v>
      </c>
      <c r="X69" t="s">
        <v>985</v>
      </c>
      <c r="Y69" t="s">
        <v>986</v>
      </c>
      <c r="Z69" t="s">
        <v>977</v>
      </c>
      <c r="AA69" t="s">
        <v>978</v>
      </c>
      <c r="AB69">
        <v>0</v>
      </c>
      <c r="AC69">
        <f>(W69-AB69)</f>
        <v>5</v>
      </c>
      <c r="AD69">
        <f>AC69/U65*100</f>
        <v>4.8661800486618008E-2</v>
      </c>
      <c r="AE69">
        <f>AC69/AC65*100</f>
        <v>23.809523809523807</v>
      </c>
      <c r="AF69">
        <f>AD69/AD67*100</f>
        <v>35.714285714285715</v>
      </c>
    </row>
    <row r="72" spans="1:32" x14ac:dyDescent="0.3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</row>
    <row r="73" spans="1:32" x14ac:dyDescent="0.3">
      <c r="AF73" s="80"/>
    </row>
    <row r="74" spans="1:32" x14ac:dyDescent="0.3">
      <c r="A74" t="s">
        <v>409</v>
      </c>
      <c r="B74" t="s">
        <v>2</v>
      </c>
      <c r="C74" t="s">
        <v>852</v>
      </c>
      <c r="D74" t="s">
        <v>5</v>
      </c>
      <c r="E74" t="s">
        <v>6</v>
      </c>
      <c r="F74" t="s">
        <v>7</v>
      </c>
      <c r="G74" t="s">
        <v>8</v>
      </c>
      <c r="H74" t="s">
        <v>9</v>
      </c>
      <c r="I74" t="s">
        <v>10</v>
      </c>
      <c r="J74" t="s">
        <v>48</v>
      </c>
      <c r="K74" t="s">
        <v>853</v>
      </c>
      <c r="L74" t="s">
        <v>854</v>
      </c>
      <c r="M74" s="68" t="s">
        <v>855</v>
      </c>
      <c r="N74" s="84" t="s">
        <v>1439</v>
      </c>
      <c r="O74" s="2" t="s">
        <v>1440</v>
      </c>
      <c r="R74" t="s">
        <v>409</v>
      </c>
      <c r="S74" t="s">
        <v>2</v>
      </c>
      <c r="T74" t="s">
        <v>852</v>
      </c>
      <c r="U74" t="s">
        <v>5</v>
      </c>
      <c r="V74" t="s">
        <v>6</v>
      </c>
      <c r="W74" t="s">
        <v>7</v>
      </c>
      <c r="X74" t="s">
        <v>8</v>
      </c>
      <c r="Y74" t="s">
        <v>9</v>
      </c>
      <c r="Z74" t="s">
        <v>10</v>
      </c>
      <c r="AA74" t="s">
        <v>48</v>
      </c>
      <c r="AB74" t="s">
        <v>853</v>
      </c>
      <c r="AC74" t="s">
        <v>854</v>
      </c>
      <c r="AD74" s="68" t="s">
        <v>855</v>
      </c>
      <c r="AE74" s="84" t="s">
        <v>1439</v>
      </c>
      <c r="AF74" s="2" t="s">
        <v>1440</v>
      </c>
    </row>
    <row r="75" spans="1:32" x14ac:dyDescent="0.3">
      <c r="B75" t="s">
        <v>987</v>
      </c>
      <c r="C75" t="s">
        <v>988</v>
      </c>
      <c r="D75">
        <v>7976</v>
      </c>
      <c r="E75">
        <v>7831</v>
      </c>
      <c r="F75">
        <v>145</v>
      </c>
      <c r="G75" t="s">
        <v>989</v>
      </c>
      <c r="H75" t="s">
        <v>990</v>
      </c>
      <c r="I75">
        <v>6842915</v>
      </c>
      <c r="J75" t="s">
        <v>991</v>
      </c>
      <c r="K75">
        <v>19</v>
      </c>
      <c r="L75">
        <f>F75-K75</f>
        <v>126</v>
      </c>
      <c r="M75">
        <f>L75/D75*100</f>
        <v>1.579739217652959</v>
      </c>
      <c r="S75" t="s">
        <v>992</v>
      </c>
      <c r="T75" t="s">
        <v>993</v>
      </c>
      <c r="U75">
        <v>34966</v>
      </c>
      <c r="V75">
        <v>34756</v>
      </c>
      <c r="W75">
        <v>210</v>
      </c>
      <c r="X75" t="s">
        <v>994</v>
      </c>
      <c r="Y75" t="s">
        <v>995</v>
      </c>
      <c r="Z75" t="s">
        <v>996</v>
      </c>
      <c r="AA75" t="s">
        <v>997</v>
      </c>
      <c r="AB75">
        <v>63</v>
      </c>
      <c r="AC75">
        <f>(W75-AB75)</f>
        <v>147</v>
      </c>
      <c r="AD75">
        <f>AC75/U75*100</f>
        <v>0.42040839672825031</v>
      </c>
    </row>
    <row r="76" spans="1:32" x14ac:dyDescent="0.3">
      <c r="A76" t="s">
        <v>120</v>
      </c>
      <c r="B76" t="s">
        <v>2</v>
      </c>
      <c r="C76" t="s">
        <v>852</v>
      </c>
      <c r="D76" t="s">
        <v>5</v>
      </c>
      <c r="E76" t="s">
        <v>6</v>
      </c>
      <c r="F76" t="s">
        <v>7</v>
      </c>
      <c r="G76" t="s">
        <v>8</v>
      </c>
      <c r="H76" t="s">
        <v>9</v>
      </c>
      <c r="I76" t="s">
        <v>10</v>
      </c>
      <c r="J76" t="s">
        <v>48</v>
      </c>
      <c r="K76" t="s">
        <v>853</v>
      </c>
      <c r="R76" t="s">
        <v>120</v>
      </c>
      <c r="S76" t="s">
        <v>2</v>
      </c>
      <c r="T76" t="s">
        <v>852</v>
      </c>
      <c r="U76" t="s">
        <v>5</v>
      </c>
      <c r="V76" t="s">
        <v>6</v>
      </c>
      <c r="W76" t="s">
        <v>7</v>
      </c>
      <c r="X76" t="s">
        <v>8</v>
      </c>
      <c r="Y76" t="s">
        <v>9</v>
      </c>
      <c r="Z76" t="s">
        <v>10</v>
      </c>
      <c r="AA76" t="s">
        <v>48</v>
      </c>
      <c r="AB76" t="s">
        <v>853</v>
      </c>
    </row>
    <row r="77" spans="1:32" x14ac:dyDescent="0.3">
      <c r="B77" t="s">
        <v>987</v>
      </c>
      <c r="C77" t="s">
        <v>988</v>
      </c>
      <c r="D77">
        <v>7956</v>
      </c>
      <c r="E77">
        <v>7747</v>
      </c>
      <c r="F77">
        <v>209</v>
      </c>
      <c r="G77" t="s">
        <v>998</v>
      </c>
      <c r="H77" t="s">
        <v>999</v>
      </c>
      <c r="I77">
        <v>6842915</v>
      </c>
      <c r="J77" t="s">
        <v>991</v>
      </c>
      <c r="K77">
        <v>44</v>
      </c>
      <c r="L77">
        <f>F77-K77</f>
        <v>165</v>
      </c>
      <c r="M77">
        <f>L77/D75*100</f>
        <v>2.0687061183550655</v>
      </c>
      <c r="S77" t="s">
        <v>992</v>
      </c>
      <c r="T77" t="s">
        <v>993</v>
      </c>
      <c r="U77">
        <v>34941</v>
      </c>
      <c r="V77">
        <v>34869</v>
      </c>
      <c r="W77">
        <v>72</v>
      </c>
      <c r="X77" t="s">
        <v>1000</v>
      </c>
      <c r="Y77" t="s">
        <v>1001</v>
      </c>
      <c r="Z77" t="s">
        <v>996</v>
      </c>
      <c r="AA77" t="s">
        <v>997</v>
      </c>
      <c r="AB77">
        <v>28</v>
      </c>
      <c r="AC77">
        <f>(W77-AB77)</f>
        <v>44</v>
      </c>
      <c r="AD77">
        <f>AC77/U75*100</f>
        <v>0.12583652691185723</v>
      </c>
    </row>
    <row r="78" spans="1:32" x14ac:dyDescent="0.3">
      <c r="A78" t="s">
        <v>424</v>
      </c>
      <c r="B78" t="s">
        <v>2</v>
      </c>
      <c r="C78" t="s">
        <v>852</v>
      </c>
      <c r="D78" t="s">
        <v>5</v>
      </c>
      <c r="E78" t="s">
        <v>6</v>
      </c>
      <c r="F78" t="s">
        <v>7</v>
      </c>
      <c r="G78" t="s">
        <v>8</v>
      </c>
      <c r="H78" t="s">
        <v>9</v>
      </c>
      <c r="I78" t="s">
        <v>10</v>
      </c>
      <c r="J78" t="s">
        <v>48</v>
      </c>
      <c r="K78" t="s">
        <v>853</v>
      </c>
      <c r="R78" t="s">
        <v>424</v>
      </c>
      <c r="S78" t="s">
        <v>2</v>
      </c>
      <c r="T78" t="s">
        <v>852</v>
      </c>
      <c r="U78" t="s">
        <v>5</v>
      </c>
      <c r="V78" t="s">
        <v>6</v>
      </c>
      <c r="W78" t="s">
        <v>7</v>
      </c>
      <c r="X78" t="s">
        <v>8</v>
      </c>
      <c r="Y78" t="s">
        <v>9</v>
      </c>
      <c r="Z78" t="s">
        <v>10</v>
      </c>
      <c r="AA78" t="s">
        <v>48</v>
      </c>
      <c r="AB78" t="s">
        <v>853</v>
      </c>
    </row>
    <row r="79" spans="1:32" x14ac:dyDescent="0.3">
      <c r="B79" t="s">
        <v>987</v>
      </c>
      <c r="C79" t="s">
        <v>988</v>
      </c>
      <c r="D79">
        <v>144</v>
      </c>
      <c r="E79">
        <v>83</v>
      </c>
      <c r="F79">
        <v>61</v>
      </c>
      <c r="G79" t="s">
        <v>1002</v>
      </c>
      <c r="H79" t="s">
        <v>1003</v>
      </c>
      <c r="I79">
        <v>6842915</v>
      </c>
      <c r="J79" t="s">
        <v>991</v>
      </c>
      <c r="K79">
        <v>6</v>
      </c>
      <c r="L79">
        <f>F79-K79</f>
        <v>55</v>
      </c>
      <c r="M79">
        <f>L79/D75*100</f>
        <v>0.68956870611835508</v>
      </c>
      <c r="N79">
        <f>L79/L75*100</f>
        <v>43.650793650793652</v>
      </c>
      <c r="O79">
        <f>M79/M77*100</f>
        <v>33.333333333333329</v>
      </c>
      <c r="S79" t="s">
        <v>992</v>
      </c>
      <c r="T79" t="s">
        <v>993</v>
      </c>
      <c r="U79">
        <v>167</v>
      </c>
      <c r="V79">
        <v>134</v>
      </c>
      <c r="W79">
        <v>33</v>
      </c>
      <c r="X79" t="s">
        <v>1004</v>
      </c>
      <c r="Y79" t="s">
        <v>1005</v>
      </c>
      <c r="Z79" t="s">
        <v>996</v>
      </c>
      <c r="AA79" t="s">
        <v>997</v>
      </c>
      <c r="AB79">
        <v>10</v>
      </c>
      <c r="AC79">
        <f>(W79-AB79)</f>
        <v>23</v>
      </c>
      <c r="AD79">
        <f>AC79/U75*100</f>
        <v>6.5778184522107194E-2</v>
      </c>
      <c r="AE79">
        <f>AC79/AC75*100</f>
        <v>15.646258503401361</v>
      </c>
      <c r="AF79">
        <f>AD79/AD77*100</f>
        <v>52.272727272727273</v>
      </c>
    </row>
    <row r="82" spans="1:32" x14ac:dyDescent="0.3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</row>
    <row r="84" spans="1:32" x14ac:dyDescent="0.3">
      <c r="A84" t="s">
        <v>409</v>
      </c>
      <c r="B84" t="s">
        <v>2</v>
      </c>
      <c r="C84" t="s">
        <v>852</v>
      </c>
      <c r="D84" t="s">
        <v>5</v>
      </c>
      <c r="E84" t="s">
        <v>6</v>
      </c>
      <c r="F84" t="s">
        <v>7</v>
      </c>
      <c r="G84" t="s">
        <v>8</v>
      </c>
      <c r="H84" t="s">
        <v>9</v>
      </c>
      <c r="I84" t="s">
        <v>10</v>
      </c>
      <c r="J84" t="s">
        <v>48</v>
      </c>
      <c r="K84" t="s">
        <v>853</v>
      </c>
      <c r="L84" t="s">
        <v>854</v>
      </c>
      <c r="M84" s="68" t="s">
        <v>855</v>
      </c>
      <c r="N84" s="84" t="s">
        <v>1439</v>
      </c>
      <c r="O84" s="2" t="s">
        <v>1440</v>
      </c>
      <c r="R84" t="s">
        <v>409</v>
      </c>
      <c r="S84" t="s">
        <v>2</v>
      </c>
      <c r="T84" t="s">
        <v>852</v>
      </c>
      <c r="U84" t="s">
        <v>5</v>
      </c>
      <c r="V84" t="s">
        <v>6</v>
      </c>
      <c r="W84" t="s">
        <v>7</v>
      </c>
      <c r="X84" t="s">
        <v>8</v>
      </c>
      <c r="Y84" t="s">
        <v>9</v>
      </c>
      <c r="Z84" t="s">
        <v>10</v>
      </c>
      <c r="AA84" t="s">
        <v>48</v>
      </c>
      <c r="AB84" t="s">
        <v>853</v>
      </c>
      <c r="AC84" t="s">
        <v>854</v>
      </c>
      <c r="AD84" s="68" t="s">
        <v>855</v>
      </c>
      <c r="AE84" s="84" t="s">
        <v>1439</v>
      </c>
      <c r="AF84" s="2" t="s">
        <v>1440</v>
      </c>
    </row>
    <row r="85" spans="1:32" x14ac:dyDescent="0.3">
      <c r="B85" t="s">
        <v>1006</v>
      </c>
      <c r="C85" t="s">
        <v>1007</v>
      </c>
      <c r="D85">
        <v>14410</v>
      </c>
      <c r="E85">
        <v>13910</v>
      </c>
      <c r="F85">
        <v>500</v>
      </c>
      <c r="G85" t="s">
        <v>1008</v>
      </c>
      <c r="H85" t="s">
        <v>1009</v>
      </c>
      <c r="I85">
        <v>10571346</v>
      </c>
      <c r="J85" t="s">
        <v>1010</v>
      </c>
      <c r="K85">
        <v>98</v>
      </c>
      <c r="L85">
        <f>F85-K85</f>
        <v>402</v>
      </c>
      <c r="M85">
        <f>L85/D85*100</f>
        <v>2.7897293546148507</v>
      </c>
      <c r="S85" t="s">
        <v>1011</v>
      </c>
      <c r="T85" t="s">
        <v>1012</v>
      </c>
      <c r="U85">
        <v>15296</v>
      </c>
      <c r="V85">
        <v>15186</v>
      </c>
      <c r="W85">
        <v>110</v>
      </c>
      <c r="X85" t="s">
        <v>1013</v>
      </c>
      <c r="Y85" t="s">
        <v>1014</v>
      </c>
      <c r="Z85" t="s">
        <v>1015</v>
      </c>
      <c r="AA85" t="s">
        <v>1016</v>
      </c>
      <c r="AB85">
        <v>30</v>
      </c>
      <c r="AC85">
        <f>(W85-AB85)</f>
        <v>80</v>
      </c>
      <c r="AD85">
        <f>AC85/U85*100</f>
        <v>0.52301255230125521</v>
      </c>
    </row>
    <row r="86" spans="1:32" x14ac:dyDescent="0.3">
      <c r="A86" t="s">
        <v>120</v>
      </c>
      <c r="B86" t="s">
        <v>2</v>
      </c>
      <c r="C86" t="s">
        <v>852</v>
      </c>
      <c r="D86" t="s">
        <v>5</v>
      </c>
      <c r="E86" t="s">
        <v>6</v>
      </c>
      <c r="F86" t="s">
        <v>7</v>
      </c>
      <c r="G86" t="s">
        <v>8</v>
      </c>
      <c r="H86" t="s">
        <v>9</v>
      </c>
      <c r="I86" t="s">
        <v>10</v>
      </c>
      <c r="J86" t="s">
        <v>48</v>
      </c>
      <c r="K86" t="s">
        <v>853</v>
      </c>
      <c r="R86" t="s">
        <v>120</v>
      </c>
      <c r="S86" t="s">
        <v>2</v>
      </c>
      <c r="T86" t="s">
        <v>852</v>
      </c>
      <c r="U86" t="s">
        <v>5</v>
      </c>
      <c r="V86" t="s">
        <v>6</v>
      </c>
      <c r="W86" t="s">
        <v>7</v>
      </c>
      <c r="X86" t="s">
        <v>8</v>
      </c>
      <c r="Y86" t="s">
        <v>9</v>
      </c>
      <c r="Z86" t="s">
        <v>10</v>
      </c>
      <c r="AA86" t="s">
        <v>48</v>
      </c>
      <c r="AB86" t="s">
        <v>853</v>
      </c>
    </row>
    <row r="87" spans="1:32" x14ac:dyDescent="0.3">
      <c r="B87" t="s">
        <v>1006</v>
      </c>
      <c r="C87" t="s">
        <v>1007</v>
      </c>
      <c r="D87">
        <v>14416</v>
      </c>
      <c r="E87">
        <v>12418</v>
      </c>
      <c r="F87">
        <v>1998</v>
      </c>
      <c r="G87" t="s">
        <v>1017</v>
      </c>
      <c r="H87">
        <v>189</v>
      </c>
      <c r="I87">
        <v>10571346</v>
      </c>
      <c r="J87" t="s">
        <v>1010</v>
      </c>
      <c r="K87">
        <v>602</v>
      </c>
      <c r="L87">
        <f>F87-K87</f>
        <v>1396</v>
      </c>
      <c r="M87">
        <f>L87/D85*100</f>
        <v>9.6877168632893813</v>
      </c>
      <c r="S87" t="s">
        <v>1011</v>
      </c>
      <c r="T87" t="s">
        <v>1012</v>
      </c>
      <c r="U87">
        <v>15321</v>
      </c>
      <c r="V87">
        <v>15069</v>
      </c>
      <c r="W87">
        <v>252</v>
      </c>
      <c r="X87" t="s">
        <v>1018</v>
      </c>
      <c r="Y87" t="s">
        <v>1019</v>
      </c>
      <c r="Z87" t="s">
        <v>1015</v>
      </c>
      <c r="AA87" t="s">
        <v>1016</v>
      </c>
      <c r="AB87">
        <v>71</v>
      </c>
      <c r="AC87">
        <f>(W87-AB87)</f>
        <v>181</v>
      </c>
      <c r="AD87">
        <f>AC87/U85*100</f>
        <v>1.18331589958159</v>
      </c>
    </row>
    <row r="88" spans="1:32" x14ac:dyDescent="0.3">
      <c r="A88" t="s">
        <v>424</v>
      </c>
      <c r="B88" t="s">
        <v>2</v>
      </c>
      <c r="C88" t="s">
        <v>852</v>
      </c>
      <c r="D88" t="s">
        <v>5</v>
      </c>
      <c r="E88" t="s">
        <v>6</v>
      </c>
      <c r="F88" t="s">
        <v>7</v>
      </c>
      <c r="G88" t="s">
        <v>8</v>
      </c>
      <c r="H88" t="s">
        <v>9</v>
      </c>
      <c r="I88" t="s">
        <v>10</v>
      </c>
      <c r="J88" t="s">
        <v>48</v>
      </c>
      <c r="K88" t="s">
        <v>853</v>
      </c>
      <c r="R88" t="s">
        <v>424</v>
      </c>
      <c r="S88" t="s">
        <v>2</v>
      </c>
      <c r="T88" t="s">
        <v>852</v>
      </c>
      <c r="U88" t="s">
        <v>5</v>
      </c>
      <c r="V88" t="s">
        <v>6</v>
      </c>
      <c r="W88" t="s">
        <v>7</v>
      </c>
      <c r="X88" t="s">
        <v>8</v>
      </c>
      <c r="Y88" t="s">
        <v>9</v>
      </c>
      <c r="Z88" t="s">
        <v>10</v>
      </c>
      <c r="AA88" t="s">
        <v>48</v>
      </c>
      <c r="AB88" t="s">
        <v>853</v>
      </c>
    </row>
    <row r="89" spans="1:32" x14ac:dyDescent="0.3">
      <c r="B89" t="s">
        <v>1006</v>
      </c>
      <c r="C89" t="s">
        <v>1007</v>
      </c>
      <c r="D89">
        <v>433</v>
      </c>
      <c r="E89">
        <v>207</v>
      </c>
      <c r="F89">
        <v>226</v>
      </c>
      <c r="G89" t="s">
        <v>1020</v>
      </c>
      <c r="H89" t="s">
        <v>1021</v>
      </c>
      <c r="I89">
        <v>10571346</v>
      </c>
      <c r="J89" t="s">
        <v>1010</v>
      </c>
      <c r="K89">
        <v>73</v>
      </c>
      <c r="L89">
        <f>F89-K89</f>
        <v>153</v>
      </c>
      <c r="M89">
        <f>L89/D85*100</f>
        <v>1.0617626648160998</v>
      </c>
      <c r="N89">
        <f>L89/L85*100</f>
        <v>38.059701492537314</v>
      </c>
      <c r="O89">
        <f>M89/M87*100</f>
        <v>10.959885386819485</v>
      </c>
      <c r="S89" t="s">
        <v>1011</v>
      </c>
      <c r="T89" t="s">
        <v>1012</v>
      </c>
      <c r="U89">
        <v>145</v>
      </c>
      <c r="V89">
        <v>110</v>
      </c>
      <c r="W89">
        <v>35</v>
      </c>
      <c r="X89" t="s">
        <v>1022</v>
      </c>
      <c r="Y89" t="s">
        <v>1023</v>
      </c>
      <c r="Z89" t="s">
        <v>1015</v>
      </c>
      <c r="AA89" t="s">
        <v>1016</v>
      </c>
      <c r="AB89">
        <v>24</v>
      </c>
      <c r="AC89">
        <f>(W89-AB89)</f>
        <v>11</v>
      </c>
      <c r="AD89">
        <f>AC89/U85*100</f>
        <v>7.1914225941422591E-2</v>
      </c>
      <c r="AE89">
        <f>AC89/AC85*100</f>
        <v>13.750000000000002</v>
      </c>
      <c r="AF89">
        <f>AD89/AD87*100</f>
        <v>6.0773480662983426</v>
      </c>
    </row>
    <row r="92" spans="1:32" x14ac:dyDescent="0.3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</row>
    <row r="94" spans="1:32" x14ac:dyDescent="0.3">
      <c r="A94" t="s">
        <v>409</v>
      </c>
      <c r="B94" t="s">
        <v>2</v>
      </c>
      <c r="C94" t="s">
        <v>852</v>
      </c>
      <c r="D94" t="s">
        <v>5</v>
      </c>
      <c r="E94" t="s">
        <v>6</v>
      </c>
      <c r="F94" t="s">
        <v>7</v>
      </c>
      <c r="G94" t="s">
        <v>8</v>
      </c>
      <c r="H94" t="s">
        <v>9</v>
      </c>
      <c r="I94" t="s">
        <v>10</v>
      </c>
      <c r="J94" t="s">
        <v>48</v>
      </c>
      <c r="K94" t="s">
        <v>853</v>
      </c>
      <c r="L94" t="s">
        <v>854</v>
      </c>
      <c r="M94" s="68" t="s">
        <v>855</v>
      </c>
      <c r="N94" s="84" t="s">
        <v>1439</v>
      </c>
      <c r="O94" s="2" t="s">
        <v>1440</v>
      </c>
      <c r="R94" t="s">
        <v>409</v>
      </c>
      <c r="S94" t="s">
        <v>2</v>
      </c>
      <c r="T94" t="s">
        <v>852</v>
      </c>
      <c r="U94" t="s">
        <v>5</v>
      </c>
      <c r="V94" t="s">
        <v>6</v>
      </c>
      <c r="W94" t="s">
        <v>7</v>
      </c>
      <c r="X94" t="s">
        <v>8</v>
      </c>
      <c r="Y94" t="s">
        <v>9</v>
      </c>
      <c r="Z94" t="s">
        <v>10</v>
      </c>
      <c r="AA94" t="s">
        <v>48</v>
      </c>
      <c r="AB94" t="s">
        <v>853</v>
      </c>
      <c r="AC94" t="s">
        <v>854</v>
      </c>
      <c r="AD94" s="68" t="s">
        <v>855</v>
      </c>
      <c r="AE94" s="84" t="s">
        <v>1439</v>
      </c>
      <c r="AF94" s="2" t="s">
        <v>1440</v>
      </c>
    </row>
    <row r="95" spans="1:32" x14ac:dyDescent="0.3">
      <c r="B95" t="s">
        <v>1024</v>
      </c>
      <c r="C95" t="s">
        <v>1025</v>
      </c>
      <c r="D95">
        <v>14419</v>
      </c>
      <c r="E95">
        <v>14079</v>
      </c>
      <c r="F95">
        <v>340</v>
      </c>
      <c r="G95" t="s">
        <v>1026</v>
      </c>
      <c r="H95" t="s">
        <v>1027</v>
      </c>
      <c r="I95" t="s">
        <v>1028</v>
      </c>
      <c r="J95" t="s">
        <v>1029</v>
      </c>
      <c r="K95">
        <v>50</v>
      </c>
      <c r="L95">
        <f>F95-K95</f>
        <v>290</v>
      </c>
      <c r="M95">
        <f>L95/D95*100</f>
        <v>2.0112351758096954</v>
      </c>
      <c r="S95" t="s">
        <v>1030</v>
      </c>
      <c r="T95" t="s">
        <v>1031</v>
      </c>
      <c r="U95">
        <v>13355</v>
      </c>
      <c r="V95">
        <v>13244</v>
      </c>
      <c r="W95">
        <v>111</v>
      </c>
      <c r="X95" t="s">
        <v>1032</v>
      </c>
      <c r="Y95" t="s">
        <v>1033</v>
      </c>
      <c r="Z95" t="s">
        <v>1034</v>
      </c>
      <c r="AA95" t="s">
        <v>1035</v>
      </c>
      <c r="AB95">
        <v>61</v>
      </c>
      <c r="AC95">
        <f>(W95-AB95)</f>
        <v>50</v>
      </c>
      <c r="AD95">
        <f>AC95/U95*100</f>
        <v>0.37439161362785472</v>
      </c>
    </row>
    <row r="96" spans="1:32" x14ac:dyDescent="0.3">
      <c r="A96" t="s">
        <v>120</v>
      </c>
      <c r="B96" t="s">
        <v>2</v>
      </c>
      <c r="C96" t="s">
        <v>852</v>
      </c>
      <c r="D96" t="s">
        <v>5</v>
      </c>
      <c r="E96" t="s">
        <v>6</v>
      </c>
      <c r="F96" t="s">
        <v>7</v>
      </c>
      <c r="G96" t="s">
        <v>8</v>
      </c>
      <c r="H96" t="s">
        <v>9</v>
      </c>
      <c r="I96" t="s">
        <v>10</v>
      </c>
      <c r="J96" t="s">
        <v>48</v>
      </c>
      <c r="K96" t="s">
        <v>853</v>
      </c>
      <c r="R96" t="s">
        <v>120</v>
      </c>
      <c r="S96" t="s">
        <v>2</v>
      </c>
      <c r="T96" t="s">
        <v>852</v>
      </c>
      <c r="U96" t="s">
        <v>5</v>
      </c>
      <c r="V96" t="s">
        <v>6</v>
      </c>
      <c r="W96" t="s">
        <v>7</v>
      </c>
      <c r="X96" t="s">
        <v>8</v>
      </c>
      <c r="Y96" t="s">
        <v>9</v>
      </c>
      <c r="Z96" t="s">
        <v>10</v>
      </c>
      <c r="AA96" t="s">
        <v>48</v>
      </c>
      <c r="AB96" t="s">
        <v>853</v>
      </c>
    </row>
    <row r="97" spans="1:32" x14ac:dyDescent="0.3">
      <c r="B97" t="s">
        <v>1024</v>
      </c>
      <c r="C97" t="s">
        <v>1025</v>
      </c>
      <c r="D97">
        <v>14398</v>
      </c>
      <c r="E97">
        <v>13302</v>
      </c>
      <c r="F97">
        <v>1096</v>
      </c>
      <c r="G97" t="s">
        <v>1036</v>
      </c>
      <c r="H97" t="s">
        <v>1037</v>
      </c>
      <c r="I97" t="s">
        <v>1028</v>
      </c>
      <c r="J97" t="s">
        <v>1029</v>
      </c>
      <c r="K97">
        <v>359</v>
      </c>
      <c r="L97">
        <f>F97-K97</f>
        <v>737</v>
      </c>
      <c r="M97">
        <f>L97/D95*100</f>
        <v>5.1113114640405026</v>
      </c>
      <c r="S97" t="s">
        <v>1030</v>
      </c>
      <c r="T97" t="s">
        <v>1031</v>
      </c>
      <c r="U97">
        <v>13309</v>
      </c>
      <c r="V97">
        <v>12777</v>
      </c>
      <c r="W97">
        <v>532</v>
      </c>
      <c r="X97" t="s">
        <v>1038</v>
      </c>
      <c r="Y97" t="s">
        <v>1039</v>
      </c>
      <c r="Z97" t="s">
        <v>1034</v>
      </c>
      <c r="AA97" t="s">
        <v>1035</v>
      </c>
      <c r="AB97">
        <v>416</v>
      </c>
      <c r="AC97">
        <f>(W97-AB97)</f>
        <v>116</v>
      </c>
      <c r="AD97">
        <f>AC97/U95*100</f>
        <v>0.86858854361662308</v>
      </c>
    </row>
    <row r="98" spans="1:32" x14ac:dyDescent="0.3">
      <c r="A98" t="s">
        <v>424</v>
      </c>
      <c r="B98" t="s">
        <v>2</v>
      </c>
      <c r="C98" t="s">
        <v>852</v>
      </c>
      <c r="D98" t="s">
        <v>5</v>
      </c>
      <c r="E98" t="s">
        <v>6</v>
      </c>
      <c r="F98" t="s">
        <v>7</v>
      </c>
      <c r="G98" t="s">
        <v>8</v>
      </c>
      <c r="H98" t="s">
        <v>9</v>
      </c>
      <c r="I98" t="s">
        <v>10</v>
      </c>
      <c r="J98" t="s">
        <v>48</v>
      </c>
      <c r="K98" t="s">
        <v>853</v>
      </c>
      <c r="R98" t="s">
        <v>424</v>
      </c>
      <c r="S98" t="s">
        <v>2</v>
      </c>
      <c r="T98" t="s">
        <v>852</v>
      </c>
      <c r="U98" t="s">
        <v>5</v>
      </c>
      <c r="V98" t="s">
        <v>6</v>
      </c>
      <c r="W98" t="s">
        <v>7</v>
      </c>
      <c r="X98" t="s">
        <v>8</v>
      </c>
      <c r="Y98" t="s">
        <v>9</v>
      </c>
      <c r="Z98" t="s">
        <v>10</v>
      </c>
      <c r="AA98" t="s">
        <v>48</v>
      </c>
      <c r="AB98" t="s">
        <v>853</v>
      </c>
    </row>
    <row r="99" spans="1:32" x14ac:dyDescent="0.3">
      <c r="B99" t="s">
        <v>1024</v>
      </c>
      <c r="C99" t="s">
        <v>1025</v>
      </c>
      <c r="D99">
        <v>327</v>
      </c>
      <c r="E99">
        <v>230</v>
      </c>
      <c r="F99">
        <v>97</v>
      </c>
      <c r="G99" t="s">
        <v>1040</v>
      </c>
      <c r="H99" t="s">
        <v>1041</v>
      </c>
      <c r="I99" t="s">
        <v>1028</v>
      </c>
      <c r="J99" t="s">
        <v>1029</v>
      </c>
      <c r="K99">
        <v>29</v>
      </c>
      <c r="L99">
        <f>F99-K99</f>
        <v>68</v>
      </c>
      <c r="M99">
        <f>L99/D95*100</f>
        <v>0.47159997225882516</v>
      </c>
      <c r="N99">
        <f>L99/L95*100</f>
        <v>23.448275862068964</v>
      </c>
      <c r="O99">
        <f>M99/M97*100</f>
        <v>9.2265943012211658</v>
      </c>
      <c r="S99" t="s">
        <v>1030</v>
      </c>
      <c r="T99" t="s">
        <v>1031</v>
      </c>
      <c r="U99">
        <v>38</v>
      </c>
      <c r="V99">
        <v>15</v>
      </c>
      <c r="W99">
        <v>23</v>
      </c>
      <c r="X99" t="s">
        <v>1042</v>
      </c>
      <c r="Y99" t="s">
        <v>1043</v>
      </c>
      <c r="Z99" t="s">
        <v>1034</v>
      </c>
      <c r="AA99" t="s">
        <v>1035</v>
      </c>
      <c r="AB99">
        <v>11</v>
      </c>
      <c r="AC99">
        <f>(W99-AB99)</f>
        <v>12</v>
      </c>
      <c r="AD99">
        <f>AC99/U95*100</f>
        <v>8.9853987270685137E-2</v>
      </c>
      <c r="AE99">
        <f>AC99/AC95*100</f>
        <v>24</v>
      </c>
      <c r="AF99">
        <f>AD99/AD97*100</f>
        <v>10.344827586206895</v>
      </c>
    </row>
    <row r="100" spans="1:32" x14ac:dyDescent="0.3">
      <c r="R100" s="103" t="s">
        <v>1044</v>
      </c>
      <c r="S100" s="103"/>
      <c r="T100" s="103"/>
    </row>
    <row r="102" spans="1:32" x14ac:dyDescent="0.3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</row>
    <row r="104" spans="1:32" x14ac:dyDescent="0.3">
      <c r="A104" t="s">
        <v>409</v>
      </c>
      <c r="B104" t="s">
        <v>2</v>
      </c>
      <c r="C104" t="s">
        <v>852</v>
      </c>
      <c r="D104" t="s">
        <v>5</v>
      </c>
      <c r="E104" t="s">
        <v>6</v>
      </c>
      <c r="F104" t="s">
        <v>7</v>
      </c>
      <c r="G104" t="s">
        <v>8</v>
      </c>
      <c r="H104" t="s">
        <v>9</v>
      </c>
      <c r="I104" t="s">
        <v>10</v>
      </c>
      <c r="J104" t="s">
        <v>48</v>
      </c>
      <c r="K104" t="s">
        <v>853</v>
      </c>
      <c r="L104" t="s">
        <v>854</v>
      </c>
      <c r="M104" s="68" t="s">
        <v>855</v>
      </c>
      <c r="N104" s="84" t="s">
        <v>1439</v>
      </c>
      <c r="O104" s="2" t="s">
        <v>1440</v>
      </c>
      <c r="R104" t="s">
        <v>409</v>
      </c>
      <c r="S104" t="s">
        <v>2</v>
      </c>
      <c r="T104" t="s">
        <v>852</v>
      </c>
      <c r="U104" t="s">
        <v>5</v>
      </c>
      <c r="V104" t="s">
        <v>6</v>
      </c>
      <c r="W104" t="s">
        <v>7</v>
      </c>
      <c r="X104" t="s">
        <v>8</v>
      </c>
      <c r="Y104" t="s">
        <v>9</v>
      </c>
      <c r="Z104" t="s">
        <v>10</v>
      </c>
      <c r="AA104" t="s">
        <v>48</v>
      </c>
      <c r="AB104" t="s">
        <v>853</v>
      </c>
      <c r="AC104" t="s">
        <v>854</v>
      </c>
      <c r="AD104" s="68" t="s">
        <v>855</v>
      </c>
      <c r="AE104" s="84" t="s">
        <v>1439</v>
      </c>
      <c r="AF104" s="2" t="s">
        <v>1440</v>
      </c>
    </row>
    <row r="105" spans="1:32" x14ac:dyDescent="0.3">
      <c r="B105" t="s">
        <v>1045</v>
      </c>
      <c r="C105" t="s">
        <v>1046</v>
      </c>
      <c r="D105">
        <v>13466</v>
      </c>
      <c r="E105">
        <v>13037</v>
      </c>
      <c r="F105">
        <v>429</v>
      </c>
      <c r="G105" t="s">
        <v>1047</v>
      </c>
      <c r="H105" t="s">
        <v>1048</v>
      </c>
      <c r="I105" t="s">
        <v>1049</v>
      </c>
      <c r="J105" t="s">
        <v>1050</v>
      </c>
      <c r="K105">
        <v>222</v>
      </c>
      <c r="L105">
        <f>F105-K105</f>
        <v>207</v>
      </c>
      <c r="M105">
        <f>L105/D105*100</f>
        <v>1.5372048121194117</v>
      </c>
      <c r="S105" t="s">
        <v>1051</v>
      </c>
      <c r="T105" t="s">
        <v>1052</v>
      </c>
      <c r="U105">
        <v>25530</v>
      </c>
      <c r="V105">
        <v>25279</v>
      </c>
      <c r="W105">
        <v>251</v>
      </c>
      <c r="X105" t="s">
        <v>1053</v>
      </c>
      <c r="Y105" t="s">
        <v>1054</v>
      </c>
      <c r="Z105" t="s">
        <v>1055</v>
      </c>
      <c r="AA105" t="s">
        <v>1056</v>
      </c>
      <c r="AB105">
        <v>117</v>
      </c>
      <c r="AC105">
        <f>(W105-AB105)</f>
        <v>134</v>
      </c>
      <c r="AD105">
        <f>AC105/U105*100</f>
        <v>0.52487269878574228</v>
      </c>
    </row>
    <row r="106" spans="1:32" x14ac:dyDescent="0.3">
      <c r="A106" t="s">
        <v>120</v>
      </c>
      <c r="B106" t="s">
        <v>2</v>
      </c>
      <c r="C106" t="s">
        <v>852</v>
      </c>
      <c r="D106" t="s">
        <v>5</v>
      </c>
      <c r="E106" t="s">
        <v>6</v>
      </c>
      <c r="F106" t="s">
        <v>7</v>
      </c>
      <c r="G106" t="s">
        <v>8</v>
      </c>
      <c r="H106" t="s">
        <v>9</v>
      </c>
      <c r="I106" t="s">
        <v>10</v>
      </c>
      <c r="J106" t="s">
        <v>48</v>
      </c>
      <c r="K106" t="s">
        <v>853</v>
      </c>
      <c r="R106" t="s">
        <v>120</v>
      </c>
      <c r="S106" t="s">
        <v>2</v>
      </c>
      <c r="T106" t="s">
        <v>852</v>
      </c>
      <c r="U106" t="s">
        <v>5</v>
      </c>
      <c r="V106" t="s">
        <v>6</v>
      </c>
      <c r="W106" t="s">
        <v>7</v>
      </c>
      <c r="X106" t="s">
        <v>8</v>
      </c>
      <c r="Y106" t="s">
        <v>9</v>
      </c>
      <c r="Z106" t="s">
        <v>10</v>
      </c>
      <c r="AA106" t="s">
        <v>48</v>
      </c>
      <c r="AB106" t="s">
        <v>853</v>
      </c>
    </row>
    <row r="107" spans="1:32" x14ac:dyDescent="0.3">
      <c r="B107" t="s">
        <v>1045</v>
      </c>
      <c r="C107" t="s">
        <v>1046</v>
      </c>
      <c r="D107">
        <v>13470</v>
      </c>
      <c r="E107">
        <v>11821</v>
      </c>
      <c r="F107">
        <v>1649</v>
      </c>
      <c r="G107" t="s">
        <v>1057</v>
      </c>
      <c r="H107" t="s">
        <v>1058</v>
      </c>
      <c r="I107" t="s">
        <v>1049</v>
      </c>
      <c r="J107" t="s">
        <v>1050</v>
      </c>
      <c r="K107">
        <v>648</v>
      </c>
      <c r="L107">
        <f>F107-K107</f>
        <v>1001</v>
      </c>
      <c r="M107">
        <f>L107/D105*100</f>
        <v>7.4335363136788954</v>
      </c>
      <c r="S107" t="s">
        <v>1051</v>
      </c>
      <c r="T107" t="s">
        <v>1052</v>
      </c>
      <c r="U107">
        <v>25517</v>
      </c>
      <c r="V107">
        <v>25292</v>
      </c>
      <c r="W107">
        <v>225</v>
      </c>
      <c r="X107" t="s">
        <v>1059</v>
      </c>
      <c r="Y107" t="s">
        <v>1060</v>
      </c>
      <c r="Z107" t="s">
        <v>1055</v>
      </c>
      <c r="AA107" t="s">
        <v>1056</v>
      </c>
      <c r="AB107">
        <v>112</v>
      </c>
      <c r="AC107">
        <f>(W107-AB107)</f>
        <v>113</v>
      </c>
      <c r="AD107">
        <f>AC107/U105*100</f>
        <v>0.44261652957305131</v>
      </c>
    </row>
    <row r="108" spans="1:32" x14ac:dyDescent="0.3">
      <c r="A108" t="s">
        <v>424</v>
      </c>
      <c r="B108" t="s">
        <v>2</v>
      </c>
      <c r="C108" t="s">
        <v>852</v>
      </c>
      <c r="D108" t="s">
        <v>5</v>
      </c>
      <c r="E108" t="s">
        <v>6</v>
      </c>
      <c r="F108" t="s">
        <v>7</v>
      </c>
      <c r="G108" t="s">
        <v>8</v>
      </c>
      <c r="H108" t="s">
        <v>9</v>
      </c>
      <c r="I108" t="s">
        <v>10</v>
      </c>
      <c r="J108" t="s">
        <v>48</v>
      </c>
      <c r="K108" t="s">
        <v>853</v>
      </c>
      <c r="R108" t="s">
        <v>424</v>
      </c>
      <c r="S108" t="s">
        <v>2</v>
      </c>
      <c r="T108" t="s">
        <v>852</v>
      </c>
      <c r="U108" t="s">
        <v>5</v>
      </c>
      <c r="V108" t="s">
        <v>6</v>
      </c>
      <c r="W108" t="s">
        <v>7</v>
      </c>
      <c r="X108" t="s">
        <v>8</v>
      </c>
      <c r="Y108" t="s">
        <v>9</v>
      </c>
      <c r="Z108" t="s">
        <v>10</v>
      </c>
      <c r="AA108" t="s">
        <v>48</v>
      </c>
      <c r="AB108" t="s">
        <v>853</v>
      </c>
    </row>
    <row r="109" spans="1:32" x14ac:dyDescent="0.3">
      <c r="B109" t="s">
        <v>1045</v>
      </c>
      <c r="C109" t="s">
        <v>1046</v>
      </c>
      <c r="D109">
        <v>479</v>
      </c>
      <c r="E109">
        <v>195</v>
      </c>
      <c r="F109">
        <v>284</v>
      </c>
      <c r="G109" t="s">
        <v>1061</v>
      </c>
      <c r="H109" t="s">
        <v>1062</v>
      </c>
      <c r="I109" t="s">
        <v>1049</v>
      </c>
      <c r="J109" t="s">
        <v>1050</v>
      </c>
      <c r="K109">
        <v>172</v>
      </c>
      <c r="L109">
        <f>F109-K109</f>
        <v>112</v>
      </c>
      <c r="M109">
        <f>L109/D105*100</f>
        <v>0.83172434278924701</v>
      </c>
      <c r="N109">
        <f>L109/L105*100</f>
        <v>54.106280193236714</v>
      </c>
      <c r="O109">
        <f>M109/M107*100</f>
        <v>11.188811188811188</v>
      </c>
      <c r="S109" t="s">
        <v>1051</v>
      </c>
      <c r="T109" t="s">
        <v>1052</v>
      </c>
      <c r="U109">
        <v>192</v>
      </c>
      <c r="V109">
        <v>127</v>
      </c>
      <c r="W109">
        <v>65</v>
      </c>
      <c r="X109" t="s">
        <v>1063</v>
      </c>
      <c r="Y109" t="s">
        <v>1064</v>
      </c>
      <c r="Z109" t="s">
        <v>1055</v>
      </c>
      <c r="AA109" t="s">
        <v>1056</v>
      </c>
      <c r="AB109">
        <v>32</v>
      </c>
      <c r="AC109">
        <f>(W109-AB109)</f>
        <v>33</v>
      </c>
      <c r="AD109">
        <f>AC109/U105*100</f>
        <v>0.12925969447708577</v>
      </c>
      <c r="AE109">
        <f>AC109/AC105*100</f>
        <v>24.626865671641792</v>
      </c>
      <c r="AF109">
        <f>AD109/AD107*100</f>
        <v>29.203539823008846</v>
      </c>
    </row>
    <row r="112" spans="1:32" x14ac:dyDescent="0.3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</row>
    <row r="114" spans="1:32" x14ac:dyDescent="0.3">
      <c r="A114" t="s">
        <v>409</v>
      </c>
      <c r="B114" t="s">
        <v>2</v>
      </c>
      <c r="C114" t="s">
        <v>852</v>
      </c>
      <c r="D114" t="s">
        <v>5</v>
      </c>
      <c r="E114" t="s">
        <v>6</v>
      </c>
      <c r="F114" t="s">
        <v>7</v>
      </c>
      <c r="G114" t="s">
        <v>8</v>
      </c>
      <c r="H114" t="s">
        <v>9</v>
      </c>
      <c r="I114" t="s">
        <v>10</v>
      </c>
      <c r="J114" t="s">
        <v>48</v>
      </c>
      <c r="K114" t="s">
        <v>853</v>
      </c>
      <c r="L114" t="s">
        <v>854</v>
      </c>
      <c r="M114" s="68" t="s">
        <v>855</v>
      </c>
      <c r="N114" s="84" t="s">
        <v>1439</v>
      </c>
      <c r="O114" s="2" t="s">
        <v>1440</v>
      </c>
      <c r="R114" t="s">
        <v>409</v>
      </c>
      <c r="S114" t="s">
        <v>2</v>
      </c>
      <c r="T114" t="s">
        <v>852</v>
      </c>
      <c r="U114" t="s">
        <v>5</v>
      </c>
      <c r="V114" t="s">
        <v>6</v>
      </c>
      <c r="W114" t="s">
        <v>7</v>
      </c>
      <c r="X114" t="s">
        <v>8</v>
      </c>
      <c r="Y114" t="s">
        <v>9</v>
      </c>
      <c r="Z114" t="s">
        <v>10</v>
      </c>
      <c r="AA114" t="s">
        <v>48</v>
      </c>
      <c r="AB114" t="s">
        <v>853</v>
      </c>
      <c r="AC114" t="s">
        <v>854</v>
      </c>
      <c r="AD114" s="68" t="s">
        <v>855</v>
      </c>
      <c r="AE114" s="84" t="s">
        <v>1439</v>
      </c>
      <c r="AF114" s="2" t="s">
        <v>1440</v>
      </c>
    </row>
    <row r="115" spans="1:32" x14ac:dyDescent="0.3">
      <c r="B115" t="s">
        <v>1065</v>
      </c>
      <c r="C115" t="s">
        <v>1066</v>
      </c>
      <c r="D115">
        <v>16124</v>
      </c>
      <c r="E115">
        <v>15461</v>
      </c>
      <c r="F115">
        <v>663</v>
      </c>
      <c r="G115" t="s">
        <v>1067</v>
      </c>
      <c r="H115" t="s">
        <v>1068</v>
      </c>
      <c r="I115" t="s">
        <v>1069</v>
      </c>
      <c r="J115">
        <v>13521</v>
      </c>
      <c r="K115">
        <v>381</v>
      </c>
      <c r="L115">
        <f>F115-K115</f>
        <v>282</v>
      </c>
      <c r="M115">
        <f>L115/D115*100</f>
        <v>1.7489456710493674</v>
      </c>
      <c r="S115" t="s">
        <v>1070</v>
      </c>
      <c r="T115" t="s">
        <v>1071</v>
      </c>
      <c r="U115">
        <v>33765</v>
      </c>
      <c r="V115">
        <v>33627</v>
      </c>
      <c r="W115">
        <v>138</v>
      </c>
      <c r="X115" t="s">
        <v>1072</v>
      </c>
      <c r="Y115" t="s">
        <v>1073</v>
      </c>
      <c r="Z115" t="s">
        <v>1074</v>
      </c>
      <c r="AA115" t="s">
        <v>1075</v>
      </c>
      <c r="AB115">
        <v>44</v>
      </c>
      <c r="AC115">
        <f>(W115-AB115)</f>
        <v>94</v>
      </c>
      <c r="AD115">
        <f>AC115/U115*100</f>
        <v>0.27839478750185104</v>
      </c>
    </row>
    <row r="116" spans="1:32" x14ac:dyDescent="0.3">
      <c r="A116" t="s">
        <v>120</v>
      </c>
      <c r="B116" t="s">
        <v>2</v>
      </c>
      <c r="C116" t="s">
        <v>852</v>
      </c>
      <c r="D116" t="s">
        <v>5</v>
      </c>
      <c r="E116" t="s">
        <v>6</v>
      </c>
      <c r="F116" t="s">
        <v>7</v>
      </c>
      <c r="G116" t="s">
        <v>8</v>
      </c>
      <c r="H116" t="s">
        <v>9</v>
      </c>
      <c r="I116" t="s">
        <v>10</v>
      </c>
      <c r="J116" t="s">
        <v>48</v>
      </c>
      <c r="K116" t="s">
        <v>853</v>
      </c>
      <c r="R116" t="s">
        <v>120</v>
      </c>
      <c r="S116" t="s">
        <v>2</v>
      </c>
      <c r="T116" t="s">
        <v>852</v>
      </c>
      <c r="U116" t="s">
        <v>5</v>
      </c>
      <c r="V116" t="s">
        <v>6</v>
      </c>
      <c r="W116" t="s">
        <v>7</v>
      </c>
      <c r="X116" t="s">
        <v>8</v>
      </c>
      <c r="Y116" t="s">
        <v>9</v>
      </c>
      <c r="Z116" t="s">
        <v>10</v>
      </c>
      <c r="AA116" t="s">
        <v>48</v>
      </c>
      <c r="AB116" t="s">
        <v>853</v>
      </c>
    </row>
    <row r="117" spans="1:32" x14ac:dyDescent="0.3">
      <c r="B117" t="s">
        <v>1065</v>
      </c>
      <c r="C117" t="s">
        <v>1066</v>
      </c>
      <c r="D117">
        <v>16141</v>
      </c>
      <c r="E117">
        <v>15285</v>
      </c>
      <c r="F117">
        <v>856</v>
      </c>
      <c r="G117" t="s">
        <v>1076</v>
      </c>
      <c r="H117" t="s">
        <v>1077</v>
      </c>
      <c r="I117" t="s">
        <v>1069</v>
      </c>
      <c r="J117">
        <v>13521</v>
      </c>
      <c r="K117">
        <v>487</v>
      </c>
      <c r="L117">
        <f>F117-K117</f>
        <v>369</v>
      </c>
      <c r="M117">
        <f>L117/D115*100</f>
        <v>2.2885140163731084</v>
      </c>
      <c r="S117" t="s">
        <v>1070</v>
      </c>
      <c r="T117" t="s">
        <v>1071</v>
      </c>
      <c r="U117">
        <v>33778</v>
      </c>
      <c r="V117">
        <v>33155</v>
      </c>
      <c r="W117">
        <v>623</v>
      </c>
      <c r="X117" t="s">
        <v>1078</v>
      </c>
      <c r="Y117">
        <v>87</v>
      </c>
      <c r="Z117" t="s">
        <v>1074</v>
      </c>
      <c r="AA117" t="s">
        <v>1075</v>
      </c>
      <c r="AB117">
        <v>275</v>
      </c>
      <c r="AC117">
        <f>(W117-AB117)</f>
        <v>348</v>
      </c>
      <c r="AD117">
        <f>AC117/U115*100</f>
        <v>1.0306530430919592</v>
      </c>
    </row>
    <row r="118" spans="1:32" x14ac:dyDescent="0.3">
      <c r="A118" t="s">
        <v>424</v>
      </c>
      <c r="B118" t="s">
        <v>2</v>
      </c>
      <c r="C118" t="s">
        <v>852</v>
      </c>
      <c r="D118" t="s">
        <v>5</v>
      </c>
      <c r="E118" t="s">
        <v>6</v>
      </c>
      <c r="F118" t="s">
        <v>7</v>
      </c>
      <c r="G118" t="s">
        <v>8</v>
      </c>
      <c r="H118" t="s">
        <v>9</v>
      </c>
      <c r="I118" t="s">
        <v>10</v>
      </c>
      <c r="J118" t="s">
        <v>48</v>
      </c>
      <c r="K118" t="s">
        <v>853</v>
      </c>
      <c r="R118" t="s">
        <v>424</v>
      </c>
      <c r="S118" t="s">
        <v>2</v>
      </c>
      <c r="T118" t="s">
        <v>852</v>
      </c>
      <c r="U118" t="s">
        <v>5</v>
      </c>
      <c r="V118" t="s">
        <v>6</v>
      </c>
      <c r="W118" t="s">
        <v>7</v>
      </c>
      <c r="X118" t="s">
        <v>8</v>
      </c>
      <c r="Y118" t="s">
        <v>9</v>
      </c>
      <c r="Z118" t="s">
        <v>10</v>
      </c>
      <c r="AA118" t="s">
        <v>48</v>
      </c>
      <c r="AB118" t="s">
        <v>853</v>
      </c>
    </row>
    <row r="119" spans="1:32" x14ac:dyDescent="0.3">
      <c r="B119" t="s">
        <v>1065</v>
      </c>
      <c r="C119" t="s">
        <v>1066</v>
      </c>
      <c r="D119">
        <v>254</v>
      </c>
      <c r="E119">
        <v>188</v>
      </c>
      <c r="F119">
        <v>66</v>
      </c>
      <c r="G119" t="s">
        <v>1079</v>
      </c>
      <c r="H119" t="s">
        <v>1080</v>
      </c>
      <c r="I119" t="s">
        <v>1069</v>
      </c>
      <c r="J119">
        <v>13521</v>
      </c>
      <c r="K119">
        <v>30</v>
      </c>
      <c r="L119">
        <f>F119-K119</f>
        <v>36</v>
      </c>
      <c r="M119">
        <f>L119/D115*100</f>
        <v>0.22326966013396179</v>
      </c>
      <c r="N119">
        <f>L119/L115*100</f>
        <v>12.76595744680851</v>
      </c>
      <c r="O119">
        <f>M119/M117*100</f>
        <v>9.7560975609756095</v>
      </c>
      <c r="S119" t="s">
        <v>1070</v>
      </c>
      <c r="T119" t="s">
        <v>1071</v>
      </c>
      <c r="U119">
        <v>65</v>
      </c>
      <c r="V119">
        <v>39</v>
      </c>
      <c r="W119">
        <v>26</v>
      </c>
      <c r="X119">
        <v>40</v>
      </c>
      <c r="Y119" t="s">
        <v>1081</v>
      </c>
      <c r="Z119" t="s">
        <v>1074</v>
      </c>
      <c r="AA119" t="s">
        <v>1075</v>
      </c>
      <c r="AB119">
        <v>15</v>
      </c>
      <c r="AC119">
        <f>(W119-AB119)</f>
        <v>11</v>
      </c>
      <c r="AD119">
        <f>AC119/U115*100</f>
        <v>3.2578113431067673E-2</v>
      </c>
      <c r="AE119">
        <f>AC119/AC115*100</f>
        <v>11.702127659574469</v>
      </c>
      <c r="AF119">
        <f>AD119/AD117*100</f>
        <v>3.1609195402298846</v>
      </c>
    </row>
    <row r="120" spans="1:32" x14ac:dyDescent="0.3">
      <c r="A120" s="103" t="s">
        <v>876</v>
      </c>
      <c r="B120" s="103"/>
      <c r="C120" s="103"/>
      <c r="R120" s="103" t="s">
        <v>1082</v>
      </c>
      <c r="S120" s="103"/>
      <c r="T120" s="103"/>
    </row>
    <row r="122" spans="1:32" x14ac:dyDescent="0.3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</row>
    <row r="124" spans="1:32" x14ac:dyDescent="0.3">
      <c r="A124" t="s">
        <v>409</v>
      </c>
      <c r="B124" t="s">
        <v>2</v>
      </c>
      <c r="C124" t="s">
        <v>852</v>
      </c>
      <c r="D124" t="s">
        <v>5</v>
      </c>
      <c r="E124" t="s">
        <v>6</v>
      </c>
      <c r="F124" t="s">
        <v>7</v>
      </c>
      <c r="G124" t="s">
        <v>8</v>
      </c>
      <c r="H124" t="s">
        <v>9</v>
      </c>
      <c r="I124" t="s">
        <v>10</v>
      </c>
      <c r="J124" t="s">
        <v>48</v>
      </c>
      <c r="K124" t="s">
        <v>853</v>
      </c>
      <c r="L124" t="s">
        <v>854</v>
      </c>
      <c r="M124" s="68" t="s">
        <v>855</v>
      </c>
      <c r="N124" s="84" t="s">
        <v>1439</v>
      </c>
      <c r="O124" s="2" t="s">
        <v>1440</v>
      </c>
      <c r="R124" t="s">
        <v>409</v>
      </c>
      <c r="S124" t="s">
        <v>2</v>
      </c>
      <c r="T124" t="s">
        <v>852</v>
      </c>
      <c r="U124" t="s">
        <v>5</v>
      </c>
      <c r="V124" t="s">
        <v>6</v>
      </c>
      <c r="W124" t="s">
        <v>7</v>
      </c>
      <c r="X124" t="s">
        <v>8</v>
      </c>
      <c r="Y124" t="s">
        <v>9</v>
      </c>
      <c r="Z124" t="s">
        <v>10</v>
      </c>
      <c r="AA124" t="s">
        <v>48</v>
      </c>
      <c r="AB124" t="s">
        <v>853</v>
      </c>
      <c r="AC124" t="s">
        <v>854</v>
      </c>
      <c r="AD124" s="68" t="s">
        <v>855</v>
      </c>
      <c r="AE124" s="84" t="s">
        <v>1439</v>
      </c>
      <c r="AF124" s="2" t="s">
        <v>1440</v>
      </c>
    </row>
    <row r="125" spans="1:32" x14ac:dyDescent="0.3">
      <c r="B125" t="s">
        <v>1083</v>
      </c>
      <c r="C125" t="s">
        <v>1084</v>
      </c>
      <c r="D125">
        <v>5222</v>
      </c>
      <c r="E125">
        <v>5087</v>
      </c>
      <c r="F125">
        <v>135</v>
      </c>
      <c r="G125" t="s">
        <v>1085</v>
      </c>
      <c r="H125" t="s">
        <v>1086</v>
      </c>
      <c r="I125" t="s">
        <v>1087</v>
      </c>
      <c r="J125" t="s">
        <v>1088</v>
      </c>
      <c r="K125">
        <v>51</v>
      </c>
      <c r="L125">
        <f>F125-K125</f>
        <v>84</v>
      </c>
      <c r="M125">
        <f>L125/D125*100</f>
        <v>1.6085790884718498</v>
      </c>
      <c r="S125" t="s">
        <v>1089</v>
      </c>
      <c r="T125" t="s">
        <v>1090</v>
      </c>
      <c r="U125">
        <v>10444</v>
      </c>
      <c r="V125">
        <v>10419</v>
      </c>
      <c r="W125">
        <v>25</v>
      </c>
      <c r="X125" t="s">
        <v>1091</v>
      </c>
      <c r="Y125" t="s">
        <v>1092</v>
      </c>
      <c r="Z125">
        <v>2451191</v>
      </c>
      <c r="AA125" t="s">
        <v>1093</v>
      </c>
      <c r="AB125">
        <v>5</v>
      </c>
      <c r="AC125">
        <f>(W125-AB125)</f>
        <v>20</v>
      </c>
      <c r="AD125">
        <f>AC125/U125*100</f>
        <v>0.19149751053236308</v>
      </c>
    </row>
    <row r="126" spans="1:32" x14ac:dyDescent="0.3">
      <c r="A126" t="s">
        <v>120</v>
      </c>
      <c r="B126" t="s">
        <v>2</v>
      </c>
      <c r="C126" t="s">
        <v>852</v>
      </c>
      <c r="D126" t="s">
        <v>5</v>
      </c>
      <c r="E126" t="s">
        <v>6</v>
      </c>
      <c r="F126" t="s">
        <v>7</v>
      </c>
      <c r="G126" t="s">
        <v>8</v>
      </c>
      <c r="H126" t="s">
        <v>9</v>
      </c>
      <c r="I126" t="s">
        <v>10</v>
      </c>
      <c r="J126" t="s">
        <v>48</v>
      </c>
      <c r="K126" t="s">
        <v>853</v>
      </c>
      <c r="R126" t="s">
        <v>120</v>
      </c>
      <c r="S126" t="s">
        <v>2</v>
      </c>
      <c r="T126" t="s">
        <v>852</v>
      </c>
      <c r="U126" t="s">
        <v>5</v>
      </c>
      <c r="V126" t="s">
        <v>6</v>
      </c>
      <c r="W126" t="s">
        <v>7</v>
      </c>
      <c r="X126" t="s">
        <v>8</v>
      </c>
      <c r="Y126" t="s">
        <v>9</v>
      </c>
      <c r="Z126" t="s">
        <v>10</v>
      </c>
      <c r="AA126" t="s">
        <v>48</v>
      </c>
      <c r="AB126" t="s">
        <v>853</v>
      </c>
    </row>
    <row r="127" spans="1:32" x14ac:dyDescent="0.3">
      <c r="B127" t="s">
        <v>1083</v>
      </c>
      <c r="C127" t="s">
        <v>1084</v>
      </c>
      <c r="D127">
        <v>5223</v>
      </c>
      <c r="E127">
        <v>4798</v>
      </c>
      <c r="F127">
        <v>425</v>
      </c>
      <c r="G127" t="s">
        <v>1094</v>
      </c>
      <c r="H127" t="s">
        <v>1095</v>
      </c>
      <c r="I127" t="s">
        <v>1087</v>
      </c>
      <c r="J127" t="s">
        <v>1088</v>
      </c>
      <c r="K127">
        <v>115</v>
      </c>
      <c r="L127">
        <f>F127-K127</f>
        <v>310</v>
      </c>
      <c r="M127">
        <f>L127/D125*100</f>
        <v>5.9364228265032555</v>
      </c>
      <c r="S127" t="s">
        <v>1089</v>
      </c>
      <c r="T127" t="s">
        <v>1090</v>
      </c>
      <c r="U127">
        <v>10453</v>
      </c>
      <c r="V127">
        <v>10435</v>
      </c>
      <c r="W127">
        <v>18</v>
      </c>
      <c r="X127" t="s">
        <v>788</v>
      </c>
      <c r="Y127" t="s">
        <v>1096</v>
      </c>
      <c r="Z127">
        <v>2451191</v>
      </c>
      <c r="AA127" t="s">
        <v>1093</v>
      </c>
      <c r="AB127">
        <v>8</v>
      </c>
      <c r="AC127">
        <f>(W127-AB127)</f>
        <v>10</v>
      </c>
      <c r="AD127">
        <f>AC127/U125*100</f>
        <v>9.574875526618154E-2</v>
      </c>
    </row>
    <row r="128" spans="1:32" x14ac:dyDescent="0.3">
      <c r="A128" t="s">
        <v>424</v>
      </c>
      <c r="B128" t="s">
        <v>2</v>
      </c>
      <c r="C128" t="s">
        <v>852</v>
      </c>
      <c r="D128" t="s">
        <v>5</v>
      </c>
      <c r="E128" t="s">
        <v>6</v>
      </c>
      <c r="F128" t="s">
        <v>7</v>
      </c>
      <c r="G128" t="s">
        <v>8</v>
      </c>
      <c r="H128" t="s">
        <v>9</v>
      </c>
      <c r="I128" t="s">
        <v>10</v>
      </c>
      <c r="J128" t="s">
        <v>48</v>
      </c>
      <c r="K128" t="s">
        <v>853</v>
      </c>
      <c r="R128" t="s">
        <v>424</v>
      </c>
      <c r="S128" t="s">
        <v>2</v>
      </c>
      <c r="T128" t="s">
        <v>852</v>
      </c>
      <c r="U128" t="s">
        <v>5</v>
      </c>
      <c r="V128" t="s">
        <v>6</v>
      </c>
      <c r="W128" t="s">
        <v>7</v>
      </c>
      <c r="X128" t="s">
        <v>8</v>
      </c>
      <c r="Y128" t="s">
        <v>9</v>
      </c>
      <c r="Z128" t="s">
        <v>10</v>
      </c>
      <c r="AA128" t="s">
        <v>48</v>
      </c>
      <c r="AB128" t="s">
        <v>853</v>
      </c>
    </row>
    <row r="129" spans="1:32" x14ac:dyDescent="0.3">
      <c r="B129" t="s">
        <v>1083</v>
      </c>
      <c r="C129" t="s">
        <v>1084</v>
      </c>
      <c r="D129">
        <v>72</v>
      </c>
      <c r="E129">
        <v>26</v>
      </c>
      <c r="F129">
        <v>46</v>
      </c>
      <c r="G129" t="s">
        <v>1097</v>
      </c>
      <c r="H129" t="s">
        <v>1098</v>
      </c>
      <c r="I129" t="s">
        <v>1087</v>
      </c>
      <c r="J129" t="s">
        <v>1088</v>
      </c>
      <c r="K129">
        <v>30</v>
      </c>
      <c r="L129">
        <f>F129-K129</f>
        <v>16</v>
      </c>
      <c r="M129">
        <f>L129/D125*100</f>
        <v>0.30639601685178092</v>
      </c>
      <c r="N129">
        <f>L129/L125*100</f>
        <v>19.047619047619047</v>
      </c>
      <c r="O129">
        <f>M129/M127*100</f>
        <v>5.161290322580645</v>
      </c>
      <c r="S129" t="s">
        <v>1089</v>
      </c>
      <c r="T129" t="s">
        <v>1090</v>
      </c>
      <c r="U129">
        <v>32</v>
      </c>
      <c r="V129">
        <v>22</v>
      </c>
      <c r="W129">
        <v>10</v>
      </c>
      <c r="X129" t="s">
        <v>1099</v>
      </c>
      <c r="Y129" t="s">
        <v>1100</v>
      </c>
      <c r="Z129">
        <v>2451191</v>
      </c>
      <c r="AA129" t="s">
        <v>1093</v>
      </c>
      <c r="AB129">
        <v>2</v>
      </c>
      <c r="AC129">
        <f>(W129-AB129)</f>
        <v>8</v>
      </c>
      <c r="AD129">
        <f>AC129/U125*100</f>
        <v>7.6599004212945229E-2</v>
      </c>
      <c r="AE129">
        <f>AC129/AC125*100</f>
        <v>40</v>
      </c>
      <c r="AF129">
        <f>AD129/AD127*100</f>
        <v>80</v>
      </c>
    </row>
    <row r="132" spans="1:32" x14ac:dyDescent="0.3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</row>
    <row r="134" spans="1:32" x14ac:dyDescent="0.3">
      <c r="A134" t="s">
        <v>409</v>
      </c>
      <c r="B134" t="s">
        <v>2</v>
      </c>
      <c r="C134" t="s">
        <v>852</v>
      </c>
      <c r="D134" t="s">
        <v>5</v>
      </c>
      <c r="E134" t="s">
        <v>6</v>
      </c>
      <c r="F134" t="s">
        <v>7</v>
      </c>
      <c r="G134" t="s">
        <v>8</v>
      </c>
      <c r="H134" t="s">
        <v>9</v>
      </c>
      <c r="I134" t="s">
        <v>10</v>
      </c>
      <c r="J134" t="s">
        <v>48</v>
      </c>
      <c r="K134" t="s">
        <v>853</v>
      </c>
      <c r="L134" t="s">
        <v>854</v>
      </c>
      <c r="M134" s="68" t="s">
        <v>855</v>
      </c>
      <c r="N134" s="84" t="s">
        <v>1439</v>
      </c>
      <c r="O134" s="2" t="s">
        <v>1440</v>
      </c>
      <c r="R134" t="s">
        <v>409</v>
      </c>
      <c r="S134" t="s">
        <v>2</v>
      </c>
      <c r="T134" t="s">
        <v>852</v>
      </c>
      <c r="U134" t="s">
        <v>5</v>
      </c>
      <c r="V134" t="s">
        <v>6</v>
      </c>
      <c r="W134" t="s">
        <v>7</v>
      </c>
      <c r="X134" t="s">
        <v>8</v>
      </c>
      <c r="Y134" t="s">
        <v>9</v>
      </c>
      <c r="Z134" t="s">
        <v>10</v>
      </c>
      <c r="AA134" t="s">
        <v>48</v>
      </c>
      <c r="AB134" t="s">
        <v>853</v>
      </c>
      <c r="AC134" t="s">
        <v>854</v>
      </c>
      <c r="AD134" s="68" t="s">
        <v>855</v>
      </c>
      <c r="AE134" s="84" t="s">
        <v>1439</v>
      </c>
      <c r="AF134" s="2" t="s">
        <v>1440</v>
      </c>
    </row>
    <row r="135" spans="1:32" x14ac:dyDescent="0.3">
      <c r="B135" t="s">
        <v>1101</v>
      </c>
      <c r="C135" t="s">
        <v>1102</v>
      </c>
      <c r="D135">
        <v>6854</v>
      </c>
      <c r="E135">
        <v>6804</v>
      </c>
      <c r="F135">
        <v>50</v>
      </c>
      <c r="G135" t="s">
        <v>1103</v>
      </c>
      <c r="H135" t="s">
        <v>1104</v>
      </c>
      <c r="I135" t="s">
        <v>1105</v>
      </c>
      <c r="J135" t="s">
        <v>1106</v>
      </c>
      <c r="K135">
        <v>25</v>
      </c>
      <c r="L135">
        <f>F135-K135</f>
        <v>25</v>
      </c>
      <c r="M135">
        <f>L135/D135*100</f>
        <v>0.3647505106507149</v>
      </c>
      <c r="S135" t="s">
        <v>1107</v>
      </c>
      <c r="T135" s="81" t="s">
        <v>1108</v>
      </c>
      <c r="U135">
        <v>34951</v>
      </c>
      <c r="V135">
        <v>34894</v>
      </c>
      <c r="W135">
        <v>57</v>
      </c>
      <c r="X135" t="s">
        <v>1109</v>
      </c>
      <c r="Y135" t="s">
        <v>1110</v>
      </c>
      <c r="Z135" t="s">
        <v>1111</v>
      </c>
      <c r="AA135" t="s">
        <v>1112</v>
      </c>
      <c r="AB135">
        <v>26</v>
      </c>
      <c r="AC135">
        <f>(W135-AB135)</f>
        <v>31</v>
      </c>
      <c r="AD135">
        <f>AC135/U135*100</f>
        <v>8.869560241480931E-2</v>
      </c>
    </row>
    <row r="136" spans="1:32" x14ac:dyDescent="0.3">
      <c r="A136" t="s">
        <v>120</v>
      </c>
      <c r="B136" t="s">
        <v>2</v>
      </c>
      <c r="C136" t="s">
        <v>852</v>
      </c>
      <c r="D136" t="s">
        <v>5</v>
      </c>
      <c r="E136" t="s">
        <v>6</v>
      </c>
      <c r="F136" t="s">
        <v>7</v>
      </c>
      <c r="G136" t="s">
        <v>8</v>
      </c>
      <c r="H136" t="s">
        <v>9</v>
      </c>
      <c r="I136" t="s">
        <v>10</v>
      </c>
      <c r="J136" t="s">
        <v>48</v>
      </c>
      <c r="K136" t="s">
        <v>853</v>
      </c>
      <c r="R136" t="s">
        <v>120</v>
      </c>
      <c r="S136" t="s">
        <v>2</v>
      </c>
      <c r="T136" t="s">
        <v>852</v>
      </c>
      <c r="U136" t="s">
        <v>5</v>
      </c>
      <c r="V136" t="s">
        <v>6</v>
      </c>
      <c r="W136" t="s">
        <v>7</v>
      </c>
      <c r="X136" t="s">
        <v>8</v>
      </c>
      <c r="Y136" t="s">
        <v>9</v>
      </c>
      <c r="Z136" t="s">
        <v>10</v>
      </c>
      <c r="AA136" t="s">
        <v>48</v>
      </c>
      <c r="AB136" t="s">
        <v>853</v>
      </c>
    </row>
    <row r="137" spans="1:32" x14ac:dyDescent="0.3">
      <c r="B137" t="s">
        <v>1101</v>
      </c>
      <c r="C137" t="s">
        <v>1102</v>
      </c>
      <c r="D137">
        <v>6878</v>
      </c>
      <c r="E137">
        <v>6754</v>
      </c>
      <c r="F137">
        <v>124</v>
      </c>
      <c r="G137" t="s">
        <v>1113</v>
      </c>
      <c r="H137" t="s">
        <v>1114</v>
      </c>
      <c r="I137" t="s">
        <v>1105</v>
      </c>
      <c r="J137" t="s">
        <v>1106</v>
      </c>
      <c r="K137">
        <v>82</v>
      </c>
      <c r="L137">
        <f>F137-K137</f>
        <v>42</v>
      </c>
      <c r="M137">
        <f>L137/D135*100</f>
        <v>0.61278085789320103</v>
      </c>
      <c r="S137" t="s">
        <v>1107</v>
      </c>
      <c r="T137" s="81" t="s">
        <v>1108</v>
      </c>
      <c r="U137">
        <v>34934</v>
      </c>
      <c r="V137">
        <v>34838</v>
      </c>
      <c r="W137">
        <v>96</v>
      </c>
      <c r="X137" t="s">
        <v>1115</v>
      </c>
      <c r="Y137" t="s">
        <v>1116</v>
      </c>
      <c r="Z137" t="s">
        <v>1111</v>
      </c>
      <c r="AA137" t="s">
        <v>1112</v>
      </c>
      <c r="AB137">
        <v>61</v>
      </c>
      <c r="AC137">
        <f>(W137-AB137)</f>
        <v>35</v>
      </c>
      <c r="AD137">
        <f>AC137/U135*100</f>
        <v>0.1001401962747847</v>
      </c>
    </row>
    <row r="138" spans="1:32" x14ac:dyDescent="0.3">
      <c r="A138" t="s">
        <v>424</v>
      </c>
      <c r="B138" t="s">
        <v>2</v>
      </c>
      <c r="C138" t="s">
        <v>852</v>
      </c>
      <c r="D138" t="s">
        <v>5</v>
      </c>
      <c r="E138" t="s">
        <v>6</v>
      </c>
      <c r="F138" t="s">
        <v>7</v>
      </c>
      <c r="G138" t="s">
        <v>8</v>
      </c>
      <c r="H138" t="s">
        <v>9</v>
      </c>
      <c r="I138" t="s">
        <v>10</v>
      </c>
      <c r="J138" t="s">
        <v>48</v>
      </c>
      <c r="K138" t="s">
        <v>853</v>
      </c>
      <c r="R138" t="s">
        <v>424</v>
      </c>
      <c r="S138" t="s">
        <v>2</v>
      </c>
      <c r="T138" t="s">
        <v>852</v>
      </c>
      <c r="U138" t="s">
        <v>5</v>
      </c>
      <c r="V138" t="s">
        <v>6</v>
      </c>
      <c r="W138" t="s">
        <v>7</v>
      </c>
      <c r="X138" t="s">
        <v>8</v>
      </c>
      <c r="Y138" t="s">
        <v>9</v>
      </c>
      <c r="Z138" t="s">
        <v>10</v>
      </c>
      <c r="AA138" t="s">
        <v>48</v>
      </c>
      <c r="AB138" t="s">
        <v>853</v>
      </c>
    </row>
    <row r="139" spans="1:32" x14ac:dyDescent="0.3">
      <c r="B139" t="s">
        <v>1101</v>
      </c>
      <c r="C139" t="s">
        <v>1102</v>
      </c>
      <c r="D139">
        <v>61</v>
      </c>
      <c r="E139">
        <v>45</v>
      </c>
      <c r="F139">
        <v>16</v>
      </c>
      <c r="G139" t="s">
        <v>1117</v>
      </c>
      <c r="H139" t="s">
        <v>1118</v>
      </c>
      <c r="I139" t="s">
        <v>1105</v>
      </c>
      <c r="J139" t="s">
        <v>1106</v>
      </c>
      <c r="K139">
        <v>9</v>
      </c>
      <c r="L139">
        <f>F139-K139</f>
        <v>7</v>
      </c>
      <c r="M139">
        <f>L139/D135*100</f>
        <v>0.10213014298220019</v>
      </c>
      <c r="N139">
        <f>L139/L135*100</f>
        <v>28.000000000000004</v>
      </c>
      <c r="O139">
        <f>M139/M137*100</f>
        <v>16.666666666666668</v>
      </c>
      <c r="S139" t="s">
        <v>1107</v>
      </c>
      <c r="T139" s="81" t="s">
        <v>1108</v>
      </c>
      <c r="U139">
        <v>34</v>
      </c>
      <c r="V139">
        <v>23</v>
      </c>
      <c r="W139">
        <v>11</v>
      </c>
      <c r="X139" t="s">
        <v>1119</v>
      </c>
      <c r="Y139" t="s">
        <v>1120</v>
      </c>
      <c r="Z139" t="s">
        <v>1111</v>
      </c>
      <c r="AA139" t="s">
        <v>1112</v>
      </c>
      <c r="AB139">
        <v>8</v>
      </c>
      <c r="AC139">
        <f>(W139-AB139)</f>
        <v>3</v>
      </c>
      <c r="AD139">
        <f>AC139/U135*100</f>
        <v>8.583445394981546E-3</v>
      </c>
      <c r="AE139">
        <f>AC139/AC135*100</f>
        <v>9.67741935483871</v>
      </c>
      <c r="AF139">
        <f>AD139/AD137*100</f>
        <v>8.5714285714285712</v>
      </c>
    </row>
    <row r="142" spans="1:32" x14ac:dyDescent="0.3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</row>
    <row r="144" spans="1:32" x14ac:dyDescent="0.3">
      <c r="A144" t="s">
        <v>409</v>
      </c>
      <c r="B144" t="s">
        <v>2</v>
      </c>
      <c r="C144" t="s">
        <v>852</v>
      </c>
      <c r="D144" t="s">
        <v>5</v>
      </c>
      <c r="E144" t="s">
        <v>6</v>
      </c>
      <c r="F144" t="s">
        <v>7</v>
      </c>
      <c r="G144" t="s">
        <v>8</v>
      </c>
      <c r="H144" t="s">
        <v>9</v>
      </c>
      <c r="I144" t="s">
        <v>10</v>
      </c>
      <c r="J144" t="s">
        <v>48</v>
      </c>
      <c r="K144" t="s">
        <v>853</v>
      </c>
      <c r="L144" t="s">
        <v>854</v>
      </c>
      <c r="M144" s="68" t="s">
        <v>855</v>
      </c>
      <c r="N144" s="84" t="s">
        <v>1439</v>
      </c>
      <c r="O144" s="2" t="s">
        <v>1440</v>
      </c>
      <c r="R144" t="s">
        <v>409</v>
      </c>
      <c r="S144" t="s">
        <v>2</v>
      </c>
      <c r="T144" t="s">
        <v>852</v>
      </c>
      <c r="U144" t="s">
        <v>5</v>
      </c>
      <c r="V144" t="s">
        <v>6</v>
      </c>
      <c r="W144" t="s">
        <v>7</v>
      </c>
      <c r="X144" t="s">
        <v>8</v>
      </c>
      <c r="Y144" t="s">
        <v>9</v>
      </c>
      <c r="Z144" t="s">
        <v>10</v>
      </c>
      <c r="AA144" t="s">
        <v>48</v>
      </c>
      <c r="AB144" t="s">
        <v>853</v>
      </c>
      <c r="AC144" t="s">
        <v>854</v>
      </c>
      <c r="AD144" s="68" t="s">
        <v>855</v>
      </c>
      <c r="AE144" s="84" t="s">
        <v>1439</v>
      </c>
      <c r="AF144" s="2" t="s">
        <v>1440</v>
      </c>
    </row>
    <row r="145" spans="1:32" x14ac:dyDescent="0.3">
      <c r="B145" t="s">
        <v>1121</v>
      </c>
      <c r="C145" t="s">
        <v>1122</v>
      </c>
      <c r="D145">
        <v>11225</v>
      </c>
      <c r="E145">
        <v>11090</v>
      </c>
      <c r="F145">
        <v>135</v>
      </c>
      <c r="G145" t="s">
        <v>1123</v>
      </c>
      <c r="H145" t="s">
        <v>1124</v>
      </c>
      <c r="I145" t="s">
        <v>1125</v>
      </c>
      <c r="J145" t="s">
        <v>1126</v>
      </c>
      <c r="K145">
        <v>68</v>
      </c>
      <c r="L145">
        <f>F145-K145</f>
        <v>67</v>
      </c>
      <c r="M145">
        <f>L145/D145*100</f>
        <v>0.5968819599109132</v>
      </c>
      <c r="S145" t="s">
        <v>1127</v>
      </c>
      <c r="T145" t="s">
        <v>1128</v>
      </c>
      <c r="U145">
        <v>13580</v>
      </c>
      <c r="V145">
        <v>13559</v>
      </c>
      <c r="W145">
        <v>21</v>
      </c>
      <c r="X145" t="s">
        <v>1129</v>
      </c>
      <c r="Y145" t="s">
        <v>1130</v>
      </c>
      <c r="Z145" t="s">
        <v>1131</v>
      </c>
      <c r="AA145" t="s">
        <v>1132</v>
      </c>
      <c r="AB145">
        <v>6</v>
      </c>
      <c r="AC145">
        <f>(W145-AB145)</f>
        <v>15</v>
      </c>
      <c r="AD145">
        <f>AC145/U145*100</f>
        <v>0.11045655375552282</v>
      </c>
    </row>
    <row r="146" spans="1:32" x14ac:dyDescent="0.3">
      <c r="A146" t="s">
        <v>120</v>
      </c>
      <c r="B146" t="s">
        <v>2</v>
      </c>
      <c r="C146" t="s">
        <v>852</v>
      </c>
      <c r="D146" t="s">
        <v>5</v>
      </c>
      <c r="E146" t="s">
        <v>6</v>
      </c>
      <c r="F146" t="s">
        <v>7</v>
      </c>
      <c r="G146" t="s">
        <v>8</v>
      </c>
      <c r="H146" t="s">
        <v>9</v>
      </c>
      <c r="I146" t="s">
        <v>10</v>
      </c>
      <c r="J146" t="s">
        <v>48</v>
      </c>
      <c r="K146" t="s">
        <v>853</v>
      </c>
      <c r="R146" t="s">
        <v>120</v>
      </c>
      <c r="S146" t="s">
        <v>2</v>
      </c>
      <c r="T146" t="s">
        <v>852</v>
      </c>
      <c r="U146" t="s">
        <v>5</v>
      </c>
      <c r="V146" t="s">
        <v>6</v>
      </c>
      <c r="W146" t="s">
        <v>7</v>
      </c>
      <c r="X146" t="s">
        <v>8</v>
      </c>
      <c r="Y146" t="s">
        <v>9</v>
      </c>
      <c r="Z146" t="s">
        <v>10</v>
      </c>
      <c r="AA146" t="s">
        <v>48</v>
      </c>
      <c r="AB146" t="s">
        <v>853</v>
      </c>
    </row>
    <row r="147" spans="1:32" x14ac:dyDescent="0.3">
      <c r="B147" t="s">
        <v>1121</v>
      </c>
      <c r="C147" t="s">
        <v>1122</v>
      </c>
      <c r="D147">
        <v>11180</v>
      </c>
      <c r="E147">
        <v>10634</v>
      </c>
      <c r="F147">
        <v>546</v>
      </c>
      <c r="G147" t="s">
        <v>1133</v>
      </c>
      <c r="H147" t="s">
        <v>1134</v>
      </c>
      <c r="I147" t="s">
        <v>1125</v>
      </c>
      <c r="J147" t="s">
        <v>1126</v>
      </c>
      <c r="K147">
        <v>339</v>
      </c>
      <c r="L147">
        <f>F147-K147</f>
        <v>207</v>
      </c>
      <c r="M147">
        <f>L147/D145*100</f>
        <v>1.8440979955456571</v>
      </c>
      <c r="S147" t="s">
        <v>1127</v>
      </c>
      <c r="T147" t="s">
        <v>1128</v>
      </c>
      <c r="U147">
        <v>13567</v>
      </c>
      <c r="V147">
        <v>13041</v>
      </c>
      <c r="W147">
        <v>526</v>
      </c>
      <c r="X147" t="s">
        <v>1135</v>
      </c>
      <c r="Y147" t="s">
        <v>1136</v>
      </c>
      <c r="Z147" t="s">
        <v>1131</v>
      </c>
      <c r="AA147" t="s">
        <v>1132</v>
      </c>
      <c r="AB147">
        <v>326</v>
      </c>
      <c r="AC147">
        <f>(W147-AB147)</f>
        <v>200</v>
      </c>
      <c r="AD147">
        <f>AC147/U145*100</f>
        <v>1.4727540500736376</v>
      </c>
    </row>
    <row r="148" spans="1:32" x14ac:dyDescent="0.3">
      <c r="A148" t="s">
        <v>424</v>
      </c>
      <c r="B148" t="s">
        <v>2</v>
      </c>
      <c r="C148" t="s">
        <v>852</v>
      </c>
      <c r="D148" t="s">
        <v>5</v>
      </c>
      <c r="E148" t="s">
        <v>6</v>
      </c>
      <c r="F148" t="s">
        <v>7</v>
      </c>
      <c r="G148" t="s">
        <v>8</v>
      </c>
      <c r="H148" t="s">
        <v>9</v>
      </c>
      <c r="I148" t="s">
        <v>10</v>
      </c>
      <c r="J148" t="s">
        <v>48</v>
      </c>
      <c r="K148" t="s">
        <v>853</v>
      </c>
      <c r="R148" t="s">
        <v>424</v>
      </c>
      <c r="S148" t="s">
        <v>2</v>
      </c>
      <c r="T148" t="s">
        <v>852</v>
      </c>
      <c r="U148" t="s">
        <v>5</v>
      </c>
      <c r="V148" t="s">
        <v>6</v>
      </c>
      <c r="W148" t="s">
        <v>7</v>
      </c>
      <c r="X148" t="s">
        <v>8</v>
      </c>
      <c r="Y148" t="s">
        <v>9</v>
      </c>
      <c r="Z148" t="s">
        <v>10</v>
      </c>
      <c r="AA148" t="s">
        <v>48</v>
      </c>
      <c r="AB148" t="s">
        <v>853</v>
      </c>
    </row>
    <row r="149" spans="1:32" x14ac:dyDescent="0.3">
      <c r="B149" t="s">
        <v>1121</v>
      </c>
      <c r="C149" t="s">
        <v>1122</v>
      </c>
      <c r="D149">
        <v>124</v>
      </c>
      <c r="E149">
        <v>82</v>
      </c>
      <c r="F149">
        <v>42</v>
      </c>
      <c r="G149" t="s">
        <v>1137</v>
      </c>
      <c r="H149" t="s">
        <v>1138</v>
      </c>
      <c r="I149" t="s">
        <v>1125</v>
      </c>
      <c r="J149" t="s">
        <v>1126</v>
      </c>
      <c r="K149">
        <v>25</v>
      </c>
      <c r="L149">
        <f>F149-K149</f>
        <v>17</v>
      </c>
      <c r="M149">
        <f>L149/D145*100</f>
        <v>0.15144766146993319</v>
      </c>
      <c r="N149">
        <f>L149/L145*100</f>
        <v>25.373134328358208</v>
      </c>
      <c r="O149">
        <f>M149/M147*100</f>
        <v>8.2125603864734291</v>
      </c>
      <c r="S149" t="s">
        <v>1127</v>
      </c>
      <c r="T149" t="s">
        <v>1128</v>
      </c>
      <c r="U149">
        <v>18</v>
      </c>
      <c r="V149">
        <v>8</v>
      </c>
      <c r="W149">
        <v>10</v>
      </c>
      <c r="X149" t="s">
        <v>1139</v>
      </c>
      <c r="Y149" t="s">
        <v>1140</v>
      </c>
      <c r="Z149" t="s">
        <v>1131</v>
      </c>
      <c r="AA149" t="s">
        <v>1132</v>
      </c>
      <c r="AB149">
        <v>7</v>
      </c>
      <c r="AC149">
        <f>(W149-AB149)</f>
        <v>3</v>
      </c>
      <c r="AD149">
        <f>AC149/U145*100</f>
        <v>2.2091310751104567E-2</v>
      </c>
      <c r="AE149">
        <f>AC149/AC145*100</f>
        <v>20</v>
      </c>
      <c r="AF149">
        <f>AD149/AD147*100</f>
        <v>1.5000000000000002</v>
      </c>
    </row>
    <row r="152" spans="1:32" x14ac:dyDescent="0.3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</row>
    <row r="154" spans="1:32" x14ac:dyDescent="0.3">
      <c r="A154" t="s">
        <v>409</v>
      </c>
      <c r="B154" t="s">
        <v>2</v>
      </c>
      <c r="C154" t="s">
        <v>852</v>
      </c>
      <c r="D154" t="s">
        <v>5</v>
      </c>
      <c r="E154" t="s">
        <v>6</v>
      </c>
      <c r="F154" t="s">
        <v>7</v>
      </c>
      <c r="G154" t="s">
        <v>8</v>
      </c>
      <c r="H154" t="s">
        <v>9</v>
      </c>
      <c r="I154" t="s">
        <v>10</v>
      </c>
      <c r="J154" t="s">
        <v>48</v>
      </c>
      <c r="K154" t="s">
        <v>853</v>
      </c>
      <c r="L154" t="s">
        <v>854</v>
      </c>
      <c r="M154" s="68" t="s">
        <v>855</v>
      </c>
      <c r="N154" s="84" t="s">
        <v>1439</v>
      </c>
      <c r="O154" s="2" t="s">
        <v>1440</v>
      </c>
      <c r="R154" t="s">
        <v>409</v>
      </c>
      <c r="S154" t="s">
        <v>2</v>
      </c>
      <c r="T154" t="s">
        <v>852</v>
      </c>
      <c r="U154" t="s">
        <v>5</v>
      </c>
      <c r="V154" t="s">
        <v>6</v>
      </c>
      <c r="W154" t="s">
        <v>7</v>
      </c>
      <c r="X154" t="s">
        <v>8</v>
      </c>
      <c r="Y154" t="s">
        <v>9</v>
      </c>
      <c r="Z154" t="s">
        <v>10</v>
      </c>
      <c r="AA154" t="s">
        <v>48</v>
      </c>
      <c r="AB154" t="s">
        <v>853</v>
      </c>
      <c r="AC154" t="s">
        <v>854</v>
      </c>
      <c r="AD154" s="68" t="s">
        <v>855</v>
      </c>
      <c r="AE154" s="84" t="s">
        <v>1439</v>
      </c>
      <c r="AF154" s="2" t="s">
        <v>1440</v>
      </c>
    </row>
    <row r="155" spans="1:32" x14ac:dyDescent="0.3">
      <c r="B155" t="s">
        <v>1141</v>
      </c>
      <c r="C155" t="s">
        <v>1142</v>
      </c>
      <c r="D155">
        <v>34377</v>
      </c>
      <c r="E155">
        <v>33788</v>
      </c>
      <c r="F155">
        <v>589</v>
      </c>
      <c r="G155" t="s">
        <v>1143</v>
      </c>
      <c r="H155" t="s">
        <v>1144</v>
      </c>
      <c r="I155" t="s">
        <v>1145</v>
      </c>
      <c r="J155" t="s">
        <v>1146</v>
      </c>
      <c r="K155">
        <v>234</v>
      </c>
      <c r="L155">
        <f>F155-K155</f>
        <v>355</v>
      </c>
      <c r="M155">
        <f>L155/D155*100</f>
        <v>1.0326671902725659</v>
      </c>
      <c r="S155" t="s">
        <v>1147</v>
      </c>
      <c r="T155" t="s">
        <v>1148</v>
      </c>
      <c r="U155">
        <v>22910</v>
      </c>
      <c r="V155">
        <v>22824</v>
      </c>
      <c r="W155">
        <v>86</v>
      </c>
      <c r="X155" t="s">
        <v>1149</v>
      </c>
      <c r="Y155" t="s">
        <v>1150</v>
      </c>
      <c r="Z155" t="s">
        <v>1151</v>
      </c>
      <c r="AA155" t="s">
        <v>1152</v>
      </c>
      <c r="AB155">
        <v>34</v>
      </c>
      <c r="AC155">
        <f>(W155-AB155)</f>
        <v>52</v>
      </c>
      <c r="AD155">
        <f>AC155/U155*100</f>
        <v>0.22697512003491926</v>
      </c>
    </row>
    <row r="156" spans="1:32" x14ac:dyDescent="0.3">
      <c r="A156" t="s">
        <v>120</v>
      </c>
      <c r="B156" t="s">
        <v>2</v>
      </c>
      <c r="C156" t="s">
        <v>852</v>
      </c>
      <c r="D156" t="s">
        <v>5</v>
      </c>
      <c r="E156" t="s">
        <v>6</v>
      </c>
      <c r="F156" t="s">
        <v>7</v>
      </c>
      <c r="G156" t="s">
        <v>8</v>
      </c>
      <c r="H156" t="s">
        <v>9</v>
      </c>
      <c r="I156" t="s">
        <v>10</v>
      </c>
      <c r="J156" t="s">
        <v>48</v>
      </c>
      <c r="K156" t="s">
        <v>853</v>
      </c>
      <c r="R156" t="s">
        <v>120</v>
      </c>
      <c r="S156" t="s">
        <v>2</v>
      </c>
      <c r="T156" t="s">
        <v>852</v>
      </c>
      <c r="U156" t="s">
        <v>5</v>
      </c>
      <c r="V156" t="s">
        <v>6</v>
      </c>
      <c r="W156" t="s">
        <v>7</v>
      </c>
      <c r="X156" t="s">
        <v>8</v>
      </c>
      <c r="Y156" t="s">
        <v>9</v>
      </c>
      <c r="Z156" t="s">
        <v>10</v>
      </c>
      <c r="AA156" t="s">
        <v>48</v>
      </c>
      <c r="AB156" t="s">
        <v>853</v>
      </c>
    </row>
    <row r="157" spans="1:32" x14ac:dyDescent="0.3">
      <c r="B157" t="s">
        <v>1141</v>
      </c>
      <c r="C157" t="s">
        <v>1142</v>
      </c>
      <c r="D157">
        <v>34390</v>
      </c>
      <c r="E157">
        <v>31436</v>
      </c>
      <c r="F157">
        <v>2954</v>
      </c>
      <c r="G157" t="s">
        <v>1153</v>
      </c>
      <c r="H157" t="s">
        <v>1154</v>
      </c>
      <c r="I157" t="s">
        <v>1145</v>
      </c>
      <c r="J157" t="s">
        <v>1146</v>
      </c>
      <c r="K157">
        <v>1538</v>
      </c>
      <c r="L157">
        <f>F157-K157</f>
        <v>1416</v>
      </c>
      <c r="M157">
        <f>L157/D155*100</f>
        <v>4.1190330744393053</v>
      </c>
      <c r="S157" t="s">
        <v>1147</v>
      </c>
      <c r="T157" t="s">
        <v>1148</v>
      </c>
      <c r="U157">
        <v>22836</v>
      </c>
      <c r="V157">
        <v>22002</v>
      </c>
      <c r="W157">
        <v>834</v>
      </c>
      <c r="X157" t="s">
        <v>1155</v>
      </c>
      <c r="Y157" t="s">
        <v>1156</v>
      </c>
      <c r="Z157" t="s">
        <v>1151</v>
      </c>
      <c r="AA157" t="s">
        <v>1152</v>
      </c>
      <c r="AB157">
        <v>181</v>
      </c>
      <c r="AC157">
        <f>(W157-AB157)</f>
        <v>653</v>
      </c>
      <c r="AD157">
        <f>AC157/U155*100</f>
        <v>2.8502837189000436</v>
      </c>
    </row>
    <row r="158" spans="1:32" x14ac:dyDescent="0.3">
      <c r="A158" t="s">
        <v>424</v>
      </c>
      <c r="B158" t="s">
        <v>2</v>
      </c>
      <c r="C158" t="s">
        <v>852</v>
      </c>
      <c r="D158" t="s">
        <v>5</v>
      </c>
      <c r="E158" t="s">
        <v>6</v>
      </c>
      <c r="F158" t="s">
        <v>7</v>
      </c>
      <c r="G158" t="s">
        <v>8</v>
      </c>
      <c r="H158" t="s">
        <v>9</v>
      </c>
      <c r="I158" t="s">
        <v>10</v>
      </c>
      <c r="J158" t="s">
        <v>48</v>
      </c>
      <c r="K158" t="s">
        <v>853</v>
      </c>
      <c r="R158" t="s">
        <v>424</v>
      </c>
      <c r="S158" t="s">
        <v>2</v>
      </c>
      <c r="T158" t="s">
        <v>852</v>
      </c>
      <c r="U158" t="s">
        <v>5</v>
      </c>
      <c r="V158" t="s">
        <v>6</v>
      </c>
      <c r="W158" t="s">
        <v>7</v>
      </c>
      <c r="X158" t="s">
        <v>8</v>
      </c>
      <c r="Y158" t="s">
        <v>9</v>
      </c>
      <c r="Z158" t="s">
        <v>10</v>
      </c>
      <c r="AA158" t="s">
        <v>48</v>
      </c>
      <c r="AB158" t="s">
        <v>853</v>
      </c>
    </row>
    <row r="159" spans="1:32" x14ac:dyDescent="0.3">
      <c r="B159" t="s">
        <v>1141</v>
      </c>
      <c r="C159" t="s">
        <v>1142</v>
      </c>
      <c r="D159">
        <v>317</v>
      </c>
      <c r="E159">
        <v>213</v>
      </c>
      <c r="F159">
        <v>104</v>
      </c>
      <c r="G159" t="s">
        <v>1157</v>
      </c>
      <c r="H159" t="s">
        <v>1158</v>
      </c>
      <c r="I159" t="s">
        <v>1145</v>
      </c>
      <c r="J159" t="s">
        <v>1146</v>
      </c>
      <c r="K159">
        <v>63</v>
      </c>
      <c r="L159">
        <f>F159-K159</f>
        <v>41</v>
      </c>
      <c r="M159">
        <f>L159/D155*100</f>
        <v>0.11926578817232451</v>
      </c>
      <c r="N159">
        <f>L159/L155*100</f>
        <v>11.549295774647888</v>
      </c>
      <c r="O159">
        <f>M159/M157*100</f>
        <v>2.8954802259887007</v>
      </c>
      <c r="S159" t="s">
        <v>1147</v>
      </c>
      <c r="T159" t="s">
        <v>1148</v>
      </c>
      <c r="U159">
        <v>47</v>
      </c>
      <c r="V159">
        <v>17</v>
      </c>
      <c r="W159">
        <v>30</v>
      </c>
      <c r="X159" t="s">
        <v>1159</v>
      </c>
      <c r="Y159" t="s">
        <v>1160</v>
      </c>
      <c r="Z159" t="s">
        <v>1151</v>
      </c>
      <c r="AA159" t="s">
        <v>1152</v>
      </c>
      <c r="AB159">
        <v>17</v>
      </c>
      <c r="AC159">
        <f>(W159-AB159)</f>
        <v>13</v>
      </c>
      <c r="AD159">
        <f>AC159/U155*100</f>
        <v>5.6743780008729816E-2</v>
      </c>
      <c r="AE159">
        <f>AC159/AC155*100</f>
        <v>25</v>
      </c>
      <c r="AF159">
        <f>AD159/AD157*100</f>
        <v>1.9908116385911181</v>
      </c>
    </row>
    <row r="162" spans="1:32" x14ac:dyDescent="0.3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</row>
    <row r="164" spans="1:32" x14ac:dyDescent="0.3">
      <c r="A164" t="s">
        <v>409</v>
      </c>
      <c r="B164" t="s">
        <v>2</v>
      </c>
      <c r="C164" t="s">
        <v>852</v>
      </c>
      <c r="D164" t="s">
        <v>5</v>
      </c>
      <c r="E164" t="s">
        <v>6</v>
      </c>
      <c r="F164" t="s">
        <v>7</v>
      </c>
      <c r="G164" t="s">
        <v>8</v>
      </c>
      <c r="H164" t="s">
        <v>9</v>
      </c>
      <c r="I164" t="s">
        <v>10</v>
      </c>
      <c r="J164" t="s">
        <v>48</v>
      </c>
      <c r="K164" t="s">
        <v>853</v>
      </c>
      <c r="L164" t="s">
        <v>854</v>
      </c>
      <c r="M164" s="68" t="s">
        <v>855</v>
      </c>
      <c r="N164" s="84" t="s">
        <v>1439</v>
      </c>
      <c r="O164" s="2" t="s">
        <v>1440</v>
      </c>
      <c r="R164" t="s">
        <v>409</v>
      </c>
      <c r="S164" t="s">
        <v>2</v>
      </c>
      <c r="T164" t="s">
        <v>852</v>
      </c>
      <c r="U164" t="s">
        <v>5</v>
      </c>
      <c r="V164" t="s">
        <v>6</v>
      </c>
      <c r="W164" t="s">
        <v>7</v>
      </c>
      <c r="X164" t="s">
        <v>8</v>
      </c>
      <c r="Y164" t="s">
        <v>9</v>
      </c>
      <c r="Z164" t="s">
        <v>10</v>
      </c>
      <c r="AA164" t="s">
        <v>48</v>
      </c>
      <c r="AB164" t="s">
        <v>853</v>
      </c>
      <c r="AC164" t="s">
        <v>854</v>
      </c>
      <c r="AD164" s="68" t="s">
        <v>855</v>
      </c>
      <c r="AE164" s="84" t="s">
        <v>1439</v>
      </c>
      <c r="AF164" s="2" t="s">
        <v>1440</v>
      </c>
    </row>
    <row r="165" spans="1:32" x14ac:dyDescent="0.3">
      <c r="B165" t="s">
        <v>1161</v>
      </c>
      <c r="C165" t="s">
        <v>1162</v>
      </c>
      <c r="D165">
        <v>6312</v>
      </c>
      <c r="E165">
        <v>6046</v>
      </c>
      <c r="F165">
        <v>266</v>
      </c>
      <c r="G165" t="s">
        <v>1163</v>
      </c>
      <c r="H165" t="s">
        <v>1164</v>
      </c>
      <c r="I165" t="s">
        <v>1165</v>
      </c>
      <c r="J165" t="s">
        <v>1166</v>
      </c>
      <c r="K165">
        <v>64</v>
      </c>
      <c r="L165">
        <f>F165-K165</f>
        <v>202</v>
      </c>
      <c r="M165">
        <f>L165/D165*100</f>
        <v>3.2002534854245881</v>
      </c>
      <c r="S165" t="s">
        <v>1167</v>
      </c>
      <c r="T165" t="s">
        <v>1168</v>
      </c>
      <c r="U165">
        <v>13671</v>
      </c>
      <c r="V165">
        <v>13524</v>
      </c>
      <c r="W165">
        <v>147</v>
      </c>
      <c r="X165" t="s">
        <v>1169</v>
      </c>
      <c r="Y165" t="s">
        <v>1170</v>
      </c>
      <c r="Z165" t="s">
        <v>1171</v>
      </c>
      <c r="AA165">
        <v>10261</v>
      </c>
      <c r="AB165">
        <v>41</v>
      </c>
      <c r="AC165">
        <f>(W165-AB165)</f>
        <v>106</v>
      </c>
      <c r="AD165">
        <f>AC165/U165*100</f>
        <v>0.77536390900446195</v>
      </c>
    </row>
    <row r="166" spans="1:32" x14ac:dyDescent="0.3">
      <c r="A166" t="s">
        <v>120</v>
      </c>
      <c r="B166" t="s">
        <v>2</v>
      </c>
      <c r="C166" t="s">
        <v>852</v>
      </c>
      <c r="D166" t="s">
        <v>5</v>
      </c>
      <c r="E166" t="s">
        <v>6</v>
      </c>
      <c r="F166" t="s">
        <v>7</v>
      </c>
      <c r="G166" t="s">
        <v>8</v>
      </c>
      <c r="H166" t="s">
        <v>9</v>
      </c>
      <c r="I166" t="s">
        <v>10</v>
      </c>
      <c r="J166" t="s">
        <v>48</v>
      </c>
      <c r="K166" t="s">
        <v>853</v>
      </c>
      <c r="R166" t="s">
        <v>120</v>
      </c>
      <c r="S166" t="s">
        <v>2</v>
      </c>
      <c r="T166" t="s">
        <v>852</v>
      </c>
      <c r="U166" t="s">
        <v>5</v>
      </c>
      <c r="V166" t="s">
        <v>6</v>
      </c>
      <c r="W166" t="s">
        <v>7</v>
      </c>
      <c r="X166" t="s">
        <v>8</v>
      </c>
      <c r="Y166" t="s">
        <v>9</v>
      </c>
      <c r="Z166" t="s">
        <v>10</v>
      </c>
      <c r="AA166" t="s">
        <v>48</v>
      </c>
      <c r="AB166" t="s">
        <v>853</v>
      </c>
    </row>
    <row r="167" spans="1:32" x14ac:dyDescent="0.3">
      <c r="B167" t="s">
        <v>1161</v>
      </c>
      <c r="C167" t="s">
        <v>1162</v>
      </c>
      <c r="D167">
        <v>6314</v>
      </c>
      <c r="E167">
        <v>6043</v>
      </c>
      <c r="F167">
        <v>271</v>
      </c>
      <c r="G167" t="s">
        <v>1172</v>
      </c>
      <c r="H167" t="s">
        <v>1173</v>
      </c>
      <c r="I167" t="s">
        <v>1165</v>
      </c>
      <c r="J167" t="s">
        <v>1166</v>
      </c>
      <c r="K167">
        <v>147</v>
      </c>
      <c r="L167">
        <f>F167-K167</f>
        <v>124</v>
      </c>
      <c r="M167">
        <f>L167/D165*100</f>
        <v>1.9645120405576679</v>
      </c>
      <c r="S167" t="s">
        <v>1167</v>
      </c>
      <c r="T167" t="s">
        <v>1168</v>
      </c>
      <c r="U167">
        <v>13680</v>
      </c>
      <c r="V167">
        <v>13188</v>
      </c>
      <c r="W167">
        <v>492</v>
      </c>
      <c r="X167" t="s">
        <v>1174</v>
      </c>
      <c r="Y167" t="s">
        <v>1175</v>
      </c>
      <c r="Z167" t="s">
        <v>1171</v>
      </c>
      <c r="AA167">
        <v>10261</v>
      </c>
      <c r="AB167">
        <v>251</v>
      </c>
      <c r="AC167">
        <f>(W167-AB167)</f>
        <v>241</v>
      </c>
      <c r="AD167">
        <f>AC167/U165*100</f>
        <v>1.762855679906371</v>
      </c>
    </row>
    <row r="168" spans="1:32" x14ac:dyDescent="0.3">
      <c r="A168" t="s">
        <v>424</v>
      </c>
      <c r="B168" t="s">
        <v>2</v>
      </c>
      <c r="C168" t="s">
        <v>852</v>
      </c>
      <c r="D168" t="s">
        <v>5</v>
      </c>
      <c r="E168" t="s">
        <v>6</v>
      </c>
      <c r="F168" t="s">
        <v>7</v>
      </c>
      <c r="G168" t="s">
        <v>8</v>
      </c>
      <c r="H168" t="s">
        <v>9</v>
      </c>
      <c r="I168" t="s">
        <v>10</v>
      </c>
      <c r="J168" t="s">
        <v>48</v>
      </c>
      <c r="K168" t="s">
        <v>853</v>
      </c>
      <c r="R168" t="s">
        <v>424</v>
      </c>
      <c r="S168" t="s">
        <v>2</v>
      </c>
      <c r="T168" t="s">
        <v>852</v>
      </c>
      <c r="U168" t="s">
        <v>5</v>
      </c>
      <c r="V168" t="s">
        <v>6</v>
      </c>
      <c r="W168" t="s">
        <v>7</v>
      </c>
      <c r="X168" t="s">
        <v>8</v>
      </c>
      <c r="Y168" t="s">
        <v>9</v>
      </c>
      <c r="Z168" t="s">
        <v>10</v>
      </c>
      <c r="AA168" t="s">
        <v>48</v>
      </c>
      <c r="AB168" t="s">
        <v>853</v>
      </c>
    </row>
    <row r="169" spans="1:32" x14ac:dyDescent="0.3">
      <c r="B169" t="s">
        <v>1161</v>
      </c>
      <c r="C169" t="s">
        <v>1162</v>
      </c>
      <c r="D169">
        <v>127</v>
      </c>
      <c r="E169">
        <v>96</v>
      </c>
      <c r="F169">
        <v>31</v>
      </c>
      <c r="G169" t="s">
        <v>1176</v>
      </c>
      <c r="H169" t="s">
        <v>1177</v>
      </c>
      <c r="I169" t="s">
        <v>1165</v>
      </c>
      <c r="J169" t="s">
        <v>1166</v>
      </c>
      <c r="K169">
        <v>13</v>
      </c>
      <c r="L169">
        <f>F169-K169</f>
        <v>18</v>
      </c>
      <c r="M169">
        <f>L169/D165*100</f>
        <v>0.28517110266159695</v>
      </c>
      <c r="N169">
        <f>L169/L165*100</f>
        <v>8.9108910891089099</v>
      </c>
      <c r="O169">
        <f>M169/M167*100</f>
        <v>14.516129032258066</v>
      </c>
      <c r="S169" t="s">
        <v>1167</v>
      </c>
      <c r="T169" t="s">
        <v>1168</v>
      </c>
      <c r="U169">
        <v>15</v>
      </c>
      <c r="V169">
        <v>7</v>
      </c>
      <c r="W169">
        <v>8</v>
      </c>
      <c r="X169" t="s">
        <v>1178</v>
      </c>
      <c r="Y169" t="s">
        <v>1179</v>
      </c>
      <c r="Z169" t="s">
        <v>1171</v>
      </c>
      <c r="AA169">
        <v>10261</v>
      </c>
      <c r="AB169">
        <v>0</v>
      </c>
      <c r="AC169">
        <f>(W169-AB169)</f>
        <v>8</v>
      </c>
      <c r="AD169">
        <f>AC169/U165*100</f>
        <v>5.8518030868261281E-2</v>
      </c>
      <c r="AE169">
        <f>AC169/AC165*100</f>
        <v>7.5471698113207548</v>
      </c>
      <c r="AF169">
        <f>AD169/AD167*100</f>
        <v>3.3195020746887969</v>
      </c>
    </row>
    <row r="170" spans="1:32" x14ac:dyDescent="0.3">
      <c r="S170" s="103" t="s">
        <v>1180</v>
      </c>
      <c r="T170" s="103"/>
      <c r="U170" s="103"/>
    </row>
    <row r="172" spans="1:32" x14ac:dyDescent="0.3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</row>
    <row r="174" spans="1:32" x14ac:dyDescent="0.3">
      <c r="A174" t="s">
        <v>409</v>
      </c>
      <c r="B174" t="s">
        <v>2</v>
      </c>
      <c r="C174" t="s">
        <v>852</v>
      </c>
      <c r="D174" t="s">
        <v>5</v>
      </c>
      <c r="E174" t="s">
        <v>6</v>
      </c>
      <c r="F174" t="s">
        <v>7</v>
      </c>
      <c r="G174" t="s">
        <v>8</v>
      </c>
      <c r="H174" t="s">
        <v>9</v>
      </c>
      <c r="I174" t="s">
        <v>10</v>
      </c>
      <c r="J174" t="s">
        <v>48</v>
      </c>
      <c r="K174" t="s">
        <v>853</v>
      </c>
      <c r="L174" t="s">
        <v>854</v>
      </c>
      <c r="M174" s="68" t="s">
        <v>855</v>
      </c>
      <c r="N174" s="84" t="s">
        <v>1439</v>
      </c>
      <c r="O174" s="2" t="s">
        <v>1440</v>
      </c>
      <c r="R174" t="s">
        <v>409</v>
      </c>
      <c r="S174" t="s">
        <v>2</v>
      </c>
      <c r="T174" t="s">
        <v>852</v>
      </c>
      <c r="U174" t="s">
        <v>5</v>
      </c>
      <c r="V174" t="s">
        <v>6</v>
      </c>
      <c r="W174" t="s">
        <v>7</v>
      </c>
      <c r="X174" t="s">
        <v>8</v>
      </c>
      <c r="Y174" t="s">
        <v>9</v>
      </c>
      <c r="Z174" t="s">
        <v>10</v>
      </c>
      <c r="AA174" t="s">
        <v>48</v>
      </c>
      <c r="AB174" t="s">
        <v>853</v>
      </c>
      <c r="AC174" t="s">
        <v>854</v>
      </c>
      <c r="AD174" s="68" t="s">
        <v>855</v>
      </c>
      <c r="AE174" s="84" t="s">
        <v>1439</v>
      </c>
      <c r="AF174" s="2" t="s">
        <v>1440</v>
      </c>
    </row>
    <row r="175" spans="1:32" x14ac:dyDescent="0.3">
      <c r="B175" t="s">
        <v>1181</v>
      </c>
      <c r="C175" t="s">
        <v>1182</v>
      </c>
      <c r="D175">
        <v>13224</v>
      </c>
      <c r="E175">
        <v>12978</v>
      </c>
      <c r="F175">
        <v>246</v>
      </c>
      <c r="G175" t="s">
        <v>1183</v>
      </c>
      <c r="H175" t="s">
        <v>1184</v>
      </c>
      <c r="I175" t="s">
        <v>1185</v>
      </c>
      <c r="J175" t="s">
        <v>1186</v>
      </c>
      <c r="K175">
        <v>122</v>
      </c>
      <c r="L175">
        <f>F175-K175</f>
        <v>124</v>
      </c>
      <c r="M175">
        <f>L175/D175*100</f>
        <v>0.93768905021173621</v>
      </c>
      <c r="S175" t="s">
        <v>1187</v>
      </c>
      <c r="T175" t="s">
        <v>1188</v>
      </c>
      <c r="U175">
        <v>10557</v>
      </c>
      <c r="V175">
        <v>10534</v>
      </c>
      <c r="W175">
        <v>23</v>
      </c>
      <c r="X175" t="s">
        <v>1189</v>
      </c>
      <c r="Y175" t="s">
        <v>1190</v>
      </c>
      <c r="Z175">
        <v>2150787</v>
      </c>
      <c r="AA175" t="s">
        <v>1191</v>
      </c>
      <c r="AB175">
        <v>1</v>
      </c>
      <c r="AC175">
        <f>(W175-AB175)</f>
        <v>22</v>
      </c>
      <c r="AD175">
        <f>AC175/U175*100</f>
        <v>0.20839253575826466</v>
      </c>
    </row>
    <row r="176" spans="1:32" x14ac:dyDescent="0.3">
      <c r="A176" t="s">
        <v>120</v>
      </c>
      <c r="B176" t="s">
        <v>2</v>
      </c>
      <c r="C176" t="s">
        <v>852</v>
      </c>
      <c r="D176" t="s">
        <v>5</v>
      </c>
      <c r="E176" t="s">
        <v>6</v>
      </c>
      <c r="F176" t="s">
        <v>7</v>
      </c>
      <c r="G176" t="s">
        <v>8</v>
      </c>
      <c r="H176" t="s">
        <v>9</v>
      </c>
      <c r="I176" t="s">
        <v>10</v>
      </c>
      <c r="J176" t="s">
        <v>48</v>
      </c>
      <c r="K176" t="s">
        <v>853</v>
      </c>
      <c r="R176" t="s">
        <v>120</v>
      </c>
      <c r="S176" t="s">
        <v>2</v>
      </c>
      <c r="T176" t="s">
        <v>852</v>
      </c>
      <c r="U176" t="s">
        <v>5</v>
      </c>
      <c r="V176" t="s">
        <v>6</v>
      </c>
      <c r="W176" t="s">
        <v>7</v>
      </c>
      <c r="X176" t="s">
        <v>8</v>
      </c>
      <c r="Y176" t="s">
        <v>9</v>
      </c>
      <c r="Z176" t="s">
        <v>10</v>
      </c>
      <c r="AA176" t="s">
        <v>48</v>
      </c>
      <c r="AB176" t="s">
        <v>853</v>
      </c>
    </row>
    <row r="177" spans="1:32" x14ac:dyDescent="0.3">
      <c r="B177" t="s">
        <v>1181</v>
      </c>
      <c r="C177" t="s">
        <v>1182</v>
      </c>
      <c r="D177">
        <v>13215</v>
      </c>
      <c r="E177">
        <v>12400</v>
      </c>
      <c r="F177">
        <v>815</v>
      </c>
      <c r="G177" t="s">
        <v>1192</v>
      </c>
      <c r="H177" t="s">
        <v>1193</v>
      </c>
      <c r="I177" t="s">
        <v>1185</v>
      </c>
      <c r="J177" t="s">
        <v>1186</v>
      </c>
      <c r="K177">
        <v>458</v>
      </c>
      <c r="L177">
        <f>F177-K177</f>
        <v>357</v>
      </c>
      <c r="M177">
        <f>L177/D175*100</f>
        <v>2.6996370235934664</v>
      </c>
      <c r="S177" t="s">
        <v>1187</v>
      </c>
      <c r="T177" t="s">
        <v>1188</v>
      </c>
      <c r="U177">
        <v>10525</v>
      </c>
      <c r="V177">
        <v>9996</v>
      </c>
      <c r="W177">
        <v>529</v>
      </c>
      <c r="X177" t="s">
        <v>1194</v>
      </c>
      <c r="Y177" t="s">
        <v>1195</v>
      </c>
      <c r="Z177">
        <v>2150787</v>
      </c>
      <c r="AA177" t="s">
        <v>1191</v>
      </c>
      <c r="AB177">
        <v>113</v>
      </c>
      <c r="AC177">
        <f>(W177-AB177)</f>
        <v>416</v>
      </c>
      <c r="AD177">
        <f>AC177/U175*100</f>
        <v>3.9405134034290046</v>
      </c>
    </row>
    <row r="178" spans="1:32" x14ac:dyDescent="0.3">
      <c r="A178" t="s">
        <v>424</v>
      </c>
      <c r="B178" t="s">
        <v>2</v>
      </c>
      <c r="C178" t="s">
        <v>852</v>
      </c>
      <c r="D178" t="s">
        <v>5</v>
      </c>
      <c r="E178" t="s">
        <v>6</v>
      </c>
      <c r="F178" t="s">
        <v>7</v>
      </c>
      <c r="G178" t="s">
        <v>8</v>
      </c>
      <c r="H178" t="s">
        <v>9</v>
      </c>
      <c r="I178" t="s">
        <v>10</v>
      </c>
      <c r="J178" t="s">
        <v>48</v>
      </c>
      <c r="K178" t="s">
        <v>853</v>
      </c>
      <c r="R178" t="s">
        <v>424</v>
      </c>
      <c r="S178" t="s">
        <v>2</v>
      </c>
      <c r="T178" t="s">
        <v>852</v>
      </c>
      <c r="U178" t="s">
        <v>5</v>
      </c>
      <c r="V178" t="s">
        <v>6</v>
      </c>
      <c r="W178" t="s">
        <v>7</v>
      </c>
      <c r="X178" t="s">
        <v>8</v>
      </c>
      <c r="Y178" t="s">
        <v>9</v>
      </c>
      <c r="Z178" t="s">
        <v>10</v>
      </c>
      <c r="AA178" t="s">
        <v>48</v>
      </c>
      <c r="AB178" t="s">
        <v>853</v>
      </c>
    </row>
    <row r="179" spans="1:32" x14ac:dyDescent="0.3">
      <c r="B179" t="s">
        <v>1181</v>
      </c>
      <c r="C179" t="s">
        <v>1182</v>
      </c>
      <c r="D179">
        <v>230</v>
      </c>
      <c r="E179">
        <v>112</v>
      </c>
      <c r="F179">
        <v>118</v>
      </c>
      <c r="G179" t="s">
        <v>1196</v>
      </c>
      <c r="H179" t="s">
        <v>1197</v>
      </c>
      <c r="I179" t="s">
        <v>1185</v>
      </c>
      <c r="J179" t="s">
        <v>1186</v>
      </c>
      <c r="K179">
        <v>64</v>
      </c>
      <c r="L179">
        <f>F179-K179</f>
        <v>54</v>
      </c>
      <c r="M179">
        <f>L179/D175*100</f>
        <v>0.4083484573502722</v>
      </c>
      <c r="N179">
        <f>L179/L175*100</f>
        <v>43.548387096774192</v>
      </c>
      <c r="O179">
        <f>M179/M177*100</f>
        <v>15.126050420168067</v>
      </c>
      <c r="S179" t="s">
        <v>1187</v>
      </c>
      <c r="T179" t="s">
        <v>1188</v>
      </c>
      <c r="U179">
        <v>21</v>
      </c>
      <c r="V179">
        <v>6</v>
      </c>
      <c r="W179">
        <v>15</v>
      </c>
      <c r="X179" t="s">
        <v>1198</v>
      </c>
      <c r="Y179" t="s">
        <v>1199</v>
      </c>
      <c r="Z179">
        <v>2150787</v>
      </c>
      <c r="AA179" t="s">
        <v>1191</v>
      </c>
      <c r="AB179">
        <v>4</v>
      </c>
      <c r="AC179">
        <f>(W179-AB179)</f>
        <v>11</v>
      </c>
      <c r="AD179">
        <f>AC179/U175*100</f>
        <v>0.10419626787913233</v>
      </c>
      <c r="AE179">
        <f>AC179/AC175*100</f>
        <v>50</v>
      </c>
      <c r="AF179">
        <f>AD179/AD177*100</f>
        <v>2.6442307692307692</v>
      </c>
    </row>
    <row r="180" spans="1:32" x14ac:dyDescent="0.3">
      <c r="A180" s="103" t="s">
        <v>1200</v>
      </c>
      <c r="B180" s="103"/>
      <c r="C180" s="103"/>
    </row>
    <row r="182" spans="1:32" x14ac:dyDescent="0.3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</row>
    <row r="184" spans="1:32" x14ac:dyDescent="0.3">
      <c r="A184" t="s">
        <v>409</v>
      </c>
      <c r="B184" t="s">
        <v>2</v>
      </c>
      <c r="C184" t="s">
        <v>852</v>
      </c>
      <c r="D184" t="s">
        <v>5</v>
      </c>
      <c r="E184" t="s">
        <v>6</v>
      </c>
      <c r="F184" t="s">
        <v>7</v>
      </c>
      <c r="G184" t="s">
        <v>8</v>
      </c>
      <c r="H184" t="s">
        <v>9</v>
      </c>
      <c r="I184" t="s">
        <v>10</v>
      </c>
      <c r="J184" t="s">
        <v>48</v>
      </c>
      <c r="K184" t="s">
        <v>853</v>
      </c>
      <c r="L184" t="s">
        <v>854</v>
      </c>
      <c r="M184" s="68" t="s">
        <v>855</v>
      </c>
      <c r="N184" s="84" t="s">
        <v>1439</v>
      </c>
      <c r="O184" s="2" t="s">
        <v>1440</v>
      </c>
      <c r="R184" t="s">
        <v>409</v>
      </c>
      <c r="S184" t="s">
        <v>2</v>
      </c>
      <c r="T184" t="s">
        <v>852</v>
      </c>
      <c r="U184" t="s">
        <v>5</v>
      </c>
      <c r="V184" t="s">
        <v>6</v>
      </c>
      <c r="W184" t="s">
        <v>7</v>
      </c>
      <c r="X184" t="s">
        <v>8</v>
      </c>
      <c r="Y184" t="s">
        <v>9</v>
      </c>
      <c r="Z184" t="s">
        <v>10</v>
      </c>
      <c r="AA184" t="s">
        <v>48</v>
      </c>
      <c r="AB184" t="s">
        <v>853</v>
      </c>
      <c r="AC184" t="s">
        <v>854</v>
      </c>
      <c r="AD184" s="68" t="s">
        <v>855</v>
      </c>
      <c r="AE184" s="84" t="s">
        <v>1439</v>
      </c>
      <c r="AF184" s="2" t="s">
        <v>1440</v>
      </c>
    </row>
    <row r="185" spans="1:32" x14ac:dyDescent="0.3">
      <c r="B185" t="s">
        <v>1201</v>
      </c>
      <c r="C185" t="s">
        <v>1202</v>
      </c>
      <c r="D185">
        <v>15466</v>
      </c>
      <c r="E185">
        <v>14770</v>
      </c>
      <c r="F185">
        <v>696</v>
      </c>
      <c r="G185" t="s">
        <v>1203</v>
      </c>
      <c r="H185" t="s">
        <v>1204</v>
      </c>
      <c r="I185" t="s">
        <v>1205</v>
      </c>
      <c r="J185" t="s">
        <v>1206</v>
      </c>
      <c r="K185">
        <v>308</v>
      </c>
      <c r="L185">
        <f>F185-K185</f>
        <v>388</v>
      </c>
      <c r="M185">
        <f>L185/D185*100</f>
        <v>2.5087288245182982</v>
      </c>
      <c r="S185" t="s">
        <v>1207</v>
      </c>
      <c r="T185" t="s">
        <v>1208</v>
      </c>
      <c r="U185">
        <v>9604</v>
      </c>
      <c r="V185">
        <v>9560</v>
      </c>
      <c r="W185">
        <v>44</v>
      </c>
      <c r="X185" t="s">
        <v>1209</v>
      </c>
      <c r="Y185" t="s">
        <v>1210</v>
      </c>
      <c r="Z185" t="s">
        <v>1211</v>
      </c>
      <c r="AA185" t="s">
        <v>1212</v>
      </c>
      <c r="AB185">
        <v>13</v>
      </c>
      <c r="AC185">
        <f>(W185-AB185)</f>
        <v>31</v>
      </c>
      <c r="AD185">
        <f>AC185/U185*100</f>
        <v>0.32278217409412746</v>
      </c>
    </row>
    <row r="186" spans="1:32" x14ac:dyDescent="0.3">
      <c r="A186" t="s">
        <v>120</v>
      </c>
      <c r="B186" t="s">
        <v>2</v>
      </c>
      <c r="C186" t="s">
        <v>852</v>
      </c>
      <c r="D186" t="s">
        <v>5</v>
      </c>
      <c r="E186" t="s">
        <v>6</v>
      </c>
      <c r="F186" t="s">
        <v>7</v>
      </c>
      <c r="G186" t="s">
        <v>8</v>
      </c>
      <c r="H186" t="s">
        <v>9</v>
      </c>
      <c r="I186" t="s">
        <v>10</v>
      </c>
      <c r="J186" t="s">
        <v>48</v>
      </c>
      <c r="K186" t="s">
        <v>853</v>
      </c>
      <c r="R186" t="s">
        <v>120</v>
      </c>
      <c r="S186" t="s">
        <v>2</v>
      </c>
      <c r="T186" t="s">
        <v>852</v>
      </c>
      <c r="U186" t="s">
        <v>5</v>
      </c>
      <c r="V186" t="s">
        <v>6</v>
      </c>
      <c r="W186" t="s">
        <v>7</v>
      </c>
      <c r="X186" t="s">
        <v>8</v>
      </c>
      <c r="Y186" t="s">
        <v>9</v>
      </c>
      <c r="Z186" t="s">
        <v>10</v>
      </c>
      <c r="AA186" t="s">
        <v>48</v>
      </c>
      <c r="AB186" t="s">
        <v>853</v>
      </c>
    </row>
    <row r="187" spans="1:32" x14ac:dyDescent="0.3">
      <c r="B187" t="s">
        <v>1201</v>
      </c>
      <c r="C187" t="s">
        <v>1202</v>
      </c>
      <c r="D187">
        <v>15471</v>
      </c>
      <c r="E187">
        <v>14636</v>
      </c>
      <c r="F187">
        <v>835</v>
      </c>
      <c r="G187" t="s">
        <v>1213</v>
      </c>
      <c r="H187" t="s">
        <v>1214</v>
      </c>
      <c r="I187" t="s">
        <v>1205</v>
      </c>
      <c r="J187" t="s">
        <v>1206</v>
      </c>
      <c r="K187">
        <v>308</v>
      </c>
      <c r="L187">
        <f>F187-K187</f>
        <v>527</v>
      </c>
      <c r="M187">
        <f>L187/D185*100</f>
        <v>3.4074744601060392</v>
      </c>
      <c r="S187" t="s">
        <v>1207</v>
      </c>
      <c r="T187" t="s">
        <v>1208</v>
      </c>
      <c r="U187">
        <v>9614</v>
      </c>
      <c r="V187">
        <v>9490</v>
      </c>
      <c r="W187">
        <v>124</v>
      </c>
      <c r="X187" t="s">
        <v>1215</v>
      </c>
      <c r="Y187" t="s">
        <v>1216</v>
      </c>
      <c r="Z187" t="s">
        <v>1211</v>
      </c>
      <c r="AA187" t="s">
        <v>1212</v>
      </c>
      <c r="AB187">
        <v>65</v>
      </c>
      <c r="AC187">
        <f>(W187-AB187)</f>
        <v>59</v>
      </c>
      <c r="AD187">
        <f>AC187/U185*100</f>
        <v>0.6143273635985006</v>
      </c>
    </row>
    <row r="188" spans="1:32" x14ac:dyDescent="0.3">
      <c r="A188" t="s">
        <v>424</v>
      </c>
      <c r="B188" t="s">
        <v>2</v>
      </c>
      <c r="C188" t="s">
        <v>852</v>
      </c>
      <c r="D188" t="s">
        <v>5</v>
      </c>
      <c r="E188" t="s">
        <v>6</v>
      </c>
      <c r="F188" t="s">
        <v>7</v>
      </c>
      <c r="G188" t="s">
        <v>8</v>
      </c>
      <c r="H188" t="s">
        <v>9</v>
      </c>
      <c r="I188" t="s">
        <v>10</v>
      </c>
      <c r="J188" t="s">
        <v>48</v>
      </c>
      <c r="K188" t="s">
        <v>853</v>
      </c>
      <c r="R188" t="s">
        <v>424</v>
      </c>
      <c r="S188" t="s">
        <v>2</v>
      </c>
      <c r="T188" t="s">
        <v>852</v>
      </c>
      <c r="U188" t="s">
        <v>5</v>
      </c>
      <c r="V188" t="s">
        <v>6</v>
      </c>
      <c r="W188" t="s">
        <v>7</v>
      </c>
      <c r="X188" t="s">
        <v>8</v>
      </c>
      <c r="Y188" t="s">
        <v>9</v>
      </c>
      <c r="Z188" t="s">
        <v>10</v>
      </c>
      <c r="AA188" t="s">
        <v>48</v>
      </c>
      <c r="AB188" t="s">
        <v>853</v>
      </c>
    </row>
    <row r="189" spans="1:32" x14ac:dyDescent="0.3">
      <c r="B189" t="s">
        <v>1201</v>
      </c>
      <c r="C189" t="s">
        <v>1202</v>
      </c>
      <c r="D189">
        <v>885</v>
      </c>
      <c r="E189">
        <v>520</v>
      </c>
      <c r="F189">
        <v>365</v>
      </c>
      <c r="G189" t="s">
        <v>1217</v>
      </c>
      <c r="H189" t="s">
        <v>1218</v>
      </c>
      <c r="I189" t="s">
        <v>1205</v>
      </c>
      <c r="J189" t="s">
        <v>1206</v>
      </c>
      <c r="K189">
        <v>222</v>
      </c>
      <c r="L189">
        <f>F189-K189</f>
        <v>143</v>
      </c>
      <c r="M189">
        <f>L189/D185*100</f>
        <v>0.92460881934566153</v>
      </c>
      <c r="N189">
        <f>L189/L185*100</f>
        <v>36.855670103092784</v>
      </c>
      <c r="O189">
        <f>M189/M187*100</f>
        <v>27.134724857685011</v>
      </c>
      <c r="S189" t="s">
        <v>1207</v>
      </c>
      <c r="T189" t="s">
        <v>1208</v>
      </c>
      <c r="U189">
        <v>43</v>
      </c>
      <c r="V189">
        <v>22</v>
      </c>
      <c r="W189">
        <v>21</v>
      </c>
      <c r="X189" t="s">
        <v>1219</v>
      </c>
      <c r="Y189" t="s">
        <v>1220</v>
      </c>
      <c r="Z189" t="s">
        <v>1211</v>
      </c>
      <c r="AA189" t="s">
        <v>1212</v>
      </c>
      <c r="AB189">
        <v>4</v>
      </c>
      <c r="AC189">
        <f>(W189-AB189)</f>
        <v>17</v>
      </c>
      <c r="AD189">
        <f>AC189/U185*100</f>
        <v>0.17700957934194084</v>
      </c>
      <c r="AE189">
        <f>AC189/AC185*100</f>
        <v>54.838709677419352</v>
      </c>
      <c r="AF189">
        <f>AD189/AD187*100</f>
        <v>28.813559322033893</v>
      </c>
    </row>
    <row r="192" spans="1:32" x14ac:dyDescent="0.3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</row>
    <row r="194" spans="1:32" x14ac:dyDescent="0.3">
      <c r="A194" t="s">
        <v>409</v>
      </c>
      <c r="B194" t="s">
        <v>2</v>
      </c>
      <c r="C194" t="s">
        <v>852</v>
      </c>
      <c r="D194" t="s">
        <v>5</v>
      </c>
      <c r="E194" t="s">
        <v>6</v>
      </c>
      <c r="F194" t="s">
        <v>7</v>
      </c>
      <c r="G194" t="s">
        <v>8</v>
      </c>
      <c r="H194" t="s">
        <v>9</v>
      </c>
      <c r="I194" t="s">
        <v>10</v>
      </c>
      <c r="J194" t="s">
        <v>48</v>
      </c>
      <c r="K194" t="s">
        <v>853</v>
      </c>
      <c r="L194" t="s">
        <v>854</v>
      </c>
      <c r="M194" s="68" t="s">
        <v>855</v>
      </c>
      <c r="N194" s="84" t="s">
        <v>1439</v>
      </c>
      <c r="O194" s="2" t="s">
        <v>1440</v>
      </c>
      <c r="R194" t="s">
        <v>409</v>
      </c>
      <c r="S194" t="s">
        <v>2</v>
      </c>
      <c r="T194" t="s">
        <v>852</v>
      </c>
      <c r="U194" t="s">
        <v>5</v>
      </c>
      <c r="V194" t="s">
        <v>6</v>
      </c>
      <c r="W194" t="s">
        <v>7</v>
      </c>
      <c r="X194" t="s">
        <v>8</v>
      </c>
      <c r="Y194" t="s">
        <v>9</v>
      </c>
      <c r="Z194" t="s">
        <v>10</v>
      </c>
      <c r="AA194" t="s">
        <v>48</v>
      </c>
      <c r="AB194" t="s">
        <v>853</v>
      </c>
      <c r="AC194" t="s">
        <v>854</v>
      </c>
      <c r="AD194" s="68" t="s">
        <v>855</v>
      </c>
      <c r="AE194" s="84" t="s">
        <v>1439</v>
      </c>
      <c r="AF194" s="2" t="s">
        <v>1440</v>
      </c>
    </row>
    <row r="195" spans="1:32" x14ac:dyDescent="0.3">
      <c r="B195" t="s">
        <v>1221</v>
      </c>
      <c r="C195" t="s">
        <v>1222</v>
      </c>
      <c r="D195">
        <v>11658</v>
      </c>
      <c r="E195">
        <v>11537</v>
      </c>
      <c r="F195">
        <v>121</v>
      </c>
      <c r="G195" t="s">
        <v>1223</v>
      </c>
      <c r="H195" t="s">
        <v>1224</v>
      </c>
      <c r="I195" t="s">
        <v>1225</v>
      </c>
      <c r="J195">
        <v>13843</v>
      </c>
      <c r="K195">
        <v>61</v>
      </c>
      <c r="L195">
        <f>F195-K195</f>
        <v>60</v>
      </c>
      <c r="M195">
        <f>L195/D195*100</f>
        <v>0.51466803911477099</v>
      </c>
      <c r="S195" t="s">
        <v>1226</v>
      </c>
      <c r="T195" t="s">
        <v>1227</v>
      </c>
      <c r="U195">
        <v>17508</v>
      </c>
      <c r="V195">
        <v>17444</v>
      </c>
      <c r="W195">
        <v>64</v>
      </c>
      <c r="X195" t="s">
        <v>1228</v>
      </c>
      <c r="Y195" t="s">
        <v>1229</v>
      </c>
      <c r="Z195" t="s">
        <v>1230</v>
      </c>
      <c r="AA195" t="s">
        <v>1231</v>
      </c>
      <c r="AB195">
        <v>13</v>
      </c>
      <c r="AC195">
        <f>(W195-AB195)</f>
        <v>51</v>
      </c>
      <c r="AD195">
        <f>AC195/U195*100</f>
        <v>0.29129540781357094</v>
      </c>
    </row>
    <row r="196" spans="1:32" x14ac:dyDescent="0.3">
      <c r="A196" t="s">
        <v>120</v>
      </c>
      <c r="B196" t="s">
        <v>2</v>
      </c>
      <c r="C196" t="s">
        <v>852</v>
      </c>
      <c r="D196" t="s">
        <v>5</v>
      </c>
      <c r="E196" t="s">
        <v>6</v>
      </c>
      <c r="F196" t="s">
        <v>7</v>
      </c>
      <c r="G196" t="s">
        <v>8</v>
      </c>
      <c r="H196" t="s">
        <v>9</v>
      </c>
      <c r="I196" t="s">
        <v>10</v>
      </c>
      <c r="J196" t="s">
        <v>48</v>
      </c>
      <c r="K196" t="s">
        <v>853</v>
      </c>
      <c r="R196" t="s">
        <v>120</v>
      </c>
      <c r="S196" t="s">
        <v>2</v>
      </c>
      <c r="T196" t="s">
        <v>852</v>
      </c>
      <c r="U196" t="s">
        <v>5</v>
      </c>
      <c r="V196" t="s">
        <v>6</v>
      </c>
      <c r="W196" t="s">
        <v>7</v>
      </c>
      <c r="X196" t="s">
        <v>8</v>
      </c>
      <c r="Y196" t="s">
        <v>9</v>
      </c>
      <c r="Z196" t="s">
        <v>10</v>
      </c>
      <c r="AA196" t="s">
        <v>48</v>
      </c>
      <c r="AB196" t="s">
        <v>853</v>
      </c>
    </row>
    <row r="197" spans="1:32" x14ac:dyDescent="0.3">
      <c r="B197" t="s">
        <v>1221</v>
      </c>
      <c r="C197" t="s">
        <v>1222</v>
      </c>
      <c r="D197">
        <v>11645</v>
      </c>
      <c r="E197">
        <v>10737</v>
      </c>
      <c r="F197">
        <v>908</v>
      </c>
      <c r="G197" t="s">
        <v>1232</v>
      </c>
      <c r="H197" t="s">
        <v>1233</v>
      </c>
      <c r="I197" t="s">
        <v>1225</v>
      </c>
      <c r="J197">
        <v>13843</v>
      </c>
      <c r="K197">
        <v>501</v>
      </c>
      <c r="L197">
        <f>F197-K197</f>
        <v>407</v>
      </c>
      <c r="M197">
        <f>L197/D195*100</f>
        <v>3.4911648653285297</v>
      </c>
      <c r="S197" t="s">
        <v>1226</v>
      </c>
      <c r="T197" t="s">
        <v>1227</v>
      </c>
      <c r="U197">
        <v>17444</v>
      </c>
      <c r="V197">
        <v>17315</v>
      </c>
      <c r="W197">
        <v>129</v>
      </c>
      <c r="X197" t="s">
        <v>1234</v>
      </c>
      <c r="Y197" t="s">
        <v>1235</v>
      </c>
      <c r="Z197" t="s">
        <v>1230</v>
      </c>
      <c r="AA197" t="s">
        <v>1231</v>
      </c>
      <c r="AB197">
        <v>37</v>
      </c>
      <c r="AC197">
        <f>(W197-AB197)</f>
        <v>92</v>
      </c>
      <c r="AD197">
        <f>AC197/U195*100</f>
        <v>0.52547406899702997</v>
      </c>
    </row>
    <row r="198" spans="1:32" x14ac:dyDescent="0.3">
      <c r="A198" t="s">
        <v>424</v>
      </c>
      <c r="B198" t="s">
        <v>2</v>
      </c>
      <c r="C198" t="s">
        <v>852</v>
      </c>
      <c r="D198" t="s">
        <v>5</v>
      </c>
      <c r="E198" t="s">
        <v>6</v>
      </c>
      <c r="F198" t="s">
        <v>7</v>
      </c>
      <c r="G198" t="s">
        <v>8</v>
      </c>
      <c r="H198" t="s">
        <v>9</v>
      </c>
      <c r="I198" t="s">
        <v>10</v>
      </c>
      <c r="J198" t="s">
        <v>48</v>
      </c>
      <c r="K198" t="s">
        <v>853</v>
      </c>
      <c r="R198" t="s">
        <v>424</v>
      </c>
      <c r="S198" t="s">
        <v>2</v>
      </c>
      <c r="T198" t="s">
        <v>852</v>
      </c>
      <c r="U198" t="s">
        <v>5</v>
      </c>
      <c r="V198" t="s">
        <v>6</v>
      </c>
      <c r="W198" t="s">
        <v>7</v>
      </c>
      <c r="X198" t="s">
        <v>8</v>
      </c>
      <c r="Y198" t="s">
        <v>9</v>
      </c>
      <c r="Z198" t="s">
        <v>10</v>
      </c>
      <c r="AA198" t="s">
        <v>48</v>
      </c>
      <c r="AB198" t="s">
        <v>853</v>
      </c>
    </row>
    <row r="199" spans="1:32" x14ac:dyDescent="0.3">
      <c r="B199" t="s">
        <v>1221</v>
      </c>
      <c r="C199" t="s">
        <v>1222</v>
      </c>
      <c r="D199">
        <v>106</v>
      </c>
      <c r="E199">
        <v>57</v>
      </c>
      <c r="F199">
        <v>49</v>
      </c>
      <c r="G199" t="s">
        <v>1236</v>
      </c>
      <c r="H199" t="s">
        <v>1237</v>
      </c>
      <c r="I199" t="s">
        <v>1225</v>
      </c>
      <c r="J199">
        <v>13843</v>
      </c>
      <c r="K199">
        <v>27</v>
      </c>
      <c r="L199">
        <f>F199-K199</f>
        <v>22</v>
      </c>
      <c r="M199">
        <f>L199/D195*100</f>
        <v>0.1887116143420827</v>
      </c>
      <c r="N199">
        <f>L199/L195*100</f>
        <v>36.666666666666664</v>
      </c>
      <c r="O199">
        <f>M199/M197*100</f>
        <v>5.4054054054054053</v>
      </c>
      <c r="S199" t="s">
        <v>1226</v>
      </c>
      <c r="T199" t="s">
        <v>1227</v>
      </c>
      <c r="U199">
        <v>58</v>
      </c>
      <c r="V199">
        <v>39</v>
      </c>
      <c r="W199">
        <v>19</v>
      </c>
      <c r="X199" t="s">
        <v>1238</v>
      </c>
      <c r="Y199" t="s">
        <v>1239</v>
      </c>
      <c r="Z199" t="s">
        <v>1230</v>
      </c>
      <c r="AA199" t="s">
        <v>1231</v>
      </c>
      <c r="AB199">
        <v>6</v>
      </c>
      <c r="AC199">
        <f>(W199-AB199)</f>
        <v>13</v>
      </c>
      <c r="AD199">
        <f>AC199/U195*100</f>
        <v>7.4251770619145535E-2</v>
      </c>
      <c r="AE199">
        <f>AC199/AC195*100</f>
        <v>25.490196078431371</v>
      </c>
      <c r="AF199">
        <f>AD199/AD197*100</f>
        <v>14.130434782608695</v>
      </c>
    </row>
    <row r="202" spans="1:32" x14ac:dyDescent="0.3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</row>
    <row r="204" spans="1:32" x14ac:dyDescent="0.3">
      <c r="A204" t="s">
        <v>409</v>
      </c>
      <c r="B204" t="s">
        <v>2</v>
      </c>
      <c r="C204" t="s">
        <v>852</v>
      </c>
      <c r="D204" t="s">
        <v>5</v>
      </c>
      <c r="E204" t="s">
        <v>6</v>
      </c>
      <c r="F204" t="s">
        <v>7</v>
      </c>
      <c r="G204" t="s">
        <v>8</v>
      </c>
      <c r="H204" t="s">
        <v>9</v>
      </c>
      <c r="I204" t="s">
        <v>10</v>
      </c>
      <c r="J204" t="s">
        <v>48</v>
      </c>
      <c r="K204" t="s">
        <v>853</v>
      </c>
      <c r="L204" t="s">
        <v>854</v>
      </c>
      <c r="M204" s="68" t="s">
        <v>855</v>
      </c>
      <c r="N204" s="84" t="s">
        <v>1439</v>
      </c>
      <c r="O204" s="2" t="s">
        <v>1440</v>
      </c>
      <c r="R204" t="s">
        <v>409</v>
      </c>
      <c r="S204" t="s">
        <v>2</v>
      </c>
      <c r="T204" t="s">
        <v>852</v>
      </c>
      <c r="U204" t="s">
        <v>5</v>
      </c>
      <c r="V204" t="s">
        <v>6</v>
      </c>
      <c r="W204" t="s">
        <v>7</v>
      </c>
      <c r="X204" t="s">
        <v>8</v>
      </c>
      <c r="Y204" t="s">
        <v>9</v>
      </c>
      <c r="Z204" t="s">
        <v>10</v>
      </c>
      <c r="AA204" t="s">
        <v>48</v>
      </c>
      <c r="AB204" t="s">
        <v>853</v>
      </c>
      <c r="AC204" t="s">
        <v>854</v>
      </c>
      <c r="AD204" s="68" t="s">
        <v>855</v>
      </c>
      <c r="AE204" s="84" t="s">
        <v>1439</v>
      </c>
      <c r="AF204" s="2" t="s">
        <v>1440</v>
      </c>
    </row>
    <row r="205" spans="1:32" x14ac:dyDescent="0.3">
      <c r="B205" t="s">
        <v>1240</v>
      </c>
      <c r="C205" t="s">
        <v>1241</v>
      </c>
      <c r="D205">
        <v>11589</v>
      </c>
      <c r="E205">
        <v>11001</v>
      </c>
      <c r="F205">
        <v>588</v>
      </c>
      <c r="G205" t="s">
        <v>1242</v>
      </c>
      <c r="H205" t="s">
        <v>1243</v>
      </c>
      <c r="I205" t="s">
        <v>1244</v>
      </c>
      <c r="J205" t="s">
        <v>1245</v>
      </c>
      <c r="K205">
        <v>297</v>
      </c>
      <c r="L205">
        <f>F205-K205</f>
        <v>291</v>
      </c>
      <c r="M205">
        <f>L205/D205*100</f>
        <v>2.5110018120631636</v>
      </c>
      <c r="S205" t="s">
        <v>1246</v>
      </c>
      <c r="T205" t="s">
        <v>1247</v>
      </c>
      <c r="U205">
        <v>18997</v>
      </c>
      <c r="V205">
        <v>18945</v>
      </c>
      <c r="W205">
        <v>52</v>
      </c>
      <c r="X205" t="s">
        <v>1248</v>
      </c>
      <c r="Y205" t="s">
        <v>1249</v>
      </c>
      <c r="Z205" t="s">
        <v>1250</v>
      </c>
      <c r="AA205" t="s">
        <v>1251</v>
      </c>
      <c r="AB205">
        <v>9</v>
      </c>
      <c r="AC205">
        <f>(W205-AB205)</f>
        <v>43</v>
      </c>
      <c r="AD205">
        <f>AC205/U205*100</f>
        <v>0.22635152918881926</v>
      </c>
    </row>
    <row r="206" spans="1:32" x14ac:dyDescent="0.3">
      <c r="A206" t="s">
        <v>120</v>
      </c>
      <c r="B206" t="s">
        <v>2</v>
      </c>
      <c r="C206" t="s">
        <v>852</v>
      </c>
      <c r="D206" t="s">
        <v>5</v>
      </c>
      <c r="E206" t="s">
        <v>6</v>
      </c>
      <c r="F206" t="s">
        <v>7</v>
      </c>
      <c r="G206" t="s">
        <v>8</v>
      </c>
      <c r="H206" t="s">
        <v>9</v>
      </c>
      <c r="I206" t="s">
        <v>10</v>
      </c>
      <c r="J206" t="s">
        <v>48</v>
      </c>
      <c r="K206" t="s">
        <v>853</v>
      </c>
      <c r="R206" t="s">
        <v>120</v>
      </c>
      <c r="S206" t="s">
        <v>2</v>
      </c>
      <c r="T206" t="s">
        <v>852</v>
      </c>
      <c r="U206" t="s">
        <v>5</v>
      </c>
      <c r="V206" t="s">
        <v>6</v>
      </c>
      <c r="W206" t="s">
        <v>7</v>
      </c>
      <c r="X206" t="s">
        <v>8</v>
      </c>
      <c r="Y206" t="s">
        <v>9</v>
      </c>
      <c r="Z206" t="s">
        <v>10</v>
      </c>
      <c r="AA206" t="s">
        <v>48</v>
      </c>
      <c r="AB206" t="s">
        <v>853</v>
      </c>
    </row>
    <row r="207" spans="1:32" x14ac:dyDescent="0.3">
      <c r="B207" t="s">
        <v>1240</v>
      </c>
      <c r="C207" t="s">
        <v>1241</v>
      </c>
      <c r="D207">
        <v>11590</v>
      </c>
      <c r="E207">
        <v>10895</v>
      </c>
      <c r="F207">
        <v>695</v>
      </c>
      <c r="G207" t="s">
        <v>1252</v>
      </c>
      <c r="H207" t="s">
        <v>1253</v>
      </c>
      <c r="I207" t="s">
        <v>1244</v>
      </c>
      <c r="J207" t="s">
        <v>1245</v>
      </c>
      <c r="K207">
        <v>394</v>
      </c>
      <c r="L207">
        <f>F207-K207</f>
        <v>301</v>
      </c>
      <c r="M207">
        <f>L207/D205*100</f>
        <v>2.5972905341271897</v>
      </c>
      <c r="S207" t="s">
        <v>1246</v>
      </c>
      <c r="T207" t="s">
        <v>1247</v>
      </c>
      <c r="U207">
        <v>18987</v>
      </c>
      <c r="V207">
        <v>18793</v>
      </c>
      <c r="W207">
        <v>194</v>
      </c>
      <c r="X207" t="s">
        <v>1254</v>
      </c>
      <c r="Y207" t="s">
        <v>173</v>
      </c>
      <c r="Z207" t="s">
        <v>1250</v>
      </c>
      <c r="AA207" t="s">
        <v>1251</v>
      </c>
      <c r="AB207">
        <v>139</v>
      </c>
      <c r="AC207">
        <f>(W207-AB207)</f>
        <v>55</v>
      </c>
      <c r="AD207">
        <f>AC207/U205*100</f>
        <v>0.28951939779965258</v>
      </c>
    </row>
    <row r="208" spans="1:32" x14ac:dyDescent="0.3">
      <c r="A208" t="s">
        <v>424</v>
      </c>
      <c r="B208" t="s">
        <v>2</v>
      </c>
      <c r="C208" t="s">
        <v>852</v>
      </c>
      <c r="D208" t="s">
        <v>5</v>
      </c>
      <c r="E208" t="s">
        <v>6</v>
      </c>
      <c r="F208" t="s">
        <v>7</v>
      </c>
      <c r="G208" t="s">
        <v>8</v>
      </c>
      <c r="H208" t="s">
        <v>9</v>
      </c>
      <c r="I208" t="s">
        <v>10</v>
      </c>
      <c r="J208" t="s">
        <v>48</v>
      </c>
      <c r="K208" t="s">
        <v>853</v>
      </c>
      <c r="R208" t="s">
        <v>424</v>
      </c>
      <c r="S208" t="s">
        <v>2</v>
      </c>
      <c r="T208" t="s">
        <v>852</v>
      </c>
      <c r="U208" t="s">
        <v>5</v>
      </c>
      <c r="V208" t="s">
        <v>6</v>
      </c>
      <c r="W208" t="s">
        <v>7</v>
      </c>
      <c r="X208" t="s">
        <v>8</v>
      </c>
      <c r="Y208" t="s">
        <v>9</v>
      </c>
      <c r="Z208" t="s">
        <v>10</v>
      </c>
      <c r="AA208" t="s">
        <v>48</v>
      </c>
      <c r="AB208" t="s">
        <v>853</v>
      </c>
    </row>
    <row r="209" spans="1:32" x14ac:dyDescent="0.3">
      <c r="B209" t="s">
        <v>1240</v>
      </c>
      <c r="C209" t="s">
        <v>1241</v>
      </c>
      <c r="D209">
        <v>532</v>
      </c>
      <c r="E209">
        <v>339</v>
      </c>
      <c r="F209">
        <v>193</v>
      </c>
      <c r="G209" t="s">
        <v>1255</v>
      </c>
      <c r="H209" t="s">
        <v>1256</v>
      </c>
      <c r="I209" t="s">
        <v>1244</v>
      </c>
      <c r="J209" t="s">
        <v>1245</v>
      </c>
      <c r="K209">
        <v>141</v>
      </c>
      <c r="L209">
        <f>F209-K209</f>
        <v>52</v>
      </c>
      <c r="M209">
        <f>L209/D205*100</f>
        <v>0.44870135473293637</v>
      </c>
      <c r="N209">
        <f>L209/L205*100</f>
        <v>17.869415807560138</v>
      </c>
      <c r="O209">
        <f>M209/M207*100</f>
        <v>17.275747508305646</v>
      </c>
      <c r="S209" t="s">
        <v>1246</v>
      </c>
      <c r="T209" t="s">
        <v>1247</v>
      </c>
      <c r="U209">
        <v>59</v>
      </c>
      <c r="V209">
        <v>40</v>
      </c>
      <c r="W209">
        <v>19</v>
      </c>
      <c r="X209" t="s">
        <v>1257</v>
      </c>
      <c r="Y209" t="s">
        <v>883</v>
      </c>
      <c r="Z209" t="s">
        <v>1250</v>
      </c>
      <c r="AA209" t="s">
        <v>1251</v>
      </c>
      <c r="AB209">
        <v>4</v>
      </c>
      <c r="AC209">
        <f>(W209-AB209)</f>
        <v>15</v>
      </c>
      <c r="AD209">
        <f>AC209/U205*100</f>
        <v>7.8959835763541611E-2</v>
      </c>
      <c r="AE209">
        <f>AC209/AC205*100</f>
        <v>34.883720930232556</v>
      </c>
      <c r="AF209">
        <f>AD209/AD207*100</f>
        <v>27.27272727272727</v>
      </c>
    </row>
    <row r="210" spans="1:32" x14ac:dyDescent="0.3">
      <c r="B210" s="80"/>
      <c r="C210" s="80"/>
    </row>
    <row r="211" spans="1:32" x14ac:dyDescent="0.3">
      <c r="A211" s="103" t="s">
        <v>1258</v>
      </c>
      <c r="B211" s="103"/>
      <c r="C211" s="103"/>
    </row>
    <row r="213" spans="1:32" x14ac:dyDescent="0.3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</row>
    <row r="215" spans="1:32" x14ac:dyDescent="0.3">
      <c r="A215" t="s">
        <v>409</v>
      </c>
      <c r="B215" t="s">
        <v>2</v>
      </c>
      <c r="C215" t="s">
        <v>852</v>
      </c>
      <c r="D215" t="s">
        <v>5</v>
      </c>
      <c r="E215" t="s">
        <v>6</v>
      </c>
      <c r="F215" t="s">
        <v>7</v>
      </c>
      <c r="G215" t="s">
        <v>8</v>
      </c>
      <c r="H215" t="s">
        <v>9</v>
      </c>
      <c r="I215" t="s">
        <v>10</v>
      </c>
      <c r="J215" t="s">
        <v>48</v>
      </c>
      <c r="K215" t="s">
        <v>853</v>
      </c>
      <c r="L215" t="s">
        <v>854</v>
      </c>
      <c r="M215" s="68" t="s">
        <v>855</v>
      </c>
      <c r="N215" s="84" t="s">
        <v>1439</v>
      </c>
      <c r="O215" s="2" t="s">
        <v>1440</v>
      </c>
      <c r="R215" t="s">
        <v>409</v>
      </c>
      <c r="S215" t="s">
        <v>2</v>
      </c>
      <c r="T215" t="s">
        <v>852</v>
      </c>
      <c r="U215" t="s">
        <v>5</v>
      </c>
      <c r="V215" t="s">
        <v>6</v>
      </c>
      <c r="W215" t="s">
        <v>7</v>
      </c>
      <c r="X215" t="s">
        <v>8</v>
      </c>
      <c r="Y215" t="s">
        <v>9</v>
      </c>
      <c r="Z215" t="s">
        <v>10</v>
      </c>
      <c r="AA215" t="s">
        <v>48</v>
      </c>
      <c r="AB215" t="s">
        <v>853</v>
      </c>
      <c r="AC215" t="s">
        <v>854</v>
      </c>
      <c r="AD215" s="68" t="s">
        <v>855</v>
      </c>
      <c r="AE215" s="84" t="s">
        <v>1439</v>
      </c>
      <c r="AF215" s="2" t="s">
        <v>1440</v>
      </c>
    </row>
    <row r="216" spans="1:32" x14ac:dyDescent="0.3">
      <c r="B216" t="s">
        <v>1259</v>
      </c>
      <c r="C216" t="s">
        <v>1260</v>
      </c>
      <c r="D216">
        <v>9996</v>
      </c>
      <c r="E216">
        <v>9690</v>
      </c>
      <c r="F216">
        <v>306</v>
      </c>
      <c r="G216" t="s">
        <v>1261</v>
      </c>
      <c r="H216" t="s">
        <v>1262</v>
      </c>
      <c r="I216" t="s">
        <v>1263</v>
      </c>
      <c r="J216" t="s">
        <v>1264</v>
      </c>
      <c r="K216">
        <v>108</v>
      </c>
      <c r="L216">
        <f>F216-K216</f>
        <v>198</v>
      </c>
      <c r="M216">
        <f>L216/D216*100</f>
        <v>1.9807923169267705</v>
      </c>
      <c r="S216" t="s">
        <v>1265</v>
      </c>
      <c r="T216" t="s">
        <v>1266</v>
      </c>
      <c r="U216">
        <v>18347</v>
      </c>
      <c r="V216">
        <v>18250</v>
      </c>
      <c r="W216">
        <v>97</v>
      </c>
      <c r="X216" t="s">
        <v>1267</v>
      </c>
      <c r="Y216" t="s">
        <v>1268</v>
      </c>
      <c r="Z216">
        <v>3056101</v>
      </c>
      <c r="AA216" t="s">
        <v>161</v>
      </c>
      <c r="AB216">
        <v>33</v>
      </c>
      <c r="AC216">
        <f>(W216-AB216)</f>
        <v>64</v>
      </c>
      <c r="AD216">
        <f>AC216/U216*100</f>
        <v>0.3488308715321306</v>
      </c>
    </row>
    <row r="217" spans="1:32" x14ac:dyDescent="0.3">
      <c r="A217" t="s">
        <v>120</v>
      </c>
      <c r="B217" t="s">
        <v>2</v>
      </c>
      <c r="C217" t="s">
        <v>852</v>
      </c>
      <c r="D217" t="s">
        <v>5</v>
      </c>
      <c r="E217" t="s">
        <v>6</v>
      </c>
      <c r="F217" t="s">
        <v>7</v>
      </c>
      <c r="G217" t="s">
        <v>8</v>
      </c>
      <c r="H217" t="s">
        <v>9</v>
      </c>
      <c r="I217" t="s">
        <v>10</v>
      </c>
      <c r="J217" t="s">
        <v>48</v>
      </c>
      <c r="K217" t="s">
        <v>853</v>
      </c>
      <c r="R217" t="s">
        <v>120</v>
      </c>
      <c r="S217" t="s">
        <v>2</v>
      </c>
      <c r="T217" t="s">
        <v>852</v>
      </c>
      <c r="U217" t="s">
        <v>5</v>
      </c>
      <c r="V217" t="s">
        <v>6</v>
      </c>
      <c r="W217" t="s">
        <v>7</v>
      </c>
      <c r="X217" t="s">
        <v>8</v>
      </c>
      <c r="Y217" t="s">
        <v>9</v>
      </c>
      <c r="Z217" t="s">
        <v>10</v>
      </c>
      <c r="AA217" t="s">
        <v>48</v>
      </c>
      <c r="AB217" t="s">
        <v>853</v>
      </c>
    </row>
    <row r="218" spans="1:32" x14ac:dyDescent="0.3">
      <c r="B218" t="s">
        <v>1259</v>
      </c>
      <c r="C218" t="s">
        <v>1260</v>
      </c>
      <c r="D218">
        <v>9996</v>
      </c>
      <c r="E218">
        <v>9073</v>
      </c>
      <c r="F218">
        <v>923</v>
      </c>
      <c r="G218" t="s">
        <v>1269</v>
      </c>
      <c r="H218" t="s">
        <v>1270</v>
      </c>
      <c r="I218" t="s">
        <v>1263</v>
      </c>
      <c r="J218" t="s">
        <v>1264</v>
      </c>
      <c r="K218">
        <v>567</v>
      </c>
      <c r="L218">
        <f>F218-K218</f>
        <v>356</v>
      </c>
      <c r="M218">
        <f>L218/D216*100</f>
        <v>3.5614245698279312</v>
      </c>
      <c r="S218" t="s">
        <v>1265</v>
      </c>
      <c r="T218" t="s">
        <v>1266</v>
      </c>
      <c r="U218">
        <v>18360</v>
      </c>
      <c r="V218">
        <v>18303</v>
      </c>
      <c r="W218">
        <v>57</v>
      </c>
      <c r="X218" t="s">
        <v>1271</v>
      </c>
      <c r="Y218" t="s">
        <v>1272</v>
      </c>
      <c r="Z218">
        <v>3056101</v>
      </c>
      <c r="AA218" t="s">
        <v>161</v>
      </c>
      <c r="AB218">
        <v>13</v>
      </c>
      <c r="AC218">
        <f>(W218-AB218)</f>
        <v>44</v>
      </c>
      <c r="AD218">
        <f>AC218/U216*100</f>
        <v>0.23982122417833979</v>
      </c>
    </row>
    <row r="219" spans="1:32" x14ac:dyDescent="0.3">
      <c r="A219" t="s">
        <v>424</v>
      </c>
      <c r="B219" t="s">
        <v>2</v>
      </c>
      <c r="C219" t="s">
        <v>852</v>
      </c>
      <c r="D219" t="s">
        <v>5</v>
      </c>
      <c r="E219" t="s">
        <v>6</v>
      </c>
      <c r="F219" t="s">
        <v>7</v>
      </c>
      <c r="G219" t="s">
        <v>8</v>
      </c>
      <c r="H219" t="s">
        <v>9</v>
      </c>
      <c r="I219" t="s">
        <v>10</v>
      </c>
      <c r="J219" t="s">
        <v>48</v>
      </c>
      <c r="K219" t="s">
        <v>853</v>
      </c>
      <c r="R219" t="s">
        <v>424</v>
      </c>
      <c r="S219" t="s">
        <v>2</v>
      </c>
      <c r="T219" t="s">
        <v>852</v>
      </c>
      <c r="U219" t="s">
        <v>5</v>
      </c>
      <c r="V219" t="s">
        <v>6</v>
      </c>
      <c r="W219" t="s">
        <v>7</v>
      </c>
      <c r="X219" t="s">
        <v>8</v>
      </c>
      <c r="Y219" t="s">
        <v>9</v>
      </c>
      <c r="Z219" t="s">
        <v>10</v>
      </c>
      <c r="AA219" t="s">
        <v>48</v>
      </c>
      <c r="AB219" t="s">
        <v>853</v>
      </c>
    </row>
    <row r="220" spans="1:32" x14ac:dyDescent="0.3">
      <c r="B220" t="s">
        <v>1259</v>
      </c>
      <c r="C220" t="s">
        <v>1260</v>
      </c>
      <c r="D220">
        <v>306</v>
      </c>
      <c r="E220">
        <v>157</v>
      </c>
      <c r="F220">
        <v>149</v>
      </c>
      <c r="G220" t="s">
        <v>1273</v>
      </c>
      <c r="H220" t="s">
        <v>1274</v>
      </c>
      <c r="I220" t="s">
        <v>1263</v>
      </c>
      <c r="J220" t="s">
        <v>1264</v>
      </c>
      <c r="K220">
        <v>86</v>
      </c>
      <c r="L220">
        <f>F220-K220</f>
        <v>63</v>
      </c>
      <c r="M220">
        <f>L220/D216*100</f>
        <v>0.63025210084033612</v>
      </c>
      <c r="N220">
        <f>L220/L216*100</f>
        <v>31.818181818181817</v>
      </c>
      <c r="O220">
        <f>M220/M218*100</f>
        <v>17.696629213483146</v>
      </c>
      <c r="S220" t="s">
        <v>1265</v>
      </c>
      <c r="T220" t="s">
        <v>1266</v>
      </c>
      <c r="U220">
        <v>83</v>
      </c>
      <c r="V220">
        <v>59</v>
      </c>
      <c r="W220">
        <v>24</v>
      </c>
      <c r="X220" t="s">
        <v>983</v>
      </c>
      <c r="Y220" t="s">
        <v>1275</v>
      </c>
      <c r="Z220">
        <v>3056101</v>
      </c>
      <c r="AA220" t="s">
        <v>161</v>
      </c>
      <c r="AB220">
        <v>8</v>
      </c>
      <c r="AC220">
        <f>(W220-AB220)</f>
        <v>16</v>
      </c>
      <c r="AD220">
        <f>AC220/U216*100</f>
        <v>8.7207717883032651E-2</v>
      </c>
      <c r="AE220">
        <f>AC220/AC216*100</f>
        <v>25</v>
      </c>
      <c r="AF220">
        <f>AD220/AD218*100</f>
        <v>36.363636363636367</v>
      </c>
    </row>
    <row r="222" spans="1:32" x14ac:dyDescent="0.3">
      <c r="A222" s="103" t="s">
        <v>1276</v>
      </c>
      <c r="B222" s="103"/>
      <c r="C222" s="103"/>
    </row>
    <row r="224" spans="1:32" x14ac:dyDescent="0.3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</row>
    <row r="226" spans="1:32" x14ac:dyDescent="0.3">
      <c r="A226" t="s">
        <v>409</v>
      </c>
      <c r="B226" t="s">
        <v>2</v>
      </c>
      <c r="C226" t="s">
        <v>852</v>
      </c>
      <c r="D226" t="s">
        <v>5</v>
      </c>
      <c r="E226" t="s">
        <v>6</v>
      </c>
      <c r="F226" t="s">
        <v>7</v>
      </c>
      <c r="G226" t="s">
        <v>8</v>
      </c>
      <c r="H226" t="s">
        <v>9</v>
      </c>
      <c r="I226" t="s">
        <v>10</v>
      </c>
      <c r="J226" t="s">
        <v>48</v>
      </c>
      <c r="K226" t="s">
        <v>853</v>
      </c>
      <c r="L226" t="s">
        <v>854</v>
      </c>
      <c r="M226" s="68" t="s">
        <v>855</v>
      </c>
      <c r="N226" s="84" t="s">
        <v>1439</v>
      </c>
      <c r="O226" s="2" t="s">
        <v>1440</v>
      </c>
      <c r="R226" t="s">
        <v>409</v>
      </c>
      <c r="S226" t="s">
        <v>2</v>
      </c>
      <c r="T226" t="s">
        <v>852</v>
      </c>
      <c r="U226" t="s">
        <v>5</v>
      </c>
      <c r="V226" t="s">
        <v>6</v>
      </c>
      <c r="W226" t="s">
        <v>7</v>
      </c>
      <c r="X226" t="s">
        <v>8</v>
      </c>
      <c r="Y226" t="s">
        <v>9</v>
      </c>
      <c r="Z226" t="s">
        <v>10</v>
      </c>
      <c r="AA226" t="s">
        <v>48</v>
      </c>
      <c r="AB226" t="s">
        <v>853</v>
      </c>
      <c r="AC226" t="s">
        <v>854</v>
      </c>
      <c r="AD226" s="68" t="s">
        <v>855</v>
      </c>
      <c r="AE226" s="84" t="s">
        <v>1439</v>
      </c>
      <c r="AF226" s="2" t="s">
        <v>1440</v>
      </c>
    </row>
    <row r="227" spans="1:32" x14ac:dyDescent="0.3">
      <c r="B227" t="s">
        <v>1277</v>
      </c>
      <c r="C227" t="s">
        <v>1278</v>
      </c>
      <c r="D227">
        <v>6612</v>
      </c>
      <c r="E227">
        <v>6419</v>
      </c>
      <c r="F227">
        <v>193</v>
      </c>
      <c r="G227" t="s">
        <v>1279</v>
      </c>
      <c r="H227" t="s">
        <v>1280</v>
      </c>
      <c r="I227" t="s">
        <v>1281</v>
      </c>
      <c r="J227" t="s">
        <v>1282</v>
      </c>
      <c r="K227">
        <v>29</v>
      </c>
      <c r="L227">
        <f>F227-K227</f>
        <v>164</v>
      </c>
      <c r="M227">
        <f>L227/D227*100</f>
        <v>2.4803387779794313</v>
      </c>
      <c r="S227" t="s">
        <v>1283</v>
      </c>
      <c r="T227" t="s">
        <v>1284</v>
      </c>
      <c r="U227">
        <v>17009</v>
      </c>
      <c r="V227">
        <v>16501</v>
      </c>
      <c r="W227">
        <v>508</v>
      </c>
      <c r="X227" t="s">
        <v>1285</v>
      </c>
      <c r="Y227" t="s">
        <v>1286</v>
      </c>
      <c r="Z227" t="s">
        <v>1287</v>
      </c>
      <c r="AA227">
        <v>11334</v>
      </c>
      <c r="AB227">
        <v>158</v>
      </c>
      <c r="AC227">
        <f>(W227-AB227)</f>
        <v>350</v>
      </c>
      <c r="AD227">
        <f>AC227/U227*100</f>
        <v>2.0577341407490151</v>
      </c>
    </row>
    <row r="228" spans="1:32" x14ac:dyDescent="0.3">
      <c r="A228" t="s">
        <v>120</v>
      </c>
      <c r="B228" t="s">
        <v>2</v>
      </c>
      <c r="C228" t="s">
        <v>852</v>
      </c>
      <c r="D228" t="s">
        <v>5</v>
      </c>
      <c r="E228" t="s">
        <v>6</v>
      </c>
      <c r="F228" t="s">
        <v>7</v>
      </c>
      <c r="G228" t="s">
        <v>8</v>
      </c>
      <c r="H228" t="s">
        <v>9</v>
      </c>
      <c r="I228" t="s">
        <v>10</v>
      </c>
      <c r="J228" t="s">
        <v>48</v>
      </c>
      <c r="K228" t="s">
        <v>853</v>
      </c>
      <c r="R228" t="s">
        <v>120</v>
      </c>
      <c r="S228" t="s">
        <v>2</v>
      </c>
      <c r="T228" t="s">
        <v>852</v>
      </c>
      <c r="U228" t="s">
        <v>5</v>
      </c>
      <c r="V228" t="s">
        <v>6</v>
      </c>
      <c r="W228" t="s">
        <v>7</v>
      </c>
      <c r="X228" t="s">
        <v>8</v>
      </c>
      <c r="Y228" t="s">
        <v>9</v>
      </c>
      <c r="Z228" t="s">
        <v>10</v>
      </c>
      <c r="AA228" t="s">
        <v>48</v>
      </c>
      <c r="AB228" t="s">
        <v>853</v>
      </c>
    </row>
    <row r="229" spans="1:32" x14ac:dyDescent="0.3">
      <c r="B229" t="s">
        <v>1277</v>
      </c>
      <c r="C229" t="s">
        <v>1278</v>
      </c>
      <c r="D229">
        <v>6590</v>
      </c>
      <c r="E229">
        <v>6143</v>
      </c>
      <c r="F229">
        <v>447</v>
      </c>
      <c r="G229" t="s">
        <v>1288</v>
      </c>
      <c r="H229" t="s">
        <v>1289</v>
      </c>
      <c r="I229" t="s">
        <v>1281</v>
      </c>
      <c r="J229" t="s">
        <v>1282</v>
      </c>
      <c r="K229">
        <v>177</v>
      </c>
      <c r="L229">
        <f>F229-K229</f>
        <v>270</v>
      </c>
      <c r="M229">
        <f>L229/D227*100</f>
        <v>4.0834845735027221</v>
      </c>
      <c r="S229" t="s">
        <v>1283</v>
      </c>
      <c r="T229" t="s">
        <v>1284</v>
      </c>
      <c r="U229">
        <v>16976</v>
      </c>
      <c r="V229">
        <v>16463</v>
      </c>
      <c r="W229">
        <v>513</v>
      </c>
      <c r="X229" t="s">
        <v>1290</v>
      </c>
      <c r="Y229" t="s">
        <v>1291</v>
      </c>
      <c r="Z229" t="s">
        <v>1287</v>
      </c>
      <c r="AA229">
        <v>11334</v>
      </c>
      <c r="AB229">
        <v>208</v>
      </c>
      <c r="AC229">
        <f>(W229-AB229)</f>
        <v>305</v>
      </c>
      <c r="AD229">
        <f>AC229/U227*100</f>
        <v>1.7931683226527135</v>
      </c>
    </row>
    <row r="230" spans="1:32" x14ac:dyDescent="0.3">
      <c r="A230" t="s">
        <v>424</v>
      </c>
      <c r="B230" t="s">
        <v>2</v>
      </c>
      <c r="C230" t="s">
        <v>852</v>
      </c>
      <c r="D230" t="s">
        <v>5</v>
      </c>
      <c r="E230" t="s">
        <v>6</v>
      </c>
      <c r="F230" t="s">
        <v>7</v>
      </c>
      <c r="G230" t="s">
        <v>8</v>
      </c>
      <c r="H230" t="s">
        <v>9</v>
      </c>
      <c r="I230" t="s">
        <v>10</v>
      </c>
      <c r="J230" t="s">
        <v>48</v>
      </c>
      <c r="K230" t="s">
        <v>853</v>
      </c>
      <c r="R230" t="s">
        <v>424</v>
      </c>
      <c r="S230" t="s">
        <v>2</v>
      </c>
      <c r="T230" t="s">
        <v>852</v>
      </c>
      <c r="U230" t="s">
        <v>5</v>
      </c>
      <c r="V230" t="s">
        <v>6</v>
      </c>
      <c r="W230" t="s">
        <v>7</v>
      </c>
      <c r="X230" t="s">
        <v>8</v>
      </c>
      <c r="Y230" t="s">
        <v>9</v>
      </c>
      <c r="Z230" t="s">
        <v>10</v>
      </c>
      <c r="AA230" t="s">
        <v>48</v>
      </c>
      <c r="AB230" t="s">
        <v>853</v>
      </c>
    </row>
    <row r="231" spans="1:32" x14ac:dyDescent="0.3">
      <c r="B231" t="s">
        <v>1277</v>
      </c>
      <c r="C231" t="s">
        <v>1278</v>
      </c>
      <c r="D231">
        <v>143</v>
      </c>
      <c r="E231">
        <v>95</v>
      </c>
      <c r="F231">
        <v>48</v>
      </c>
      <c r="G231" t="s">
        <v>1292</v>
      </c>
      <c r="H231" t="s">
        <v>1293</v>
      </c>
      <c r="I231" t="s">
        <v>1281</v>
      </c>
      <c r="J231" t="s">
        <v>1282</v>
      </c>
      <c r="K231">
        <v>9</v>
      </c>
      <c r="L231">
        <f>F231-K231</f>
        <v>39</v>
      </c>
      <c r="M231">
        <f>L231/D227*100</f>
        <v>0.58983666061705997</v>
      </c>
      <c r="N231">
        <f>L231/L227*100</f>
        <v>23.780487804878049</v>
      </c>
      <c r="O231">
        <f>M231/M229*100</f>
        <v>14.444444444444446</v>
      </c>
      <c r="R231" s="82"/>
      <c r="S231" t="s">
        <v>1283</v>
      </c>
      <c r="T231" t="s">
        <v>1284</v>
      </c>
      <c r="U231">
        <v>104</v>
      </c>
      <c r="V231">
        <v>76</v>
      </c>
      <c r="W231">
        <v>28</v>
      </c>
      <c r="X231" t="s">
        <v>1294</v>
      </c>
      <c r="Y231" t="s">
        <v>1295</v>
      </c>
      <c r="Z231" t="s">
        <v>1287</v>
      </c>
      <c r="AA231">
        <v>11334</v>
      </c>
      <c r="AB231">
        <v>16</v>
      </c>
      <c r="AC231">
        <f>(W231-AB231)</f>
        <v>12</v>
      </c>
      <c r="AD231">
        <f>AC231/U227*100</f>
        <v>7.0550884825680532E-2</v>
      </c>
      <c r="AE231">
        <f>AC231/AC227*100</f>
        <v>3.4285714285714288</v>
      </c>
      <c r="AF231">
        <f>AD231/AD229*100</f>
        <v>3.9344262295081962</v>
      </c>
    </row>
    <row r="232" spans="1:32" x14ac:dyDescent="0.3">
      <c r="A232" s="103" t="s">
        <v>1296</v>
      </c>
      <c r="B232" s="103"/>
      <c r="C232" s="103"/>
      <c r="S232" s="103" t="s">
        <v>1297</v>
      </c>
      <c r="T232" s="103"/>
      <c r="U232" s="103"/>
    </row>
    <row r="233" spans="1:32" x14ac:dyDescent="0.3">
      <c r="A233" s="80"/>
      <c r="B233" s="80"/>
      <c r="C233" s="80"/>
      <c r="S233" s="103" t="s">
        <v>1180</v>
      </c>
      <c r="T233" s="103"/>
      <c r="U233" s="103"/>
    </row>
    <row r="235" spans="1:32" x14ac:dyDescent="0.3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</row>
    <row r="237" spans="1:32" x14ac:dyDescent="0.3">
      <c r="A237" t="s">
        <v>409</v>
      </c>
      <c r="B237" t="s">
        <v>2</v>
      </c>
      <c r="C237" t="s">
        <v>852</v>
      </c>
      <c r="D237" t="s">
        <v>5</v>
      </c>
      <c r="E237" t="s">
        <v>6</v>
      </c>
      <c r="F237" t="s">
        <v>7</v>
      </c>
      <c r="G237" t="s">
        <v>8</v>
      </c>
      <c r="H237" t="s">
        <v>9</v>
      </c>
      <c r="I237" t="s">
        <v>10</v>
      </c>
      <c r="J237" t="s">
        <v>48</v>
      </c>
      <c r="K237" t="s">
        <v>853</v>
      </c>
      <c r="L237" t="s">
        <v>854</v>
      </c>
      <c r="M237" s="68" t="s">
        <v>855</v>
      </c>
      <c r="N237" s="84" t="s">
        <v>1439</v>
      </c>
      <c r="O237" s="2" t="s">
        <v>1440</v>
      </c>
      <c r="R237" t="s">
        <v>409</v>
      </c>
      <c r="S237" t="s">
        <v>2</v>
      </c>
      <c r="T237" t="s">
        <v>852</v>
      </c>
      <c r="U237" t="s">
        <v>5</v>
      </c>
      <c r="V237" t="s">
        <v>6</v>
      </c>
      <c r="W237" t="s">
        <v>7</v>
      </c>
      <c r="X237" t="s">
        <v>8</v>
      </c>
      <c r="Y237" t="s">
        <v>9</v>
      </c>
      <c r="Z237" t="s">
        <v>10</v>
      </c>
      <c r="AA237" t="s">
        <v>48</v>
      </c>
      <c r="AB237" t="s">
        <v>853</v>
      </c>
      <c r="AC237" t="s">
        <v>854</v>
      </c>
      <c r="AD237" s="68" t="s">
        <v>855</v>
      </c>
      <c r="AE237" s="84" t="s">
        <v>1439</v>
      </c>
      <c r="AF237" s="2" t="s">
        <v>1440</v>
      </c>
    </row>
    <row r="238" spans="1:32" x14ac:dyDescent="0.3">
      <c r="B238" t="s">
        <v>1298</v>
      </c>
      <c r="C238" t="s">
        <v>1299</v>
      </c>
      <c r="D238">
        <v>15590</v>
      </c>
      <c r="E238">
        <v>15279</v>
      </c>
      <c r="F238">
        <v>311</v>
      </c>
      <c r="G238" t="s">
        <v>1300</v>
      </c>
      <c r="H238" t="s">
        <v>1301</v>
      </c>
      <c r="I238" t="s">
        <v>1302</v>
      </c>
      <c r="J238" t="s">
        <v>1303</v>
      </c>
      <c r="K238">
        <v>31</v>
      </c>
      <c r="L238">
        <f>F238-K238</f>
        <v>280</v>
      </c>
      <c r="M238">
        <f>L238/D238*100</f>
        <v>1.7960230917254651</v>
      </c>
      <c r="S238" t="s">
        <v>1304</v>
      </c>
      <c r="T238" t="s">
        <v>1305</v>
      </c>
      <c r="U238">
        <v>9580</v>
      </c>
      <c r="V238">
        <v>9542</v>
      </c>
      <c r="W238">
        <v>38</v>
      </c>
      <c r="X238" t="s">
        <v>1306</v>
      </c>
      <c r="Y238" t="s">
        <v>1307</v>
      </c>
      <c r="Z238">
        <v>1909221</v>
      </c>
      <c r="AA238" t="s">
        <v>1308</v>
      </c>
      <c r="AB238">
        <v>16</v>
      </c>
      <c r="AC238">
        <f>(W238-AB238)</f>
        <v>22</v>
      </c>
      <c r="AD238">
        <f>AC238/U238*100</f>
        <v>0.22964509394572025</v>
      </c>
    </row>
    <row r="239" spans="1:32" x14ac:dyDescent="0.3">
      <c r="A239" t="s">
        <v>120</v>
      </c>
      <c r="B239" t="s">
        <v>2</v>
      </c>
      <c r="C239" t="s">
        <v>852</v>
      </c>
      <c r="D239" t="s">
        <v>5</v>
      </c>
      <c r="E239" t="s">
        <v>6</v>
      </c>
      <c r="F239" t="s">
        <v>7</v>
      </c>
      <c r="G239" t="s">
        <v>8</v>
      </c>
      <c r="H239" t="s">
        <v>9</v>
      </c>
      <c r="I239" t="s">
        <v>10</v>
      </c>
      <c r="J239" t="s">
        <v>48</v>
      </c>
      <c r="K239" t="s">
        <v>853</v>
      </c>
      <c r="R239" t="s">
        <v>120</v>
      </c>
      <c r="S239" t="s">
        <v>2</v>
      </c>
      <c r="T239" t="s">
        <v>852</v>
      </c>
      <c r="U239" t="s">
        <v>5</v>
      </c>
      <c r="V239" t="s">
        <v>6</v>
      </c>
      <c r="W239" t="s">
        <v>7</v>
      </c>
      <c r="X239" t="s">
        <v>8</v>
      </c>
      <c r="Y239" t="s">
        <v>9</v>
      </c>
      <c r="Z239" t="s">
        <v>10</v>
      </c>
      <c r="AA239" t="s">
        <v>48</v>
      </c>
      <c r="AB239" t="s">
        <v>853</v>
      </c>
    </row>
    <row r="240" spans="1:32" x14ac:dyDescent="0.3">
      <c r="B240" t="s">
        <v>1298</v>
      </c>
      <c r="C240" t="s">
        <v>1299</v>
      </c>
      <c r="D240">
        <v>15588</v>
      </c>
      <c r="E240">
        <v>15439</v>
      </c>
      <c r="F240">
        <v>149</v>
      </c>
      <c r="G240" t="s">
        <v>1309</v>
      </c>
      <c r="H240" t="s">
        <v>1310</v>
      </c>
      <c r="I240" t="s">
        <v>1302</v>
      </c>
      <c r="J240" t="s">
        <v>1303</v>
      </c>
      <c r="K240">
        <v>57</v>
      </c>
      <c r="L240">
        <f>F240-K240</f>
        <v>92</v>
      </c>
      <c r="M240">
        <f>L240/D238*100</f>
        <v>0.59012187299551</v>
      </c>
      <c r="S240" t="s">
        <v>1304</v>
      </c>
      <c r="T240" t="s">
        <v>1305</v>
      </c>
      <c r="U240">
        <v>9552</v>
      </c>
      <c r="V240">
        <v>9248</v>
      </c>
      <c r="W240">
        <v>304</v>
      </c>
      <c r="X240" t="s">
        <v>1311</v>
      </c>
      <c r="Y240" t="s">
        <v>1312</v>
      </c>
      <c r="Z240">
        <v>1909221</v>
      </c>
      <c r="AA240" t="s">
        <v>1308</v>
      </c>
      <c r="AB240">
        <v>106</v>
      </c>
      <c r="AC240">
        <f>(W240-AB240)</f>
        <v>198</v>
      </c>
      <c r="AD240">
        <f>AC240/U238*100</f>
        <v>2.0668058455114826</v>
      </c>
    </row>
    <row r="241" spans="1:32" x14ac:dyDescent="0.3">
      <c r="A241" t="s">
        <v>424</v>
      </c>
      <c r="B241" t="s">
        <v>2</v>
      </c>
      <c r="C241" t="s">
        <v>852</v>
      </c>
      <c r="D241" t="s">
        <v>5</v>
      </c>
      <c r="E241" t="s">
        <v>6</v>
      </c>
      <c r="F241" t="s">
        <v>7</v>
      </c>
      <c r="G241" t="s">
        <v>8</v>
      </c>
      <c r="H241" t="s">
        <v>9</v>
      </c>
      <c r="I241" t="s">
        <v>10</v>
      </c>
      <c r="J241" t="s">
        <v>48</v>
      </c>
      <c r="K241" t="s">
        <v>853</v>
      </c>
      <c r="R241" t="s">
        <v>424</v>
      </c>
      <c r="S241" t="s">
        <v>2</v>
      </c>
      <c r="T241" t="s">
        <v>852</v>
      </c>
      <c r="U241" t="s">
        <v>5</v>
      </c>
      <c r="V241" t="s">
        <v>6</v>
      </c>
      <c r="W241" t="s">
        <v>7</v>
      </c>
      <c r="X241" t="s">
        <v>8</v>
      </c>
      <c r="Y241" t="s">
        <v>9</v>
      </c>
      <c r="Z241" t="s">
        <v>10</v>
      </c>
      <c r="AA241" t="s">
        <v>48</v>
      </c>
      <c r="AB241" t="s">
        <v>853</v>
      </c>
    </row>
    <row r="242" spans="1:32" x14ac:dyDescent="0.3">
      <c r="B242" t="s">
        <v>1298</v>
      </c>
      <c r="C242" t="s">
        <v>1299</v>
      </c>
      <c r="D242">
        <v>355</v>
      </c>
      <c r="E242">
        <v>300</v>
      </c>
      <c r="F242">
        <v>55</v>
      </c>
      <c r="G242" t="s">
        <v>1313</v>
      </c>
      <c r="H242" t="s">
        <v>1314</v>
      </c>
      <c r="I242" t="s">
        <v>1302</v>
      </c>
      <c r="J242" t="s">
        <v>1303</v>
      </c>
      <c r="K242">
        <v>6</v>
      </c>
      <c r="L242">
        <f>F242-K242</f>
        <v>49</v>
      </c>
      <c r="M242">
        <f>L242/D238*100</f>
        <v>0.31430404105195636</v>
      </c>
      <c r="N242">
        <f>L242/L238*100</f>
        <v>17.5</v>
      </c>
      <c r="O242">
        <f>M242/M240*100</f>
        <v>53.260869565217384</v>
      </c>
      <c r="R242" s="82"/>
      <c r="S242" t="s">
        <v>1304</v>
      </c>
      <c r="T242" t="s">
        <v>1305</v>
      </c>
      <c r="U242">
        <v>29</v>
      </c>
      <c r="V242">
        <v>13</v>
      </c>
      <c r="W242">
        <v>16</v>
      </c>
      <c r="X242" t="s">
        <v>1315</v>
      </c>
      <c r="Y242" t="s">
        <v>1316</v>
      </c>
      <c r="Z242">
        <v>1909221</v>
      </c>
      <c r="AA242" t="s">
        <v>1308</v>
      </c>
      <c r="AB242">
        <v>9</v>
      </c>
      <c r="AC242">
        <f>(W242-AB242)</f>
        <v>7</v>
      </c>
      <c r="AD242">
        <f>AC242/U238*100</f>
        <v>7.3068893528183715E-2</v>
      </c>
      <c r="AE242">
        <f>AC242/AC238*100</f>
        <v>31.818181818181817</v>
      </c>
      <c r="AF242">
        <f>AD242/AD240*100</f>
        <v>3.5353535353535346</v>
      </c>
    </row>
    <row r="245" spans="1:32" x14ac:dyDescent="0.3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</row>
    <row r="247" spans="1:32" x14ac:dyDescent="0.3">
      <c r="A247" t="s">
        <v>409</v>
      </c>
      <c r="B247" t="s">
        <v>2</v>
      </c>
      <c r="C247" t="s">
        <v>852</v>
      </c>
      <c r="D247" t="s">
        <v>5</v>
      </c>
      <c r="E247" t="s">
        <v>6</v>
      </c>
      <c r="F247" t="s">
        <v>7</v>
      </c>
      <c r="G247" t="s">
        <v>8</v>
      </c>
      <c r="H247" t="s">
        <v>9</v>
      </c>
      <c r="I247" t="s">
        <v>10</v>
      </c>
      <c r="J247" t="s">
        <v>48</v>
      </c>
      <c r="K247" t="s">
        <v>853</v>
      </c>
      <c r="L247" t="s">
        <v>854</v>
      </c>
      <c r="M247" s="68" t="s">
        <v>855</v>
      </c>
      <c r="N247" s="84" t="s">
        <v>1439</v>
      </c>
      <c r="O247" s="2" t="s">
        <v>1440</v>
      </c>
      <c r="R247" t="s">
        <v>409</v>
      </c>
      <c r="S247" t="s">
        <v>2</v>
      </c>
      <c r="T247" t="s">
        <v>852</v>
      </c>
      <c r="U247" t="s">
        <v>5</v>
      </c>
      <c r="V247" t="s">
        <v>6</v>
      </c>
      <c r="W247" t="s">
        <v>7</v>
      </c>
      <c r="X247" t="s">
        <v>8</v>
      </c>
      <c r="Y247" t="s">
        <v>9</v>
      </c>
      <c r="Z247" t="s">
        <v>10</v>
      </c>
      <c r="AA247" t="s">
        <v>48</v>
      </c>
      <c r="AB247" t="s">
        <v>853</v>
      </c>
      <c r="AC247" t="s">
        <v>854</v>
      </c>
      <c r="AD247" s="68" t="s">
        <v>855</v>
      </c>
      <c r="AE247" s="84" t="s">
        <v>1439</v>
      </c>
      <c r="AF247" s="2" t="s">
        <v>1440</v>
      </c>
    </row>
    <row r="248" spans="1:32" x14ac:dyDescent="0.3">
      <c r="B248" t="s">
        <v>1317</v>
      </c>
      <c r="C248" t="s">
        <v>1318</v>
      </c>
      <c r="D248">
        <v>9721</v>
      </c>
      <c r="E248">
        <v>9542</v>
      </c>
      <c r="F248">
        <v>179</v>
      </c>
      <c r="G248" t="s">
        <v>1319</v>
      </c>
      <c r="H248" t="s">
        <v>1320</v>
      </c>
      <c r="I248" t="s">
        <v>1321</v>
      </c>
      <c r="J248" t="s">
        <v>1322</v>
      </c>
      <c r="K248">
        <v>91</v>
      </c>
      <c r="L248">
        <f>F248-K248</f>
        <v>88</v>
      </c>
      <c r="M248">
        <f>L248/D248*100</f>
        <v>0.90525666083736234</v>
      </c>
      <c r="S248" t="s">
        <v>1323</v>
      </c>
      <c r="T248" t="s">
        <v>1324</v>
      </c>
      <c r="U248">
        <v>15109</v>
      </c>
      <c r="V248">
        <v>14442</v>
      </c>
      <c r="W248">
        <v>667</v>
      </c>
      <c r="X248" t="s">
        <v>1325</v>
      </c>
      <c r="Y248" t="s">
        <v>1326</v>
      </c>
      <c r="Z248" t="s">
        <v>1327</v>
      </c>
      <c r="AA248" t="s">
        <v>1328</v>
      </c>
      <c r="AB248">
        <v>443</v>
      </c>
      <c r="AC248">
        <f>(W248-AB248)</f>
        <v>224</v>
      </c>
      <c r="AD248">
        <f>AC248/U248*100</f>
        <v>1.4825600635382885</v>
      </c>
    </row>
    <row r="249" spans="1:32" x14ac:dyDescent="0.3">
      <c r="A249" t="s">
        <v>120</v>
      </c>
      <c r="B249" t="s">
        <v>2</v>
      </c>
      <c r="C249" t="s">
        <v>852</v>
      </c>
      <c r="D249" t="s">
        <v>5</v>
      </c>
      <c r="E249" t="s">
        <v>6</v>
      </c>
      <c r="F249" t="s">
        <v>7</v>
      </c>
      <c r="G249" t="s">
        <v>8</v>
      </c>
      <c r="H249" t="s">
        <v>9</v>
      </c>
      <c r="I249" t="s">
        <v>10</v>
      </c>
      <c r="J249" t="s">
        <v>48</v>
      </c>
      <c r="K249" t="s">
        <v>853</v>
      </c>
      <c r="R249" t="s">
        <v>120</v>
      </c>
      <c r="S249" t="s">
        <v>2</v>
      </c>
      <c r="T249" t="s">
        <v>852</v>
      </c>
      <c r="U249" t="s">
        <v>5</v>
      </c>
      <c r="V249" t="s">
        <v>6</v>
      </c>
      <c r="W249" t="s">
        <v>7</v>
      </c>
      <c r="X249" t="s">
        <v>8</v>
      </c>
      <c r="Y249" t="s">
        <v>9</v>
      </c>
      <c r="Z249" t="s">
        <v>10</v>
      </c>
      <c r="AA249" t="s">
        <v>48</v>
      </c>
      <c r="AB249" t="s">
        <v>853</v>
      </c>
    </row>
    <row r="250" spans="1:32" x14ac:dyDescent="0.3">
      <c r="B250" t="s">
        <v>1317</v>
      </c>
      <c r="C250" t="s">
        <v>1318</v>
      </c>
      <c r="D250">
        <v>9726</v>
      </c>
      <c r="E250">
        <v>9264</v>
      </c>
      <c r="F250">
        <v>462</v>
      </c>
      <c r="G250" t="s">
        <v>1329</v>
      </c>
      <c r="H250" t="s">
        <v>1330</v>
      </c>
      <c r="I250" t="s">
        <v>1321</v>
      </c>
      <c r="J250" t="s">
        <v>1322</v>
      </c>
      <c r="K250">
        <v>323</v>
      </c>
      <c r="L250">
        <f>F250-K250</f>
        <v>139</v>
      </c>
      <c r="M250">
        <f>L250/D248*100</f>
        <v>1.4298940438226522</v>
      </c>
      <c r="S250" t="s">
        <v>1323</v>
      </c>
      <c r="T250" t="s">
        <v>1324</v>
      </c>
      <c r="U250">
        <v>15102</v>
      </c>
      <c r="V250">
        <v>14408</v>
      </c>
      <c r="W250">
        <v>694</v>
      </c>
      <c r="X250" t="s">
        <v>1331</v>
      </c>
      <c r="Y250" t="s">
        <v>1332</v>
      </c>
      <c r="Z250" t="s">
        <v>1327</v>
      </c>
      <c r="AA250" t="s">
        <v>1328</v>
      </c>
      <c r="AB250">
        <v>447</v>
      </c>
      <c r="AC250">
        <f>(W250-AB250)</f>
        <v>247</v>
      </c>
      <c r="AD250">
        <f>AC250/U248*100</f>
        <v>1.6347872129194518</v>
      </c>
    </row>
    <row r="251" spans="1:32" x14ac:dyDescent="0.3">
      <c r="A251" t="s">
        <v>424</v>
      </c>
      <c r="B251" t="s">
        <v>2</v>
      </c>
      <c r="C251" t="s">
        <v>852</v>
      </c>
      <c r="D251" t="s">
        <v>5</v>
      </c>
      <c r="E251" t="s">
        <v>6</v>
      </c>
      <c r="F251" t="s">
        <v>7</v>
      </c>
      <c r="G251" t="s">
        <v>8</v>
      </c>
      <c r="H251" t="s">
        <v>9</v>
      </c>
      <c r="I251" t="s">
        <v>10</v>
      </c>
      <c r="J251" t="s">
        <v>48</v>
      </c>
      <c r="K251" t="s">
        <v>853</v>
      </c>
      <c r="R251" t="s">
        <v>424</v>
      </c>
      <c r="S251" t="s">
        <v>2</v>
      </c>
      <c r="T251" t="s">
        <v>852</v>
      </c>
      <c r="U251" t="s">
        <v>5</v>
      </c>
      <c r="V251" t="s">
        <v>6</v>
      </c>
      <c r="W251" t="s">
        <v>7</v>
      </c>
      <c r="X251" t="s">
        <v>8</v>
      </c>
      <c r="Y251" t="s">
        <v>9</v>
      </c>
      <c r="Z251" t="s">
        <v>10</v>
      </c>
      <c r="AA251" t="s">
        <v>48</v>
      </c>
      <c r="AB251" t="s">
        <v>853</v>
      </c>
    </row>
    <row r="252" spans="1:32" x14ac:dyDescent="0.3">
      <c r="B252" t="s">
        <v>1317</v>
      </c>
      <c r="C252" t="s">
        <v>1318</v>
      </c>
      <c r="D252">
        <v>218</v>
      </c>
      <c r="E252">
        <v>118</v>
      </c>
      <c r="F252">
        <v>100</v>
      </c>
      <c r="G252" t="s">
        <v>1333</v>
      </c>
      <c r="H252" t="s">
        <v>1334</v>
      </c>
      <c r="I252" t="s">
        <v>1321</v>
      </c>
      <c r="J252" t="s">
        <v>1322</v>
      </c>
      <c r="K252">
        <v>48</v>
      </c>
      <c r="L252">
        <f>F252-K252</f>
        <v>52</v>
      </c>
      <c r="M252">
        <f>L252/D248*100</f>
        <v>0.53492439049480511</v>
      </c>
      <c r="N252">
        <f>L252/L248*100</f>
        <v>59.090909090909093</v>
      </c>
      <c r="O252">
        <f>M252/M250*100</f>
        <v>37.410071942446045</v>
      </c>
      <c r="R252" s="82"/>
      <c r="S252" t="s">
        <v>1323</v>
      </c>
      <c r="T252" t="s">
        <v>1324</v>
      </c>
      <c r="U252">
        <v>123</v>
      </c>
      <c r="V252">
        <v>78</v>
      </c>
      <c r="W252">
        <v>45</v>
      </c>
      <c r="X252" t="s">
        <v>1335</v>
      </c>
      <c r="Y252" t="s">
        <v>1336</v>
      </c>
      <c r="Z252" t="s">
        <v>1327</v>
      </c>
      <c r="AA252" t="s">
        <v>1328</v>
      </c>
      <c r="AB252">
        <v>23</v>
      </c>
      <c r="AC252">
        <f>(W252-AB252)</f>
        <v>22</v>
      </c>
      <c r="AD252">
        <f>AC252/U248*100</f>
        <v>0.14560857766893906</v>
      </c>
      <c r="AE252">
        <f>AC252/AC248*100</f>
        <v>9.8214285714285712</v>
      </c>
      <c r="AF252">
        <f>AD252/AD250*100</f>
        <v>8.9068825910931189</v>
      </c>
    </row>
    <row r="253" spans="1:32" x14ac:dyDescent="0.3">
      <c r="S253" s="103" t="s">
        <v>1337</v>
      </c>
      <c r="T253" s="103"/>
      <c r="U253" s="103"/>
    </row>
    <row r="255" spans="1:32" x14ac:dyDescent="0.3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</row>
    <row r="257" spans="1:32" x14ac:dyDescent="0.3">
      <c r="A257" t="s">
        <v>409</v>
      </c>
      <c r="B257" t="s">
        <v>2</v>
      </c>
      <c r="C257" t="s">
        <v>852</v>
      </c>
      <c r="D257" t="s">
        <v>5</v>
      </c>
      <c r="E257" t="s">
        <v>6</v>
      </c>
      <c r="F257" t="s">
        <v>7</v>
      </c>
      <c r="G257" t="s">
        <v>8</v>
      </c>
      <c r="H257" t="s">
        <v>9</v>
      </c>
      <c r="I257" t="s">
        <v>10</v>
      </c>
      <c r="J257" t="s">
        <v>48</v>
      </c>
      <c r="K257" t="s">
        <v>853</v>
      </c>
      <c r="L257" t="s">
        <v>854</v>
      </c>
      <c r="M257" s="68" t="s">
        <v>855</v>
      </c>
      <c r="N257" s="84" t="s">
        <v>1439</v>
      </c>
      <c r="O257" s="2" t="s">
        <v>1440</v>
      </c>
      <c r="R257" t="s">
        <v>409</v>
      </c>
      <c r="S257" t="s">
        <v>2</v>
      </c>
      <c r="T257" t="s">
        <v>852</v>
      </c>
      <c r="U257" t="s">
        <v>5</v>
      </c>
      <c r="V257" t="s">
        <v>6</v>
      </c>
      <c r="W257" t="s">
        <v>7</v>
      </c>
      <c r="X257" t="s">
        <v>8</v>
      </c>
      <c r="Y257" t="s">
        <v>9</v>
      </c>
      <c r="Z257" t="s">
        <v>10</v>
      </c>
      <c r="AA257" t="s">
        <v>48</v>
      </c>
      <c r="AB257" t="s">
        <v>853</v>
      </c>
      <c r="AC257" t="s">
        <v>854</v>
      </c>
      <c r="AD257" s="68" t="s">
        <v>855</v>
      </c>
      <c r="AE257" s="84" t="s">
        <v>1439</v>
      </c>
      <c r="AF257" s="2" t="s">
        <v>1440</v>
      </c>
    </row>
    <row r="258" spans="1:32" x14ac:dyDescent="0.3">
      <c r="B258" t="s">
        <v>1338</v>
      </c>
      <c r="C258" t="s">
        <v>1339</v>
      </c>
      <c r="D258">
        <v>18842</v>
      </c>
      <c r="E258">
        <v>18699</v>
      </c>
      <c r="F258">
        <v>143</v>
      </c>
      <c r="G258" t="s">
        <v>1340</v>
      </c>
      <c r="H258" t="s">
        <v>1341</v>
      </c>
      <c r="I258" t="s">
        <v>1342</v>
      </c>
      <c r="J258" t="s">
        <v>1343</v>
      </c>
      <c r="K258">
        <v>60</v>
      </c>
      <c r="L258">
        <f>F258-K258</f>
        <v>83</v>
      </c>
      <c r="M258">
        <f>L258/D258*100</f>
        <v>0.44050525421929732</v>
      </c>
      <c r="S258" t="s">
        <v>1344</v>
      </c>
      <c r="T258" t="s">
        <v>1345</v>
      </c>
      <c r="U258">
        <v>19730</v>
      </c>
      <c r="V258">
        <v>19302</v>
      </c>
      <c r="W258">
        <v>428</v>
      </c>
      <c r="X258" t="s">
        <v>1346</v>
      </c>
      <c r="Y258" t="s">
        <v>1347</v>
      </c>
      <c r="Z258" t="s">
        <v>1348</v>
      </c>
      <c r="AA258">
        <v>14449</v>
      </c>
      <c r="AB258">
        <v>143</v>
      </c>
      <c r="AC258">
        <f>(W258-AB258)</f>
        <v>285</v>
      </c>
      <c r="AD258">
        <f>AC258/U258*100</f>
        <v>1.444500760263558</v>
      </c>
    </row>
    <row r="259" spans="1:32" x14ac:dyDescent="0.3">
      <c r="A259" t="s">
        <v>120</v>
      </c>
      <c r="B259" t="s">
        <v>2</v>
      </c>
      <c r="C259" t="s">
        <v>852</v>
      </c>
      <c r="D259" t="s">
        <v>5</v>
      </c>
      <c r="E259" t="s">
        <v>6</v>
      </c>
      <c r="F259" t="s">
        <v>7</v>
      </c>
      <c r="G259" t="s">
        <v>8</v>
      </c>
      <c r="H259" t="s">
        <v>9</v>
      </c>
      <c r="I259" t="s">
        <v>10</v>
      </c>
      <c r="J259" t="s">
        <v>48</v>
      </c>
      <c r="K259" t="s">
        <v>853</v>
      </c>
      <c r="R259" t="s">
        <v>120</v>
      </c>
      <c r="S259" s="35" t="s">
        <v>2</v>
      </c>
      <c r="T259" s="35" t="s">
        <v>852</v>
      </c>
      <c r="U259" t="s">
        <v>5</v>
      </c>
      <c r="V259" t="s">
        <v>6</v>
      </c>
      <c r="W259" t="s">
        <v>7</v>
      </c>
      <c r="X259" t="s">
        <v>8</v>
      </c>
      <c r="Y259" t="s">
        <v>9</v>
      </c>
      <c r="Z259" t="s">
        <v>10</v>
      </c>
      <c r="AA259" t="s">
        <v>48</v>
      </c>
      <c r="AB259" t="s">
        <v>853</v>
      </c>
    </row>
    <row r="260" spans="1:32" x14ac:dyDescent="0.3">
      <c r="B260" t="s">
        <v>1338</v>
      </c>
      <c r="C260" t="s">
        <v>1339</v>
      </c>
      <c r="D260">
        <v>18864</v>
      </c>
      <c r="E260">
        <v>18551</v>
      </c>
      <c r="F260">
        <v>313</v>
      </c>
      <c r="G260" t="s">
        <v>1349</v>
      </c>
      <c r="H260" t="s">
        <v>1350</v>
      </c>
      <c r="I260" t="s">
        <v>1342</v>
      </c>
      <c r="J260" t="s">
        <v>1343</v>
      </c>
      <c r="K260">
        <v>223</v>
      </c>
      <c r="L260">
        <f>F260-K260</f>
        <v>90</v>
      </c>
      <c r="M260">
        <f>L260/D258*100</f>
        <v>0.4776562997558646</v>
      </c>
      <c r="S260" t="s">
        <v>1344</v>
      </c>
      <c r="T260" t="s">
        <v>1345</v>
      </c>
      <c r="U260">
        <v>19650</v>
      </c>
      <c r="V260">
        <v>19230</v>
      </c>
      <c r="W260">
        <v>420</v>
      </c>
      <c r="X260" t="s">
        <v>1351</v>
      </c>
      <c r="Y260" t="s">
        <v>1352</v>
      </c>
      <c r="Z260" t="s">
        <v>1348</v>
      </c>
      <c r="AA260">
        <v>14449</v>
      </c>
      <c r="AB260">
        <v>198</v>
      </c>
      <c r="AC260">
        <f>(W260-AB260)</f>
        <v>222</v>
      </c>
      <c r="AD260">
        <f>AC260/U258*100</f>
        <v>1.1251900658895082</v>
      </c>
    </row>
    <row r="261" spans="1:32" x14ac:dyDescent="0.3">
      <c r="A261" t="s">
        <v>424</v>
      </c>
      <c r="B261" t="s">
        <v>2</v>
      </c>
      <c r="C261" t="s">
        <v>852</v>
      </c>
      <c r="D261" t="s">
        <v>5</v>
      </c>
      <c r="E261" t="s">
        <v>6</v>
      </c>
      <c r="F261" t="s">
        <v>7</v>
      </c>
      <c r="G261" t="s">
        <v>8</v>
      </c>
      <c r="H261" t="s">
        <v>9</v>
      </c>
      <c r="I261" t="s">
        <v>10</v>
      </c>
      <c r="J261" t="s">
        <v>48</v>
      </c>
      <c r="K261" t="s">
        <v>853</v>
      </c>
      <c r="R261" t="s">
        <v>424</v>
      </c>
      <c r="S261" t="s">
        <v>2</v>
      </c>
      <c r="T261" t="s">
        <v>852</v>
      </c>
      <c r="U261" t="s">
        <v>5</v>
      </c>
      <c r="V261" t="s">
        <v>6</v>
      </c>
      <c r="W261" t="s">
        <v>7</v>
      </c>
      <c r="X261" t="s">
        <v>8</v>
      </c>
      <c r="Y261" t="s">
        <v>9</v>
      </c>
      <c r="Z261" t="s">
        <v>10</v>
      </c>
      <c r="AA261" t="s">
        <v>48</v>
      </c>
      <c r="AB261" t="s">
        <v>853</v>
      </c>
    </row>
    <row r="262" spans="1:32" x14ac:dyDescent="0.3">
      <c r="B262" t="s">
        <v>1338</v>
      </c>
      <c r="C262" t="s">
        <v>1339</v>
      </c>
      <c r="D262">
        <v>113</v>
      </c>
      <c r="E262">
        <v>75</v>
      </c>
      <c r="F262">
        <v>38</v>
      </c>
      <c r="G262" t="s">
        <v>1353</v>
      </c>
      <c r="H262" t="s">
        <v>1354</v>
      </c>
      <c r="I262" t="s">
        <v>1342</v>
      </c>
      <c r="J262" t="s">
        <v>1343</v>
      </c>
      <c r="K262">
        <v>21</v>
      </c>
      <c r="L262">
        <f>F262-K262</f>
        <v>17</v>
      </c>
      <c r="M262">
        <f>L262/D258*100</f>
        <v>9.0223967731663302E-2</v>
      </c>
      <c r="N262">
        <f>L262/L258*100</f>
        <v>20.481927710843372</v>
      </c>
      <c r="O262">
        <f>M262/M260*100</f>
        <v>18.888888888888886</v>
      </c>
      <c r="S262" t="s">
        <v>1344</v>
      </c>
      <c r="T262" t="s">
        <v>1345</v>
      </c>
      <c r="U262">
        <v>180</v>
      </c>
      <c r="V262">
        <v>129</v>
      </c>
      <c r="W262">
        <v>51</v>
      </c>
      <c r="X262" t="s">
        <v>1355</v>
      </c>
      <c r="Y262" t="s">
        <v>1356</v>
      </c>
      <c r="Z262" t="s">
        <v>1348</v>
      </c>
      <c r="AA262">
        <v>14449</v>
      </c>
      <c r="AB262">
        <v>36</v>
      </c>
      <c r="AC262">
        <f>(W262-AB262)</f>
        <v>15</v>
      </c>
      <c r="AD262">
        <f>AC262/U258*100</f>
        <v>7.6026355803345158E-2</v>
      </c>
      <c r="AE262">
        <f>AC262/AC258*100</f>
        <v>5.2631578947368416</v>
      </c>
      <c r="AF262">
        <f>AD262/AD260*100</f>
        <v>6.756756756756757</v>
      </c>
    </row>
    <row r="263" spans="1:32" x14ac:dyDescent="0.3">
      <c r="S263" s="103" t="s">
        <v>1044</v>
      </c>
      <c r="T263" s="103"/>
      <c r="U263" s="103"/>
    </row>
    <row r="265" spans="1:32" x14ac:dyDescent="0.3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</row>
    <row r="267" spans="1:32" x14ac:dyDescent="0.3">
      <c r="A267" t="s">
        <v>409</v>
      </c>
      <c r="B267" t="s">
        <v>2</v>
      </c>
      <c r="C267" t="s">
        <v>852</v>
      </c>
      <c r="D267" t="s">
        <v>5</v>
      </c>
      <c r="E267" t="s">
        <v>6</v>
      </c>
      <c r="F267" t="s">
        <v>7</v>
      </c>
      <c r="G267" t="s">
        <v>8</v>
      </c>
      <c r="H267" t="s">
        <v>9</v>
      </c>
      <c r="I267" t="s">
        <v>10</v>
      </c>
      <c r="J267" t="s">
        <v>48</v>
      </c>
      <c r="K267" t="s">
        <v>853</v>
      </c>
      <c r="L267" t="s">
        <v>854</v>
      </c>
      <c r="M267" s="68" t="s">
        <v>855</v>
      </c>
      <c r="N267" s="84" t="s">
        <v>1439</v>
      </c>
      <c r="O267" s="2" t="s">
        <v>1440</v>
      </c>
      <c r="R267" t="s">
        <v>409</v>
      </c>
      <c r="S267" t="s">
        <v>2</v>
      </c>
      <c r="T267" t="s">
        <v>852</v>
      </c>
      <c r="U267" t="s">
        <v>5</v>
      </c>
      <c r="V267" t="s">
        <v>6</v>
      </c>
      <c r="W267" t="s">
        <v>7</v>
      </c>
      <c r="X267" t="s">
        <v>8</v>
      </c>
      <c r="Y267" t="s">
        <v>9</v>
      </c>
      <c r="Z267" t="s">
        <v>10</v>
      </c>
      <c r="AA267" t="s">
        <v>48</v>
      </c>
      <c r="AB267" t="s">
        <v>853</v>
      </c>
      <c r="AC267" t="s">
        <v>854</v>
      </c>
      <c r="AD267" s="68" t="s">
        <v>855</v>
      </c>
      <c r="AE267" s="84" t="s">
        <v>1439</v>
      </c>
      <c r="AF267" s="2" t="s">
        <v>1440</v>
      </c>
    </row>
    <row r="268" spans="1:32" x14ac:dyDescent="0.3">
      <c r="B268" t="s">
        <v>1357</v>
      </c>
      <c r="C268" t="s">
        <v>1358</v>
      </c>
      <c r="D268">
        <v>28102</v>
      </c>
      <c r="E268">
        <v>27763</v>
      </c>
      <c r="F268">
        <v>339</v>
      </c>
      <c r="G268" t="s">
        <v>1359</v>
      </c>
      <c r="H268" t="s">
        <v>1360</v>
      </c>
      <c r="I268" t="s">
        <v>1361</v>
      </c>
      <c r="J268" t="s">
        <v>1362</v>
      </c>
      <c r="K268">
        <v>20</v>
      </c>
      <c r="L268">
        <f>F268-K268</f>
        <v>319</v>
      </c>
      <c r="M268">
        <f>L268/D268*100</f>
        <v>1.1351505230944416</v>
      </c>
      <c r="S268" t="s">
        <v>1363</v>
      </c>
      <c r="T268" t="s">
        <v>1364</v>
      </c>
      <c r="U268">
        <v>11498</v>
      </c>
      <c r="V268">
        <v>11451</v>
      </c>
      <c r="W268">
        <v>47</v>
      </c>
      <c r="X268" t="s">
        <v>1365</v>
      </c>
      <c r="Y268" t="s">
        <v>1366</v>
      </c>
      <c r="Z268" t="s">
        <v>1367</v>
      </c>
      <c r="AA268" t="s">
        <v>1368</v>
      </c>
      <c r="AB268">
        <v>17</v>
      </c>
      <c r="AC268">
        <f>(W268-AB268)</f>
        <v>30</v>
      </c>
      <c r="AD268">
        <f>AC268/U268*100</f>
        <v>0.26091494172899632</v>
      </c>
    </row>
    <row r="269" spans="1:32" x14ac:dyDescent="0.3">
      <c r="A269" t="s">
        <v>120</v>
      </c>
      <c r="B269" t="s">
        <v>2</v>
      </c>
      <c r="C269" t="s">
        <v>852</v>
      </c>
      <c r="D269" t="s">
        <v>5</v>
      </c>
      <c r="E269" t="s">
        <v>6</v>
      </c>
      <c r="F269" t="s">
        <v>7</v>
      </c>
      <c r="G269" t="s">
        <v>8</v>
      </c>
      <c r="H269" t="s">
        <v>9</v>
      </c>
      <c r="I269" t="s">
        <v>10</v>
      </c>
      <c r="J269" t="s">
        <v>48</v>
      </c>
      <c r="K269" t="s">
        <v>853</v>
      </c>
      <c r="R269" t="s">
        <v>120</v>
      </c>
      <c r="S269" t="s">
        <v>2</v>
      </c>
      <c r="T269" t="s">
        <v>852</v>
      </c>
      <c r="U269" t="s">
        <v>5</v>
      </c>
      <c r="V269" t="s">
        <v>6</v>
      </c>
      <c r="W269" t="s">
        <v>7</v>
      </c>
      <c r="X269" t="s">
        <v>8</v>
      </c>
      <c r="Y269" t="s">
        <v>9</v>
      </c>
      <c r="Z269" t="s">
        <v>10</v>
      </c>
      <c r="AA269" t="s">
        <v>48</v>
      </c>
      <c r="AB269" t="s">
        <v>853</v>
      </c>
    </row>
    <row r="270" spans="1:32" x14ac:dyDescent="0.3">
      <c r="B270" t="s">
        <v>1357</v>
      </c>
      <c r="C270" t="s">
        <v>1358</v>
      </c>
      <c r="D270">
        <v>28092</v>
      </c>
      <c r="E270">
        <v>27761</v>
      </c>
      <c r="F270">
        <v>331</v>
      </c>
      <c r="G270" t="s">
        <v>1369</v>
      </c>
      <c r="H270" t="s">
        <v>1370</v>
      </c>
      <c r="I270" t="s">
        <v>1361</v>
      </c>
      <c r="J270" t="s">
        <v>1362</v>
      </c>
      <c r="K270">
        <v>16</v>
      </c>
      <c r="L270">
        <f>F270-K270</f>
        <v>315</v>
      </c>
      <c r="M270">
        <f>L270/D268*100</f>
        <v>1.1209166607358907</v>
      </c>
      <c r="S270" t="s">
        <v>1363</v>
      </c>
      <c r="T270" t="s">
        <v>1364</v>
      </c>
      <c r="U270">
        <v>11491</v>
      </c>
      <c r="V270">
        <v>11369</v>
      </c>
      <c r="W270">
        <v>122</v>
      </c>
      <c r="X270" t="s">
        <v>1371</v>
      </c>
      <c r="Y270" t="s">
        <v>1372</v>
      </c>
      <c r="Z270" t="s">
        <v>1367</v>
      </c>
      <c r="AA270" t="s">
        <v>1368</v>
      </c>
      <c r="AB270">
        <v>17</v>
      </c>
      <c r="AC270">
        <f>(W270-AB270)</f>
        <v>105</v>
      </c>
      <c r="AD270">
        <f>AC270/U268*100</f>
        <v>0.91320229605148728</v>
      </c>
    </row>
    <row r="271" spans="1:32" x14ac:dyDescent="0.3">
      <c r="A271" t="s">
        <v>424</v>
      </c>
      <c r="B271" t="s">
        <v>2</v>
      </c>
      <c r="C271" t="s">
        <v>852</v>
      </c>
      <c r="D271" t="s">
        <v>5</v>
      </c>
      <c r="E271" t="s">
        <v>6</v>
      </c>
      <c r="F271" t="s">
        <v>7</v>
      </c>
      <c r="G271" t="s">
        <v>8</v>
      </c>
      <c r="H271" t="s">
        <v>9</v>
      </c>
      <c r="I271" t="s">
        <v>10</v>
      </c>
      <c r="J271" t="s">
        <v>48</v>
      </c>
      <c r="K271" t="s">
        <v>853</v>
      </c>
      <c r="R271" t="s">
        <v>424</v>
      </c>
      <c r="S271" t="s">
        <v>2</v>
      </c>
      <c r="T271" t="s">
        <v>852</v>
      </c>
      <c r="U271" t="s">
        <v>5</v>
      </c>
      <c r="V271" t="s">
        <v>6</v>
      </c>
      <c r="W271" t="s">
        <v>7</v>
      </c>
      <c r="X271" t="s">
        <v>8</v>
      </c>
      <c r="Y271" t="s">
        <v>9</v>
      </c>
      <c r="Z271" t="s">
        <v>10</v>
      </c>
      <c r="AA271" t="s">
        <v>48</v>
      </c>
      <c r="AB271" t="s">
        <v>853</v>
      </c>
    </row>
    <row r="272" spans="1:32" x14ac:dyDescent="0.3">
      <c r="B272" t="s">
        <v>1357</v>
      </c>
      <c r="C272" t="s">
        <v>1358</v>
      </c>
      <c r="D272">
        <v>469</v>
      </c>
      <c r="E272">
        <v>408</v>
      </c>
      <c r="F272">
        <v>61</v>
      </c>
      <c r="G272" t="s">
        <v>1356</v>
      </c>
      <c r="H272" t="s">
        <v>1373</v>
      </c>
      <c r="I272" t="s">
        <v>1361</v>
      </c>
      <c r="J272" t="s">
        <v>1362</v>
      </c>
      <c r="K272">
        <v>3</v>
      </c>
      <c r="L272">
        <f>F272-K272</f>
        <v>58</v>
      </c>
      <c r="M272">
        <f>L272/D268*100</f>
        <v>0.20639100419898943</v>
      </c>
      <c r="N272">
        <f>L272/L268*100</f>
        <v>18.181818181818183</v>
      </c>
      <c r="O272">
        <f>M272/M270*100</f>
        <v>18.412698412698415</v>
      </c>
      <c r="S272" t="s">
        <v>1363</v>
      </c>
      <c r="T272" t="s">
        <v>1364</v>
      </c>
      <c r="U272">
        <v>64</v>
      </c>
      <c r="V272">
        <v>53</v>
      </c>
      <c r="W272">
        <v>11</v>
      </c>
      <c r="X272" t="s">
        <v>1374</v>
      </c>
      <c r="Y272" t="s">
        <v>1375</v>
      </c>
      <c r="Z272" t="s">
        <v>1367</v>
      </c>
      <c r="AA272" t="s">
        <v>1368</v>
      </c>
      <c r="AB272">
        <v>6</v>
      </c>
      <c r="AC272">
        <f>(W272-AB272)</f>
        <v>5</v>
      </c>
      <c r="AD272">
        <f>AC272/U268*100</f>
        <v>4.3485823621499387E-2</v>
      </c>
      <c r="AE272">
        <f>AC272/AC268*100</f>
        <v>16.666666666666664</v>
      </c>
      <c r="AF272">
        <f>AD272/AD270*100</f>
        <v>4.761904761904761</v>
      </c>
    </row>
    <row r="275" spans="1:32" x14ac:dyDescent="0.3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</row>
    <row r="277" spans="1:32" x14ac:dyDescent="0.3">
      <c r="A277" t="s">
        <v>409</v>
      </c>
      <c r="B277" t="s">
        <v>2</v>
      </c>
      <c r="C277" t="s">
        <v>852</v>
      </c>
      <c r="D277" t="s">
        <v>5</v>
      </c>
      <c r="E277" t="s">
        <v>6</v>
      </c>
      <c r="F277" t="s">
        <v>7</v>
      </c>
      <c r="G277" t="s">
        <v>8</v>
      </c>
      <c r="H277" t="s">
        <v>9</v>
      </c>
      <c r="I277" t="s">
        <v>10</v>
      </c>
      <c r="J277" t="s">
        <v>48</v>
      </c>
      <c r="K277" t="s">
        <v>853</v>
      </c>
      <c r="L277" t="s">
        <v>854</v>
      </c>
      <c r="M277" s="68" t="s">
        <v>855</v>
      </c>
      <c r="N277" s="84" t="s">
        <v>1439</v>
      </c>
      <c r="O277" s="2" t="s">
        <v>1440</v>
      </c>
      <c r="R277" t="s">
        <v>409</v>
      </c>
      <c r="S277" t="s">
        <v>2</v>
      </c>
      <c r="T277" t="s">
        <v>852</v>
      </c>
      <c r="U277" t="s">
        <v>5</v>
      </c>
      <c r="V277" t="s">
        <v>6</v>
      </c>
      <c r="W277" t="s">
        <v>7</v>
      </c>
      <c r="X277" t="s">
        <v>8</v>
      </c>
      <c r="Y277" t="s">
        <v>9</v>
      </c>
      <c r="Z277" t="s">
        <v>10</v>
      </c>
      <c r="AA277" t="s">
        <v>48</v>
      </c>
      <c r="AB277" t="s">
        <v>853</v>
      </c>
      <c r="AC277" t="s">
        <v>854</v>
      </c>
      <c r="AD277" s="68" t="s">
        <v>855</v>
      </c>
      <c r="AE277" s="84" t="s">
        <v>1439</v>
      </c>
      <c r="AF277" s="2" t="s">
        <v>1440</v>
      </c>
    </row>
    <row r="278" spans="1:32" x14ac:dyDescent="0.3">
      <c r="B278" t="s">
        <v>1376</v>
      </c>
      <c r="C278" t="s">
        <v>1377</v>
      </c>
      <c r="D278">
        <v>18098</v>
      </c>
      <c r="E278">
        <v>17912</v>
      </c>
      <c r="F278">
        <v>186</v>
      </c>
      <c r="G278" t="s">
        <v>1378</v>
      </c>
      <c r="H278" t="s">
        <v>1379</v>
      </c>
      <c r="I278" t="s">
        <v>1380</v>
      </c>
      <c r="J278" t="s">
        <v>1381</v>
      </c>
      <c r="K278">
        <v>36</v>
      </c>
      <c r="L278">
        <f>F278-K278</f>
        <v>150</v>
      </c>
      <c r="M278">
        <f>L278/D278*100</f>
        <v>0.82882086418388767</v>
      </c>
      <c r="S278" t="s">
        <v>1382</v>
      </c>
      <c r="T278" s="81" t="s">
        <v>1383</v>
      </c>
      <c r="U278">
        <v>15028</v>
      </c>
      <c r="V278">
        <v>14995</v>
      </c>
      <c r="W278">
        <v>33</v>
      </c>
      <c r="X278" t="s">
        <v>1384</v>
      </c>
      <c r="Y278" t="s">
        <v>1385</v>
      </c>
      <c r="Z278" t="s">
        <v>1386</v>
      </c>
      <c r="AA278" t="s">
        <v>1387</v>
      </c>
      <c r="AB278">
        <v>8</v>
      </c>
      <c r="AC278">
        <f>(W278-AB278)</f>
        <v>25</v>
      </c>
      <c r="AD278">
        <f>AC278/U278*100</f>
        <v>0.1663561352142667</v>
      </c>
    </row>
    <row r="279" spans="1:32" x14ac:dyDescent="0.3">
      <c r="A279" t="s">
        <v>120</v>
      </c>
      <c r="B279" t="s">
        <v>2</v>
      </c>
      <c r="C279" t="s">
        <v>852</v>
      </c>
      <c r="D279" t="s">
        <v>5</v>
      </c>
      <c r="E279" t="s">
        <v>6</v>
      </c>
      <c r="F279" t="s">
        <v>7</v>
      </c>
      <c r="G279" t="s">
        <v>8</v>
      </c>
      <c r="H279" t="s">
        <v>9</v>
      </c>
      <c r="I279" t="s">
        <v>10</v>
      </c>
      <c r="J279" t="s">
        <v>48</v>
      </c>
      <c r="K279" t="s">
        <v>853</v>
      </c>
      <c r="R279" t="s">
        <v>120</v>
      </c>
      <c r="S279" t="s">
        <v>2</v>
      </c>
      <c r="T279" t="s">
        <v>852</v>
      </c>
      <c r="U279" t="s">
        <v>5</v>
      </c>
      <c r="V279" t="s">
        <v>6</v>
      </c>
      <c r="W279" t="s">
        <v>7</v>
      </c>
      <c r="X279" t="s">
        <v>8</v>
      </c>
      <c r="Y279" t="s">
        <v>9</v>
      </c>
      <c r="Z279" t="s">
        <v>10</v>
      </c>
      <c r="AA279" t="s">
        <v>48</v>
      </c>
      <c r="AB279" t="s">
        <v>853</v>
      </c>
    </row>
    <row r="280" spans="1:32" x14ac:dyDescent="0.3">
      <c r="B280" t="s">
        <v>1376</v>
      </c>
      <c r="C280" t="s">
        <v>1377</v>
      </c>
      <c r="D280">
        <v>14679</v>
      </c>
      <c r="E280">
        <v>14291</v>
      </c>
      <c r="F280">
        <v>388</v>
      </c>
      <c r="G280" t="s">
        <v>1388</v>
      </c>
      <c r="H280" t="s">
        <v>1389</v>
      </c>
      <c r="I280" t="s">
        <v>1380</v>
      </c>
      <c r="J280" t="s">
        <v>1381</v>
      </c>
      <c r="K280">
        <v>137</v>
      </c>
      <c r="L280">
        <f>F280-K280</f>
        <v>251</v>
      </c>
      <c r="M280">
        <f>L280/D278*100</f>
        <v>1.3868935794010389</v>
      </c>
      <c r="S280" t="s">
        <v>1382</v>
      </c>
      <c r="T280" s="81" t="s">
        <v>1383</v>
      </c>
      <c r="U280">
        <v>14963</v>
      </c>
      <c r="V280">
        <v>14864</v>
      </c>
      <c r="W280">
        <v>99</v>
      </c>
      <c r="X280" t="s">
        <v>1390</v>
      </c>
      <c r="Y280" t="s">
        <v>1391</v>
      </c>
      <c r="Z280" t="s">
        <v>1386</v>
      </c>
      <c r="AA280" t="s">
        <v>1387</v>
      </c>
      <c r="AB280">
        <v>38</v>
      </c>
      <c r="AC280">
        <f>(W280-AB280)</f>
        <v>61</v>
      </c>
      <c r="AD280">
        <f>AC280/U278*100</f>
        <v>0.40590896992281078</v>
      </c>
    </row>
    <row r="281" spans="1:32" x14ac:dyDescent="0.3">
      <c r="A281" t="s">
        <v>424</v>
      </c>
      <c r="B281" t="s">
        <v>2</v>
      </c>
      <c r="C281" t="s">
        <v>852</v>
      </c>
      <c r="D281" t="s">
        <v>5</v>
      </c>
      <c r="E281" t="s">
        <v>6</v>
      </c>
      <c r="F281" t="s">
        <v>7</v>
      </c>
      <c r="G281" t="s">
        <v>8</v>
      </c>
      <c r="H281" t="s">
        <v>9</v>
      </c>
      <c r="I281" t="s">
        <v>10</v>
      </c>
      <c r="J281" t="s">
        <v>48</v>
      </c>
      <c r="K281" t="s">
        <v>853</v>
      </c>
      <c r="R281" t="s">
        <v>424</v>
      </c>
      <c r="S281" t="s">
        <v>2</v>
      </c>
      <c r="T281" t="s">
        <v>852</v>
      </c>
      <c r="U281" t="s">
        <v>5</v>
      </c>
      <c r="V281" t="s">
        <v>6</v>
      </c>
      <c r="W281" t="s">
        <v>7</v>
      </c>
      <c r="X281" t="s">
        <v>8</v>
      </c>
      <c r="Y281" t="s">
        <v>9</v>
      </c>
      <c r="Z281" t="s">
        <v>10</v>
      </c>
      <c r="AA281" t="s">
        <v>48</v>
      </c>
      <c r="AB281" t="s">
        <v>853</v>
      </c>
    </row>
    <row r="282" spans="1:32" x14ac:dyDescent="0.3">
      <c r="B282" t="s">
        <v>1376</v>
      </c>
      <c r="C282" t="s">
        <v>1377</v>
      </c>
      <c r="D282">
        <v>70</v>
      </c>
      <c r="E282">
        <v>44</v>
      </c>
      <c r="F282">
        <v>26</v>
      </c>
      <c r="G282" t="s">
        <v>1392</v>
      </c>
      <c r="H282" t="s">
        <v>1393</v>
      </c>
      <c r="I282" t="s">
        <v>1380</v>
      </c>
      <c r="J282" t="s">
        <v>1381</v>
      </c>
      <c r="K282">
        <v>0</v>
      </c>
      <c r="L282">
        <f>F282-K282</f>
        <v>26</v>
      </c>
      <c r="M282">
        <f>L282/D278*100</f>
        <v>0.14366228312520721</v>
      </c>
      <c r="N282">
        <f>L282/L278*100</f>
        <v>17.333333333333336</v>
      </c>
      <c r="O282">
        <f>M282/M280*100</f>
        <v>10.358565737051793</v>
      </c>
      <c r="S282" t="s">
        <v>1382</v>
      </c>
      <c r="T282" s="81" t="s">
        <v>1383</v>
      </c>
      <c r="U282">
        <v>19</v>
      </c>
      <c r="V282">
        <v>8</v>
      </c>
      <c r="W282">
        <v>11</v>
      </c>
      <c r="X282" t="s">
        <v>1394</v>
      </c>
      <c r="Y282" t="s">
        <v>1395</v>
      </c>
      <c r="Z282" t="s">
        <v>1386</v>
      </c>
      <c r="AA282" t="s">
        <v>1387</v>
      </c>
      <c r="AB282">
        <v>5</v>
      </c>
      <c r="AC282">
        <f>(W282-AB282)</f>
        <v>6</v>
      </c>
      <c r="AD282">
        <f>AC282/U278*100</f>
        <v>3.9925472451424006E-2</v>
      </c>
      <c r="AE282">
        <f>AC282/AC278*100</f>
        <v>24</v>
      </c>
      <c r="AF282">
        <f>AD282/AD280*100</f>
        <v>9.8360655737704903</v>
      </c>
    </row>
    <row r="283" spans="1:32" x14ac:dyDescent="0.3">
      <c r="A283" s="103" t="s">
        <v>1044</v>
      </c>
      <c r="B283" s="103"/>
      <c r="C283" s="103"/>
    </row>
    <row r="285" spans="1:32" x14ac:dyDescent="0.3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</row>
    <row r="287" spans="1:32" x14ac:dyDescent="0.3">
      <c r="A287" t="s">
        <v>409</v>
      </c>
      <c r="B287" t="s">
        <v>2</v>
      </c>
      <c r="C287" t="s">
        <v>852</v>
      </c>
      <c r="D287" t="s">
        <v>5</v>
      </c>
      <c r="E287" t="s">
        <v>6</v>
      </c>
      <c r="F287" t="s">
        <v>7</v>
      </c>
      <c r="G287" t="s">
        <v>8</v>
      </c>
      <c r="H287" t="s">
        <v>9</v>
      </c>
      <c r="I287" t="s">
        <v>10</v>
      </c>
      <c r="J287" t="s">
        <v>48</v>
      </c>
      <c r="K287" t="s">
        <v>853</v>
      </c>
      <c r="L287" t="s">
        <v>854</v>
      </c>
      <c r="M287" s="68" t="s">
        <v>855</v>
      </c>
      <c r="N287" s="84" t="s">
        <v>1439</v>
      </c>
      <c r="O287" s="2" t="s">
        <v>1440</v>
      </c>
      <c r="R287" t="s">
        <v>409</v>
      </c>
      <c r="S287" t="s">
        <v>2</v>
      </c>
      <c r="T287" t="s">
        <v>852</v>
      </c>
      <c r="U287" t="s">
        <v>5</v>
      </c>
      <c r="V287" t="s">
        <v>6</v>
      </c>
      <c r="W287" t="s">
        <v>7</v>
      </c>
      <c r="X287" t="s">
        <v>8</v>
      </c>
      <c r="Y287" t="s">
        <v>9</v>
      </c>
      <c r="Z287" t="s">
        <v>10</v>
      </c>
      <c r="AA287" t="s">
        <v>48</v>
      </c>
      <c r="AB287" t="s">
        <v>853</v>
      </c>
      <c r="AC287" t="s">
        <v>854</v>
      </c>
      <c r="AD287" s="68" t="s">
        <v>855</v>
      </c>
      <c r="AE287" s="84" t="s">
        <v>1439</v>
      </c>
      <c r="AF287" s="2" t="s">
        <v>1440</v>
      </c>
    </row>
    <row r="288" spans="1:32" x14ac:dyDescent="0.3">
      <c r="B288" t="s">
        <v>1396</v>
      </c>
      <c r="C288" t="s">
        <v>1397</v>
      </c>
      <c r="D288">
        <v>17837</v>
      </c>
      <c r="E288">
        <v>17572</v>
      </c>
      <c r="F288">
        <v>265</v>
      </c>
      <c r="G288" t="s">
        <v>1398</v>
      </c>
      <c r="H288" t="s">
        <v>1399</v>
      </c>
      <c r="I288" t="s">
        <v>1400</v>
      </c>
      <c r="J288" t="s">
        <v>1401</v>
      </c>
      <c r="K288">
        <v>91</v>
      </c>
      <c r="L288">
        <f>F288-K288</f>
        <v>174</v>
      </c>
      <c r="M288">
        <f>L288/D288*100</f>
        <v>0.9755003644110557</v>
      </c>
      <c r="S288" t="s">
        <v>1402</v>
      </c>
      <c r="T288" t="s">
        <v>1403</v>
      </c>
      <c r="U288">
        <v>8588</v>
      </c>
      <c r="V288">
        <v>8470</v>
      </c>
      <c r="W288">
        <v>118</v>
      </c>
      <c r="X288" t="s">
        <v>1404</v>
      </c>
      <c r="Y288" t="s">
        <v>1405</v>
      </c>
      <c r="Z288" t="s">
        <v>1406</v>
      </c>
      <c r="AA288" t="s">
        <v>1407</v>
      </c>
      <c r="AB288">
        <v>58</v>
      </c>
      <c r="AC288">
        <f>(W288-AB288)</f>
        <v>60</v>
      </c>
      <c r="AD288">
        <f>AC288/U288*100</f>
        <v>0.69864927806241262</v>
      </c>
    </row>
    <row r="289" spans="1:32" x14ac:dyDescent="0.3">
      <c r="A289" t="s">
        <v>120</v>
      </c>
      <c r="B289" t="s">
        <v>2</v>
      </c>
      <c r="C289" t="s">
        <v>852</v>
      </c>
      <c r="D289" t="s">
        <v>5</v>
      </c>
      <c r="E289" t="s">
        <v>6</v>
      </c>
      <c r="F289" t="s">
        <v>7</v>
      </c>
      <c r="G289" t="s">
        <v>8</v>
      </c>
      <c r="H289" t="s">
        <v>9</v>
      </c>
      <c r="I289" t="s">
        <v>10</v>
      </c>
      <c r="J289" t="s">
        <v>48</v>
      </c>
      <c r="K289" t="s">
        <v>853</v>
      </c>
      <c r="R289" t="s">
        <v>120</v>
      </c>
      <c r="S289" t="s">
        <v>2</v>
      </c>
      <c r="T289" t="s">
        <v>852</v>
      </c>
      <c r="U289" t="s">
        <v>5</v>
      </c>
      <c r="V289" t="s">
        <v>6</v>
      </c>
      <c r="W289" t="s">
        <v>7</v>
      </c>
      <c r="X289" t="s">
        <v>8</v>
      </c>
      <c r="Y289" t="s">
        <v>9</v>
      </c>
      <c r="Z289" t="s">
        <v>10</v>
      </c>
      <c r="AA289" t="s">
        <v>48</v>
      </c>
      <c r="AB289" t="s">
        <v>853</v>
      </c>
    </row>
    <row r="290" spans="1:32" x14ac:dyDescent="0.3">
      <c r="B290" t="s">
        <v>1396</v>
      </c>
      <c r="C290" t="s">
        <v>1397</v>
      </c>
      <c r="D290">
        <v>17788</v>
      </c>
      <c r="E290">
        <v>17634</v>
      </c>
      <c r="F290">
        <v>154</v>
      </c>
      <c r="G290" t="s">
        <v>1408</v>
      </c>
      <c r="H290" t="s">
        <v>1409</v>
      </c>
      <c r="I290" t="s">
        <v>1400</v>
      </c>
      <c r="J290" t="s">
        <v>1401</v>
      </c>
      <c r="K290">
        <v>89</v>
      </c>
      <c r="L290">
        <f>F290-K290</f>
        <v>65</v>
      </c>
      <c r="M290">
        <f>L290/D288*100</f>
        <v>0.36441105567079662</v>
      </c>
      <c r="S290" t="s">
        <v>1402</v>
      </c>
      <c r="T290" t="s">
        <v>1403</v>
      </c>
      <c r="U290">
        <v>8567</v>
      </c>
      <c r="V290">
        <v>8253</v>
      </c>
      <c r="W290">
        <v>314</v>
      </c>
      <c r="X290" t="s">
        <v>1410</v>
      </c>
      <c r="Y290" t="s">
        <v>1411</v>
      </c>
      <c r="Z290" t="s">
        <v>1406</v>
      </c>
      <c r="AA290" t="s">
        <v>1407</v>
      </c>
      <c r="AB290">
        <v>127</v>
      </c>
      <c r="AC290">
        <f>(W290-AB290)</f>
        <v>187</v>
      </c>
      <c r="AD290">
        <f>AC290/U288*100</f>
        <v>2.177456916627853</v>
      </c>
    </row>
    <row r="291" spans="1:32" x14ac:dyDescent="0.3">
      <c r="A291" t="s">
        <v>424</v>
      </c>
      <c r="B291" t="s">
        <v>2</v>
      </c>
      <c r="C291" t="s">
        <v>852</v>
      </c>
      <c r="D291" t="s">
        <v>5</v>
      </c>
      <c r="E291" t="s">
        <v>6</v>
      </c>
      <c r="F291" t="s">
        <v>7</v>
      </c>
      <c r="G291" t="s">
        <v>8</v>
      </c>
      <c r="H291" t="s">
        <v>9</v>
      </c>
      <c r="I291" t="s">
        <v>10</v>
      </c>
      <c r="J291" t="s">
        <v>48</v>
      </c>
      <c r="K291" t="s">
        <v>853</v>
      </c>
      <c r="R291" t="s">
        <v>424</v>
      </c>
      <c r="S291" t="s">
        <v>2</v>
      </c>
      <c r="T291" t="s">
        <v>852</v>
      </c>
      <c r="U291" t="s">
        <v>5</v>
      </c>
      <c r="V291" t="s">
        <v>6</v>
      </c>
      <c r="W291" t="s">
        <v>7</v>
      </c>
      <c r="X291" t="s">
        <v>8</v>
      </c>
      <c r="Y291" t="s">
        <v>9</v>
      </c>
      <c r="Z291" t="s">
        <v>10</v>
      </c>
      <c r="AA291" t="s">
        <v>48</v>
      </c>
      <c r="AB291" t="s">
        <v>853</v>
      </c>
    </row>
    <row r="292" spans="1:32" x14ac:dyDescent="0.3">
      <c r="B292" t="s">
        <v>1396</v>
      </c>
      <c r="C292" t="s">
        <v>1397</v>
      </c>
      <c r="D292">
        <v>275</v>
      </c>
      <c r="E292">
        <v>212</v>
      </c>
      <c r="F292">
        <v>63</v>
      </c>
      <c r="G292" t="s">
        <v>1412</v>
      </c>
      <c r="H292" t="s">
        <v>1413</v>
      </c>
      <c r="I292" t="s">
        <v>1400</v>
      </c>
      <c r="J292" t="s">
        <v>1401</v>
      </c>
      <c r="K292">
        <v>22</v>
      </c>
      <c r="L292">
        <f>F292-K292</f>
        <v>41</v>
      </c>
      <c r="M292">
        <f>L292/D288*100</f>
        <v>0.22985928126927174</v>
      </c>
      <c r="N292">
        <f>L292/L288*100</f>
        <v>23.563218390804597</v>
      </c>
      <c r="O292">
        <f>M292/M290*100</f>
        <v>63.076923076923087</v>
      </c>
      <c r="S292" t="s">
        <v>1402</v>
      </c>
      <c r="T292" t="s">
        <v>1403</v>
      </c>
      <c r="U292">
        <v>94</v>
      </c>
      <c r="V292">
        <v>70</v>
      </c>
      <c r="W292">
        <v>24</v>
      </c>
      <c r="X292" t="s">
        <v>1414</v>
      </c>
      <c r="Y292" t="s">
        <v>1415</v>
      </c>
      <c r="Z292" t="s">
        <v>1406</v>
      </c>
      <c r="AA292" t="s">
        <v>1407</v>
      </c>
      <c r="AB292">
        <v>14</v>
      </c>
      <c r="AC292">
        <f>(W292-AB292)</f>
        <v>10</v>
      </c>
      <c r="AD292">
        <f>AC292/U288*100</f>
        <v>0.11644154634373545</v>
      </c>
      <c r="AE292">
        <f>AC292/AC288*100</f>
        <v>16.666666666666664</v>
      </c>
      <c r="AF292">
        <f>AD292/AD290*100</f>
        <v>5.3475935828877006</v>
      </c>
    </row>
    <row r="295" spans="1:32" x14ac:dyDescent="0.3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</row>
    <row r="297" spans="1:32" x14ac:dyDescent="0.3">
      <c r="A297" t="s">
        <v>409</v>
      </c>
      <c r="B297" t="s">
        <v>2</v>
      </c>
      <c r="C297" t="s">
        <v>852</v>
      </c>
      <c r="D297" t="s">
        <v>5</v>
      </c>
      <c r="E297" t="s">
        <v>6</v>
      </c>
      <c r="F297" t="s">
        <v>7</v>
      </c>
      <c r="G297" t="s">
        <v>8</v>
      </c>
      <c r="H297" t="s">
        <v>9</v>
      </c>
      <c r="I297" t="s">
        <v>10</v>
      </c>
      <c r="J297" t="s">
        <v>48</v>
      </c>
      <c r="K297" t="s">
        <v>853</v>
      </c>
      <c r="L297" t="s">
        <v>854</v>
      </c>
      <c r="M297" s="68" t="s">
        <v>855</v>
      </c>
      <c r="N297" s="84" t="s">
        <v>1439</v>
      </c>
      <c r="O297" s="2" t="s">
        <v>1440</v>
      </c>
      <c r="R297" t="s">
        <v>409</v>
      </c>
      <c r="S297" t="s">
        <v>2</v>
      </c>
      <c r="T297" t="s">
        <v>852</v>
      </c>
      <c r="U297" t="s">
        <v>5</v>
      </c>
      <c r="V297" t="s">
        <v>6</v>
      </c>
      <c r="W297" t="s">
        <v>7</v>
      </c>
      <c r="X297" t="s">
        <v>8</v>
      </c>
      <c r="Y297" t="s">
        <v>9</v>
      </c>
      <c r="Z297" t="s">
        <v>10</v>
      </c>
      <c r="AA297" t="s">
        <v>48</v>
      </c>
      <c r="AB297" t="s">
        <v>853</v>
      </c>
      <c r="AC297" t="s">
        <v>854</v>
      </c>
      <c r="AD297" s="68" t="s">
        <v>855</v>
      </c>
      <c r="AE297" s="84" t="s">
        <v>1439</v>
      </c>
      <c r="AF297" s="2" t="s">
        <v>1440</v>
      </c>
    </row>
    <row r="298" spans="1:32" x14ac:dyDescent="0.3">
      <c r="B298" t="s">
        <v>1416</v>
      </c>
      <c r="C298" t="s">
        <v>1417</v>
      </c>
      <c r="D298">
        <v>12321</v>
      </c>
      <c r="E298">
        <v>12117</v>
      </c>
      <c r="F298">
        <v>204</v>
      </c>
      <c r="G298" t="s">
        <v>1418</v>
      </c>
      <c r="H298" t="s">
        <v>1419</v>
      </c>
      <c r="I298" t="s">
        <v>1420</v>
      </c>
      <c r="J298" t="s">
        <v>1421</v>
      </c>
      <c r="K298">
        <v>72</v>
      </c>
      <c r="L298">
        <f>F298-K298</f>
        <v>132</v>
      </c>
      <c r="M298">
        <f>L298/D298*100</f>
        <v>1.0713416118821524</v>
      </c>
      <c r="S298" t="s">
        <v>1422</v>
      </c>
      <c r="T298" t="s">
        <v>1423</v>
      </c>
      <c r="U298">
        <v>17726</v>
      </c>
      <c r="V298">
        <v>17624</v>
      </c>
      <c r="W298">
        <v>102</v>
      </c>
      <c r="X298" t="s">
        <v>1424</v>
      </c>
      <c r="Y298" t="s">
        <v>1425</v>
      </c>
      <c r="Z298" t="s">
        <v>1426</v>
      </c>
      <c r="AA298" t="s">
        <v>1427</v>
      </c>
      <c r="AB298">
        <v>40</v>
      </c>
      <c r="AC298">
        <f>(W298-AB298)</f>
        <v>62</v>
      </c>
      <c r="AD298">
        <f>AC298/U298*100</f>
        <v>0.34976870134266053</v>
      </c>
    </row>
    <row r="299" spans="1:32" x14ac:dyDescent="0.3">
      <c r="A299" t="s">
        <v>120</v>
      </c>
      <c r="B299" t="s">
        <v>2</v>
      </c>
      <c r="C299" t="s">
        <v>852</v>
      </c>
      <c r="D299" t="s">
        <v>5</v>
      </c>
      <c r="E299" t="s">
        <v>6</v>
      </c>
      <c r="F299" t="s">
        <v>7</v>
      </c>
      <c r="G299" t="s">
        <v>8</v>
      </c>
      <c r="H299" t="s">
        <v>9</v>
      </c>
      <c r="I299" t="s">
        <v>10</v>
      </c>
      <c r="J299" t="s">
        <v>48</v>
      </c>
      <c r="K299" t="s">
        <v>853</v>
      </c>
      <c r="R299" t="s">
        <v>120</v>
      </c>
      <c r="S299" t="s">
        <v>2</v>
      </c>
      <c r="T299" t="s">
        <v>852</v>
      </c>
      <c r="U299" t="s">
        <v>5</v>
      </c>
      <c r="V299" t="s">
        <v>6</v>
      </c>
      <c r="W299" t="s">
        <v>7</v>
      </c>
      <c r="X299" t="s">
        <v>8</v>
      </c>
      <c r="Y299" t="s">
        <v>9</v>
      </c>
      <c r="Z299" t="s">
        <v>10</v>
      </c>
      <c r="AA299" t="s">
        <v>48</v>
      </c>
      <c r="AB299" t="s">
        <v>853</v>
      </c>
    </row>
    <row r="300" spans="1:32" x14ac:dyDescent="0.3">
      <c r="B300" t="s">
        <v>1416</v>
      </c>
      <c r="C300" t="s">
        <v>1417</v>
      </c>
      <c r="D300">
        <v>12317</v>
      </c>
      <c r="E300">
        <v>12059</v>
      </c>
      <c r="F300">
        <v>258</v>
      </c>
      <c r="G300" t="s">
        <v>1428</v>
      </c>
      <c r="H300" t="s">
        <v>1429</v>
      </c>
      <c r="I300" t="s">
        <v>1420</v>
      </c>
      <c r="J300" t="s">
        <v>1421</v>
      </c>
      <c r="K300">
        <v>157</v>
      </c>
      <c r="L300">
        <f>F300-K300</f>
        <v>101</v>
      </c>
      <c r="M300">
        <f>L300/D298*100</f>
        <v>0.81973865757649544</v>
      </c>
      <c r="S300" t="s">
        <v>1422</v>
      </c>
      <c r="T300" t="s">
        <v>1423</v>
      </c>
      <c r="U300">
        <v>17706</v>
      </c>
      <c r="V300">
        <v>17372</v>
      </c>
      <c r="W300">
        <v>334</v>
      </c>
      <c r="X300" t="s">
        <v>1430</v>
      </c>
      <c r="Y300" t="s">
        <v>1431</v>
      </c>
      <c r="Z300" t="s">
        <v>1426</v>
      </c>
      <c r="AA300" t="s">
        <v>1427</v>
      </c>
      <c r="AB300">
        <v>99</v>
      </c>
      <c r="AC300">
        <f>(W300-AB300)</f>
        <v>235</v>
      </c>
      <c r="AD300">
        <f>AC300/U298*100</f>
        <v>1.3257362067020197</v>
      </c>
    </row>
    <row r="301" spans="1:32" x14ac:dyDescent="0.3">
      <c r="A301" t="s">
        <v>424</v>
      </c>
      <c r="B301" t="s">
        <v>2</v>
      </c>
      <c r="C301" t="s">
        <v>852</v>
      </c>
      <c r="D301" t="s">
        <v>5</v>
      </c>
      <c r="E301" t="s">
        <v>6</v>
      </c>
      <c r="F301" t="s">
        <v>7</v>
      </c>
      <c r="G301" t="s">
        <v>8</v>
      </c>
      <c r="H301" t="s">
        <v>9</v>
      </c>
      <c r="I301" t="s">
        <v>10</v>
      </c>
      <c r="J301" t="s">
        <v>48</v>
      </c>
      <c r="K301" t="s">
        <v>853</v>
      </c>
      <c r="R301" t="s">
        <v>424</v>
      </c>
      <c r="S301" t="s">
        <v>2</v>
      </c>
      <c r="T301" t="s">
        <v>852</v>
      </c>
      <c r="U301" t="s">
        <v>5</v>
      </c>
      <c r="V301" t="s">
        <v>6</v>
      </c>
      <c r="W301" t="s">
        <v>7</v>
      </c>
      <c r="X301" t="s">
        <v>8</v>
      </c>
      <c r="Y301" t="s">
        <v>9</v>
      </c>
      <c r="Z301" t="s">
        <v>10</v>
      </c>
      <c r="AA301" t="s">
        <v>48</v>
      </c>
      <c r="AB301" t="s">
        <v>853</v>
      </c>
    </row>
    <row r="302" spans="1:32" x14ac:dyDescent="0.3">
      <c r="B302" t="s">
        <v>1416</v>
      </c>
      <c r="C302" t="s">
        <v>1417</v>
      </c>
      <c r="D302">
        <v>145</v>
      </c>
      <c r="E302">
        <v>73</v>
      </c>
      <c r="F302">
        <v>72</v>
      </c>
      <c r="G302" t="s">
        <v>1432</v>
      </c>
      <c r="H302" t="s">
        <v>1433</v>
      </c>
      <c r="I302" t="s">
        <v>1420</v>
      </c>
      <c r="J302" t="s">
        <v>1421</v>
      </c>
      <c r="K302">
        <v>28</v>
      </c>
      <c r="L302">
        <f>F302-K302</f>
        <v>44</v>
      </c>
      <c r="M302">
        <f>L302/D298*100</f>
        <v>0.35711387062738414</v>
      </c>
      <c r="N302">
        <f>L302/L298*100</f>
        <v>33.333333333333329</v>
      </c>
      <c r="O302">
        <f>M302/M300*100</f>
        <v>43.564356435643568</v>
      </c>
      <c r="S302" t="s">
        <v>1422</v>
      </c>
      <c r="T302" t="s">
        <v>1423</v>
      </c>
      <c r="U302">
        <v>95</v>
      </c>
      <c r="V302">
        <v>67</v>
      </c>
      <c r="W302">
        <v>28</v>
      </c>
      <c r="X302" t="s">
        <v>1434</v>
      </c>
      <c r="Y302" t="s">
        <v>1435</v>
      </c>
      <c r="Z302" t="s">
        <v>1426</v>
      </c>
      <c r="AA302" t="s">
        <v>1427</v>
      </c>
      <c r="AB302">
        <v>12</v>
      </c>
      <c r="AC302">
        <f>(W302-AB302)</f>
        <v>16</v>
      </c>
      <c r="AD302">
        <f>AC302/U298*100</f>
        <v>9.026289066907367E-2</v>
      </c>
      <c r="AE302">
        <f>AC302/AC298*100</f>
        <v>25.806451612903224</v>
      </c>
      <c r="AF302">
        <f>AD302/AD300*100</f>
        <v>6.8085106382978715</v>
      </c>
    </row>
  </sheetData>
  <mergeCells count="18">
    <mergeCell ref="A283:C283"/>
    <mergeCell ref="A120:C120"/>
    <mergeCell ref="R120:T120"/>
    <mergeCell ref="S170:U170"/>
    <mergeCell ref="A180:C180"/>
    <mergeCell ref="A211:C211"/>
    <mergeCell ref="A222:C222"/>
    <mergeCell ref="A232:C232"/>
    <mergeCell ref="S232:U232"/>
    <mergeCell ref="S233:U233"/>
    <mergeCell ref="S253:U253"/>
    <mergeCell ref="S263:U263"/>
    <mergeCell ref="R100:T100"/>
    <mergeCell ref="A1:B1"/>
    <mergeCell ref="A2:K2"/>
    <mergeCell ref="R2:AB2"/>
    <mergeCell ref="A10:C10"/>
    <mergeCell ref="R60:T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Iba1_PBR (Ignore)</vt:lpstr>
      <vt:lpstr>HLA_PBR (ignore)</vt:lpstr>
      <vt:lpstr>Iba1_TSPO (raw)</vt:lpstr>
      <vt:lpstr>Iba1_TSPO</vt:lpstr>
      <vt:lpstr>HLA_TSPO (raw)</vt:lpstr>
      <vt:lpstr>HLA_TSPO</vt:lpstr>
      <vt:lpstr>CD68_TSPO (raw)</vt:lpstr>
      <vt:lpstr>CD68_TSPO </vt:lpstr>
      <vt:lpstr>MSRA_TSPO (raw)</vt:lpstr>
      <vt:lpstr>MSRA_TSPO</vt:lpstr>
      <vt:lpstr>CD64_TSPO (raw)</vt:lpstr>
      <vt:lpstr>CD64_TSPO</vt:lpstr>
      <vt:lpstr>Thresholds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</dc:creator>
  <cp:keywords/>
  <dc:description/>
  <cp:lastModifiedBy>Emma Garland</cp:lastModifiedBy>
  <cp:revision/>
  <dcterms:created xsi:type="dcterms:W3CDTF">2022-02-25T20:01:27Z</dcterms:created>
  <dcterms:modified xsi:type="dcterms:W3CDTF">2023-09-13T10:32:17Z</dcterms:modified>
  <cp:category/>
  <cp:contentStatus/>
</cp:coreProperties>
</file>