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zohair/Desktop/"/>
    </mc:Choice>
  </mc:AlternateContent>
  <xr:revisionPtr revIDLastSave="0" documentId="8_{E7134201-31DD-FA40-A81F-D89A29DC1F16}" xr6:coauthVersionLast="47" xr6:coauthVersionMax="47" xr10:uidLastSave="{00000000-0000-0000-0000-000000000000}"/>
  <bookViews>
    <workbookView xWindow="1020" yWindow="460" windowWidth="27240" windowHeight="15760" activeTab="5" xr2:uid="{2964222F-4387-7B4F-B51A-4C0350816B48}"/>
  </bookViews>
  <sheets>
    <sheet name="Pilot" sheetId="5" r:id="rId1"/>
    <sheet name="Experiment 1.A" sheetId="7" r:id="rId2"/>
    <sheet name="Experiment 1.B" sheetId="8" r:id="rId3"/>
    <sheet name="Experiment 2" sheetId="9" r:id="rId4"/>
    <sheet name="Experiment 3" sheetId="1" r:id="rId5"/>
    <sheet name="Experiment 4" sheetId="1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1" l="1"/>
  <c r="P45" i="1"/>
  <c r="O45" i="1"/>
  <c r="N45" i="1"/>
  <c r="P44" i="1"/>
  <c r="O44" i="1"/>
  <c r="N44" i="1"/>
  <c r="M44" i="1"/>
  <c r="L44" i="1"/>
  <c r="K103" i="9"/>
  <c r="J103" i="9"/>
  <c r="I103" i="9"/>
  <c r="H103" i="9"/>
  <c r="G103" i="9"/>
  <c r="F103" i="9"/>
  <c r="E103" i="9"/>
  <c r="D103" i="9"/>
  <c r="C103" i="9"/>
  <c r="B103" i="9"/>
  <c r="K69" i="9"/>
  <c r="J69" i="9"/>
  <c r="I69" i="9"/>
  <c r="H69" i="9"/>
  <c r="G69" i="9"/>
  <c r="F69" i="9"/>
  <c r="E69" i="9"/>
  <c r="D69" i="9"/>
  <c r="C69" i="9"/>
  <c r="B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BB11" i="11" l="1"/>
  <c r="BB13" i="11"/>
  <c r="BB14" i="11"/>
  <c r="BB15" i="11"/>
  <c r="BB16" i="11"/>
  <c r="BB17" i="11"/>
  <c r="BB19" i="11"/>
  <c r="BB20" i="11"/>
  <c r="BB22" i="11"/>
  <c r="BB23" i="11"/>
  <c r="BB24" i="11"/>
  <c r="BB26" i="11"/>
  <c r="BB27" i="11"/>
  <c r="BB28" i="11"/>
  <c r="BB29" i="11"/>
  <c r="BB30" i="11"/>
  <c r="BB35" i="11"/>
  <c r="BB36" i="11"/>
  <c r="BB38" i="11"/>
  <c r="BB42" i="11"/>
  <c r="BB43" i="11"/>
  <c r="BB46" i="11"/>
  <c r="BB48" i="11"/>
  <c r="BB49" i="11"/>
  <c r="BB58" i="11"/>
  <c r="BB59" i="11"/>
  <c r="BB10" i="11"/>
  <c r="BA59" i="11"/>
  <c r="AS59" i="11"/>
  <c r="AR59" i="11"/>
  <c r="AJ59" i="11"/>
  <c r="AD59" i="11"/>
  <c r="AC59" i="11"/>
  <c r="AB59" i="11"/>
  <c r="AA59" i="11"/>
  <c r="U59" i="11"/>
  <c r="AE59" i="11" s="1"/>
  <c r="T59" i="11"/>
  <c r="S59" i="11"/>
  <c r="R59" i="11"/>
  <c r="F59" i="11"/>
  <c r="BA58" i="11"/>
  <c r="AS58" i="11"/>
  <c r="AR58" i="11"/>
  <c r="AJ58" i="11"/>
  <c r="AD58" i="11"/>
  <c r="AC58" i="11"/>
  <c r="AB58" i="11"/>
  <c r="AA58" i="11"/>
  <c r="U58" i="11"/>
  <c r="AE58" i="11" s="1"/>
  <c r="T58" i="11"/>
  <c r="S58" i="11"/>
  <c r="R58" i="11"/>
  <c r="F58" i="11"/>
  <c r="AS57" i="11"/>
  <c r="AR57" i="11"/>
  <c r="AJ57" i="11"/>
  <c r="AD57" i="11"/>
  <c r="AC57" i="11"/>
  <c r="AB57" i="11"/>
  <c r="AA57" i="11"/>
  <c r="U57" i="11"/>
  <c r="AE57" i="11" s="1"/>
  <c r="T57" i="11"/>
  <c r="S57" i="11"/>
  <c r="R57" i="11"/>
  <c r="F57" i="11"/>
  <c r="AS56" i="11"/>
  <c r="AR56" i="11"/>
  <c r="AJ56" i="11"/>
  <c r="AD56" i="11"/>
  <c r="AC56" i="11"/>
  <c r="AB56" i="11"/>
  <c r="AA56" i="11"/>
  <c r="U56" i="11"/>
  <c r="AE56" i="11" s="1"/>
  <c r="T56" i="11"/>
  <c r="S56" i="11"/>
  <c r="R56" i="11"/>
  <c r="F56" i="11"/>
  <c r="AS55" i="11"/>
  <c r="AR55" i="11"/>
  <c r="AJ55" i="11"/>
  <c r="AD55" i="11"/>
  <c r="AC55" i="11"/>
  <c r="AB55" i="11"/>
  <c r="AA55" i="11"/>
  <c r="U55" i="11"/>
  <c r="AE55" i="11" s="1"/>
  <c r="T55" i="11"/>
  <c r="S55" i="11"/>
  <c r="R55" i="11"/>
  <c r="F55" i="11"/>
  <c r="AS54" i="11"/>
  <c r="AR54" i="11"/>
  <c r="AJ54" i="11"/>
  <c r="AD54" i="11"/>
  <c r="AC54" i="11"/>
  <c r="AB54" i="11"/>
  <c r="AA54" i="11"/>
  <c r="U54" i="11"/>
  <c r="AE54" i="11" s="1"/>
  <c r="T54" i="11"/>
  <c r="S54" i="11"/>
  <c r="R54" i="11"/>
  <c r="F54" i="11"/>
  <c r="AS53" i="11"/>
  <c r="AR53" i="11"/>
  <c r="AJ53" i="11"/>
  <c r="AD53" i="11"/>
  <c r="AC53" i="11"/>
  <c r="AB53" i="11"/>
  <c r="AA53" i="11"/>
  <c r="U53" i="11"/>
  <c r="AE53" i="11" s="1"/>
  <c r="T53" i="11"/>
  <c r="S53" i="11"/>
  <c r="R53" i="11"/>
  <c r="F53" i="11"/>
  <c r="AS52" i="11"/>
  <c r="AR52" i="11"/>
  <c r="AJ52" i="11"/>
  <c r="AD52" i="11"/>
  <c r="AC52" i="11"/>
  <c r="AB52" i="11"/>
  <c r="AA52" i="11"/>
  <c r="U52" i="11"/>
  <c r="AE52" i="11" s="1"/>
  <c r="T52" i="11"/>
  <c r="S52" i="11"/>
  <c r="R52" i="11"/>
  <c r="F52" i="11"/>
  <c r="AS51" i="11"/>
  <c r="AR51" i="11"/>
  <c r="AJ51" i="11"/>
  <c r="AD51" i="11"/>
  <c r="AC51" i="11"/>
  <c r="AB51" i="11"/>
  <c r="AA51" i="11"/>
  <c r="U51" i="11"/>
  <c r="AE51" i="11" s="1"/>
  <c r="T51" i="11"/>
  <c r="S51" i="11"/>
  <c r="R51" i="11"/>
  <c r="F51" i="11"/>
  <c r="AS50" i="11"/>
  <c r="AR50" i="11"/>
  <c r="AJ50" i="11"/>
  <c r="AD50" i="11"/>
  <c r="AC50" i="11"/>
  <c r="AB50" i="11"/>
  <c r="AA50" i="11"/>
  <c r="U50" i="11"/>
  <c r="AE50" i="11" s="1"/>
  <c r="T50" i="11"/>
  <c r="S50" i="11"/>
  <c r="R50" i="11"/>
  <c r="F50" i="11"/>
  <c r="BA49" i="11"/>
  <c r="AS49" i="11"/>
  <c r="AR49" i="11"/>
  <c r="AJ49" i="11"/>
  <c r="AD49" i="11"/>
  <c r="AC49" i="11"/>
  <c r="AB49" i="11"/>
  <c r="AA49" i="11"/>
  <c r="U49" i="11"/>
  <c r="AE49" i="11" s="1"/>
  <c r="T49" i="11"/>
  <c r="S49" i="11"/>
  <c r="R49" i="11"/>
  <c r="F49" i="11"/>
  <c r="BA48" i="11"/>
  <c r="AS48" i="11"/>
  <c r="AR48" i="11"/>
  <c r="AJ48" i="11"/>
  <c r="AD48" i="11"/>
  <c r="AC48" i="11"/>
  <c r="AB48" i="11"/>
  <c r="AA48" i="11"/>
  <c r="U48" i="11"/>
  <c r="T48" i="11"/>
  <c r="S48" i="11"/>
  <c r="R48" i="11"/>
  <c r="F48" i="11"/>
  <c r="AS47" i="11"/>
  <c r="AR47" i="11"/>
  <c r="AJ47" i="11"/>
  <c r="AD47" i="11"/>
  <c r="AC47" i="11"/>
  <c r="AB47" i="11"/>
  <c r="AA47" i="11"/>
  <c r="U47" i="11"/>
  <c r="AE47" i="11" s="1"/>
  <c r="T47" i="11"/>
  <c r="S47" i="11"/>
  <c r="R47" i="11"/>
  <c r="F47" i="11"/>
  <c r="BA46" i="11"/>
  <c r="AS46" i="11"/>
  <c r="AR46" i="11"/>
  <c r="AJ46" i="11"/>
  <c r="AD46" i="11"/>
  <c r="AC46" i="11"/>
  <c r="AB46" i="11"/>
  <c r="AA46" i="11"/>
  <c r="U46" i="11"/>
  <c r="AE46" i="11" s="1"/>
  <c r="T46" i="11"/>
  <c r="S46" i="11"/>
  <c r="R46" i="11"/>
  <c r="F46" i="11"/>
  <c r="AS45" i="11"/>
  <c r="AR45" i="11"/>
  <c r="AJ45" i="11"/>
  <c r="AD45" i="11"/>
  <c r="AC45" i="11"/>
  <c r="AB45" i="11"/>
  <c r="AA45" i="11"/>
  <c r="U45" i="11"/>
  <c r="AE45" i="11" s="1"/>
  <c r="T45" i="11"/>
  <c r="S45" i="11"/>
  <c r="R45" i="11"/>
  <c r="F45" i="11"/>
  <c r="AS44" i="11"/>
  <c r="AR44" i="11"/>
  <c r="AJ44" i="11"/>
  <c r="AD44" i="11"/>
  <c r="AC44" i="11"/>
  <c r="AB44" i="11"/>
  <c r="AA44" i="11"/>
  <c r="U44" i="11"/>
  <c r="AE44" i="11" s="1"/>
  <c r="T44" i="11"/>
  <c r="S44" i="11"/>
  <c r="R44" i="11"/>
  <c r="F44" i="11"/>
  <c r="BA43" i="11"/>
  <c r="AS43" i="11"/>
  <c r="AR43" i="11"/>
  <c r="AJ43" i="11"/>
  <c r="AD43" i="11"/>
  <c r="AC43" i="11"/>
  <c r="AB43" i="11"/>
  <c r="AA43" i="11"/>
  <c r="U43" i="11"/>
  <c r="AE43" i="11" s="1"/>
  <c r="T43" i="11"/>
  <c r="S43" i="11"/>
  <c r="R43" i="11"/>
  <c r="F43" i="11"/>
  <c r="BA42" i="11"/>
  <c r="AS42" i="11"/>
  <c r="AR42" i="11"/>
  <c r="AJ42" i="11"/>
  <c r="AD42" i="11"/>
  <c r="AC42" i="11"/>
  <c r="AB42" i="11"/>
  <c r="AA42" i="11"/>
  <c r="U42" i="11"/>
  <c r="AE42" i="11" s="1"/>
  <c r="T42" i="11"/>
  <c r="S42" i="11"/>
  <c r="R42" i="11"/>
  <c r="F42" i="11"/>
  <c r="AS41" i="11"/>
  <c r="AR41" i="11"/>
  <c r="AJ41" i="11"/>
  <c r="AD41" i="11"/>
  <c r="AC41" i="11"/>
  <c r="AB41" i="11"/>
  <c r="AA41" i="11"/>
  <c r="U41" i="11"/>
  <c r="T41" i="11"/>
  <c r="S41" i="11"/>
  <c r="R41" i="11"/>
  <c r="F41" i="11"/>
  <c r="AS40" i="11"/>
  <c r="AR40" i="11"/>
  <c r="AJ40" i="11"/>
  <c r="AD40" i="11"/>
  <c r="AC40" i="11"/>
  <c r="AB40" i="11"/>
  <c r="AA40" i="11"/>
  <c r="U40" i="11"/>
  <c r="AE40" i="11" s="1"/>
  <c r="T40" i="11"/>
  <c r="S40" i="11"/>
  <c r="R40" i="11"/>
  <c r="F40" i="11"/>
  <c r="AS39" i="11"/>
  <c r="AR39" i="11"/>
  <c r="AJ39" i="11"/>
  <c r="AD39" i="11"/>
  <c r="AC39" i="11"/>
  <c r="AB39" i="11"/>
  <c r="AA39" i="11"/>
  <c r="U39" i="11"/>
  <c r="AE39" i="11" s="1"/>
  <c r="T39" i="11"/>
  <c r="S39" i="11"/>
  <c r="R39" i="11"/>
  <c r="F39" i="11"/>
  <c r="BA38" i="11"/>
  <c r="AS38" i="11"/>
  <c r="AR38" i="11"/>
  <c r="AJ38" i="11"/>
  <c r="AD38" i="11"/>
  <c r="AC38" i="11"/>
  <c r="AB38" i="11"/>
  <c r="AA38" i="11"/>
  <c r="U38" i="11"/>
  <c r="AE38" i="11" s="1"/>
  <c r="T38" i="11"/>
  <c r="S38" i="11"/>
  <c r="R38" i="11"/>
  <c r="F38" i="11"/>
  <c r="AS37" i="11"/>
  <c r="AR37" i="11"/>
  <c r="AJ37" i="11"/>
  <c r="AD37" i="11"/>
  <c r="AC37" i="11"/>
  <c r="AB37" i="11"/>
  <c r="AA37" i="11"/>
  <c r="U37" i="11"/>
  <c r="AE37" i="11" s="1"/>
  <c r="T37" i="11"/>
  <c r="S37" i="11"/>
  <c r="R37" i="11"/>
  <c r="F37" i="11"/>
  <c r="BA36" i="11"/>
  <c r="AS36" i="11"/>
  <c r="AR36" i="11"/>
  <c r="AJ36" i="11"/>
  <c r="AD36" i="11"/>
  <c r="AC36" i="11"/>
  <c r="AB36" i="11"/>
  <c r="AA36" i="11"/>
  <c r="U36" i="11"/>
  <c r="AE36" i="11" s="1"/>
  <c r="T36" i="11"/>
  <c r="S36" i="11"/>
  <c r="R36" i="11"/>
  <c r="F36" i="11"/>
  <c r="BA35" i="11"/>
  <c r="AS35" i="11"/>
  <c r="AR35" i="11"/>
  <c r="AJ35" i="11"/>
  <c r="AD35" i="11"/>
  <c r="AC35" i="11"/>
  <c r="AB35" i="11"/>
  <c r="AA35" i="11"/>
  <c r="U35" i="11"/>
  <c r="AE35" i="11" s="1"/>
  <c r="T35" i="11"/>
  <c r="S35" i="11"/>
  <c r="R35" i="11"/>
  <c r="F35" i="11"/>
  <c r="AS34" i="11"/>
  <c r="AR34" i="11"/>
  <c r="AJ34" i="11"/>
  <c r="AD34" i="11"/>
  <c r="AC34" i="11"/>
  <c r="AB34" i="11"/>
  <c r="AA34" i="11"/>
  <c r="U34" i="11"/>
  <c r="AE34" i="11" s="1"/>
  <c r="T34" i="11"/>
  <c r="S34" i="11"/>
  <c r="R34" i="11"/>
  <c r="F34" i="11"/>
  <c r="AS33" i="11"/>
  <c r="AR33" i="11"/>
  <c r="AJ33" i="11"/>
  <c r="AD33" i="11"/>
  <c r="AC33" i="11"/>
  <c r="AB33" i="11"/>
  <c r="AA33" i="11"/>
  <c r="U33" i="11"/>
  <c r="AE33" i="11" s="1"/>
  <c r="T33" i="11"/>
  <c r="S33" i="11"/>
  <c r="R33" i="11"/>
  <c r="F33" i="11"/>
  <c r="AS32" i="11"/>
  <c r="AR32" i="11"/>
  <c r="AJ32" i="11"/>
  <c r="AD32" i="11"/>
  <c r="AA32" i="11"/>
  <c r="AB32" i="11" s="1"/>
  <c r="AC32" i="11" s="1"/>
  <c r="U32" i="11"/>
  <c r="R32" i="11"/>
  <c r="S32" i="11" s="1"/>
  <c r="T32" i="11" s="1"/>
  <c r="F32" i="11"/>
  <c r="AS31" i="11"/>
  <c r="AR31" i="11"/>
  <c r="AJ31" i="11"/>
  <c r="AD31" i="11"/>
  <c r="AA31" i="11"/>
  <c r="AB31" i="11" s="1"/>
  <c r="AC31" i="11" s="1"/>
  <c r="U31" i="11"/>
  <c r="R31" i="11"/>
  <c r="S31" i="11" s="1"/>
  <c r="T31" i="11" s="1"/>
  <c r="F31" i="11"/>
  <c r="BA30" i="11"/>
  <c r="AS30" i="11"/>
  <c r="AR30" i="11"/>
  <c r="AJ30" i="11"/>
  <c r="AD30" i="11"/>
  <c r="AA30" i="11"/>
  <c r="AB30" i="11" s="1"/>
  <c r="AC30" i="11" s="1"/>
  <c r="U30" i="11"/>
  <c r="R30" i="11"/>
  <c r="S30" i="11" s="1"/>
  <c r="T30" i="11" s="1"/>
  <c r="F30" i="11"/>
  <c r="BA29" i="11"/>
  <c r="AS29" i="11"/>
  <c r="AR29" i="11"/>
  <c r="AJ29" i="11"/>
  <c r="AD29" i="11"/>
  <c r="AA29" i="11"/>
  <c r="AB29" i="11" s="1"/>
  <c r="AC29" i="11" s="1"/>
  <c r="U29" i="11"/>
  <c r="R29" i="11"/>
  <c r="S29" i="11" s="1"/>
  <c r="T29" i="11" s="1"/>
  <c r="F29" i="11"/>
  <c r="BA28" i="11"/>
  <c r="AS28" i="11"/>
  <c r="AR28" i="11"/>
  <c r="AJ28" i="11"/>
  <c r="AD28" i="11"/>
  <c r="AA28" i="11"/>
  <c r="AB28" i="11" s="1"/>
  <c r="AC28" i="11" s="1"/>
  <c r="U28" i="11"/>
  <c r="R28" i="11"/>
  <c r="S28" i="11" s="1"/>
  <c r="T28" i="11" s="1"/>
  <c r="F28" i="11"/>
  <c r="BA27" i="11"/>
  <c r="AS27" i="11"/>
  <c r="AR27" i="11"/>
  <c r="AJ27" i="11"/>
  <c r="AD27" i="11"/>
  <c r="AA27" i="11"/>
  <c r="AB27" i="11" s="1"/>
  <c r="AC27" i="11" s="1"/>
  <c r="U27" i="11"/>
  <c r="R27" i="11"/>
  <c r="S27" i="11" s="1"/>
  <c r="T27" i="11" s="1"/>
  <c r="F27" i="11"/>
  <c r="BA26" i="11"/>
  <c r="AS26" i="11"/>
  <c r="AR26" i="11"/>
  <c r="AJ26" i="11"/>
  <c r="AD26" i="11"/>
  <c r="AA26" i="11"/>
  <c r="AB26" i="11" s="1"/>
  <c r="AC26" i="11" s="1"/>
  <c r="U26" i="11"/>
  <c r="R26" i="11"/>
  <c r="S26" i="11" s="1"/>
  <c r="T26" i="11" s="1"/>
  <c r="F26" i="11"/>
  <c r="AS25" i="11"/>
  <c r="AR25" i="11"/>
  <c r="AJ25" i="11"/>
  <c r="AD25" i="11"/>
  <c r="AA25" i="11"/>
  <c r="AB25" i="11" s="1"/>
  <c r="AC25" i="11" s="1"/>
  <c r="U25" i="11"/>
  <c r="R25" i="11"/>
  <c r="S25" i="11" s="1"/>
  <c r="T25" i="11" s="1"/>
  <c r="F25" i="11"/>
  <c r="BA24" i="11"/>
  <c r="AS24" i="11"/>
  <c r="AR24" i="11"/>
  <c r="AJ24" i="11"/>
  <c r="AD24" i="11"/>
  <c r="AA24" i="11"/>
  <c r="AB24" i="11" s="1"/>
  <c r="AC24" i="11" s="1"/>
  <c r="U24" i="11"/>
  <c r="R24" i="11"/>
  <c r="S24" i="11" s="1"/>
  <c r="T24" i="11" s="1"/>
  <c r="F24" i="11"/>
  <c r="BA23" i="11"/>
  <c r="AS23" i="11"/>
  <c r="AR23" i="11"/>
  <c r="AJ23" i="11"/>
  <c r="AD23" i="11"/>
  <c r="AA23" i="11"/>
  <c r="AB23" i="11" s="1"/>
  <c r="AC23" i="11" s="1"/>
  <c r="U23" i="11"/>
  <c r="R23" i="11"/>
  <c r="S23" i="11" s="1"/>
  <c r="T23" i="11" s="1"/>
  <c r="F23" i="11"/>
  <c r="BA22" i="11"/>
  <c r="AS22" i="11"/>
  <c r="AR22" i="11"/>
  <c r="AJ22" i="11"/>
  <c r="AD22" i="11"/>
  <c r="AA22" i="11"/>
  <c r="AB22" i="11" s="1"/>
  <c r="AC22" i="11" s="1"/>
  <c r="U22" i="11"/>
  <c r="R22" i="11"/>
  <c r="S22" i="11" s="1"/>
  <c r="T22" i="11" s="1"/>
  <c r="F22" i="11"/>
  <c r="AS21" i="11"/>
  <c r="AR21" i="11"/>
  <c r="AJ21" i="11"/>
  <c r="AD21" i="11"/>
  <c r="AC21" i="11"/>
  <c r="AB21" i="11"/>
  <c r="AA21" i="11"/>
  <c r="U21" i="11"/>
  <c r="AE21" i="11" s="1"/>
  <c r="T21" i="11"/>
  <c r="S21" i="11"/>
  <c r="R21" i="11"/>
  <c r="F21" i="11"/>
  <c r="BA20" i="11"/>
  <c r="AS20" i="11"/>
  <c r="AR20" i="11"/>
  <c r="AJ20" i="11"/>
  <c r="AD20" i="11"/>
  <c r="AC20" i="11"/>
  <c r="AB20" i="11"/>
  <c r="AA20" i="11"/>
  <c r="U20" i="11"/>
  <c r="AE20" i="11" s="1"/>
  <c r="T20" i="11"/>
  <c r="S20" i="11"/>
  <c r="R20" i="11"/>
  <c r="F20" i="11"/>
  <c r="BA19" i="11"/>
  <c r="AS19" i="11"/>
  <c r="AR19" i="11"/>
  <c r="AJ19" i="11"/>
  <c r="AD19" i="11"/>
  <c r="AC19" i="11"/>
  <c r="AB19" i="11"/>
  <c r="AA19" i="11"/>
  <c r="U19" i="11"/>
  <c r="AE19" i="11" s="1"/>
  <c r="T19" i="11"/>
  <c r="S19" i="11"/>
  <c r="R19" i="11"/>
  <c r="F19" i="11"/>
  <c r="AS18" i="11"/>
  <c r="AR18" i="11"/>
  <c r="AJ18" i="11"/>
  <c r="AD18" i="11"/>
  <c r="AC18" i="11"/>
  <c r="AB18" i="11"/>
  <c r="AA18" i="11"/>
  <c r="U18" i="11"/>
  <c r="AE18" i="11" s="1"/>
  <c r="T18" i="11"/>
  <c r="S18" i="11"/>
  <c r="R18" i="11"/>
  <c r="F18" i="11"/>
  <c r="BA17" i="11"/>
  <c r="AS17" i="11"/>
  <c r="AR17" i="11"/>
  <c r="AJ17" i="11"/>
  <c r="AD17" i="11"/>
  <c r="AC17" i="11"/>
  <c r="AB17" i="11"/>
  <c r="AA17" i="11"/>
  <c r="U17" i="11"/>
  <c r="AE17" i="11" s="1"/>
  <c r="T17" i="11"/>
  <c r="S17" i="11"/>
  <c r="R17" i="11"/>
  <c r="F17" i="11"/>
  <c r="BA16" i="11"/>
  <c r="AS16" i="11"/>
  <c r="AR16" i="11"/>
  <c r="AJ16" i="11"/>
  <c r="AD16" i="11"/>
  <c r="AC16" i="11"/>
  <c r="AB16" i="11"/>
  <c r="AA16" i="11"/>
  <c r="U16" i="11"/>
  <c r="AE16" i="11" s="1"/>
  <c r="T16" i="11"/>
  <c r="S16" i="11"/>
  <c r="R16" i="11"/>
  <c r="F16" i="11"/>
  <c r="BA15" i="11"/>
  <c r="AS15" i="11"/>
  <c r="AR15" i="11"/>
  <c r="AJ15" i="11"/>
  <c r="AD15" i="11"/>
  <c r="AC15" i="11"/>
  <c r="AB15" i="11"/>
  <c r="AA15" i="11"/>
  <c r="U15" i="11"/>
  <c r="AE15" i="11" s="1"/>
  <c r="T15" i="11"/>
  <c r="S15" i="11"/>
  <c r="R15" i="11"/>
  <c r="F15" i="11"/>
  <c r="BA14" i="11"/>
  <c r="AS14" i="11"/>
  <c r="AR14" i="11"/>
  <c r="AJ14" i="11"/>
  <c r="AD14" i="11"/>
  <c r="AC14" i="11"/>
  <c r="AB14" i="11"/>
  <c r="AA14" i="11"/>
  <c r="U14" i="11"/>
  <c r="AE14" i="11" s="1"/>
  <c r="T14" i="11"/>
  <c r="S14" i="11"/>
  <c r="R14" i="11"/>
  <c r="F14" i="11"/>
  <c r="BA13" i="11"/>
  <c r="AS13" i="11"/>
  <c r="AR13" i="11"/>
  <c r="AJ13" i="11"/>
  <c r="AD13" i="11"/>
  <c r="AC13" i="11"/>
  <c r="AB13" i="11"/>
  <c r="AA13" i="11"/>
  <c r="U13" i="11"/>
  <c r="AE13" i="11" s="1"/>
  <c r="T13" i="11"/>
  <c r="S13" i="11"/>
  <c r="R13" i="11"/>
  <c r="F13" i="11"/>
  <c r="AS12" i="11"/>
  <c r="AR12" i="11"/>
  <c r="AJ12" i="11"/>
  <c r="AD12" i="11"/>
  <c r="AC12" i="11"/>
  <c r="AB12" i="11"/>
  <c r="AA12" i="11"/>
  <c r="U12" i="11"/>
  <c r="AE12" i="11" s="1"/>
  <c r="T12" i="11"/>
  <c r="S12" i="11"/>
  <c r="R12" i="11"/>
  <c r="F12" i="11"/>
  <c r="BA11" i="11"/>
  <c r="AS11" i="11"/>
  <c r="AR11" i="11"/>
  <c r="AJ11" i="11"/>
  <c r="AD11" i="11"/>
  <c r="AC11" i="11"/>
  <c r="AB11" i="11"/>
  <c r="AA11" i="11"/>
  <c r="U11" i="11"/>
  <c r="AE11" i="11" s="1"/>
  <c r="T11" i="11"/>
  <c r="S11" i="11"/>
  <c r="R11" i="11"/>
  <c r="F11" i="11"/>
  <c r="BA10" i="11"/>
  <c r="AS10" i="11"/>
  <c r="AR10" i="11"/>
  <c r="AJ10" i="11"/>
  <c r="AD10" i="11"/>
  <c r="AC10" i="11"/>
  <c r="AB10" i="11"/>
  <c r="AA10" i="11"/>
  <c r="U10" i="11"/>
  <c r="AE10" i="11" s="1"/>
  <c r="T10" i="11"/>
  <c r="S10" i="11"/>
  <c r="R10" i="11"/>
  <c r="F10" i="11"/>
  <c r="AJ9" i="11"/>
  <c r="AD9" i="11"/>
  <c r="AC9" i="11"/>
  <c r="AB9" i="11"/>
  <c r="AA9" i="11"/>
  <c r="U9" i="11"/>
  <c r="AE9" i="11" s="1"/>
  <c r="T9" i="11"/>
  <c r="S9" i="11"/>
  <c r="R9" i="11"/>
  <c r="F9" i="11"/>
  <c r="AJ8" i="11"/>
  <c r="AD8" i="11"/>
  <c r="AC8" i="11"/>
  <c r="AB8" i="11"/>
  <c r="AA8" i="11"/>
  <c r="U8" i="11"/>
  <c r="AE8" i="11" s="1"/>
  <c r="T8" i="11"/>
  <c r="S8" i="11"/>
  <c r="R8" i="11"/>
  <c r="F8" i="11"/>
  <c r="AJ7" i="11"/>
  <c r="AD7" i="11"/>
  <c r="AC7" i="11"/>
  <c r="AB7" i="11"/>
  <c r="AA7" i="11"/>
  <c r="U7" i="11"/>
  <c r="T7" i="11"/>
  <c r="S7" i="11"/>
  <c r="R7" i="11"/>
  <c r="F7" i="11"/>
  <c r="AJ6" i="11"/>
  <c r="AD6" i="11"/>
  <c r="AC6" i="11"/>
  <c r="AB6" i="11"/>
  <c r="AA6" i="11"/>
  <c r="U6" i="11"/>
  <c r="AE6" i="11" s="1"/>
  <c r="T6" i="11"/>
  <c r="S6" i="11"/>
  <c r="R6" i="11"/>
  <c r="F6" i="11"/>
  <c r="AJ5" i="11"/>
  <c r="AD5" i="11"/>
  <c r="AC5" i="11"/>
  <c r="AB5" i="11"/>
  <c r="AA5" i="11"/>
  <c r="U5" i="11"/>
  <c r="AE5" i="11" s="1"/>
  <c r="T5" i="11"/>
  <c r="S5" i="11"/>
  <c r="R5" i="11"/>
  <c r="F5" i="11"/>
  <c r="AJ4" i="11"/>
  <c r="AD4" i="11"/>
  <c r="AC4" i="11"/>
  <c r="AB4" i="11"/>
  <c r="AA4" i="11"/>
  <c r="U4" i="11"/>
  <c r="AE4" i="11" s="1"/>
  <c r="T4" i="11"/>
  <c r="S4" i="11"/>
  <c r="R4" i="11"/>
  <c r="F4" i="11"/>
  <c r="AE7" i="11" l="1"/>
  <c r="AE31" i="11"/>
  <c r="AE32" i="11"/>
  <c r="AE22" i="11"/>
  <c r="AE48" i="11"/>
  <c r="AE27" i="11"/>
  <c r="AE41" i="11"/>
  <c r="AE29" i="11"/>
  <c r="AE23" i="11"/>
  <c r="AE28" i="11"/>
  <c r="AE25" i="11"/>
  <c r="AE24" i="11"/>
  <c r="AE26" i="11"/>
  <c r="AE30" i="11"/>
  <c r="AG35" i="9" l="1"/>
  <c r="AF35" i="9"/>
  <c r="AE35" i="9"/>
  <c r="AD35" i="9"/>
  <c r="AC35" i="9"/>
  <c r="AB35" i="9"/>
  <c r="AA35" i="9"/>
  <c r="Z35" i="9"/>
  <c r="Y35" i="9"/>
  <c r="X35" i="9"/>
  <c r="V35" i="9"/>
  <c r="U35" i="9"/>
  <c r="T35" i="9"/>
  <c r="S35" i="9"/>
  <c r="R35" i="9"/>
  <c r="Q35" i="9"/>
  <c r="P35" i="9"/>
  <c r="O35" i="9"/>
  <c r="N35" i="9"/>
  <c r="M35" i="9"/>
  <c r="K35" i="9"/>
  <c r="J35" i="9"/>
  <c r="I35" i="9"/>
  <c r="H35" i="9"/>
  <c r="G35" i="9"/>
  <c r="F35" i="9"/>
  <c r="E35" i="9"/>
  <c r="D35" i="9"/>
  <c r="C35" i="9"/>
  <c r="B35" i="9"/>
  <c r="AH34" i="9"/>
  <c r="W34" i="9"/>
  <c r="L34" i="9"/>
  <c r="AH33" i="9"/>
  <c r="W33" i="9"/>
  <c r="L33" i="9"/>
  <c r="AH32" i="9"/>
  <c r="W32" i="9"/>
  <c r="L32" i="9"/>
  <c r="AH31" i="9"/>
  <c r="W31" i="9"/>
  <c r="L31" i="9"/>
  <c r="AH30" i="9"/>
  <c r="W30" i="9"/>
  <c r="L30" i="9"/>
  <c r="AH29" i="9"/>
  <c r="W29" i="9"/>
  <c r="L29" i="9"/>
  <c r="AH28" i="9"/>
  <c r="W28" i="9"/>
  <c r="L28" i="9"/>
  <c r="AH27" i="9"/>
  <c r="W27" i="9"/>
  <c r="L27" i="9"/>
  <c r="AH26" i="9"/>
  <c r="W26" i="9"/>
  <c r="L26" i="9"/>
  <c r="AH25" i="9"/>
  <c r="W25" i="9"/>
  <c r="L25" i="9"/>
  <c r="AH24" i="9"/>
  <c r="W24" i="9"/>
  <c r="L24" i="9"/>
  <c r="AH23" i="9"/>
  <c r="W23" i="9"/>
  <c r="L23" i="9"/>
  <c r="AH22" i="9"/>
  <c r="W22" i="9"/>
  <c r="L22" i="9"/>
  <c r="AH21" i="9"/>
  <c r="W21" i="9"/>
  <c r="L21" i="9"/>
  <c r="AH20" i="9"/>
  <c r="W20" i="9"/>
  <c r="L20" i="9"/>
  <c r="AH19" i="9"/>
  <c r="W19" i="9"/>
  <c r="L19" i="9"/>
  <c r="AH18" i="9"/>
  <c r="W18" i="9"/>
  <c r="L18" i="9"/>
  <c r="AH17" i="9"/>
  <c r="W17" i="9"/>
  <c r="L17" i="9"/>
  <c r="AH16" i="9"/>
  <c r="W16" i="9"/>
  <c r="L16" i="9"/>
  <c r="AH15" i="9"/>
  <c r="W15" i="9"/>
  <c r="L15" i="9"/>
  <c r="AH14" i="9"/>
  <c r="W14" i="9"/>
  <c r="L14" i="9"/>
  <c r="AH13" i="9"/>
  <c r="W13" i="9"/>
  <c r="L13" i="9"/>
  <c r="AH12" i="9"/>
  <c r="W12" i="9"/>
  <c r="L12" i="9"/>
  <c r="AH11" i="9"/>
  <c r="W11" i="9"/>
  <c r="L11" i="9"/>
  <c r="AH10" i="9"/>
  <c r="W10" i="9"/>
  <c r="L10" i="9"/>
  <c r="AH9" i="9"/>
  <c r="W9" i="9"/>
  <c r="L9" i="9"/>
  <c r="AH8" i="9"/>
  <c r="W8" i="9"/>
  <c r="L8" i="9"/>
  <c r="AH7" i="9"/>
  <c r="W7" i="9"/>
  <c r="L7" i="9"/>
  <c r="AH6" i="9"/>
  <c r="W6" i="9"/>
  <c r="L6" i="9"/>
  <c r="AH5" i="9"/>
  <c r="AH35" i="9" s="1"/>
  <c r="W5" i="9"/>
  <c r="W35" i="9" s="1"/>
  <c r="L5" i="9"/>
  <c r="L35" i="9" s="1"/>
  <c r="AQ19" i="8" l="1"/>
  <c r="AP19" i="8"/>
  <c r="AO19" i="8"/>
  <c r="AN19" i="8"/>
  <c r="AM19" i="8"/>
  <c r="AL19" i="8"/>
  <c r="AK19" i="8"/>
  <c r="AJ19" i="8"/>
  <c r="AI19" i="8"/>
  <c r="AH19" i="8"/>
  <c r="AG19" i="8"/>
  <c r="AF19" i="8"/>
  <c r="AR19" i="8" s="1"/>
  <c r="AE19" i="8"/>
  <c r="AD19" i="8"/>
  <c r="AQ18" i="8"/>
  <c r="AP18" i="8"/>
  <c r="AO18" i="8"/>
  <c r="AN18" i="8"/>
  <c r="AM18" i="8"/>
  <c r="AL18" i="8"/>
  <c r="AK18" i="8"/>
  <c r="AJ18" i="8"/>
  <c r="AI18" i="8"/>
  <c r="AH18" i="8"/>
  <c r="AG18" i="8"/>
  <c r="AF18" i="8"/>
  <c r="AE18" i="8"/>
  <c r="AD18" i="8"/>
  <c r="AR18" i="8" s="1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R17" i="8" s="1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R15" i="8"/>
  <c r="AQ15" i="8"/>
  <c r="AP15" i="8"/>
  <c r="AO15" i="8"/>
  <c r="AN15" i="8"/>
  <c r="AM15" i="8"/>
  <c r="AL15" i="8"/>
  <c r="AK15" i="8"/>
  <c r="AJ15" i="8"/>
  <c r="AI15" i="8"/>
  <c r="AH15" i="8"/>
  <c r="AG15" i="8"/>
  <c r="AF15" i="8"/>
  <c r="AE15" i="8"/>
  <c r="AD15" i="8"/>
  <c r="AQ14" i="8"/>
  <c r="AP14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R14" i="8" s="1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R13" i="8" s="1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F11" i="8"/>
  <c r="AE11" i="8"/>
  <c r="AD11" i="8"/>
  <c r="AQ10" i="8"/>
  <c r="AP10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R10" i="8" s="1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Q5" i="8"/>
  <c r="AP5" i="8"/>
  <c r="AO5" i="8"/>
  <c r="AN5" i="8"/>
  <c r="AM5" i="8"/>
  <c r="AL5" i="8"/>
  <c r="AK5" i="8"/>
  <c r="AJ5" i="8"/>
  <c r="AI5" i="8"/>
  <c r="AH5" i="8"/>
  <c r="AG5" i="8"/>
  <c r="AF5" i="8"/>
  <c r="AE5" i="8"/>
  <c r="AD5" i="8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Q4" i="8"/>
  <c r="AP4" i="8"/>
  <c r="AO4" i="8"/>
  <c r="AN4" i="8"/>
  <c r="AM4" i="8"/>
  <c r="AL4" i="8"/>
  <c r="AK4" i="8"/>
  <c r="AJ4" i="8"/>
  <c r="AI4" i="8"/>
  <c r="AH4" i="8"/>
  <c r="AG4" i="8"/>
  <c r="AF4" i="8"/>
  <c r="AR4" i="8" s="1"/>
  <c r="AE4" i="8"/>
  <c r="AD4" i="8"/>
  <c r="AQ3" i="8"/>
  <c r="AP3" i="8"/>
  <c r="AP21" i="8" s="1"/>
  <c r="AO3" i="8"/>
  <c r="AN3" i="8"/>
  <c r="AM3" i="8"/>
  <c r="AL3" i="8"/>
  <c r="AL21" i="8" s="1"/>
  <c r="AK3" i="8"/>
  <c r="AJ3" i="8"/>
  <c r="AI3" i="8"/>
  <c r="AH3" i="8"/>
  <c r="AH20" i="8" s="1"/>
  <c r="AG3" i="8"/>
  <c r="AF3" i="8"/>
  <c r="AE3" i="8"/>
  <c r="AD3" i="8"/>
  <c r="AD20" i="8" s="1"/>
  <c r="AG21" i="8" l="1"/>
  <c r="AK21" i="8"/>
  <c r="AO21" i="8"/>
  <c r="AR5" i="8"/>
  <c r="AR7" i="8"/>
  <c r="AR9" i="8"/>
  <c r="AK20" i="8"/>
  <c r="AD21" i="8"/>
  <c r="AL20" i="8"/>
  <c r="AE20" i="8"/>
  <c r="AD22" i="8" s="1"/>
  <c r="AI20" i="8"/>
  <c r="AH22" i="8" s="1"/>
  <c r="AM20" i="8"/>
  <c r="AQ20" i="8"/>
  <c r="AR6" i="8"/>
  <c r="AR8" i="8"/>
  <c r="AG20" i="8"/>
  <c r="AO20" i="8"/>
  <c r="AO22" i="8" s="1"/>
  <c r="AH21" i="8"/>
  <c r="AF20" i="8"/>
  <c r="AJ20" i="8"/>
  <c r="AN20" i="8"/>
  <c r="AM22" i="8" s="1"/>
  <c r="AP20" i="8"/>
  <c r="AR3" i="8"/>
  <c r="AR20" i="8" s="1"/>
  <c r="AL22" i="8" s="1"/>
  <c r="AE21" i="8"/>
  <c r="AI21" i="8"/>
  <c r="AM21" i="8"/>
  <c r="AQ21" i="8"/>
  <c r="AF21" i="8"/>
  <c r="AJ21" i="8"/>
  <c r="AN21" i="8"/>
  <c r="AI22" i="8" l="1"/>
  <c r="AN22" i="8"/>
  <c r="AG22" i="8"/>
  <c r="AJ22" i="8"/>
  <c r="AQ22" i="8"/>
  <c r="AE22" i="8"/>
  <c r="AP22" i="8"/>
  <c r="AF22" i="8"/>
  <c r="AK22" i="8"/>
  <c r="BE5" i="5" l="1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L45" i="1" l="1"/>
  <c r="K45" i="1"/>
  <c r="J45" i="1"/>
  <c r="I45" i="1"/>
  <c r="H45" i="1"/>
  <c r="G45" i="1"/>
  <c r="B45" i="1"/>
  <c r="K44" i="1"/>
  <c r="J44" i="1"/>
  <c r="I44" i="1"/>
  <c r="H44" i="1"/>
  <c r="G44" i="1"/>
  <c r="B44" i="1"/>
  <c r="V43" i="1"/>
  <c r="U43" i="1"/>
  <c r="T43" i="1"/>
  <c r="S43" i="1"/>
  <c r="R43" i="1"/>
  <c r="Q43" i="1"/>
  <c r="V42" i="1"/>
  <c r="U42" i="1"/>
  <c r="T42" i="1"/>
  <c r="S42" i="1"/>
  <c r="R42" i="1"/>
  <c r="Q42" i="1"/>
  <c r="V41" i="1"/>
  <c r="U41" i="1"/>
  <c r="T41" i="1"/>
  <c r="S41" i="1"/>
  <c r="R41" i="1"/>
  <c r="Q41" i="1"/>
  <c r="V40" i="1"/>
  <c r="U40" i="1"/>
  <c r="T40" i="1"/>
  <c r="S40" i="1"/>
  <c r="R40" i="1"/>
  <c r="Q40" i="1"/>
  <c r="V39" i="1"/>
  <c r="U39" i="1"/>
  <c r="T39" i="1"/>
  <c r="S39" i="1"/>
  <c r="R39" i="1"/>
  <c r="Q39" i="1"/>
  <c r="V38" i="1"/>
  <c r="U38" i="1"/>
  <c r="T38" i="1"/>
  <c r="S38" i="1"/>
  <c r="R38" i="1"/>
  <c r="Q38" i="1"/>
  <c r="V37" i="1"/>
  <c r="U37" i="1"/>
  <c r="T37" i="1"/>
  <c r="S37" i="1"/>
  <c r="R37" i="1"/>
  <c r="Q37" i="1"/>
  <c r="V36" i="1"/>
  <c r="U36" i="1"/>
  <c r="T36" i="1"/>
  <c r="S36" i="1"/>
  <c r="R36" i="1"/>
  <c r="Q36" i="1"/>
  <c r="V35" i="1"/>
  <c r="U35" i="1"/>
  <c r="T35" i="1"/>
  <c r="S35" i="1"/>
  <c r="R35" i="1"/>
  <c r="Q35" i="1"/>
  <c r="V34" i="1"/>
  <c r="U34" i="1"/>
  <c r="T34" i="1"/>
  <c r="S34" i="1"/>
  <c r="R34" i="1"/>
  <c r="Q34" i="1"/>
  <c r="V33" i="1"/>
  <c r="U33" i="1"/>
  <c r="T33" i="1"/>
  <c r="S33" i="1"/>
  <c r="R33" i="1"/>
  <c r="Q33" i="1"/>
  <c r="V32" i="1"/>
  <c r="U32" i="1"/>
  <c r="T32" i="1"/>
  <c r="S32" i="1"/>
  <c r="R32" i="1"/>
  <c r="Q32" i="1"/>
  <c r="V31" i="1"/>
  <c r="U31" i="1"/>
  <c r="T31" i="1"/>
  <c r="S31" i="1"/>
  <c r="R31" i="1"/>
  <c r="Q31" i="1"/>
  <c r="V30" i="1"/>
  <c r="U30" i="1"/>
  <c r="T30" i="1"/>
  <c r="S30" i="1"/>
  <c r="R30" i="1"/>
  <c r="Q30" i="1"/>
  <c r="V29" i="1"/>
  <c r="U29" i="1"/>
  <c r="T29" i="1"/>
  <c r="S29" i="1"/>
  <c r="R29" i="1"/>
  <c r="Q29" i="1"/>
  <c r="V28" i="1"/>
  <c r="U28" i="1"/>
  <c r="T28" i="1"/>
  <c r="S28" i="1"/>
  <c r="R28" i="1"/>
  <c r="Q28" i="1"/>
  <c r="V27" i="1"/>
  <c r="U27" i="1"/>
  <c r="T27" i="1"/>
  <c r="S27" i="1"/>
  <c r="R27" i="1"/>
  <c r="Q27" i="1"/>
  <c r="V26" i="1"/>
  <c r="U26" i="1"/>
  <c r="T26" i="1"/>
  <c r="S26" i="1"/>
  <c r="R26" i="1"/>
  <c r="Q26" i="1"/>
  <c r="V25" i="1"/>
  <c r="U25" i="1"/>
  <c r="T25" i="1"/>
  <c r="S25" i="1"/>
  <c r="R25" i="1"/>
  <c r="Q25" i="1"/>
  <c r="V24" i="1"/>
  <c r="U24" i="1"/>
  <c r="T24" i="1"/>
  <c r="S24" i="1"/>
  <c r="R24" i="1"/>
  <c r="Q24" i="1"/>
  <c r="V23" i="1"/>
  <c r="U23" i="1"/>
  <c r="T23" i="1"/>
  <c r="S23" i="1"/>
  <c r="R23" i="1"/>
  <c r="Q23" i="1"/>
  <c r="V22" i="1"/>
  <c r="U22" i="1"/>
  <c r="T22" i="1"/>
  <c r="S22" i="1"/>
  <c r="R22" i="1"/>
  <c r="Q22" i="1"/>
  <c r="V21" i="1"/>
  <c r="U21" i="1"/>
  <c r="T21" i="1"/>
  <c r="S21" i="1"/>
  <c r="R21" i="1"/>
  <c r="Q21" i="1"/>
  <c r="V20" i="1"/>
  <c r="U20" i="1"/>
  <c r="T20" i="1"/>
  <c r="S20" i="1"/>
  <c r="R20" i="1"/>
  <c r="Q20" i="1"/>
  <c r="V19" i="1"/>
  <c r="U19" i="1"/>
  <c r="T19" i="1"/>
  <c r="S19" i="1"/>
  <c r="R19" i="1"/>
  <c r="Q19" i="1"/>
  <c r="V18" i="1"/>
  <c r="U18" i="1"/>
  <c r="T18" i="1"/>
  <c r="S18" i="1"/>
  <c r="R18" i="1"/>
  <c r="Q18" i="1"/>
  <c r="V17" i="1"/>
  <c r="U17" i="1"/>
  <c r="T17" i="1"/>
  <c r="S17" i="1"/>
  <c r="R17" i="1"/>
  <c r="Q17" i="1"/>
  <c r="V16" i="1"/>
  <c r="U16" i="1"/>
  <c r="T16" i="1"/>
  <c r="S16" i="1"/>
  <c r="R16" i="1"/>
  <c r="Q16" i="1"/>
  <c r="V15" i="1"/>
  <c r="U15" i="1"/>
  <c r="T15" i="1"/>
  <c r="S15" i="1"/>
  <c r="R15" i="1"/>
  <c r="Q15" i="1"/>
  <c r="V14" i="1"/>
  <c r="U14" i="1"/>
  <c r="T14" i="1"/>
  <c r="S14" i="1"/>
  <c r="R14" i="1"/>
  <c r="Q14" i="1"/>
  <c r="V13" i="1"/>
  <c r="U13" i="1"/>
  <c r="T13" i="1"/>
  <c r="S13" i="1"/>
  <c r="R13" i="1"/>
  <c r="Q13" i="1"/>
  <c r="V12" i="1"/>
  <c r="U12" i="1"/>
  <c r="T12" i="1"/>
  <c r="S12" i="1"/>
  <c r="R12" i="1"/>
  <c r="Q12" i="1"/>
  <c r="V11" i="1"/>
  <c r="U11" i="1"/>
  <c r="T11" i="1"/>
  <c r="S11" i="1"/>
  <c r="R11" i="1"/>
  <c r="Q11" i="1"/>
  <c r="V10" i="1"/>
  <c r="U10" i="1"/>
  <c r="T10" i="1"/>
  <c r="S10" i="1"/>
  <c r="R10" i="1"/>
  <c r="Q10" i="1"/>
  <c r="V9" i="1"/>
  <c r="U9" i="1"/>
  <c r="T9" i="1"/>
  <c r="S9" i="1"/>
  <c r="R9" i="1"/>
  <c r="Q9" i="1"/>
  <c r="V8" i="1"/>
  <c r="U8" i="1"/>
  <c r="T8" i="1"/>
  <c r="S8" i="1"/>
  <c r="R8" i="1"/>
  <c r="Q8" i="1"/>
  <c r="V7" i="1"/>
  <c r="U7" i="1"/>
  <c r="T7" i="1"/>
  <c r="S7" i="1"/>
  <c r="R7" i="1"/>
  <c r="Q7" i="1"/>
  <c r="V6" i="1"/>
  <c r="U6" i="1"/>
  <c r="T6" i="1"/>
  <c r="S6" i="1"/>
  <c r="R6" i="1"/>
  <c r="Q6" i="1"/>
  <c r="V5" i="1"/>
  <c r="U5" i="1"/>
  <c r="T5" i="1"/>
  <c r="S5" i="1"/>
  <c r="R5" i="1"/>
  <c r="Q5" i="1"/>
  <c r="V4" i="1"/>
  <c r="U4" i="1"/>
  <c r="T4" i="1"/>
  <c r="S4" i="1"/>
  <c r="R4" i="1"/>
  <c r="Q4" i="1"/>
  <c r="V3" i="1"/>
  <c r="U3" i="1"/>
  <c r="T3" i="1"/>
  <c r="S3" i="1"/>
  <c r="R3" i="1"/>
  <c r="Q3" i="1"/>
  <c r="V2" i="1"/>
  <c r="V44" i="1" s="1"/>
  <c r="U2" i="1"/>
  <c r="U44" i="1" s="1"/>
  <c r="T2" i="1"/>
  <c r="T44" i="1" s="1"/>
  <c r="S2" i="1"/>
  <c r="S44" i="1" s="1"/>
  <c r="R2" i="1"/>
  <c r="R44" i="1" s="1"/>
  <c r="Q2" i="1"/>
  <c r="Q44" i="1" l="1"/>
</calcChain>
</file>

<file path=xl/sharedStrings.xml><?xml version="1.0" encoding="utf-8"?>
<sst xmlns="http://schemas.openxmlformats.org/spreadsheetml/2006/main" count="1023" uniqueCount="208">
  <si>
    <t>participant</t>
  </si>
  <si>
    <t>age correct</t>
  </si>
  <si>
    <t>sex</t>
  </si>
  <si>
    <t>type</t>
  </si>
  <si>
    <t>side</t>
  </si>
  <si>
    <t>past</t>
  </si>
  <si>
    <t>Q1 Pain</t>
  </si>
  <si>
    <t>Q2 Hearing</t>
  </si>
  <si>
    <t>Q3 Speech</t>
  </si>
  <si>
    <t>Q4 behaivioral</t>
  </si>
  <si>
    <t>Q5 Activity</t>
  </si>
  <si>
    <t>Q6 Caregiver</t>
  </si>
  <si>
    <t>VS</t>
  </si>
  <si>
    <t>F1</t>
  </si>
  <si>
    <t>F2</t>
  </si>
  <si>
    <t>F3</t>
  </si>
  <si>
    <t>mean total</t>
  </si>
  <si>
    <t>STD</t>
  </si>
  <si>
    <t>mean has</t>
  </si>
  <si>
    <t>STD HaS</t>
  </si>
  <si>
    <t>mean bas</t>
  </si>
  <si>
    <t>Mean BaS</t>
  </si>
  <si>
    <t>mean</t>
  </si>
  <si>
    <t>std</t>
  </si>
  <si>
    <t>SiQ</t>
  </si>
  <si>
    <t xml:space="preserve">location of words for all participants  </t>
  </si>
  <si>
    <t>'banana'</t>
  </si>
  <si>
    <t>'dog'</t>
  </si>
  <si>
    <t>'door'</t>
  </si>
  <si>
    <t>'elephant'</t>
  </si>
  <si>
    <t>'eye'</t>
  </si>
  <si>
    <t>'bear'</t>
  </si>
  <si>
    <t>'hen'</t>
  </si>
  <si>
    <t>'house'</t>
  </si>
  <si>
    <t>'light'</t>
  </si>
  <si>
    <t>'mendress'</t>
  </si>
  <si>
    <t>'rice'</t>
  </si>
  <si>
    <t>'people'</t>
  </si>
  <si>
    <t>'flower'</t>
  </si>
  <si>
    <t>'worms'</t>
  </si>
  <si>
    <t>location sum</t>
  </si>
  <si>
    <t xml:space="preserve">average location </t>
  </si>
  <si>
    <t xml:space="preserve">location </t>
  </si>
  <si>
    <t>pDev</t>
  </si>
  <si>
    <t>SE</t>
  </si>
  <si>
    <t>diff. from average</t>
  </si>
  <si>
    <t xml:space="preserve">location of words for each participant  </t>
  </si>
  <si>
    <t>dBA</t>
  </si>
  <si>
    <t>average percentage correct</t>
  </si>
  <si>
    <t>door'</t>
  </si>
  <si>
    <t xml:space="preserve">average proportion correct </t>
  </si>
  <si>
    <t>SiN</t>
  </si>
  <si>
    <t>C1</t>
  </si>
  <si>
    <t>C2</t>
  </si>
  <si>
    <t>C3</t>
  </si>
  <si>
    <t>C4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</si>
  <si>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</si>
  <si>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</si>
  <si>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</si>
  <si>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</si>
  <si>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</si>
  <si>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</si>
  <si>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</si>
  <si>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</si>
  <si>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</si>
  <si>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</si>
  <si>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</si>
  <si>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</si>
  <si>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</si>
  <si>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</si>
  <si>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locations of PF</t>
  </si>
  <si>
    <t xml:space="preserve">95 CI </t>
  </si>
  <si>
    <t>95 CI (high end)</t>
  </si>
  <si>
    <t>95 CI (low end)</t>
  </si>
  <si>
    <t>location R&amp;A pre-equ</t>
  </si>
  <si>
    <t xml:space="preserve">slope </t>
  </si>
  <si>
    <t>DIFF. from average R+A</t>
  </si>
  <si>
    <t>1 (MATLAB 1)</t>
  </si>
  <si>
    <t>2 (MATLAB 2)</t>
  </si>
  <si>
    <t>3 (MATLAB 3)</t>
  </si>
  <si>
    <t>4 (MATLAB 4)</t>
  </si>
  <si>
    <t>5 (MATLAB 5)</t>
  </si>
  <si>
    <t>6 (MATLAB 6)</t>
  </si>
  <si>
    <t>7 (MATLAB 7)</t>
  </si>
  <si>
    <t>10 (MATLAB 8)</t>
  </si>
  <si>
    <t>13 (MATLAB 9)</t>
  </si>
  <si>
    <t>15 (MATLAB 10)</t>
  </si>
  <si>
    <t>16 (MATLAB 11)</t>
  </si>
  <si>
    <t>17 (MATLAB 12)</t>
  </si>
  <si>
    <t>18 (MATLAB 13)</t>
  </si>
  <si>
    <t>19 (MATLAB 14)</t>
  </si>
  <si>
    <t>20 (MATLAB 15)</t>
  </si>
  <si>
    <t>21 (MATLAB 16)</t>
  </si>
  <si>
    <t>22 (MATLAB 17)</t>
  </si>
  <si>
    <t>23 (MATLAB 18)</t>
  </si>
  <si>
    <t>24 (MATLAB 19)</t>
  </si>
  <si>
    <t>25 (MATLAB 20)</t>
  </si>
  <si>
    <t>slope</t>
  </si>
  <si>
    <t>diff. from average SARAH</t>
  </si>
  <si>
    <t>DIff. from average ROUNDED</t>
  </si>
  <si>
    <t>Average</t>
  </si>
  <si>
    <t>SD</t>
  </si>
  <si>
    <t>Words</t>
  </si>
  <si>
    <t>Banana</t>
  </si>
  <si>
    <t>dog</t>
  </si>
  <si>
    <t>door</t>
  </si>
  <si>
    <t>elephant</t>
  </si>
  <si>
    <t>eye</t>
  </si>
  <si>
    <t>bear</t>
  </si>
  <si>
    <t>hen</t>
  </si>
  <si>
    <t>house</t>
  </si>
  <si>
    <t>light</t>
  </si>
  <si>
    <t>mendress</t>
  </si>
  <si>
    <t>rice</t>
  </si>
  <si>
    <t>people</t>
  </si>
  <si>
    <t>flower</t>
  </si>
  <si>
    <t>worms</t>
  </si>
  <si>
    <t>Mean SRT for all words for each participant</t>
  </si>
  <si>
    <t>Repeat</t>
  </si>
  <si>
    <t>Aver. 1&amp;2</t>
  </si>
  <si>
    <t>mean srt for each word for all participants</t>
  </si>
  <si>
    <t xml:space="preserve">&lt;- Mean SRT of all words for all participants </t>
  </si>
  <si>
    <t>Standard deviation from the mean SRT for each word</t>
  </si>
  <si>
    <t>Standard deviation from the mean SRT of all words</t>
  </si>
  <si>
    <t>banana'</t>
  </si>
  <si>
    <t>Condition N</t>
  </si>
  <si>
    <t>Condition 2K</t>
  </si>
  <si>
    <t>Condition 4K</t>
  </si>
  <si>
    <t>Repeat 1&amp;2</t>
  </si>
  <si>
    <t>Count</t>
  </si>
  <si>
    <t>General info</t>
  </si>
  <si>
    <t>Demo</t>
  </si>
  <si>
    <t>Tymp</t>
  </si>
  <si>
    <t>OME</t>
  </si>
  <si>
    <t>PTA Right</t>
  </si>
  <si>
    <t>PTA left</t>
  </si>
  <si>
    <t>SRT</t>
  </si>
  <si>
    <t>OM-6 R1</t>
  </si>
  <si>
    <t>OM-6 R2</t>
  </si>
  <si>
    <t>Average            1,4k</t>
  </si>
  <si>
    <t>Average            0.5,1,4k</t>
  </si>
  <si>
    <t>Average            0.5,1,2,4k</t>
  </si>
  <si>
    <t>Average            0.25, 0.5,1,2,4k</t>
  </si>
  <si>
    <t>SRT Right</t>
  </si>
  <si>
    <t>SRT Left</t>
  </si>
  <si>
    <t>SRT Better_r1</t>
  </si>
  <si>
    <t>SRT Better_r2</t>
  </si>
  <si>
    <t>Average RT/ LT R1</t>
  </si>
  <si>
    <t>OM6_r1_1</t>
  </si>
  <si>
    <t>OM6_r1_2</t>
  </si>
  <si>
    <t>OM6_r1_3</t>
  </si>
  <si>
    <t>OM6_r1_4</t>
  </si>
  <si>
    <t>OM6_r1_5</t>
  </si>
  <si>
    <t>OM6_r1_6</t>
  </si>
  <si>
    <t>OM6_r1_7</t>
  </si>
  <si>
    <t>ID</t>
  </si>
  <si>
    <t xml:space="preserve">Nationality </t>
  </si>
  <si>
    <t>Date of test</t>
  </si>
  <si>
    <t>DOB</t>
  </si>
  <si>
    <t>Age</t>
  </si>
  <si>
    <t>Gender</t>
  </si>
  <si>
    <t>Tymp R</t>
  </si>
  <si>
    <t>Tymp L</t>
  </si>
  <si>
    <t>OME type</t>
  </si>
  <si>
    <t>OME side</t>
  </si>
  <si>
    <t xml:space="preserve">OME </t>
  </si>
  <si>
    <t>PTA_Right_Average_1_4k</t>
  </si>
  <si>
    <t>PTA_Right_Average_0_5_1_4k</t>
  </si>
  <si>
    <t>PTA_Right_Average_0_5_4k</t>
  </si>
  <si>
    <t>PTA_Right_Average_0_25_4k</t>
  </si>
  <si>
    <t>PTA_Left_Average_1_4k</t>
  </si>
  <si>
    <t>PTA_Left_Average_0_5_1_4k</t>
  </si>
  <si>
    <t>PTA_Left_Average_0_5_4k</t>
  </si>
  <si>
    <t>PTA_Left_Average_0_25_4k</t>
  </si>
  <si>
    <t>Average rt/lt PTA</t>
  </si>
  <si>
    <t>p1</t>
  </si>
  <si>
    <t>Saudi</t>
  </si>
  <si>
    <t>Male</t>
  </si>
  <si>
    <t>Type A</t>
  </si>
  <si>
    <t>None</t>
  </si>
  <si>
    <t>p2</t>
  </si>
  <si>
    <t>Female</t>
  </si>
  <si>
    <t>p3</t>
  </si>
  <si>
    <t>p4</t>
  </si>
  <si>
    <t>p5</t>
  </si>
  <si>
    <t>p6</t>
  </si>
  <si>
    <t>Type B</t>
  </si>
  <si>
    <t>Recurrent</t>
  </si>
  <si>
    <t>Right</t>
  </si>
  <si>
    <t>Uilateral</t>
  </si>
  <si>
    <t>Chronic</t>
  </si>
  <si>
    <t>Both</t>
  </si>
  <si>
    <t>Bilateral</t>
  </si>
  <si>
    <t>Type C1</t>
  </si>
  <si>
    <t>Type C2</t>
  </si>
  <si>
    <t>Left</t>
  </si>
  <si>
    <t>Type As</t>
  </si>
  <si>
    <t>Egyptian</t>
  </si>
  <si>
    <t>lebanese</t>
  </si>
  <si>
    <t>Syrian</t>
  </si>
  <si>
    <t>OM6(Total) r1</t>
  </si>
  <si>
    <t>OM6(HaS) r1</t>
  </si>
  <si>
    <t>OM6(Total) r2</t>
  </si>
  <si>
    <t>OM6(HaS) r2</t>
  </si>
  <si>
    <t>average</t>
  </si>
  <si>
    <t>Slopes across conditions</t>
  </si>
  <si>
    <t>SRT of each word for each particpant across conditions</t>
  </si>
  <si>
    <t>Goodness of 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</si>
</sst>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9D2E6"/>
        <bgColor indexed="64"/>
      </patternFill>
    </fill>
    <fill>
      <patternFill patternType="solid">
        <fgColor rgb="FFF9D2E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2" fontId="0" fillId="7" borderId="1" xfId="0" applyNumberFormat="1" applyFill="1" applyBorder="1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165" fontId="0" fillId="0" borderId="0" xfId="0" applyNumberFormat="1"/>
    <xf numFmtId="0" fontId="0" fillId="2" borderId="0" xfId="0" applyFill="1"/>
    <xf numFmtId="0" fontId="0" fillId="3" borderId="0" xfId="0" applyFill="1"/>
    <xf numFmtId="0" fontId="1" fillId="0" borderId="1" xfId="0" applyFont="1" applyBorder="1"/>
    <xf numFmtId="0" fontId="1" fillId="11" borderId="1" xfId="0" applyFont="1" applyFill="1" applyBorder="1"/>
    <xf numFmtId="0" fontId="1" fillId="12" borderId="1" xfId="0" applyFont="1" applyFill="1" applyBorder="1"/>
    <xf numFmtId="0" fontId="1" fillId="13" borderId="1" xfId="0" applyFont="1" applyFill="1" applyBorder="1"/>
    <xf numFmtId="165" fontId="0" fillId="15" borderId="1" xfId="0" applyNumberFormat="1" applyFill="1" applyBorder="1"/>
    <xf numFmtId="165" fontId="0" fillId="3" borderId="1" xfId="0" applyNumberFormat="1" applyFill="1" applyBorder="1"/>
    <xf numFmtId="165" fontId="0" fillId="6" borderId="1" xfId="0" applyNumberFormat="1" applyFill="1" applyBorder="1"/>
    <xf numFmtId="165" fontId="0" fillId="2" borderId="1" xfId="0" applyNumberFormat="1" applyFill="1" applyBorder="1"/>
    <xf numFmtId="0" fontId="0" fillId="0" borderId="1" xfId="0" applyBorder="1"/>
    <xf numFmtId="165" fontId="0" fillId="16" borderId="1" xfId="0" applyNumberFormat="1" applyFill="1" applyBorder="1"/>
    <xf numFmtId="165" fontId="0" fillId="10" borderId="1" xfId="0" applyNumberFormat="1" applyFill="1" applyBorder="1"/>
    <xf numFmtId="0" fontId="0" fillId="9" borderId="0" xfId="0" applyFill="1" applyAlignment="1">
      <alignment horizontal="center"/>
    </xf>
    <xf numFmtId="165" fontId="0" fillId="13" borderId="1" xfId="0" applyNumberFormat="1" applyFill="1" applyBorder="1"/>
    <xf numFmtId="0" fontId="0" fillId="7" borderId="0" xfId="0" quotePrefix="1" applyFill="1"/>
    <xf numFmtId="0" fontId="0" fillId="7" borderId="0" xfId="0" applyFill="1"/>
    <xf numFmtId="0" fontId="0" fillId="3" borderId="0" xfId="0" quotePrefix="1" applyFill="1"/>
    <xf numFmtId="0" fontId="0" fillId="6" borderId="0" xfId="0" quotePrefix="1" applyFill="1"/>
    <xf numFmtId="0" fontId="0" fillId="6" borderId="0" xfId="0" applyFill="1"/>
    <xf numFmtId="0" fontId="0" fillId="17" borderId="0" xfId="0" applyFill="1"/>
    <xf numFmtId="0" fontId="3" fillId="19" borderId="2" xfId="0" applyFont="1" applyFill="1" applyBorder="1" applyAlignment="1">
      <alignment wrapText="1"/>
    </xf>
    <xf numFmtId="0" fontId="1" fillId="18" borderId="2" xfId="0" applyFont="1" applyFill="1" applyBorder="1" applyAlignment="1">
      <alignment wrapText="1"/>
    </xf>
    <xf numFmtId="0" fontId="3" fillId="20" borderId="2" xfId="0" applyFont="1" applyFill="1" applyBorder="1" applyAlignment="1">
      <alignment wrapText="1"/>
    </xf>
    <xf numFmtId="0" fontId="1" fillId="7" borderId="2" xfId="0" applyFont="1" applyFill="1" applyBorder="1" applyAlignment="1">
      <alignment wrapText="1"/>
    </xf>
    <xf numFmtId="0" fontId="1" fillId="6" borderId="2" xfId="0" applyFont="1" applyFill="1" applyBorder="1" applyAlignment="1">
      <alignment vertical="center"/>
    </xf>
    <xf numFmtId="0" fontId="1" fillId="21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14" fontId="0" fillId="0" borderId="1" xfId="0" applyNumberFormat="1" applyBorder="1"/>
    <xf numFmtId="14" fontId="0" fillId="4" borderId="1" xfId="0" applyNumberFormat="1" applyFill="1" applyBorder="1"/>
    <xf numFmtId="164" fontId="0" fillId="4" borderId="1" xfId="0" applyNumberFormat="1" applyFill="1" applyBorder="1"/>
    <xf numFmtId="0" fontId="0" fillId="18" borderId="1" xfId="0" applyFill="1" applyBorder="1"/>
    <xf numFmtId="2" fontId="0" fillId="18" borderId="1" xfId="0" applyNumberFormat="1" applyFill="1" applyBorder="1"/>
    <xf numFmtId="0" fontId="0" fillId="7" borderId="1" xfId="0" applyFill="1" applyBorder="1"/>
    <xf numFmtId="2" fontId="0" fillId="3" borderId="1" xfId="0" applyNumberFormat="1" applyFill="1" applyBorder="1"/>
    <xf numFmtId="0" fontId="0" fillId="22" borderId="1" xfId="0" applyFill="1" applyBorder="1" applyAlignment="1">
      <alignment horizontal="center"/>
    </xf>
    <xf numFmtId="0" fontId="0" fillId="15" borderId="1" xfId="0" applyFill="1" applyBorder="1"/>
    <xf numFmtId="2" fontId="0" fillId="0" borderId="1" xfId="0" applyNumberFormat="1" applyBorder="1"/>
    <xf numFmtId="2" fontId="0" fillId="4" borderId="1" xfId="0" applyNumberFormat="1" applyFill="1" applyBorder="1"/>
    <xf numFmtId="14" fontId="0" fillId="10" borderId="1" xfId="0" applyNumberFormat="1" applyFill="1" applyBorder="1"/>
    <xf numFmtId="2" fontId="0" fillId="15" borderId="1" xfId="0" applyNumberFormat="1" applyFill="1" applyBorder="1"/>
    <xf numFmtId="2" fontId="2" fillId="0" borderId="1" xfId="0" applyNumberFormat="1" applyFont="1" applyBorder="1"/>
    <xf numFmtId="2" fontId="0" fillId="6" borderId="1" xfId="0" applyNumberFormat="1" applyFill="1" applyBorder="1"/>
    <xf numFmtId="0" fontId="0" fillId="0" borderId="0" xfId="0" applyFill="1"/>
    <xf numFmtId="0" fontId="0" fillId="23" borderId="1" xfId="0" applyFill="1" applyBorder="1"/>
    <xf numFmtId="2" fontId="0" fillId="23" borderId="1" xfId="0" applyNumberFormat="1" applyFill="1" applyBorder="1"/>
    <xf numFmtId="1" fontId="1" fillId="0" borderId="0" xfId="0" applyNumberFormat="1" applyFont="1"/>
    <xf numFmtId="1" fontId="0" fillId="0" borderId="1" xfId="0" applyNumberFormat="1" applyFont="1" applyBorder="1"/>
    <xf numFmtId="1" fontId="1" fillId="0" borderId="1" xfId="0" applyNumberFormat="1" applyFont="1" applyBorder="1"/>
    <xf numFmtId="0" fontId="0" fillId="8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14" borderId="2" xfId="0" applyFont="1" applyFill="1" applyBorder="1" applyAlignment="1">
      <alignment horizontal="center" vertical="top"/>
    </xf>
    <xf numFmtId="0" fontId="1" fillId="14" borderId="3" xfId="0" applyFont="1" applyFill="1" applyBorder="1" applyAlignment="1">
      <alignment horizontal="center" vertical="top"/>
    </xf>
    <xf numFmtId="165" fontId="0" fillId="6" borderId="1" xfId="0" applyNumberForma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18" borderId="2" xfId="0" applyFont="1" applyFill="1" applyBorder="1" applyAlignment="1">
      <alignment horizontal="center" vertical="center"/>
    </xf>
    <xf numFmtId="0" fontId="1" fillId="18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18" borderId="1" xfId="0" applyFont="1" applyFill="1" applyBorder="1" applyAlignment="1">
      <alignment horizontal="center"/>
    </xf>
  </cellXfs>
  <cellStyles count="1">
    <cellStyle name="Normal" xfId="0" builtinId="0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77756-00A1-1A4D-85DE-541C714897A4}">
  <dimension ref="A1:BE27"/>
  <sheetViews>
    <sheetView workbookViewId="0">
      <selection activeCell="BE27" sqref="BE27"/>
    </sheetView>
  </sheetViews>
  <sheetFormatPr baseColWidth="10" defaultRowHeight="16" x14ac:dyDescent="0.2"/>
  <cols>
    <col min="2" max="2" width="12.6640625" bestFit="1" customWidth="1"/>
    <col min="3" max="7" width="11" bestFit="1" customWidth="1"/>
    <col min="8" max="8" width="12.6640625" bestFit="1" customWidth="1"/>
    <col min="9" max="9" width="11.6640625" bestFit="1" customWidth="1"/>
    <col min="10" max="11" width="11" bestFit="1" customWidth="1"/>
    <col min="12" max="12" width="11.6640625" bestFit="1" customWidth="1"/>
    <col min="13" max="13" width="11" bestFit="1" customWidth="1"/>
    <col min="14" max="14" width="11.33203125" bestFit="1" customWidth="1"/>
    <col min="15" max="16" width="11" bestFit="1" customWidth="1"/>
    <col min="17" max="18" width="12.33203125" bestFit="1" customWidth="1"/>
    <col min="19" max="19" width="11.33203125" bestFit="1" customWidth="1"/>
    <col min="20" max="21" width="12.33203125" bestFit="1" customWidth="1"/>
    <col min="22" max="22" width="12.6640625" bestFit="1" customWidth="1"/>
    <col min="23" max="23" width="11" bestFit="1" customWidth="1"/>
    <col min="24" max="25" width="12.33203125" bestFit="1" customWidth="1"/>
    <col min="26" max="26" width="13.33203125" bestFit="1" customWidth="1"/>
    <col min="27" max="28" width="12.33203125" bestFit="1" customWidth="1"/>
    <col min="29" max="29" width="11" bestFit="1" customWidth="1"/>
    <col min="30" max="30" width="11.33203125" bestFit="1" customWidth="1"/>
    <col min="31" max="32" width="11" bestFit="1" customWidth="1"/>
    <col min="33" max="33" width="13.33203125" bestFit="1" customWidth="1"/>
    <col min="34" max="37" width="11" bestFit="1" customWidth="1"/>
    <col min="38" max="38" width="14.33203125" bestFit="1" customWidth="1"/>
    <col min="39" max="39" width="11" bestFit="1" customWidth="1"/>
    <col min="40" max="40" width="14.33203125" bestFit="1" customWidth="1"/>
    <col min="41" max="42" width="11" bestFit="1" customWidth="1"/>
    <col min="43" max="43" width="12.33203125" bestFit="1" customWidth="1"/>
    <col min="44" max="44" width="11" bestFit="1" customWidth="1"/>
    <col min="45" max="45" width="12.33203125" bestFit="1" customWidth="1"/>
    <col min="46" max="46" width="11" bestFit="1" customWidth="1"/>
    <col min="47" max="47" width="12.33203125" bestFit="1" customWidth="1"/>
    <col min="48" max="48" width="13.33203125" bestFit="1" customWidth="1"/>
    <col min="49" max="50" width="11" bestFit="1" customWidth="1"/>
    <col min="51" max="51" width="13.33203125" bestFit="1" customWidth="1"/>
    <col min="52" max="52" width="12.6640625" bestFit="1" customWidth="1"/>
    <col min="53" max="53" width="11.6640625" bestFit="1" customWidth="1"/>
    <col min="54" max="54" width="12.6640625" bestFit="1" customWidth="1"/>
    <col min="55" max="55" width="13.33203125" bestFit="1" customWidth="1"/>
    <col min="56" max="56" width="12.33203125" bestFit="1" customWidth="1"/>
    <col min="57" max="57" width="11" bestFit="1" customWidth="1"/>
  </cols>
  <sheetData>
    <row r="1" spans="1:57" x14ac:dyDescent="0.2">
      <c r="A1" s="68" t="s">
        <v>70</v>
      </c>
      <c r="B1" s="68"/>
      <c r="C1" s="68"/>
      <c r="D1" s="68"/>
      <c r="E1" s="68"/>
      <c r="F1" s="68"/>
    </row>
    <row r="2" spans="1:57" x14ac:dyDescent="0.2">
      <c r="A2" s="27"/>
      <c r="B2" s="55" t="s">
        <v>52</v>
      </c>
      <c r="C2" s="55" t="s">
        <v>52</v>
      </c>
      <c r="D2" s="55" t="s">
        <v>52</v>
      </c>
      <c r="E2" s="55" t="s">
        <v>52</v>
      </c>
      <c r="F2" s="55" t="s">
        <v>52</v>
      </c>
      <c r="G2" s="55" t="s">
        <v>52</v>
      </c>
      <c r="H2" s="55" t="s">
        <v>52</v>
      </c>
      <c r="I2" s="55" t="s">
        <v>52</v>
      </c>
      <c r="J2" s="55" t="s">
        <v>52</v>
      </c>
      <c r="K2" s="55" t="s">
        <v>52</v>
      </c>
      <c r="L2" s="55" t="s">
        <v>52</v>
      </c>
      <c r="M2" s="55" t="s">
        <v>52</v>
      </c>
      <c r="N2" s="55" t="s">
        <v>52</v>
      </c>
      <c r="O2" s="55" t="s">
        <v>52</v>
      </c>
      <c r="P2" s="9" t="s">
        <v>53</v>
      </c>
      <c r="Q2" s="9" t="s">
        <v>53</v>
      </c>
      <c r="R2" s="9" t="s">
        <v>53</v>
      </c>
      <c r="S2" s="9" t="s">
        <v>53</v>
      </c>
      <c r="T2" s="9" t="s">
        <v>53</v>
      </c>
      <c r="U2" s="9" t="s">
        <v>53</v>
      </c>
      <c r="V2" s="9" t="s">
        <v>53</v>
      </c>
      <c r="W2" s="9" t="s">
        <v>53</v>
      </c>
      <c r="X2" s="9" t="s">
        <v>53</v>
      </c>
      <c r="Y2" s="9" t="s">
        <v>53</v>
      </c>
      <c r="Z2" s="9" t="s">
        <v>53</v>
      </c>
      <c r="AA2" s="9" t="s">
        <v>53</v>
      </c>
      <c r="AB2" s="9" t="s">
        <v>53</v>
      </c>
      <c r="AC2" s="9" t="s">
        <v>53</v>
      </c>
      <c r="AD2" s="8" t="s">
        <v>54</v>
      </c>
      <c r="AE2" s="8" t="s">
        <v>54</v>
      </c>
      <c r="AF2" s="8" t="s">
        <v>54</v>
      </c>
      <c r="AG2" s="8" t="s">
        <v>54</v>
      </c>
      <c r="AH2" s="8" t="s">
        <v>54</v>
      </c>
      <c r="AI2" s="8" t="s">
        <v>54</v>
      </c>
      <c r="AJ2" s="8" t="s">
        <v>54</v>
      </c>
      <c r="AK2" s="8" t="s">
        <v>54</v>
      </c>
      <c r="AL2" s="8" t="s">
        <v>54</v>
      </c>
      <c r="AM2" s="8" t="s">
        <v>54</v>
      </c>
      <c r="AN2" s="8" t="s">
        <v>54</v>
      </c>
      <c r="AO2" s="8" t="s">
        <v>54</v>
      </c>
      <c r="AP2" s="8" t="s">
        <v>54</v>
      </c>
      <c r="AQ2" s="8" t="s">
        <v>54</v>
      </c>
      <c r="AR2" s="11" t="s">
        <v>55</v>
      </c>
      <c r="AS2" s="11" t="s">
        <v>55</v>
      </c>
      <c r="AT2" s="11" t="s">
        <v>55</v>
      </c>
      <c r="AU2" s="11" t="s">
        <v>55</v>
      </c>
      <c r="AV2" s="11" t="s">
        <v>55</v>
      </c>
      <c r="AW2" s="11" t="s">
        <v>55</v>
      </c>
      <c r="AX2" s="11" t="s">
        <v>55</v>
      </c>
      <c r="AY2" s="11" t="s">
        <v>55</v>
      </c>
      <c r="AZ2" s="11" t="s">
        <v>55</v>
      </c>
      <c r="BA2" s="11" t="s">
        <v>55</v>
      </c>
      <c r="BB2" s="11" t="s">
        <v>55</v>
      </c>
      <c r="BC2" s="11" t="s">
        <v>55</v>
      </c>
      <c r="BD2" s="11" t="s">
        <v>55</v>
      </c>
      <c r="BE2" s="11" t="s">
        <v>55</v>
      </c>
    </row>
    <row r="3" spans="1:57" x14ac:dyDescent="0.2">
      <c r="A3" s="27"/>
      <c r="B3" s="55" t="s">
        <v>26</v>
      </c>
      <c r="C3" s="55" t="s">
        <v>27</v>
      </c>
      <c r="D3" s="55" t="s">
        <v>28</v>
      </c>
      <c r="E3" s="55" t="s">
        <v>29</v>
      </c>
      <c r="F3" s="55" t="s">
        <v>30</v>
      </c>
      <c r="G3" s="55" t="s">
        <v>31</v>
      </c>
      <c r="H3" s="55" t="s">
        <v>32</v>
      </c>
      <c r="I3" s="55" t="s">
        <v>33</v>
      </c>
      <c r="J3" s="55" t="s">
        <v>34</v>
      </c>
      <c r="K3" s="55" t="s">
        <v>35</v>
      </c>
      <c r="L3" s="55" t="s">
        <v>36</v>
      </c>
      <c r="M3" s="55" t="s">
        <v>37</v>
      </c>
      <c r="N3" s="55" t="s">
        <v>38</v>
      </c>
      <c r="O3" s="55" t="s">
        <v>39</v>
      </c>
      <c r="P3" s="9" t="s">
        <v>26</v>
      </c>
      <c r="Q3" s="9" t="s">
        <v>27</v>
      </c>
      <c r="R3" s="9" t="s">
        <v>28</v>
      </c>
      <c r="S3" s="9" t="s">
        <v>29</v>
      </c>
      <c r="T3" s="9" t="s">
        <v>30</v>
      </c>
      <c r="U3" s="9" t="s">
        <v>31</v>
      </c>
      <c r="V3" s="9" t="s">
        <v>32</v>
      </c>
      <c r="W3" s="9" t="s">
        <v>33</v>
      </c>
      <c r="X3" s="9" t="s">
        <v>34</v>
      </c>
      <c r="Y3" s="9" t="s">
        <v>35</v>
      </c>
      <c r="Z3" s="9" t="s">
        <v>36</v>
      </c>
      <c r="AA3" s="9" t="s">
        <v>37</v>
      </c>
      <c r="AB3" s="9" t="s">
        <v>38</v>
      </c>
      <c r="AC3" s="9" t="s">
        <v>39</v>
      </c>
      <c r="AD3" s="8" t="s">
        <v>26</v>
      </c>
      <c r="AE3" s="8" t="s">
        <v>27</v>
      </c>
      <c r="AF3" s="8" t="s">
        <v>28</v>
      </c>
      <c r="AG3" s="8" t="s">
        <v>29</v>
      </c>
      <c r="AH3" s="8" t="s">
        <v>30</v>
      </c>
      <c r="AI3" s="8" t="s">
        <v>31</v>
      </c>
      <c r="AJ3" s="8" t="s">
        <v>32</v>
      </c>
      <c r="AK3" s="8" t="s">
        <v>33</v>
      </c>
      <c r="AL3" s="8" t="s">
        <v>34</v>
      </c>
      <c r="AM3" s="8" t="s">
        <v>35</v>
      </c>
      <c r="AN3" s="8" t="s">
        <v>36</v>
      </c>
      <c r="AO3" s="8" t="s">
        <v>37</v>
      </c>
      <c r="AP3" s="8" t="s">
        <v>38</v>
      </c>
      <c r="AQ3" s="8" t="s">
        <v>39</v>
      </c>
      <c r="AR3" s="11" t="s">
        <v>26</v>
      </c>
      <c r="AS3" s="11" t="s">
        <v>27</v>
      </c>
      <c r="AT3" s="11" t="s">
        <v>28</v>
      </c>
      <c r="AU3" s="11" t="s">
        <v>29</v>
      </c>
      <c r="AV3" s="11" t="s">
        <v>30</v>
      </c>
      <c r="AW3" s="11" t="s">
        <v>31</v>
      </c>
      <c r="AX3" s="11" t="s">
        <v>32</v>
      </c>
      <c r="AY3" s="11" t="s">
        <v>33</v>
      </c>
      <c r="AZ3" s="11" t="s">
        <v>34</v>
      </c>
      <c r="BA3" s="11" t="s">
        <v>35</v>
      </c>
      <c r="BB3" s="11" t="s">
        <v>36</v>
      </c>
      <c r="BC3" s="11" t="s">
        <v>37</v>
      </c>
      <c r="BD3" s="11" t="s">
        <v>38</v>
      </c>
      <c r="BE3" s="11" t="s">
        <v>39</v>
      </c>
    </row>
    <row r="4" spans="1:57" x14ac:dyDescent="0.2">
      <c r="A4" s="27"/>
      <c r="B4" s="55" t="s">
        <v>56</v>
      </c>
      <c r="C4" s="55" t="s">
        <v>57</v>
      </c>
      <c r="D4" s="55" t="s">
        <v>58</v>
      </c>
      <c r="E4" s="55" t="s">
        <v>59</v>
      </c>
      <c r="F4" s="55" t="s">
        <v>60</v>
      </c>
      <c r="G4" s="55" t="s">
        <v>61</v>
      </c>
      <c r="H4" s="55" t="s">
        <v>62</v>
      </c>
      <c r="I4" s="55" t="s">
        <v>63</v>
      </c>
      <c r="J4" s="55" t="s">
        <v>64</v>
      </c>
      <c r="K4" s="55" t="s">
        <v>65</v>
      </c>
      <c r="L4" s="55" t="s">
        <v>66</v>
      </c>
      <c r="M4" s="55" t="s">
        <v>67</v>
      </c>
      <c r="N4" s="55" t="s">
        <v>68</v>
      </c>
      <c r="O4" s="55" t="s">
        <v>69</v>
      </c>
      <c r="P4" s="9" t="s">
        <v>56</v>
      </c>
      <c r="Q4" s="9" t="s">
        <v>57</v>
      </c>
      <c r="R4" s="9" t="s">
        <v>58</v>
      </c>
      <c r="S4" s="9" t="s">
        <v>59</v>
      </c>
      <c r="T4" s="9" t="s">
        <v>60</v>
      </c>
      <c r="U4" s="9" t="s">
        <v>61</v>
      </c>
      <c r="V4" s="9" t="s">
        <v>62</v>
      </c>
      <c r="W4" s="9" t="s">
        <v>63</v>
      </c>
      <c r="X4" s="9" t="s">
        <v>64</v>
      </c>
      <c r="Y4" s="9" t="s">
        <v>65</v>
      </c>
      <c r="Z4" s="9" t="s">
        <v>66</v>
      </c>
      <c r="AA4" s="9" t="s">
        <v>67</v>
      </c>
      <c r="AB4" s="9" t="s">
        <v>68</v>
      </c>
      <c r="AC4" s="9" t="s">
        <v>69</v>
      </c>
      <c r="AD4" s="8" t="s">
        <v>56</v>
      </c>
      <c r="AE4" s="8" t="s">
        <v>57</v>
      </c>
      <c r="AF4" s="8" t="s">
        <v>58</v>
      </c>
      <c r="AG4" s="8" t="s">
        <v>59</v>
      </c>
      <c r="AH4" s="8" t="s">
        <v>60</v>
      </c>
      <c r="AI4" s="8" t="s">
        <v>61</v>
      </c>
      <c r="AJ4" s="8" t="s">
        <v>62</v>
      </c>
      <c r="AK4" s="8" t="s">
        <v>63</v>
      </c>
      <c r="AL4" s="8" t="s">
        <v>64</v>
      </c>
      <c r="AM4" s="8" t="s">
        <v>65</v>
      </c>
      <c r="AN4" s="8" t="s">
        <v>66</v>
      </c>
      <c r="AO4" s="8" t="s">
        <v>67</v>
      </c>
      <c r="AP4" s="8" t="s">
        <v>68</v>
      </c>
      <c r="AQ4" s="8" t="s">
        <v>69</v>
      </c>
      <c r="AR4" s="11" t="s">
        <v>56</v>
      </c>
      <c r="AS4" s="11" t="s">
        <v>57</v>
      </c>
      <c r="AT4" s="11" t="s">
        <v>58</v>
      </c>
      <c r="AU4" s="11" t="s">
        <v>59</v>
      </c>
      <c r="AV4" s="11" t="s">
        <v>60</v>
      </c>
      <c r="AW4" s="11" t="s">
        <v>61</v>
      </c>
      <c r="AX4" s="11" t="s">
        <v>62</v>
      </c>
      <c r="AY4" s="11" t="s">
        <v>63</v>
      </c>
      <c r="AZ4" s="11" t="s">
        <v>64</v>
      </c>
      <c r="BA4" s="11" t="s">
        <v>65</v>
      </c>
      <c r="BB4" s="11" t="s">
        <v>66</v>
      </c>
      <c r="BC4" s="11" t="s">
        <v>67</v>
      </c>
      <c r="BD4" s="11" t="s">
        <v>68</v>
      </c>
      <c r="BE4" s="11" t="s">
        <v>69</v>
      </c>
    </row>
    <row r="5" spans="1:57" x14ac:dyDescent="0.2">
      <c r="A5" s="27" t="s">
        <v>155</v>
      </c>
      <c r="B5" s="55" t="str">
        <f>CONCATENATE(B2,"_",B4)</f>
        <v>C1_w1</v>
      </c>
      <c r="C5" s="55" t="str">
        <f t="shared" ref="C5:BE5" si="0">CONCATENATE(C2,"_",C4)</f>
        <v>C1_w2</v>
      </c>
      <c r="D5" s="55" t="str">
        <f t="shared" si="0"/>
        <v>C1_w3</v>
      </c>
      <c r="E5" s="55" t="str">
        <f t="shared" si="0"/>
        <v>C1_w4</v>
      </c>
      <c r="F5" s="55" t="str">
        <f t="shared" si="0"/>
        <v>C1_w5</v>
      </c>
      <c r="G5" s="55" t="str">
        <f t="shared" si="0"/>
        <v>C1_w6</v>
      </c>
      <c r="H5" s="55" t="str">
        <f t="shared" si="0"/>
        <v>C1_w7</v>
      </c>
      <c r="I5" s="55" t="str">
        <f t="shared" si="0"/>
        <v>C1_w8</v>
      </c>
      <c r="J5" s="55" t="str">
        <f t="shared" si="0"/>
        <v>C1_w9</v>
      </c>
      <c r="K5" s="55" t="str">
        <f t="shared" si="0"/>
        <v>C1_w10</v>
      </c>
      <c r="L5" s="55" t="str">
        <f t="shared" si="0"/>
        <v>C1_w11</v>
      </c>
      <c r="M5" s="55" t="str">
        <f t="shared" si="0"/>
        <v>C1_w12</v>
      </c>
      <c r="N5" s="55" t="str">
        <f t="shared" si="0"/>
        <v>C1_w13</v>
      </c>
      <c r="O5" s="55" t="str">
        <f t="shared" si="0"/>
        <v>C1_w14</v>
      </c>
      <c r="P5" s="9" t="str">
        <f t="shared" si="0"/>
        <v>C2_w1</v>
      </c>
      <c r="Q5" s="9" t="str">
        <f t="shared" si="0"/>
        <v>C2_w2</v>
      </c>
      <c r="R5" s="9" t="str">
        <f t="shared" si="0"/>
        <v>C2_w3</v>
      </c>
      <c r="S5" s="9" t="str">
        <f t="shared" si="0"/>
        <v>C2_w4</v>
      </c>
      <c r="T5" s="9" t="str">
        <f t="shared" si="0"/>
        <v>C2_w5</v>
      </c>
      <c r="U5" s="9" t="str">
        <f t="shared" si="0"/>
        <v>C2_w6</v>
      </c>
      <c r="V5" s="9" t="str">
        <f t="shared" si="0"/>
        <v>C2_w7</v>
      </c>
      <c r="W5" s="9" t="str">
        <f t="shared" si="0"/>
        <v>C2_w8</v>
      </c>
      <c r="X5" s="9" t="str">
        <f t="shared" si="0"/>
        <v>C2_w9</v>
      </c>
      <c r="Y5" s="9" t="str">
        <f t="shared" si="0"/>
        <v>C2_w10</v>
      </c>
      <c r="Z5" s="9" t="str">
        <f t="shared" si="0"/>
        <v>C2_w11</v>
      </c>
      <c r="AA5" s="9" t="str">
        <f t="shared" si="0"/>
        <v>C2_w12</v>
      </c>
      <c r="AB5" s="9" t="str">
        <f t="shared" si="0"/>
        <v>C2_w13</v>
      </c>
      <c r="AC5" s="9" t="str">
        <f t="shared" si="0"/>
        <v>C2_w14</v>
      </c>
      <c r="AD5" s="8" t="str">
        <f t="shared" si="0"/>
        <v>C3_w1</v>
      </c>
      <c r="AE5" s="8" t="str">
        <f t="shared" si="0"/>
        <v>C3_w2</v>
      </c>
      <c r="AF5" s="8" t="str">
        <f t="shared" si="0"/>
        <v>C3_w3</v>
      </c>
      <c r="AG5" s="8" t="str">
        <f t="shared" si="0"/>
        <v>C3_w4</v>
      </c>
      <c r="AH5" s="8" t="str">
        <f t="shared" si="0"/>
        <v>C3_w5</v>
      </c>
      <c r="AI5" s="8" t="str">
        <f t="shared" si="0"/>
        <v>C3_w6</v>
      </c>
      <c r="AJ5" s="8" t="str">
        <f t="shared" si="0"/>
        <v>C3_w7</v>
      </c>
      <c r="AK5" s="8" t="str">
        <f t="shared" si="0"/>
        <v>C3_w8</v>
      </c>
      <c r="AL5" s="8" t="str">
        <f t="shared" si="0"/>
        <v>C3_w9</v>
      </c>
      <c r="AM5" s="8" t="str">
        <f t="shared" si="0"/>
        <v>C3_w10</v>
      </c>
      <c r="AN5" s="8" t="str">
        <f t="shared" si="0"/>
        <v>C3_w11</v>
      </c>
      <c r="AO5" s="8" t="str">
        <f t="shared" si="0"/>
        <v>C3_w12</v>
      </c>
      <c r="AP5" s="8" t="str">
        <f t="shared" si="0"/>
        <v>C3_w13</v>
      </c>
      <c r="AQ5" s="8" t="str">
        <f t="shared" si="0"/>
        <v>C3_w14</v>
      </c>
      <c r="AR5" s="11" t="str">
        <f t="shared" si="0"/>
        <v>C4_w1</v>
      </c>
      <c r="AS5" s="11" t="str">
        <f t="shared" si="0"/>
        <v>C4_w2</v>
      </c>
      <c r="AT5" s="11" t="str">
        <f t="shared" si="0"/>
        <v>C4_w3</v>
      </c>
      <c r="AU5" s="11" t="str">
        <f t="shared" si="0"/>
        <v>C4_w4</v>
      </c>
      <c r="AV5" s="11" t="str">
        <f t="shared" si="0"/>
        <v>C4_w5</v>
      </c>
      <c r="AW5" s="11" t="str">
        <f t="shared" si="0"/>
        <v>C4_w6</v>
      </c>
      <c r="AX5" s="11" t="str">
        <f t="shared" si="0"/>
        <v>C4_w7</v>
      </c>
      <c r="AY5" s="11" t="str">
        <f t="shared" si="0"/>
        <v>C4_w8</v>
      </c>
      <c r="AZ5" s="11" t="str">
        <f t="shared" si="0"/>
        <v>C4_w9</v>
      </c>
      <c r="BA5" s="11" t="str">
        <f t="shared" si="0"/>
        <v>C4_w10</v>
      </c>
      <c r="BB5" s="11" t="str">
        <f t="shared" si="0"/>
        <v>C4_w11</v>
      </c>
      <c r="BC5" s="11" t="str">
        <f t="shared" si="0"/>
        <v>C4_w12</v>
      </c>
      <c r="BD5" s="11" t="str">
        <f t="shared" si="0"/>
        <v>C4_w13</v>
      </c>
      <c r="BE5" s="11" t="str">
        <f t="shared" si="0"/>
        <v>C4_w14</v>
      </c>
    </row>
    <row r="6" spans="1:57" x14ac:dyDescent="0.2">
      <c r="A6" s="27">
        <v>8</v>
      </c>
      <c r="B6" s="59">
        <v>8.0228530108895093</v>
      </c>
      <c r="C6" s="59">
        <v>9.6003156315311209</v>
      </c>
      <c r="D6" s="59">
        <v>7.4780981639137298</v>
      </c>
      <c r="E6" s="59">
        <v>10.949176010707101</v>
      </c>
      <c r="F6" s="59">
        <v>5.6320447603124002</v>
      </c>
      <c r="G6" s="59">
        <v>8.9345842481102107</v>
      </c>
      <c r="H6" s="59">
        <v>19.861273504842501</v>
      </c>
      <c r="I6" s="59">
        <v>9.9377585792788103</v>
      </c>
      <c r="J6" s="59">
        <v>12.5997914454239</v>
      </c>
      <c r="K6" s="59">
        <v>7.7288676946375903</v>
      </c>
      <c r="L6" s="59">
        <v>14.597798844567899</v>
      </c>
      <c r="M6" s="59">
        <v>16.024641382220299</v>
      </c>
      <c r="N6" s="59">
        <v>7.3616609551517298</v>
      </c>
      <c r="O6" s="59">
        <v>12.0400113110214</v>
      </c>
      <c r="P6" s="57">
        <v>15.6024157660447</v>
      </c>
      <c r="Q6" s="57">
        <v>13.525404962552599</v>
      </c>
      <c r="R6" s="57">
        <v>8.3470920740135206</v>
      </c>
      <c r="S6" s="57">
        <v>17.290888606016001</v>
      </c>
      <c r="T6" s="57">
        <v>10.689937174802701</v>
      </c>
      <c r="U6" s="57">
        <v>14.022541950030901</v>
      </c>
      <c r="V6" s="57">
        <v>20.804419746928001</v>
      </c>
      <c r="W6" s="57">
        <v>15.7408629957814</v>
      </c>
      <c r="X6" s="57">
        <v>17.594368802528098</v>
      </c>
      <c r="Y6" s="57">
        <v>15.5775443106883</v>
      </c>
      <c r="Z6" s="57">
        <v>17.592363791438899</v>
      </c>
      <c r="AA6" s="57">
        <v>21.9090838136051</v>
      </c>
      <c r="AB6" s="57">
        <v>15.903795783559801</v>
      </c>
      <c r="AC6" s="57">
        <v>16.750850861088399</v>
      </c>
      <c r="AD6" s="53">
        <v>18.533180979732201</v>
      </c>
      <c r="AE6" s="53">
        <v>17.3616185488073</v>
      </c>
      <c r="AF6" s="53">
        <v>11.1741449234109</v>
      </c>
      <c r="AG6" s="53">
        <v>18.325579401197601</v>
      </c>
      <c r="AH6" s="53">
        <v>16.752408856054299</v>
      </c>
      <c r="AI6" s="53">
        <v>14.372650757448501</v>
      </c>
      <c r="AJ6" s="53">
        <v>18.552260538366799</v>
      </c>
      <c r="AK6" s="53">
        <v>18.540779366824101</v>
      </c>
      <c r="AL6" s="53">
        <v>20.750855941518999</v>
      </c>
      <c r="AM6" s="53">
        <v>20.3343731247334</v>
      </c>
      <c r="AN6" s="53">
        <v>21.9358546342838</v>
      </c>
      <c r="AO6" s="53">
        <v>23.270378944650702</v>
      </c>
      <c r="AP6" s="53">
        <v>18.997671546339099</v>
      </c>
      <c r="AQ6" s="53">
        <v>20.037272144046799</v>
      </c>
      <c r="AR6" s="61">
        <v>26.8705135451163</v>
      </c>
      <c r="AS6" s="61">
        <v>14.700686313072699</v>
      </c>
      <c r="AT6" s="61">
        <v>17.786946398759699</v>
      </c>
      <c r="AU6" s="61">
        <v>22.049973447543799</v>
      </c>
      <c r="AV6" s="61">
        <v>21.1983541468448</v>
      </c>
      <c r="AW6" s="61">
        <v>18.003511087042298</v>
      </c>
      <c r="AX6" s="61">
        <v>28.9306065497818</v>
      </c>
      <c r="AY6" s="61">
        <v>19.3943864984332</v>
      </c>
      <c r="AZ6" s="61">
        <v>33.431620868481602</v>
      </c>
      <c r="BA6" s="61">
        <v>25.691193628268501</v>
      </c>
      <c r="BB6" s="61">
        <v>28.104076826360799</v>
      </c>
      <c r="BC6" s="61">
        <v>29.155190378265299</v>
      </c>
      <c r="BD6" s="61">
        <v>25.693201068192099</v>
      </c>
      <c r="BE6" s="61">
        <v>25.919290872121699</v>
      </c>
    </row>
    <row r="7" spans="1:57" x14ac:dyDescent="0.2">
      <c r="A7" s="27">
        <v>9</v>
      </c>
      <c r="B7" s="59">
        <v>6.8969731113553499</v>
      </c>
      <c r="C7" s="59">
        <v>2.0584487262264202</v>
      </c>
      <c r="D7" s="59">
        <v>1.39583590269089</v>
      </c>
      <c r="E7" s="59">
        <v>8.4325685815704503</v>
      </c>
      <c r="F7" s="59">
        <v>2.3470227594924</v>
      </c>
      <c r="G7" s="59">
        <v>4.0665916227746202</v>
      </c>
      <c r="H7" s="59">
        <v>7.01561363718863</v>
      </c>
      <c r="I7" s="59">
        <v>8.8372302768612307</v>
      </c>
      <c r="J7" s="59">
        <v>5.6320447603124002</v>
      </c>
      <c r="K7" s="59">
        <v>5.0736928310579499</v>
      </c>
      <c r="L7" s="59">
        <v>9.0618255814837205</v>
      </c>
      <c r="M7" s="59">
        <v>4.67453747463078</v>
      </c>
      <c r="N7" s="59">
        <v>-12.9238635095254</v>
      </c>
      <c r="O7" s="59">
        <v>5.5571420759342196</v>
      </c>
      <c r="P7" s="57">
        <v>14.1868572650595</v>
      </c>
      <c r="Q7" s="57">
        <v>7.7749465606233903</v>
      </c>
      <c r="R7" s="57">
        <v>-112.468961867235</v>
      </c>
      <c r="S7" s="57">
        <v>16.148746683233099</v>
      </c>
      <c r="T7" s="57">
        <v>7.39577690586448</v>
      </c>
      <c r="U7" s="57">
        <v>11.8380538297094</v>
      </c>
      <c r="V7" s="57">
        <v>9.9585330892724002</v>
      </c>
      <c r="W7" s="57">
        <v>11.5681861584606</v>
      </c>
      <c r="X7" s="57">
        <v>13.594863460272499</v>
      </c>
      <c r="Y7" s="57">
        <v>9.9605625708840897</v>
      </c>
      <c r="Z7" s="57">
        <v>15.1509005094464</v>
      </c>
      <c r="AA7" s="57">
        <v>9.7447600625633992</v>
      </c>
      <c r="AB7" s="57">
        <v>-9.9638969114443601</v>
      </c>
      <c r="AC7" s="57">
        <v>12.660351572118</v>
      </c>
      <c r="AD7" s="53">
        <v>17.365588125080698</v>
      </c>
      <c r="AE7" s="53">
        <v>11.395804872633899</v>
      </c>
      <c r="AF7" s="53">
        <v>-2.2548388671874999</v>
      </c>
      <c r="AG7" s="53">
        <v>19.537900057689399</v>
      </c>
      <c r="AH7" s="53">
        <v>-2.2548388671874999</v>
      </c>
      <c r="AI7" s="53">
        <v>14.372650757448501</v>
      </c>
      <c r="AJ7" s="53">
        <v>15.2511877595252</v>
      </c>
      <c r="AK7" s="53">
        <v>14.6745660197913</v>
      </c>
      <c r="AL7" s="53">
        <v>12.860175647948401</v>
      </c>
      <c r="AM7" s="53">
        <v>16.364912002168801</v>
      </c>
      <c r="AN7" s="53">
        <v>14.786964047179101</v>
      </c>
      <c r="AO7" s="53">
        <v>11.7754544982027</v>
      </c>
      <c r="AP7" s="53">
        <v>11.1741449234109</v>
      </c>
      <c r="AQ7" s="53">
        <v>14.855041153504899</v>
      </c>
      <c r="AR7" s="61">
        <v>23.5116519449512</v>
      </c>
      <c r="AS7" s="61">
        <v>15.347067309150299</v>
      </c>
      <c r="AT7" s="61">
        <v>11.8118165057405</v>
      </c>
      <c r="AU7" s="61">
        <v>20.5794962453542</v>
      </c>
      <c r="AV7" s="61">
        <v>18.839233143040001</v>
      </c>
      <c r="AW7" s="61">
        <v>19.4130396059766</v>
      </c>
      <c r="AX7" s="61">
        <v>11.796580001566101</v>
      </c>
      <c r="AY7" s="61">
        <v>15.7801764063689</v>
      </c>
      <c r="AZ7" s="61">
        <v>23.295303889622701</v>
      </c>
      <c r="BA7" s="61">
        <v>25.204337149045799</v>
      </c>
      <c r="BB7" s="61">
        <v>25.1646418826817</v>
      </c>
      <c r="BC7" s="61">
        <v>20.075403117783701</v>
      </c>
      <c r="BD7" s="61">
        <v>20.558857001641201</v>
      </c>
      <c r="BE7" s="61">
        <v>22.7988298005261</v>
      </c>
    </row>
    <row r="8" spans="1:57" x14ac:dyDescent="0.2">
      <c r="A8" s="27">
        <v>10</v>
      </c>
      <c r="B8" s="59">
        <v>14.122811759127799</v>
      </c>
      <c r="C8" s="59">
        <v>11.033453510830199</v>
      </c>
      <c r="D8" s="59">
        <v>9.7410997510698305</v>
      </c>
      <c r="E8" s="59">
        <v>12.681873725121299</v>
      </c>
      <c r="F8" s="59">
        <v>10.334449806785701</v>
      </c>
      <c r="G8" s="59">
        <v>9.6540486037984508</v>
      </c>
      <c r="H8" s="59">
        <v>30.6</v>
      </c>
      <c r="I8" s="59">
        <v>10.8323193824474</v>
      </c>
      <c r="J8" s="59">
        <v>12.3619903760328</v>
      </c>
      <c r="K8" s="59">
        <v>8.9976916007402004</v>
      </c>
      <c r="L8" s="59">
        <v>16.099458157849199</v>
      </c>
      <c r="M8" s="59">
        <v>12.229534968146799</v>
      </c>
      <c r="N8" s="59">
        <v>10.695868403239199</v>
      </c>
      <c r="O8" s="59">
        <v>12.016714327313499</v>
      </c>
      <c r="P8" s="57">
        <v>10.3504522273267</v>
      </c>
      <c r="Q8" s="57">
        <v>-112.468961867235</v>
      </c>
      <c r="R8" s="57">
        <v>-112.468961867235</v>
      </c>
      <c r="S8" s="57">
        <v>-10.586313870964</v>
      </c>
      <c r="T8" s="57">
        <v>-112.468961867235</v>
      </c>
      <c r="U8" s="57">
        <v>-112.468961867235</v>
      </c>
      <c r="V8" s="57">
        <v>3944.3548136006698</v>
      </c>
      <c r="W8" s="57">
        <v>7.39577690586448</v>
      </c>
      <c r="X8" s="57">
        <v>-109.60449675938899</v>
      </c>
      <c r="Y8" s="57">
        <v>-112.468961867235</v>
      </c>
      <c r="Z8" s="57">
        <v>-2377.1344044505299</v>
      </c>
      <c r="AA8" s="57">
        <v>3.3726329015133998</v>
      </c>
      <c r="AB8" s="57">
        <v>-112.468961867235</v>
      </c>
      <c r="AC8" s="57">
        <v>9.5943935207797999</v>
      </c>
      <c r="AD8" s="53">
        <v>-15.801848733939901</v>
      </c>
      <c r="AE8" s="53">
        <v>-2.2548388671874999</v>
      </c>
      <c r="AF8" s="53">
        <v>-2.2548388671874999</v>
      </c>
      <c r="AG8" s="53">
        <v>-2.2548388671874999</v>
      </c>
      <c r="AH8" s="53">
        <v>11.395804872633899</v>
      </c>
      <c r="AI8" s="53">
        <v>8.7952902419024301</v>
      </c>
      <c r="AJ8" s="53">
        <v>16.105246604184298</v>
      </c>
      <c r="AK8" s="53">
        <v>-2.2548388671874999</v>
      </c>
      <c r="AL8" s="53">
        <v>-10864.311162919799</v>
      </c>
      <c r="AM8" s="53">
        <v>0.42069141847752001</v>
      </c>
      <c r="AN8" s="53">
        <v>-15538.8283162851</v>
      </c>
      <c r="AO8" s="53">
        <v>12.473672649085801</v>
      </c>
      <c r="AP8" s="53">
        <v>-2.2548388671874999</v>
      </c>
      <c r="AQ8" s="53">
        <v>11.657431500212599</v>
      </c>
      <c r="AR8" s="61">
        <v>29.4769346667482</v>
      </c>
      <c r="AS8" s="61">
        <v>20.361652906410299</v>
      </c>
      <c r="AT8" s="61">
        <v>20.872040335405298</v>
      </c>
      <c r="AU8" s="61">
        <v>28.518105198466099</v>
      </c>
      <c r="AV8" s="61">
        <v>20.015609984511499</v>
      </c>
      <c r="AW8" s="61">
        <v>20.4253727791043</v>
      </c>
      <c r="AX8" s="61">
        <v>43.6</v>
      </c>
      <c r="AY8" s="61">
        <v>19.313200245053299</v>
      </c>
      <c r="AZ8" s="61">
        <v>28.480353262926599</v>
      </c>
      <c r="BA8" s="61">
        <v>535.78516382542898</v>
      </c>
      <c r="BB8" s="61">
        <v>43.6</v>
      </c>
      <c r="BC8" s="61">
        <v>21.078829382179201</v>
      </c>
      <c r="BD8" s="61">
        <v>21.064833808482401</v>
      </c>
      <c r="BE8" s="61">
        <v>29.099794010309299</v>
      </c>
    </row>
    <row r="9" spans="1:57" x14ac:dyDescent="0.2">
      <c r="A9" s="27">
        <v>12</v>
      </c>
      <c r="B9" s="59">
        <v>14.1237304687501</v>
      </c>
      <c r="C9" s="59">
        <v>2.4736451764025</v>
      </c>
      <c r="D9" s="59">
        <v>2.4736451764025</v>
      </c>
      <c r="E9" s="59">
        <v>4.1394066173287998</v>
      </c>
      <c r="F9" s="59">
        <v>7.5612558849902101</v>
      </c>
      <c r="G9" s="59">
        <v>4.5145707296795203</v>
      </c>
      <c r="H9" s="59">
        <v>9.2451429927428705</v>
      </c>
      <c r="I9" s="59">
        <v>8.9401367410309103</v>
      </c>
      <c r="J9" s="59">
        <v>7.1942279954250203</v>
      </c>
      <c r="K9" s="59">
        <v>5.9865745798227898</v>
      </c>
      <c r="L9" s="59">
        <v>14.1237304687501</v>
      </c>
      <c r="M9" s="59">
        <v>11.5943682867743</v>
      </c>
      <c r="N9" s="59">
        <v>7.98188144447795</v>
      </c>
      <c r="O9" s="59">
        <v>9.4524093948357795</v>
      </c>
      <c r="P9" s="57">
        <v>14.504184738213199</v>
      </c>
      <c r="Q9" s="57">
        <v>7.39577690586448</v>
      </c>
      <c r="R9" s="57">
        <v>7.39577690586448</v>
      </c>
      <c r="S9" s="57">
        <v>7.39577690586448</v>
      </c>
      <c r="T9" s="57">
        <v>8.3470920740135206</v>
      </c>
      <c r="U9" s="57">
        <v>9.4011900226990193</v>
      </c>
      <c r="V9" s="57">
        <v>13.2268566516499</v>
      </c>
      <c r="W9" s="57">
        <v>9.6004204442450192</v>
      </c>
      <c r="X9" s="57">
        <v>13.278333993012399</v>
      </c>
      <c r="Y9" s="57">
        <v>12.5460903464735</v>
      </c>
      <c r="Z9" s="57">
        <v>14.290104616357601</v>
      </c>
      <c r="AA9" s="57">
        <v>12.041015646259901</v>
      </c>
      <c r="AB9" s="57">
        <v>8.4736102758173999</v>
      </c>
      <c r="AC9" s="57">
        <v>12.6766504939787</v>
      </c>
      <c r="AD9" s="53">
        <v>17.412510453394901</v>
      </c>
      <c r="AE9" s="53">
        <v>-2.2548388671874999</v>
      </c>
      <c r="AF9" s="53">
        <v>-2.2548388671874999</v>
      </c>
      <c r="AG9" s="53">
        <v>-6.5862915104250499</v>
      </c>
      <c r="AH9" s="53">
        <v>12.347247380911201</v>
      </c>
      <c r="AI9" s="53">
        <v>11.1741449234109</v>
      </c>
      <c r="AJ9" s="53">
        <v>16.7643168977262</v>
      </c>
      <c r="AK9" s="53">
        <v>11.1741449234109</v>
      </c>
      <c r="AL9" s="53">
        <v>17.749057201586002</v>
      </c>
      <c r="AM9" s="53">
        <v>19.180390852984399</v>
      </c>
      <c r="AN9" s="53">
        <v>17.727155388061401</v>
      </c>
      <c r="AO9" s="53">
        <v>16.560946825915799</v>
      </c>
      <c r="AP9" s="53">
        <v>10.003665267718301</v>
      </c>
      <c r="AQ9" s="53">
        <v>16.477086179156199</v>
      </c>
      <c r="AR9" s="61">
        <v>20.950087326275099</v>
      </c>
      <c r="AS9" s="61">
        <v>14.1741929935486</v>
      </c>
      <c r="AT9" s="61">
        <v>15.506784521319901</v>
      </c>
      <c r="AU9" s="61">
        <v>15.7801764063689</v>
      </c>
      <c r="AV9" s="61">
        <v>18.496318774329101</v>
      </c>
      <c r="AW9" s="61">
        <v>18.5594773941576</v>
      </c>
      <c r="AX9" s="61">
        <v>19.751818749077302</v>
      </c>
      <c r="AY9" s="61">
        <v>15.347067309150299</v>
      </c>
      <c r="AZ9" s="61">
        <v>25.808955938121699</v>
      </c>
      <c r="BA9" s="61">
        <v>24.5418398128901</v>
      </c>
      <c r="BB9" s="61">
        <v>21.944086985317799</v>
      </c>
      <c r="BC9" s="61">
        <v>19.944082007353199</v>
      </c>
      <c r="BD9" s="61">
        <v>18.003511087042298</v>
      </c>
      <c r="BE9" s="61">
        <v>25.332112509727001</v>
      </c>
    </row>
    <row r="10" spans="1:57" x14ac:dyDescent="0.2">
      <c r="A10" s="27">
        <v>13</v>
      </c>
      <c r="B10" s="59">
        <v>11.6719132926781</v>
      </c>
      <c r="C10" s="59">
        <v>3.4011988601088698</v>
      </c>
      <c r="D10" s="59">
        <v>-8.5417259051899403</v>
      </c>
      <c r="E10" s="59">
        <v>8.8386373286767306</v>
      </c>
      <c r="F10" s="59">
        <v>8.2735115361195692</v>
      </c>
      <c r="G10" s="59">
        <v>5.7790414753879098</v>
      </c>
      <c r="H10" s="59">
        <v>853.50050281709696</v>
      </c>
      <c r="I10" s="59">
        <v>6.4176934702834902</v>
      </c>
      <c r="J10" s="59">
        <v>9.0209125341218304</v>
      </c>
      <c r="K10" s="59">
        <v>5.1525573018261097</v>
      </c>
      <c r="L10" s="59">
        <v>16.373801984134101</v>
      </c>
      <c r="M10" s="59">
        <v>9.1760861278469896</v>
      </c>
      <c r="N10" s="59">
        <v>6.7735753515818997</v>
      </c>
      <c r="O10" s="59">
        <v>12.446670194229</v>
      </c>
      <c r="P10" s="57">
        <v>16.912212307850499</v>
      </c>
      <c r="Q10" s="57">
        <v>8.3470920740135206</v>
      </c>
      <c r="R10" s="57">
        <v>8.1651479708149992</v>
      </c>
      <c r="S10" s="57">
        <v>13.831528714153199</v>
      </c>
      <c r="T10" s="57">
        <v>8.4736102758173999</v>
      </c>
      <c r="U10" s="57">
        <v>13.7490931341242</v>
      </c>
      <c r="V10" s="57">
        <v>22.100380074786599</v>
      </c>
      <c r="W10" s="57">
        <v>12.1594899292416</v>
      </c>
      <c r="X10" s="57">
        <v>11.9084305769954</v>
      </c>
      <c r="Y10" s="57">
        <v>10.6317843613812</v>
      </c>
      <c r="Z10" s="57">
        <v>19.4862092442877</v>
      </c>
      <c r="AA10" s="57">
        <v>15.9342950182254</v>
      </c>
      <c r="AB10" s="57">
        <v>13.4745527685245</v>
      </c>
      <c r="AC10" s="57">
        <v>13.925464052742401</v>
      </c>
      <c r="AD10" s="53">
        <v>21.9358546342838</v>
      </c>
      <c r="AE10" s="53">
        <v>11.7754544982027</v>
      </c>
      <c r="AF10" s="53">
        <v>12.8734005358166</v>
      </c>
      <c r="AG10" s="53">
        <v>16.315151125476302</v>
      </c>
      <c r="AH10" s="53">
        <v>14.009073901601001</v>
      </c>
      <c r="AI10" s="53">
        <v>17.075398932997999</v>
      </c>
      <c r="AJ10" s="53">
        <v>41</v>
      </c>
      <c r="AK10" s="53">
        <v>11.9102527280304</v>
      </c>
      <c r="AL10" s="53">
        <v>-3867.81149756798</v>
      </c>
      <c r="AM10" s="53">
        <v>19.577600870268601</v>
      </c>
      <c r="AN10" s="53">
        <v>23.484256689342299</v>
      </c>
      <c r="AO10" s="53">
        <v>19.141338927706499</v>
      </c>
      <c r="AP10" s="53">
        <v>16.526028484358001</v>
      </c>
      <c r="AQ10" s="53">
        <v>19.150966215641599</v>
      </c>
      <c r="AR10" s="61">
        <v>28.2392823466311</v>
      </c>
      <c r="AS10" s="61">
        <v>15.7801764063689</v>
      </c>
      <c r="AT10" s="61">
        <v>24.433545604158098</v>
      </c>
      <c r="AU10" s="61">
        <v>19.5258522079892</v>
      </c>
      <c r="AV10" s="61">
        <v>20.173354939444199</v>
      </c>
      <c r="AW10" s="61">
        <v>21.9864179085098</v>
      </c>
      <c r="AX10" s="61">
        <v>29.4769346667482</v>
      </c>
      <c r="AY10" s="61">
        <v>18.9288277235637</v>
      </c>
      <c r="AZ10" s="61">
        <v>26.002745356739801</v>
      </c>
      <c r="BA10" s="61">
        <v>28.801588049738299</v>
      </c>
      <c r="BB10" s="61">
        <v>27.795399602589299</v>
      </c>
      <c r="BC10" s="61">
        <v>21.5174020256514</v>
      </c>
      <c r="BD10" s="61">
        <v>24.0058807507613</v>
      </c>
      <c r="BE10" s="61">
        <v>21.5591651814931</v>
      </c>
    </row>
    <row r="11" spans="1:57" x14ac:dyDescent="0.2">
      <c r="A11" s="27">
        <v>14</v>
      </c>
      <c r="B11" s="59">
        <v>11.5943682867743</v>
      </c>
      <c r="C11" s="59">
        <v>4.1042454568531204</v>
      </c>
      <c r="D11" s="59">
        <v>2.8363615125735602</v>
      </c>
      <c r="E11" s="59">
        <v>16.4736797005231</v>
      </c>
      <c r="F11" s="59">
        <v>2.55155876709471</v>
      </c>
      <c r="G11" s="59">
        <v>9.2394216804511995</v>
      </c>
      <c r="H11" s="59">
        <v>4.3509611374399597</v>
      </c>
      <c r="I11" s="59">
        <v>16.1553359435324</v>
      </c>
      <c r="J11" s="59">
        <v>13.113946634703799</v>
      </c>
      <c r="K11" s="59">
        <v>16.039885128117799</v>
      </c>
      <c r="L11" s="59">
        <v>16.0994653159165</v>
      </c>
      <c r="M11" s="59">
        <v>9.1961868802419495</v>
      </c>
      <c r="N11" s="59">
        <v>8.83530059596524</v>
      </c>
      <c r="O11" s="59">
        <v>16.189814726281401</v>
      </c>
      <c r="P11" s="57">
        <v>15.9247146920112</v>
      </c>
      <c r="Q11" s="57">
        <v>8.7798970585168199</v>
      </c>
      <c r="R11" s="57">
        <v>-8.0620846024552097</v>
      </c>
      <c r="S11" s="57">
        <v>18.471338856254199</v>
      </c>
      <c r="T11" s="57">
        <v>10.009088650650201</v>
      </c>
      <c r="U11" s="57">
        <v>12.963946474517799</v>
      </c>
      <c r="V11" s="57">
        <v>7.1511108674836104</v>
      </c>
      <c r="W11" s="57">
        <v>16.148746683233099</v>
      </c>
      <c r="X11" s="57">
        <v>17.950071732851299</v>
      </c>
      <c r="Y11" s="57">
        <v>12.944113564964599</v>
      </c>
      <c r="Z11" s="57">
        <v>17.935854931159898</v>
      </c>
      <c r="AA11" s="57">
        <v>11.003460102204</v>
      </c>
      <c r="AB11" s="57">
        <v>5.99464538701279</v>
      </c>
      <c r="AC11" s="57">
        <v>19.772979175896001</v>
      </c>
      <c r="AD11" s="53">
        <v>16.2464693131821</v>
      </c>
      <c r="AE11" s="53">
        <v>12.0628161421713</v>
      </c>
      <c r="AF11" s="53">
        <v>10.8070105171681</v>
      </c>
      <c r="AG11" s="53">
        <v>15.5044572507241</v>
      </c>
      <c r="AH11" s="53">
        <v>12.780140422421599</v>
      </c>
      <c r="AI11" s="53">
        <v>12.347247380911201</v>
      </c>
      <c r="AJ11" s="53">
        <v>19.939397566173099</v>
      </c>
      <c r="AK11" s="53">
        <v>14.6211420314077</v>
      </c>
      <c r="AL11" s="53">
        <v>20.565020206986802</v>
      </c>
      <c r="AM11" s="53">
        <v>15.979825788116001</v>
      </c>
      <c r="AN11" s="53">
        <v>21.827374861444</v>
      </c>
      <c r="AO11" s="53">
        <v>13.4011456453414</v>
      </c>
      <c r="AP11" s="53">
        <v>12.473672649085801</v>
      </c>
      <c r="AQ11" s="53">
        <v>25.9087708588178</v>
      </c>
      <c r="AR11" s="61">
        <v>21.9337466196829</v>
      </c>
      <c r="AS11" s="61">
        <v>15.4347629363798</v>
      </c>
      <c r="AT11" s="61">
        <v>19.165496082946099</v>
      </c>
      <c r="AU11" s="61">
        <v>18.568137995877201</v>
      </c>
      <c r="AV11" s="61">
        <v>19.062438263443401</v>
      </c>
      <c r="AW11" s="61">
        <v>20.990494231633502</v>
      </c>
      <c r="AX11" s="61">
        <v>36.381215693287203</v>
      </c>
      <c r="AY11" s="61">
        <v>18.037107232096201</v>
      </c>
      <c r="AZ11" s="61">
        <v>28.800234715216401</v>
      </c>
      <c r="BA11" s="61">
        <v>24.324883140003699</v>
      </c>
      <c r="BB11" s="61">
        <v>27.706909453481298</v>
      </c>
      <c r="BC11" s="61">
        <v>18.633310849419601</v>
      </c>
      <c r="BD11" s="61">
        <v>19.944082007353199</v>
      </c>
      <c r="BE11" s="61">
        <v>43.6</v>
      </c>
    </row>
    <row r="12" spans="1:57" x14ac:dyDescent="0.2">
      <c r="A12" s="27">
        <v>15</v>
      </c>
      <c r="B12" s="59">
        <v>10.047486983411501</v>
      </c>
      <c r="C12" s="59">
        <v>8.0270436154441995</v>
      </c>
      <c r="D12" s="59">
        <v>1.39583590269089</v>
      </c>
      <c r="E12" s="59">
        <v>13.439915921854899</v>
      </c>
      <c r="F12" s="59">
        <v>8.4448994886096305</v>
      </c>
      <c r="G12" s="59">
        <v>2.5481986650732602</v>
      </c>
      <c r="H12" s="59">
        <v>11.4009399929501</v>
      </c>
      <c r="I12" s="59">
        <v>11.290943512002899</v>
      </c>
      <c r="J12" s="59">
        <v>8.6870841223536495</v>
      </c>
      <c r="K12" s="59">
        <v>9.4052760261005908</v>
      </c>
      <c r="L12" s="59">
        <v>8.1984341214839098</v>
      </c>
      <c r="M12" s="59">
        <v>15.1026542154372</v>
      </c>
      <c r="N12" s="59">
        <v>0.19227457507551199</v>
      </c>
      <c r="O12" s="59">
        <v>7.0994815297380098</v>
      </c>
      <c r="P12" s="57">
        <v>13.478074196240501</v>
      </c>
      <c r="Q12" s="57">
        <v>12.649881126668401</v>
      </c>
      <c r="R12" s="57">
        <v>-51.176813353793797</v>
      </c>
      <c r="S12" s="57">
        <v>20.059943951071499</v>
      </c>
      <c r="T12" s="57">
        <v>13.0754478177253</v>
      </c>
      <c r="U12" s="57">
        <v>12.3708655549939</v>
      </c>
      <c r="V12" s="57">
        <v>21.4735418023911</v>
      </c>
      <c r="W12" s="57">
        <v>18.511590870596802</v>
      </c>
      <c r="X12" s="57">
        <v>15.243869695174601</v>
      </c>
      <c r="Y12" s="57">
        <v>15.596321638737299</v>
      </c>
      <c r="Z12" s="57">
        <v>15.6877259323147</v>
      </c>
      <c r="AA12" s="57">
        <v>14.1101877640516</v>
      </c>
      <c r="AB12" s="57">
        <v>8.1651479708149992</v>
      </c>
      <c r="AC12" s="57">
        <v>15.194546437798101</v>
      </c>
      <c r="AD12" s="53">
        <v>22.8413741679365</v>
      </c>
      <c r="AE12" s="53">
        <v>17.831489720981899</v>
      </c>
      <c r="AF12" s="53">
        <v>6.4915552683638102</v>
      </c>
      <c r="AG12" s="53">
        <v>22.919340834180002</v>
      </c>
      <c r="AH12" s="53">
        <v>19.6683823370184</v>
      </c>
      <c r="AI12" s="53">
        <v>21.278977881608</v>
      </c>
      <c r="AJ12" s="53">
        <v>21.13126872566</v>
      </c>
      <c r="AK12" s="53">
        <v>24.215917968749899</v>
      </c>
      <c r="AL12" s="53">
        <v>21.289363861521402</v>
      </c>
      <c r="AM12" s="53">
        <v>23.063426159454899</v>
      </c>
      <c r="AN12" s="53">
        <v>23.8912369817056</v>
      </c>
      <c r="AO12" s="53">
        <v>22.3561611661802</v>
      </c>
      <c r="AP12" s="53">
        <v>17.409894910291801</v>
      </c>
      <c r="AQ12" s="53">
        <v>23.192105711654399</v>
      </c>
      <c r="AR12" s="61">
        <v>27.114800262451102</v>
      </c>
      <c r="AS12" s="61">
        <v>21.873901261206701</v>
      </c>
      <c r="AT12" s="61">
        <v>21.531167605414002</v>
      </c>
      <c r="AU12" s="61">
        <v>29.025021265066101</v>
      </c>
      <c r="AV12" s="61">
        <v>24.827373386233301</v>
      </c>
      <c r="AW12" s="61">
        <v>25.405581653989898</v>
      </c>
      <c r="AX12" s="61">
        <v>28.520505539924802</v>
      </c>
      <c r="AY12" s="61">
        <v>25.2279452282189</v>
      </c>
      <c r="AZ12" s="61">
        <v>29.099794010309299</v>
      </c>
      <c r="BA12" s="61">
        <v>26.701981611001202</v>
      </c>
      <c r="BB12" s="61">
        <v>29.0250239992119</v>
      </c>
      <c r="BC12" s="61">
        <v>25.919312755216598</v>
      </c>
      <c r="BD12" s="61">
        <v>21.9124536806153</v>
      </c>
      <c r="BE12" s="61">
        <v>27.050179319845299</v>
      </c>
    </row>
    <row r="13" spans="1:57" x14ac:dyDescent="0.2">
      <c r="A13" s="27">
        <v>16</v>
      </c>
      <c r="B13" s="59">
        <v>11.8273725328952</v>
      </c>
      <c r="C13" s="59">
        <v>4.0090992361241797</v>
      </c>
      <c r="D13" s="59">
        <v>1.77538463050538</v>
      </c>
      <c r="E13" s="59">
        <v>5.1914992889938603</v>
      </c>
      <c r="F13" s="59">
        <v>5.2808664841031501</v>
      </c>
      <c r="G13" s="59">
        <v>6.0624020372909104</v>
      </c>
      <c r="H13" s="59">
        <v>10.3408422725031</v>
      </c>
      <c r="I13" s="59">
        <v>8.1082209822236209</v>
      </c>
      <c r="J13" s="59">
        <v>6.3047192322374901</v>
      </c>
      <c r="K13" s="59">
        <v>3.7447940310100498</v>
      </c>
      <c r="L13" s="59">
        <v>12.736695537733899</v>
      </c>
      <c r="M13" s="59">
        <v>8.5234938443741601</v>
      </c>
      <c r="N13" s="59">
        <v>2.4945857658137198</v>
      </c>
      <c r="O13" s="59">
        <v>6.78866251746053</v>
      </c>
      <c r="P13" s="57">
        <v>14.940094721508901</v>
      </c>
      <c r="Q13" s="57">
        <v>8.0584960971772794</v>
      </c>
      <c r="R13" s="57">
        <v>7.7749465606233903</v>
      </c>
      <c r="S13" s="57">
        <v>8.6147665503930497</v>
      </c>
      <c r="T13" s="57">
        <v>7.7749465606233903</v>
      </c>
      <c r="U13" s="57">
        <v>9.8162564814518696</v>
      </c>
      <c r="V13" s="57">
        <v>18.8065217933333</v>
      </c>
      <c r="W13" s="57">
        <v>9.8162564814518696</v>
      </c>
      <c r="X13" s="57">
        <v>13.019349999093601</v>
      </c>
      <c r="Y13" s="57">
        <v>11.5681861584606</v>
      </c>
      <c r="Z13" s="57">
        <v>17.594126819413699</v>
      </c>
      <c r="AA13" s="57">
        <v>10.3725921226578</v>
      </c>
      <c r="AB13" s="57">
        <v>8.7798970585168199</v>
      </c>
      <c r="AC13" s="57">
        <v>9.7447600625633992</v>
      </c>
      <c r="AD13" s="53">
        <v>17.4781041875646</v>
      </c>
      <c r="AE13" s="53">
        <v>12.347247380911201</v>
      </c>
      <c r="AF13" s="53">
        <v>-2.2548388671874999</v>
      </c>
      <c r="AG13" s="53">
        <v>12.058525149121101</v>
      </c>
      <c r="AH13" s="53">
        <v>11.1741449234109</v>
      </c>
      <c r="AI13" s="53">
        <v>11.395804872633899</v>
      </c>
      <c r="AJ13" s="53">
        <v>17.015563248488998</v>
      </c>
      <c r="AK13" s="53">
        <v>11.7754544982027</v>
      </c>
      <c r="AL13" s="53">
        <v>18.306193397698401</v>
      </c>
      <c r="AM13" s="53">
        <v>14.3158616202783</v>
      </c>
      <c r="AN13" s="53">
        <v>18.074789490520999</v>
      </c>
      <c r="AO13" s="53">
        <v>14.3158616202783</v>
      </c>
      <c r="AP13" s="53">
        <v>13.7447529094364</v>
      </c>
      <c r="AQ13" s="53">
        <v>15.394845503952199</v>
      </c>
      <c r="AR13" s="61">
        <v>21.168260352063101</v>
      </c>
      <c r="AS13" s="61">
        <v>14.7754157999249</v>
      </c>
      <c r="AT13" s="61">
        <v>15.347067309150299</v>
      </c>
      <c r="AU13" s="61">
        <v>-114.419092603823</v>
      </c>
      <c r="AV13" s="61">
        <v>16.4011327198853</v>
      </c>
      <c r="AW13" s="61">
        <v>15.8961571099415</v>
      </c>
      <c r="AX13" s="61">
        <v>20.2398189549764</v>
      </c>
      <c r="AY13" s="61">
        <v>16.169543905835699</v>
      </c>
      <c r="AZ13" s="61">
        <v>21.357385067572299</v>
      </c>
      <c r="BA13" s="61">
        <v>22.649148782869901</v>
      </c>
      <c r="BB13" s="61">
        <v>22.9038352254336</v>
      </c>
      <c r="BC13" s="61">
        <v>15.347067309150299</v>
      </c>
      <c r="BD13" s="61">
        <v>17.631720820510498</v>
      </c>
      <c r="BE13" s="61">
        <v>21.051420602286999</v>
      </c>
    </row>
    <row r="14" spans="1:57" x14ac:dyDescent="0.2">
      <c r="A14" s="27">
        <v>17</v>
      </c>
      <c r="B14" s="59">
        <v>10.0250893630409</v>
      </c>
      <c r="C14" s="59">
        <v>4.5977427090762504</v>
      </c>
      <c r="D14" s="59">
        <v>4.8981306118946204</v>
      </c>
      <c r="E14" s="59">
        <v>7.7430083868942399</v>
      </c>
      <c r="F14" s="59">
        <v>6.6992596773461299</v>
      </c>
      <c r="G14" s="59">
        <v>8.1082209822236209</v>
      </c>
      <c r="H14" s="59">
        <v>1871.7820954173201</v>
      </c>
      <c r="I14" s="59">
        <v>9.4127578747060294</v>
      </c>
      <c r="J14" s="59">
        <v>11.061971637542101</v>
      </c>
      <c r="K14" s="59">
        <v>7.5253149166347804</v>
      </c>
      <c r="L14" s="59">
        <v>9.6863128044351505</v>
      </c>
      <c r="M14" s="59">
        <v>13.931463277074601</v>
      </c>
      <c r="N14" s="59">
        <v>6.1056033765441597</v>
      </c>
      <c r="O14" s="59">
        <v>9.2311823331654601</v>
      </c>
      <c r="P14" s="57">
        <v>14.0787903855786</v>
      </c>
      <c r="Q14" s="57">
        <v>9.9636009562924901</v>
      </c>
      <c r="R14" s="57">
        <v>-1.2069979979895</v>
      </c>
      <c r="S14" s="57">
        <v>10.3441928670868</v>
      </c>
      <c r="T14" s="57">
        <v>10.4235160003785</v>
      </c>
      <c r="U14" s="57">
        <v>13.1235407787053</v>
      </c>
      <c r="V14" s="57">
        <v>22.919381109703998</v>
      </c>
      <c r="W14" s="57">
        <v>11.8762587185331</v>
      </c>
      <c r="X14" s="57">
        <v>16.574482653868898</v>
      </c>
      <c r="Y14" s="57">
        <v>12.881009711957599</v>
      </c>
      <c r="Z14" s="57">
        <v>18.012409703861199</v>
      </c>
      <c r="AA14" s="57">
        <v>16.633956401401601</v>
      </c>
      <c r="AB14" s="57">
        <v>10.6317843613812</v>
      </c>
      <c r="AC14" s="57">
        <v>13.0238197675155</v>
      </c>
      <c r="AD14" s="53">
        <v>18.219912776832899</v>
      </c>
      <c r="AE14" s="53">
        <v>17.318617023434101</v>
      </c>
      <c r="AF14" s="53">
        <v>13.4011456453414</v>
      </c>
      <c r="AG14" s="53">
        <v>-104.78428534467</v>
      </c>
      <c r="AH14" s="53">
        <v>15.003521089567901</v>
      </c>
      <c r="AI14" s="53">
        <v>15.087338080191399</v>
      </c>
      <c r="AJ14" s="53">
        <v>19.566413067802898</v>
      </c>
      <c r="AK14" s="53">
        <v>14.6317612990733</v>
      </c>
      <c r="AL14" s="53">
        <v>17.529474035841499</v>
      </c>
      <c r="AM14" s="53">
        <v>18.432581071044702</v>
      </c>
      <c r="AN14" s="53">
        <v>17.732464757372</v>
      </c>
      <c r="AO14" s="53">
        <v>17.888414327494399</v>
      </c>
      <c r="AP14" s="53">
        <v>16.041110259768701</v>
      </c>
      <c r="AQ14" s="53">
        <v>18.4556185811498</v>
      </c>
      <c r="AR14" s="61">
        <v>21.646613025435801</v>
      </c>
      <c r="AS14" s="61">
        <v>24.0541974606842</v>
      </c>
      <c r="AT14" s="61">
        <v>12.4730297317096</v>
      </c>
      <c r="AU14" s="61">
        <v>14.3957807488333</v>
      </c>
      <c r="AV14" s="61">
        <v>18.251311738429202</v>
      </c>
      <c r="AW14" s="61">
        <v>19.526017247553298</v>
      </c>
      <c r="AX14" s="61">
        <v>26.418114676992701</v>
      </c>
      <c r="AY14" s="61">
        <v>18.839233143040001</v>
      </c>
      <c r="AZ14" s="61">
        <v>22.504736443595501</v>
      </c>
      <c r="BA14" s="61">
        <v>22.981127809793801</v>
      </c>
      <c r="BB14" s="61">
        <v>24.178044432916799</v>
      </c>
      <c r="BC14" s="61">
        <v>23.339059130846401</v>
      </c>
      <c r="BD14" s="61">
        <v>21.499535548316398</v>
      </c>
      <c r="BE14" s="61">
        <v>23.552481734729302</v>
      </c>
    </row>
    <row r="15" spans="1:57" x14ac:dyDescent="0.2">
      <c r="A15" s="27">
        <v>18</v>
      </c>
      <c r="B15" s="59">
        <v>9.6877615337057694</v>
      </c>
      <c r="C15" s="59">
        <v>8.67219838123739</v>
      </c>
      <c r="D15" s="59">
        <v>4.8497389799989303</v>
      </c>
      <c r="E15" s="59">
        <v>8.7447207688329591</v>
      </c>
      <c r="F15" s="59">
        <v>8.0678624093670308</v>
      </c>
      <c r="G15" s="59">
        <v>8.1035154805917209</v>
      </c>
      <c r="H15" s="59">
        <v>2201.4541808239301</v>
      </c>
      <c r="I15" s="59">
        <v>14.068725154842401</v>
      </c>
      <c r="J15" s="59">
        <v>8.1213121524695602</v>
      </c>
      <c r="K15" s="59">
        <v>9.2722335076348994</v>
      </c>
      <c r="L15" s="59">
        <v>139.64979495896401</v>
      </c>
      <c r="M15" s="59">
        <v>12.3581027636189</v>
      </c>
      <c r="N15" s="59">
        <v>5.6579823972927601</v>
      </c>
      <c r="O15" s="59">
        <v>12.5602788699334</v>
      </c>
      <c r="P15" s="57">
        <v>13.330182002437301</v>
      </c>
      <c r="Q15" s="57">
        <v>6.9041246960099301</v>
      </c>
      <c r="R15" s="57">
        <v>4.6568416205370502</v>
      </c>
      <c r="S15" s="57">
        <v>0.91312922728865198</v>
      </c>
      <c r="T15" s="57">
        <v>10.3158083936972</v>
      </c>
      <c r="U15" s="57">
        <v>7.1741922834955103</v>
      </c>
      <c r="V15" s="57">
        <v>19.692040650909099</v>
      </c>
      <c r="W15" s="57">
        <v>8.8681764236084195</v>
      </c>
      <c r="X15" s="57">
        <v>7.1313672930503804</v>
      </c>
      <c r="Y15" s="57">
        <v>11.1389250871526</v>
      </c>
      <c r="Z15" s="57">
        <v>18.000907485040401</v>
      </c>
      <c r="AA15" s="57">
        <v>0.47022731412966101</v>
      </c>
      <c r="AB15" s="57">
        <v>10.7869681435459</v>
      </c>
      <c r="AC15" s="57">
        <v>8.4723442031924208</v>
      </c>
      <c r="AD15" s="53">
        <v>18.683584278028899</v>
      </c>
      <c r="AE15" s="53">
        <v>11.515585960410201</v>
      </c>
      <c r="AF15" s="53">
        <v>14.7842508993593</v>
      </c>
      <c r="AG15" s="53">
        <v>-6043.8902509756099</v>
      </c>
      <c r="AH15" s="53">
        <v>12.780140422421599</v>
      </c>
      <c r="AI15" s="53">
        <v>15.981043286159499</v>
      </c>
      <c r="AJ15" s="53">
        <v>25.9087708588178</v>
      </c>
      <c r="AK15" s="53">
        <v>14.601435844181401</v>
      </c>
      <c r="AL15" s="53">
        <v>16.590014012534699</v>
      </c>
      <c r="AM15" s="53">
        <v>20.465727774642598</v>
      </c>
      <c r="AN15" s="53">
        <v>21.9358546342838</v>
      </c>
      <c r="AO15" s="53">
        <v>18.873994273361799</v>
      </c>
      <c r="AP15" s="53">
        <v>13.7447529094364</v>
      </c>
      <c r="AQ15" s="53">
        <v>17.657215575908399</v>
      </c>
      <c r="AR15" s="61">
        <v>25.4855593493178</v>
      </c>
      <c r="AS15" s="61">
        <v>20.925471716916299</v>
      </c>
      <c r="AT15" s="61">
        <v>19.033064644318099</v>
      </c>
      <c r="AU15" s="61">
        <v>17.970747322817999</v>
      </c>
      <c r="AV15" s="61">
        <v>17.116107760569498</v>
      </c>
      <c r="AW15" s="61">
        <v>21.581162979515</v>
      </c>
      <c r="AX15" s="61">
        <v>44</v>
      </c>
      <c r="AY15" s="61">
        <v>19.129812653881402</v>
      </c>
      <c r="AZ15" s="61">
        <v>22.952105440246999</v>
      </c>
      <c r="BA15" s="61">
        <v>30.2428666141649</v>
      </c>
      <c r="BB15" s="61">
        <v>29.0250239992119</v>
      </c>
      <c r="BC15" s="61">
        <v>21.219922744926102</v>
      </c>
      <c r="BD15" s="61">
        <v>20.778890220688599</v>
      </c>
      <c r="BE15" s="61">
        <v>25.9701036498248</v>
      </c>
    </row>
    <row r="16" spans="1:57" x14ac:dyDescent="0.2">
      <c r="A16" s="27">
        <v>19</v>
      </c>
      <c r="B16" s="59">
        <v>3711.5807987568301</v>
      </c>
      <c r="C16" s="59">
        <v>11.0871177099524</v>
      </c>
      <c r="D16" s="59">
        <v>1.9150415201147799</v>
      </c>
      <c r="E16" s="59">
        <v>14.016722342182</v>
      </c>
      <c r="F16" s="59">
        <v>6.6696602311058504</v>
      </c>
      <c r="G16" s="59">
        <v>11.0401018018212</v>
      </c>
      <c r="H16" s="59">
        <v>14.293755080192</v>
      </c>
      <c r="I16" s="59">
        <v>15.896867333727901</v>
      </c>
      <c r="J16" s="59">
        <v>25.614690401494801</v>
      </c>
      <c r="K16" s="59">
        <v>12.8561939226199</v>
      </c>
      <c r="L16" s="59">
        <v>64.101847374690294</v>
      </c>
      <c r="M16" s="59">
        <v>7.7460394250465603</v>
      </c>
      <c r="N16" s="59">
        <v>7.2614894526714204</v>
      </c>
      <c r="O16" s="59">
        <v>16.537467333121899</v>
      </c>
      <c r="P16" s="57">
        <v>18.0413026288096</v>
      </c>
      <c r="Q16" s="57">
        <v>7.1741922834955103</v>
      </c>
      <c r="R16" s="57">
        <v>-112.468961867235</v>
      </c>
      <c r="S16" s="57">
        <v>-10.9254560597302</v>
      </c>
      <c r="T16" s="57">
        <v>-1.96752732444918</v>
      </c>
      <c r="U16" s="57">
        <v>9.2702332128458593</v>
      </c>
      <c r="V16" s="57">
        <v>5697.3359517373901</v>
      </c>
      <c r="W16" s="57">
        <v>14.198153140714901</v>
      </c>
      <c r="X16" s="57">
        <v>13.468524613722201</v>
      </c>
      <c r="Y16" s="57">
        <v>14.2422238239545</v>
      </c>
      <c r="Z16" s="57">
        <v>21.797831300300899</v>
      </c>
      <c r="AA16" s="57">
        <v>7.1741922834955103</v>
      </c>
      <c r="AB16" s="57">
        <v>6.2896182043757696</v>
      </c>
      <c r="AC16" s="57">
        <v>15.3767244106531</v>
      </c>
      <c r="AD16" s="53">
        <v>4.3635056916121702</v>
      </c>
      <c r="AE16" s="53">
        <v>-2.2548388671874999</v>
      </c>
      <c r="AF16" s="53">
        <v>-2.9237884791706898</v>
      </c>
      <c r="AG16" s="53">
        <v>15.521254870268701</v>
      </c>
      <c r="AH16" s="53">
        <v>-2.2548388671874999</v>
      </c>
      <c r="AI16" s="53">
        <v>12.3771544054862</v>
      </c>
      <c r="AJ16" s="53">
        <v>24.1370632188538</v>
      </c>
      <c r="AK16" s="53">
        <v>12.780140422421599</v>
      </c>
      <c r="AL16" s="53">
        <v>1454.84180103473</v>
      </c>
      <c r="AM16" s="53">
        <v>13.4011456453414</v>
      </c>
      <c r="AN16" s="53">
        <v>19.3126501670713</v>
      </c>
      <c r="AO16" s="53">
        <v>11.395804872633899</v>
      </c>
      <c r="AP16" s="53">
        <v>11.1741449234109</v>
      </c>
      <c r="AQ16" s="53">
        <v>20.4800902808777</v>
      </c>
      <c r="AR16" s="61">
        <v>31.608147616107999</v>
      </c>
      <c r="AS16" s="61">
        <v>12.1618959600553</v>
      </c>
      <c r="AT16" s="61">
        <v>15.0585664974368</v>
      </c>
      <c r="AU16" s="61">
        <v>17.507977847287901</v>
      </c>
      <c r="AV16" s="61">
        <v>-6123.6348202095196</v>
      </c>
      <c r="AW16" s="61">
        <v>16.169341474486501</v>
      </c>
      <c r="AX16" s="61">
        <v>94.559698197221607</v>
      </c>
      <c r="AY16" s="61">
        <v>19.291690511166902</v>
      </c>
      <c r="AZ16" s="61">
        <v>3782.3938413471801</v>
      </c>
      <c r="BA16" s="61">
        <v>23.362431805330498</v>
      </c>
      <c r="BB16" s="61">
        <v>29.618592369452099</v>
      </c>
      <c r="BC16" s="61">
        <v>-3382.5724717619501</v>
      </c>
      <c r="BD16" s="61">
        <v>7.04918894779009</v>
      </c>
      <c r="BE16" s="61">
        <v>25.7425486396838</v>
      </c>
    </row>
    <row r="17" spans="1:57" x14ac:dyDescent="0.2">
      <c r="A17" s="27">
        <v>20</v>
      </c>
      <c r="B17" s="59">
        <v>6.0764336013942701</v>
      </c>
      <c r="C17" s="59">
        <v>3.4011988601088698</v>
      </c>
      <c r="D17" s="59">
        <v>1.77538463050538</v>
      </c>
      <c r="E17" s="59">
        <v>5.6579823972927601</v>
      </c>
      <c r="F17" s="59">
        <v>3.7447940310100498</v>
      </c>
      <c r="G17" s="59">
        <v>6.4060473648027303</v>
      </c>
      <c r="H17" s="59">
        <v>8.4287667737707199</v>
      </c>
      <c r="I17" s="59">
        <v>6.0915477625708796</v>
      </c>
      <c r="J17" s="59">
        <v>8.0513837989334007</v>
      </c>
      <c r="K17" s="59">
        <v>2.7802202092747801</v>
      </c>
      <c r="L17" s="59">
        <v>6.7227462874724004</v>
      </c>
      <c r="M17" s="59">
        <v>4.8181067660005601</v>
      </c>
      <c r="N17" s="59">
        <v>5.4922186789089196</v>
      </c>
      <c r="O17" s="59">
        <v>6.0751018792666098</v>
      </c>
      <c r="P17" s="57">
        <v>10.3725921226578</v>
      </c>
      <c r="Q17" s="57">
        <v>-112.468961867235</v>
      </c>
      <c r="R17" s="57">
        <v>7.39577690586448</v>
      </c>
      <c r="S17" s="57">
        <v>5.5911199380314001</v>
      </c>
      <c r="T17" s="57">
        <v>-112.468961867235</v>
      </c>
      <c r="U17" s="57">
        <v>10.0189425699854</v>
      </c>
      <c r="V17" s="57">
        <v>18.578900822187599</v>
      </c>
      <c r="W17" s="57">
        <v>7.7749465606233903</v>
      </c>
      <c r="X17" s="57">
        <v>8.4736102758173999</v>
      </c>
      <c r="Y17" s="57">
        <v>6.2896182043757696</v>
      </c>
      <c r="Z17" s="57">
        <v>10.009088650650201</v>
      </c>
      <c r="AA17" s="57">
        <v>-112.468961867235</v>
      </c>
      <c r="AB17" s="57">
        <v>-112.468961867235</v>
      </c>
      <c r="AC17" s="57">
        <v>11.8380538297094</v>
      </c>
      <c r="AD17" s="53">
        <v>18.054935778404399</v>
      </c>
      <c r="AE17" s="53">
        <v>-2.2548388671874999</v>
      </c>
      <c r="AF17" s="53">
        <v>-2.2548388671874999</v>
      </c>
      <c r="AG17" s="53">
        <v>-2.9237884791706898</v>
      </c>
      <c r="AH17" s="53">
        <v>11.395804872633899</v>
      </c>
      <c r="AI17" s="53">
        <v>12.347247380911201</v>
      </c>
      <c r="AJ17" s="53">
        <v>15.907402108333599</v>
      </c>
      <c r="AK17" s="53">
        <v>11.395804872633899</v>
      </c>
      <c r="AL17" s="53">
        <v>7.31246834345772</v>
      </c>
      <c r="AM17" s="53">
        <v>12.473672649085801</v>
      </c>
      <c r="AN17" s="53">
        <v>9.0752471101670604</v>
      </c>
      <c r="AO17" s="53">
        <v>-2.2548388671874999</v>
      </c>
      <c r="AP17" s="53">
        <v>-2.2548388671874999</v>
      </c>
      <c r="AQ17" s="53">
        <v>16.210789718026</v>
      </c>
      <c r="AR17" s="61">
        <v>23.709646529540901</v>
      </c>
      <c r="AS17" s="61">
        <v>14.7754157999249</v>
      </c>
      <c r="AT17" s="61">
        <v>14.3957807488333</v>
      </c>
      <c r="AU17" s="61">
        <v>16.4011327198853</v>
      </c>
      <c r="AV17" s="61">
        <v>-114.419092603823</v>
      </c>
      <c r="AW17" s="61">
        <v>15.7801764063689</v>
      </c>
      <c r="AX17" s="61">
        <v>20.910306878858599</v>
      </c>
      <c r="AY17" s="61">
        <v>14.3957807488333</v>
      </c>
      <c r="AZ17" s="61">
        <v>18.885398120032701</v>
      </c>
      <c r="BA17" s="61">
        <v>19.304725871428101</v>
      </c>
      <c r="BB17" s="61">
        <v>18.953064892485699</v>
      </c>
      <c r="BC17" s="61">
        <v>14.7754157999249</v>
      </c>
      <c r="BD17" s="61">
        <v>-114.419092603823</v>
      </c>
      <c r="BE17" s="61">
        <v>23.202213079571699</v>
      </c>
    </row>
    <row r="18" spans="1:57" x14ac:dyDescent="0.2">
      <c r="A18" s="27">
        <v>21</v>
      </c>
      <c r="B18" s="59">
        <v>14.0159442519117</v>
      </c>
      <c r="C18" s="59">
        <v>7.98151142162639</v>
      </c>
      <c r="D18" s="59">
        <v>-1.86225419975269</v>
      </c>
      <c r="E18" s="59">
        <v>9.0130531150272901</v>
      </c>
      <c r="F18" s="59">
        <v>16.024641382220299</v>
      </c>
      <c r="G18" s="59">
        <v>11.0871177099524</v>
      </c>
      <c r="H18" s="59">
        <v>30.6</v>
      </c>
      <c r="I18" s="59">
        <v>16.209515196768901</v>
      </c>
      <c r="J18" s="59">
        <v>16.024641382220299</v>
      </c>
      <c r="K18" s="59">
        <v>14.635298845410601</v>
      </c>
      <c r="L18" s="59">
        <v>14.533553604717101</v>
      </c>
      <c r="M18" s="59">
        <v>13.9060967664735</v>
      </c>
      <c r="N18" s="59">
        <v>13.7545376419886</v>
      </c>
      <c r="O18" s="59">
        <v>46.296998416508103</v>
      </c>
      <c r="P18" s="57">
        <v>14.1082211353055</v>
      </c>
      <c r="Q18" s="57">
        <v>9.7804297994788296</v>
      </c>
      <c r="R18" s="57">
        <v>5.99464538701279</v>
      </c>
      <c r="S18" s="57">
        <v>10.009088650650201</v>
      </c>
      <c r="T18" s="57">
        <v>13.352574061999</v>
      </c>
      <c r="U18" s="57">
        <v>12.732634872882601</v>
      </c>
      <c r="V18" s="57">
        <v>36.6</v>
      </c>
      <c r="W18" s="57">
        <v>13.186956090759701</v>
      </c>
      <c r="X18" s="57">
        <v>17.864992130571402</v>
      </c>
      <c r="Y18" s="57">
        <v>20.405666141677099</v>
      </c>
      <c r="Z18" s="57">
        <v>17.032430540900599</v>
      </c>
      <c r="AA18" s="57">
        <v>13.1235407787053</v>
      </c>
      <c r="AB18" s="57">
        <v>12.057952359559501</v>
      </c>
      <c r="AC18" s="57">
        <v>14.424655869096</v>
      </c>
      <c r="AD18" s="53">
        <v>21.135901594112699</v>
      </c>
      <c r="AE18" s="53">
        <v>8.6568873743512196</v>
      </c>
      <c r="AF18" s="53">
        <v>12.2564473272973</v>
      </c>
      <c r="AG18" s="53">
        <v>-2.2548388671874999</v>
      </c>
      <c r="AH18" s="53">
        <v>10.9102571364959</v>
      </c>
      <c r="AI18" s="53">
        <v>14.7533892064766</v>
      </c>
      <c r="AJ18" s="53">
        <v>26.0984139514878</v>
      </c>
      <c r="AK18" s="53">
        <v>16.752408856054299</v>
      </c>
      <c r="AL18" s="53">
        <v>23.709504455640801</v>
      </c>
      <c r="AM18" s="53">
        <v>27.3893131880229</v>
      </c>
      <c r="AN18" s="53">
        <v>14.193277781113901</v>
      </c>
      <c r="AO18" s="53">
        <v>16.732649675232398</v>
      </c>
      <c r="AP18" s="53">
        <v>17.990456966998</v>
      </c>
      <c r="AQ18" s="53">
        <v>26.0248969182108</v>
      </c>
      <c r="AR18" s="61">
        <v>24.6687243398883</v>
      </c>
      <c r="AS18" s="61">
        <v>15.0585664974368</v>
      </c>
      <c r="AT18" s="61">
        <v>19.041107577595302</v>
      </c>
      <c r="AU18" s="61">
        <v>14.7754157999249</v>
      </c>
      <c r="AV18" s="61">
        <v>16.816329962416901</v>
      </c>
      <c r="AW18" s="61">
        <v>20.086430762761001</v>
      </c>
      <c r="AX18" s="61">
        <v>28.801705384335602</v>
      </c>
      <c r="AY18" s="61">
        <v>18.051563370240402</v>
      </c>
      <c r="AZ18" s="61">
        <v>29.099794010309299</v>
      </c>
      <c r="BA18" s="61">
        <v>29.0250239992119</v>
      </c>
      <c r="BB18" s="61">
        <v>15.5173710469114</v>
      </c>
      <c r="BC18" s="61">
        <v>19.246754839785702</v>
      </c>
      <c r="BD18" s="61">
        <v>18.280875182211801</v>
      </c>
      <c r="BE18" s="61">
        <v>25.099208139614301</v>
      </c>
    </row>
    <row r="19" spans="1:57" x14ac:dyDescent="0.2">
      <c r="A19" s="27">
        <v>22</v>
      </c>
      <c r="B19" s="59">
        <v>10.774126745221</v>
      </c>
      <c r="C19" s="59">
        <v>8.8203555385681796</v>
      </c>
      <c r="D19" s="59">
        <v>6.4831498235403</v>
      </c>
      <c r="E19" s="59">
        <v>16.156122427417699</v>
      </c>
      <c r="F19" s="59">
        <v>5.8373535597013797</v>
      </c>
      <c r="G19" s="59">
        <v>19.751522114259</v>
      </c>
      <c r="H19" s="59">
        <v>14.234357269607299</v>
      </c>
      <c r="I19" s="59">
        <v>16.099458157849199</v>
      </c>
      <c r="J19" s="59">
        <v>11.8673203011093</v>
      </c>
      <c r="K19" s="59">
        <v>8.4996972628765608</v>
      </c>
      <c r="L19" s="59">
        <v>13.8267018402343</v>
      </c>
      <c r="M19" s="59">
        <v>13.9387814958035</v>
      </c>
      <c r="N19" s="59">
        <v>8.1542651093697192</v>
      </c>
      <c r="O19" s="59">
        <v>16.165994523708601</v>
      </c>
      <c r="P19" s="57">
        <v>12.4398597921945</v>
      </c>
      <c r="Q19" s="57">
        <v>11.4273947798081</v>
      </c>
      <c r="R19" s="57">
        <v>9.7447600625633992</v>
      </c>
      <c r="S19" s="57">
        <v>18.1814220091068</v>
      </c>
      <c r="T19" s="57">
        <v>7.39577690586448</v>
      </c>
      <c r="U19" s="57">
        <v>12.691107520695301</v>
      </c>
      <c r="V19" s="57">
        <v>23.598485346979299</v>
      </c>
      <c r="W19" s="57">
        <v>22.230047718466398</v>
      </c>
      <c r="X19" s="57">
        <v>14.1984073468145</v>
      </c>
      <c r="Y19" s="57">
        <v>12.304710308903299</v>
      </c>
      <c r="Z19" s="57">
        <v>16.757547555275099</v>
      </c>
      <c r="AA19" s="57">
        <v>12.691107520695301</v>
      </c>
      <c r="AB19" s="57">
        <v>10.115017404048199</v>
      </c>
      <c r="AC19" s="57">
        <v>18.537902598365299</v>
      </c>
      <c r="AD19" s="53">
        <v>16.691109552847202</v>
      </c>
      <c r="AE19" s="53">
        <v>14.6099075271988</v>
      </c>
      <c r="AF19" s="53">
        <v>15.908378836528501</v>
      </c>
      <c r="AG19" s="53">
        <v>20.676073533087202</v>
      </c>
      <c r="AH19" s="53">
        <v>13.169612250841601</v>
      </c>
      <c r="AI19" s="53">
        <v>19.924677821945401</v>
      </c>
      <c r="AJ19" s="53">
        <v>24.4235716215412</v>
      </c>
      <c r="AK19" s="53">
        <v>22.231515615488899</v>
      </c>
      <c r="AL19" s="53">
        <v>19.480814073677301</v>
      </c>
      <c r="AM19" s="53">
        <v>19.450596269768301</v>
      </c>
      <c r="AN19" s="53">
        <v>22.016714506522401</v>
      </c>
      <c r="AO19" s="53">
        <v>18.219912776832899</v>
      </c>
      <c r="AP19" s="53">
        <v>17.693910118203998</v>
      </c>
      <c r="AQ19" s="53">
        <v>23.0225135482188</v>
      </c>
      <c r="AR19" s="61">
        <v>25.099208139614301</v>
      </c>
      <c r="AS19" s="61">
        <v>23.232988272630902</v>
      </c>
      <c r="AT19" s="61">
        <v>22.2037807731882</v>
      </c>
      <c r="AU19" s="61">
        <v>25.670265913233699</v>
      </c>
      <c r="AV19" s="61">
        <v>19.526017247553298</v>
      </c>
      <c r="AW19" s="61">
        <v>21.7447254921567</v>
      </c>
      <c r="AX19" s="61">
        <v>26.296321183370001</v>
      </c>
      <c r="AY19" s="61">
        <v>28.249753187420598</v>
      </c>
      <c r="AZ19" s="61">
        <v>38.544852259863802</v>
      </c>
      <c r="BA19" s="61">
        <v>28.801608716618901</v>
      </c>
      <c r="BB19" s="61">
        <v>27.502371360892301</v>
      </c>
      <c r="BC19" s="61">
        <v>26.259222809612101</v>
      </c>
      <c r="BD19" s="61">
        <v>24.728798469048499</v>
      </c>
      <c r="BE19" s="61">
        <v>28.9088330012227</v>
      </c>
    </row>
    <row r="20" spans="1:57" x14ac:dyDescent="0.2">
      <c r="A20" s="27">
        <v>23</v>
      </c>
      <c r="B20" s="59">
        <v>10.1780301996282</v>
      </c>
      <c r="C20" s="59">
        <v>6.9000970896156701</v>
      </c>
      <c r="D20" s="59">
        <v>-3.8532429115366198</v>
      </c>
      <c r="E20" s="59">
        <v>8.9401367410309103</v>
      </c>
      <c r="F20" s="59">
        <v>9.9954444682398798</v>
      </c>
      <c r="G20" s="59">
        <v>9.6499030012736906</v>
      </c>
      <c r="H20" s="59">
        <v>1961.71767673718</v>
      </c>
      <c r="I20" s="59">
        <v>9.3281893683163499</v>
      </c>
      <c r="J20" s="59">
        <v>9.3389731662570696</v>
      </c>
      <c r="K20" s="59">
        <v>7.4098284515748096</v>
      </c>
      <c r="L20" s="59">
        <v>12.8839611882975</v>
      </c>
      <c r="M20" s="59">
        <v>50.035770196613399</v>
      </c>
      <c r="N20" s="59">
        <v>12.131001031933099</v>
      </c>
      <c r="O20" s="59">
        <v>11.497885068680199</v>
      </c>
      <c r="P20" s="57">
        <v>11.213641397305199</v>
      </c>
      <c r="Q20" s="57">
        <v>-112.468961867235</v>
      </c>
      <c r="R20" s="57">
        <v>-6.9239059759348098</v>
      </c>
      <c r="S20" s="57">
        <v>14.539629384831199</v>
      </c>
      <c r="T20" s="57">
        <v>8.3470920740135206</v>
      </c>
      <c r="U20" s="57">
        <v>11.804173736892499</v>
      </c>
      <c r="V20" s="57">
        <v>21.134118251372101</v>
      </c>
      <c r="W20" s="57">
        <v>9.9945932817197107</v>
      </c>
      <c r="X20" s="57">
        <v>20.400837506239402</v>
      </c>
      <c r="Y20" s="57">
        <v>11.8380538297094</v>
      </c>
      <c r="Z20" s="57">
        <v>14.0228480064383</v>
      </c>
      <c r="AA20" s="57">
        <v>7.7919751785948002</v>
      </c>
      <c r="AB20" s="57">
        <v>11.8380538297094</v>
      </c>
      <c r="AC20" s="57">
        <v>12.732508045072301</v>
      </c>
      <c r="AD20" s="53">
        <v>17.365588125080698</v>
      </c>
      <c r="AE20" s="53">
        <v>11.395804872633899</v>
      </c>
      <c r="AF20" s="53">
        <v>15.003521089567901</v>
      </c>
      <c r="AG20" s="53">
        <v>8.9002707070220293</v>
      </c>
      <c r="AH20" s="53">
        <v>11.395804872633899</v>
      </c>
      <c r="AI20" s="53">
        <v>14.281868211758701</v>
      </c>
      <c r="AJ20" s="53">
        <v>20.507227004555801</v>
      </c>
      <c r="AK20" s="53">
        <v>10.011547921642601</v>
      </c>
      <c r="AL20" s="53">
        <v>17.325024970180799</v>
      </c>
      <c r="AM20" s="53">
        <v>14.786964047179101</v>
      </c>
      <c r="AN20" s="53">
        <v>19.5044658851651</v>
      </c>
      <c r="AO20" s="53">
        <v>13.7447529094364</v>
      </c>
      <c r="AP20" s="53">
        <v>18.064785509661501</v>
      </c>
      <c r="AQ20" s="53">
        <v>17.6335403895743</v>
      </c>
      <c r="AR20" s="61">
        <v>24.590189651443801</v>
      </c>
      <c r="AS20" s="61">
        <v>-114.419092603823</v>
      </c>
      <c r="AT20" s="61">
        <v>15.9981672338848</v>
      </c>
      <c r="AU20" s="61">
        <v>19.4831909682493</v>
      </c>
      <c r="AV20" s="61">
        <v>16.6003888210284</v>
      </c>
      <c r="AW20" s="61">
        <v>17.4139560864364</v>
      </c>
      <c r="AX20" s="61">
        <v>23.759112267006302</v>
      </c>
      <c r="AY20" s="61">
        <v>16.9945879680795</v>
      </c>
      <c r="AZ20" s="61">
        <v>34.699882842366897</v>
      </c>
      <c r="BA20" s="61">
        <v>23.129362514618801</v>
      </c>
      <c r="BB20" s="61">
        <v>23.025068606372901</v>
      </c>
      <c r="BC20" s="61">
        <v>18.5386556934744</v>
      </c>
      <c r="BD20" s="61">
        <v>23.166950855162</v>
      </c>
      <c r="BE20" s="61">
        <v>25.514464929337802</v>
      </c>
    </row>
    <row r="21" spans="1:57" x14ac:dyDescent="0.2">
      <c r="A21" s="27">
        <v>24</v>
      </c>
      <c r="B21" s="59">
        <v>9.2012413790651397</v>
      </c>
      <c r="C21" s="59">
        <v>11.0854983507352</v>
      </c>
      <c r="D21" s="59">
        <v>7.6789759207467396</v>
      </c>
      <c r="E21" s="59">
        <v>18.524238342146901</v>
      </c>
      <c r="F21" s="59">
        <v>11.861047412303799</v>
      </c>
      <c r="G21" s="59">
        <v>13.5006576609416</v>
      </c>
      <c r="H21" s="59">
        <v>14.658116044916399</v>
      </c>
      <c r="I21" s="59">
        <v>128.13691206733199</v>
      </c>
      <c r="J21" s="59">
        <v>14.6552323809786</v>
      </c>
      <c r="K21" s="59">
        <v>7.6789759207467396</v>
      </c>
      <c r="L21" s="59">
        <v>14.572396116775799</v>
      </c>
      <c r="M21" s="59">
        <v>15.287617775917401</v>
      </c>
      <c r="N21" s="59">
        <v>12.0992071819042</v>
      </c>
      <c r="O21" s="59">
        <v>16.4736797005231</v>
      </c>
      <c r="P21" s="57">
        <v>15.5832392519821</v>
      </c>
      <c r="Q21" s="57">
        <v>13.4125762149037</v>
      </c>
      <c r="R21" s="57">
        <v>11.1724414109613</v>
      </c>
      <c r="S21" s="57">
        <v>12.8405258003563</v>
      </c>
      <c r="T21" s="57">
        <v>11.8380538297094</v>
      </c>
      <c r="U21" s="57">
        <v>13.773402099980199</v>
      </c>
      <c r="V21" s="57">
        <v>16.477603752824599</v>
      </c>
      <c r="W21" s="57">
        <v>17.338047548467799</v>
      </c>
      <c r="X21" s="57">
        <v>17.077384138559101</v>
      </c>
      <c r="Y21" s="57">
        <v>13.689801898909799</v>
      </c>
      <c r="Z21" s="57">
        <v>18.564191818180699</v>
      </c>
      <c r="AA21" s="57">
        <v>16.898029024834599</v>
      </c>
      <c r="AB21" s="57">
        <v>17.436770004269299</v>
      </c>
      <c r="AC21" s="57">
        <v>19.6805784711756</v>
      </c>
      <c r="AD21" s="53">
        <v>19.393223388372199</v>
      </c>
      <c r="AE21" s="53">
        <v>15.2652865962928</v>
      </c>
      <c r="AF21" s="53">
        <v>16.971963619575099</v>
      </c>
      <c r="AG21" s="53">
        <v>13.974196416534401</v>
      </c>
      <c r="AH21" s="53">
        <v>14.372650757448501</v>
      </c>
      <c r="AI21" s="53">
        <v>16.364912002168801</v>
      </c>
      <c r="AJ21" s="53">
        <v>22.205096334325901</v>
      </c>
      <c r="AK21" s="53">
        <v>21.409938276425301</v>
      </c>
      <c r="AL21" s="53">
        <v>19.360568654139001</v>
      </c>
      <c r="AM21" s="53">
        <v>18.2076016521527</v>
      </c>
      <c r="AN21" s="53">
        <v>19.496834706265499</v>
      </c>
      <c r="AO21" s="53">
        <v>19.741500785812001</v>
      </c>
      <c r="AP21" s="53">
        <v>20.570832597303401</v>
      </c>
      <c r="AQ21" s="53">
        <v>20.3343731247334</v>
      </c>
      <c r="AR21" s="61">
        <v>20.749086928766602</v>
      </c>
      <c r="AS21" s="61">
        <v>19.129812653881402</v>
      </c>
      <c r="AT21" s="61">
        <v>26.452731367898402</v>
      </c>
      <c r="AU21" s="61">
        <v>20.214577795499999</v>
      </c>
      <c r="AV21" s="61">
        <v>19.014672016841899</v>
      </c>
      <c r="AW21" s="61">
        <v>20.360608290557</v>
      </c>
      <c r="AX21" s="61">
        <v>22.0140732650502</v>
      </c>
      <c r="AY21" s="61">
        <v>22.9211547787462</v>
      </c>
      <c r="AZ21" s="61">
        <v>26.4465854630003</v>
      </c>
      <c r="BA21" s="61">
        <v>28.2875395195429</v>
      </c>
      <c r="BB21" s="61">
        <v>31.053492872609301</v>
      </c>
      <c r="BC21" s="61">
        <v>26.250958305167298</v>
      </c>
      <c r="BD21" s="61">
        <v>27.230526329678899</v>
      </c>
      <c r="BE21" s="61">
        <v>30.6752217206216</v>
      </c>
    </row>
    <row r="22" spans="1:57" x14ac:dyDescent="0.2">
      <c r="A22" s="27">
        <v>25</v>
      </c>
      <c r="B22" s="59">
        <v>11.960127258954699</v>
      </c>
      <c r="C22" s="59">
        <v>9.1688533466525808</v>
      </c>
      <c r="D22" s="59">
        <v>1.15228326424792E-2</v>
      </c>
      <c r="E22" s="59">
        <v>9.1254806741265995</v>
      </c>
      <c r="F22" s="59">
        <v>8.4634982400364898</v>
      </c>
      <c r="G22" s="59">
        <v>8.0443088402712206</v>
      </c>
      <c r="H22" s="59">
        <v>16.4736797005231</v>
      </c>
      <c r="I22" s="59">
        <v>12.580615605662</v>
      </c>
      <c r="J22" s="59">
        <v>8.1774364297813804</v>
      </c>
      <c r="K22" s="59">
        <v>6.3543065161841099</v>
      </c>
      <c r="L22" s="59">
        <v>12.2386636321562</v>
      </c>
      <c r="M22" s="59">
        <v>11.986737151922201</v>
      </c>
      <c r="N22" s="59">
        <v>5.8041778710273197</v>
      </c>
      <c r="O22" s="59">
        <v>15.287617775917401</v>
      </c>
      <c r="P22" s="57">
        <v>14.051441840447501</v>
      </c>
      <c r="Q22" s="57">
        <v>12.0624661764256</v>
      </c>
      <c r="R22" s="57">
        <v>-112.468961867235</v>
      </c>
      <c r="S22" s="57">
        <v>10.532161166056399</v>
      </c>
      <c r="T22" s="57">
        <v>10.0664592532636</v>
      </c>
      <c r="U22" s="57">
        <v>15.0060980620528</v>
      </c>
      <c r="V22" s="57">
        <v>22.478123355879202</v>
      </c>
      <c r="W22" s="57">
        <v>13.633539687349</v>
      </c>
      <c r="X22" s="57">
        <v>15.8916236373682</v>
      </c>
      <c r="Y22" s="57">
        <v>9.7447600625633992</v>
      </c>
      <c r="Z22" s="57">
        <v>17.191698667600299</v>
      </c>
      <c r="AA22" s="57">
        <v>8.0584960971772794</v>
      </c>
      <c r="AB22" s="57">
        <v>8.7798970585168199</v>
      </c>
      <c r="AC22" s="57">
        <v>20.313217461946799</v>
      </c>
      <c r="AD22" s="53">
        <v>22.223319697763198</v>
      </c>
      <c r="AE22" s="53">
        <v>11.7754544982027</v>
      </c>
      <c r="AF22" s="53">
        <v>11.395804872633899</v>
      </c>
      <c r="AG22" s="53">
        <v>14.4234772616878</v>
      </c>
      <c r="AH22" s="53">
        <v>13.4011456453414</v>
      </c>
      <c r="AI22" s="53">
        <v>17.053082163591299</v>
      </c>
      <c r="AJ22" s="53">
        <v>29.992557502507999</v>
      </c>
      <c r="AK22" s="53">
        <v>17.0310392251432</v>
      </c>
      <c r="AL22" s="53">
        <v>17.066332302114699</v>
      </c>
      <c r="AM22" s="53">
        <v>15.804103755637099</v>
      </c>
      <c r="AN22" s="53">
        <v>22.203325983780999</v>
      </c>
      <c r="AO22" s="53">
        <v>12.9860503899184</v>
      </c>
      <c r="AP22" s="53">
        <v>11.1741449234109</v>
      </c>
      <c r="AQ22" s="53">
        <v>24.230542609559102</v>
      </c>
      <c r="AR22" s="61">
        <v>29.252362404483701</v>
      </c>
      <c r="AS22" s="61">
        <v>19.304725871428101</v>
      </c>
      <c r="AT22" s="61">
        <v>15.347067309150299</v>
      </c>
      <c r="AU22" s="61">
        <v>18.003511087042298</v>
      </c>
      <c r="AV22" s="61">
        <v>18.804151734468</v>
      </c>
      <c r="AW22" s="61">
        <v>20.623738079122099</v>
      </c>
      <c r="AX22" s="61">
        <v>29.4769346667482</v>
      </c>
      <c r="AY22" s="61">
        <v>22.363133947678001</v>
      </c>
      <c r="AZ22" s="61">
        <v>24.265048389326701</v>
      </c>
      <c r="BA22" s="61">
        <v>22.5869115384514</v>
      </c>
      <c r="BB22" s="61">
        <v>29.0997928560408</v>
      </c>
      <c r="BC22" s="61">
        <v>19.386228754377299</v>
      </c>
      <c r="BD22" s="61">
        <v>19.3371886788503</v>
      </c>
      <c r="BE22" s="61">
        <v>43.6</v>
      </c>
    </row>
    <row r="23" spans="1:57" x14ac:dyDescent="0.2">
      <c r="A23" s="27">
        <v>28</v>
      </c>
      <c r="B23" s="59">
        <v>11.537753564209501</v>
      </c>
      <c r="C23" s="59">
        <v>7.2185660753699201</v>
      </c>
      <c r="D23" s="59">
        <v>5.4969605825202903</v>
      </c>
      <c r="E23" s="59">
        <v>13.4842023315598</v>
      </c>
      <c r="F23" s="59">
        <v>10.209202774631301</v>
      </c>
      <c r="G23" s="59">
        <v>9.2824353891468796</v>
      </c>
      <c r="H23" s="59">
        <v>17.3893416987192</v>
      </c>
      <c r="I23" s="59">
        <v>7.8719133376153501</v>
      </c>
      <c r="J23" s="59">
        <v>14.035382519117301</v>
      </c>
      <c r="K23" s="59">
        <v>7.1755146651081301</v>
      </c>
      <c r="L23" s="59">
        <v>11.111946286587299</v>
      </c>
      <c r="M23" s="59">
        <v>12.3102908497754</v>
      </c>
      <c r="N23" s="59">
        <v>6.5460350474823201</v>
      </c>
      <c r="O23" s="59">
        <v>13.941831180655999</v>
      </c>
      <c r="P23" s="57">
        <v>16.9296433802214</v>
      </c>
      <c r="Q23" s="57">
        <v>8.5515812014339208</v>
      </c>
      <c r="R23" s="57">
        <v>-9.7874514810804296</v>
      </c>
      <c r="S23" s="57">
        <v>13.2146070063626</v>
      </c>
      <c r="T23" s="57">
        <v>12.041015646259901</v>
      </c>
      <c r="U23" s="57">
        <v>13.7357763859768</v>
      </c>
      <c r="V23" s="57">
        <v>19.589914138182699</v>
      </c>
      <c r="W23" s="57">
        <v>10.772202994228</v>
      </c>
      <c r="X23" s="57">
        <v>15.3309698396711</v>
      </c>
      <c r="Y23" s="57">
        <v>13.558816635181</v>
      </c>
      <c r="Z23" s="57">
        <v>17.788977711636502</v>
      </c>
      <c r="AA23" s="57">
        <v>13.7411391679113</v>
      </c>
      <c r="AB23" s="57">
        <v>9.6004204442450192</v>
      </c>
      <c r="AC23" s="57">
        <v>14.837215217126699</v>
      </c>
      <c r="AD23" s="53">
        <v>19.995404210693899</v>
      </c>
      <c r="AE23" s="53">
        <v>11.395804872633899</v>
      </c>
      <c r="AF23" s="53">
        <v>12.058525149121101</v>
      </c>
      <c r="AG23" s="53">
        <v>12.780140422421599</v>
      </c>
      <c r="AH23" s="53">
        <v>12.347247380911201</v>
      </c>
      <c r="AI23" s="53">
        <v>16.6143529659042</v>
      </c>
      <c r="AJ23" s="53">
        <v>21.1476837832958</v>
      </c>
      <c r="AK23" s="53">
        <v>11.7754544982027</v>
      </c>
      <c r="AL23" s="53">
        <v>17.066332302114699</v>
      </c>
      <c r="AM23" s="53">
        <v>18.044321414802599</v>
      </c>
      <c r="AN23" s="53">
        <v>18.1082574196401</v>
      </c>
      <c r="AO23" s="53">
        <v>16.281974225034801</v>
      </c>
      <c r="AP23" s="53">
        <v>11.1741449234109</v>
      </c>
      <c r="AQ23" s="53">
        <v>22.231515615488899</v>
      </c>
      <c r="AR23" s="61">
        <v>23.334469724003998</v>
      </c>
      <c r="AS23" s="61">
        <v>18.568137995877201</v>
      </c>
      <c r="AT23" s="61">
        <v>17.3158031229793</v>
      </c>
      <c r="AU23" s="61">
        <v>16.744776137020601</v>
      </c>
      <c r="AV23" s="61">
        <v>19.526017247553298</v>
      </c>
      <c r="AW23" s="61">
        <v>20.749086928766602</v>
      </c>
      <c r="AX23" s="61">
        <v>3.53548215609044E-3</v>
      </c>
      <c r="AY23" s="61">
        <v>18.018870653301502</v>
      </c>
      <c r="AZ23" s="61">
        <v>24.151186511145799</v>
      </c>
      <c r="BA23" s="61">
        <v>23.984362376527201</v>
      </c>
      <c r="BB23" s="61">
        <v>26.022885381131601</v>
      </c>
      <c r="BC23" s="61">
        <v>21.436917079624699</v>
      </c>
      <c r="BD23" s="61">
        <v>22.9954401686377</v>
      </c>
      <c r="BE23" s="61">
        <v>29.0250239992119</v>
      </c>
    </row>
    <row r="24" spans="1:57" x14ac:dyDescent="0.2">
      <c r="A24" s="27">
        <v>30</v>
      </c>
      <c r="B24" s="59">
        <v>9.9966227884451708</v>
      </c>
      <c r="C24" s="59">
        <v>5.9116477229381603</v>
      </c>
      <c r="D24" s="59">
        <v>3.4722424866438</v>
      </c>
      <c r="E24" s="59">
        <v>10.8690855572674</v>
      </c>
      <c r="F24" s="59">
        <v>5.7077831480225303</v>
      </c>
      <c r="G24" s="59">
        <v>10.583088577559</v>
      </c>
      <c r="H24" s="59">
        <v>11.6719132926781</v>
      </c>
      <c r="I24" s="59">
        <v>22.4869197151916</v>
      </c>
      <c r="J24" s="59">
        <v>10.5974909368742</v>
      </c>
      <c r="K24" s="59">
        <v>8.1467961269145803</v>
      </c>
      <c r="L24" s="59">
        <v>12.016714327313499</v>
      </c>
      <c r="M24" s="59">
        <v>8.0522132040159207</v>
      </c>
      <c r="N24" s="59">
        <v>10.4677315504756</v>
      </c>
      <c r="O24" s="59">
        <v>14.293755080192</v>
      </c>
      <c r="P24" s="57">
        <v>13.4098825447032</v>
      </c>
      <c r="Q24" s="57">
        <v>8.7798970585168199</v>
      </c>
      <c r="R24" s="57">
        <v>-6.9239059759348098</v>
      </c>
      <c r="S24" s="57">
        <v>14.1918655145824</v>
      </c>
      <c r="T24" s="57">
        <v>8.0584960971772794</v>
      </c>
      <c r="U24" s="57">
        <v>10.9480623188353</v>
      </c>
      <c r="V24" s="57">
        <v>17.183170039454701</v>
      </c>
      <c r="W24" s="57">
        <v>13.1526410191839</v>
      </c>
      <c r="X24" s="57">
        <v>12.722023496065001</v>
      </c>
      <c r="Y24" s="57">
        <v>8.3470920740135206</v>
      </c>
      <c r="Z24" s="57">
        <v>13.6778467188542</v>
      </c>
      <c r="AA24" s="57">
        <v>10.6317843613812</v>
      </c>
      <c r="AB24" s="57">
        <v>12.041015646259901</v>
      </c>
      <c r="AC24" s="57">
        <v>17.7234153279325</v>
      </c>
      <c r="AD24" s="53">
        <v>19.595389997586899</v>
      </c>
      <c r="AE24" s="53">
        <v>-2.2548388671874999</v>
      </c>
      <c r="AF24" s="53">
        <v>-2.2548388671874999</v>
      </c>
      <c r="AG24" s="53">
        <v>10.0853329754427</v>
      </c>
      <c r="AH24" s="53">
        <v>11.7754544982027</v>
      </c>
      <c r="AI24" s="53">
        <v>14.372650757448501</v>
      </c>
      <c r="AJ24" s="53">
        <v>22.169522418795001</v>
      </c>
      <c r="AK24" s="53">
        <v>11.0921543638489</v>
      </c>
      <c r="AL24" s="53">
        <v>13.823063482155799</v>
      </c>
      <c r="AM24" s="53">
        <v>16.210789718026</v>
      </c>
      <c r="AN24" s="53">
        <v>19.396141132075702</v>
      </c>
      <c r="AO24" s="53">
        <v>12.0628161421713</v>
      </c>
      <c r="AP24" s="53">
        <v>12.347247380911201</v>
      </c>
      <c r="AQ24" s="53">
        <v>22.519146102326101</v>
      </c>
      <c r="AR24" s="61">
        <v>25.099208139614301</v>
      </c>
      <c r="AS24" s="61">
        <v>14.7754157999249</v>
      </c>
      <c r="AT24" s="61">
        <v>16.143320105512601</v>
      </c>
      <c r="AU24" s="61">
        <v>13.904124404367799</v>
      </c>
      <c r="AV24" s="61">
        <v>15.0585664974368</v>
      </c>
      <c r="AW24" s="61">
        <v>16.464236083499401</v>
      </c>
      <c r="AX24" s="61">
        <v>20.2869533545895</v>
      </c>
      <c r="AY24" s="61">
        <v>-1543.7918184632499</v>
      </c>
      <c r="AZ24" s="61">
        <v>23.594180821707699</v>
      </c>
      <c r="BA24" s="61">
        <v>23.587719141153599</v>
      </c>
      <c r="BB24" s="61">
        <v>28.9088330012227</v>
      </c>
      <c r="BC24" s="61">
        <v>16.4723006324901</v>
      </c>
      <c r="BD24" s="61">
        <v>16.270245308722401</v>
      </c>
      <c r="BE24" s="61">
        <v>24.150056929898401</v>
      </c>
    </row>
    <row r="25" spans="1:57" x14ac:dyDescent="0.2">
      <c r="A25" s="27">
        <v>31</v>
      </c>
      <c r="B25" s="59">
        <v>11.602477036201501</v>
      </c>
      <c r="C25" s="59">
        <v>8.9450968977313501</v>
      </c>
      <c r="D25" s="59">
        <v>-1.09468238191525</v>
      </c>
      <c r="E25" s="59">
        <v>9.6683925717227197</v>
      </c>
      <c r="F25" s="59">
        <v>13.4439783024409</v>
      </c>
      <c r="G25" s="59">
        <v>6.4831498235403</v>
      </c>
      <c r="H25" s="59">
        <v>15.470286992060499</v>
      </c>
      <c r="I25" s="59">
        <v>16.1553359435324</v>
      </c>
      <c r="J25" s="59">
        <v>9.1288872465375093</v>
      </c>
      <c r="K25" s="59">
        <v>8.1984341214839098</v>
      </c>
      <c r="L25" s="59">
        <v>18.170366230912499</v>
      </c>
      <c r="M25" s="59">
        <v>64.101847374690294</v>
      </c>
      <c r="N25" s="59">
        <v>9.9634726410454597</v>
      </c>
      <c r="O25" s="59">
        <v>15.908659060311701</v>
      </c>
      <c r="P25" s="57">
        <v>12.014655840361099</v>
      </c>
      <c r="Q25" s="57">
        <v>8.7798970585168199</v>
      </c>
      <c r="R25" s="57">
        <v>4.6568416205370502</v>
      </c>
      <c r="S25" s="57">
        <v>13.633539687349</v>
      </c>
      <c r="T25" s="57">
        <v>8.44856440976824</v>
      </c>
      <c r="U25" s="57">
        <v>10.631527077457701</v>
      </c>
      <c r="V25" s="57">
        <v>60.601929605358102</v>
      </c>
      <c r="W25" s="57">
        <v>15.0484539569772</v>
      </c>
      <c r="X25" s="57">
        <v>16.318998599132399</v>
      </c>
      <c r="Y25" s="57">
        <v>10.0664592532636</v>
      </c>
      <c r="Z25" s="57">
        <v>19.250836442889</v>
      </c>
      <c r="AA25" s="57">
        <v>16.7040366929754</v>
      </c>
      <c r="AB25" s="57">
        <v>9.4011900226990193</v>
      </c>
      <c r="AC25" s="57">
        <v>18.999804779502799</v>
      </c>
      <c r="AD25" s="53">
        <v>18.0225448247249</v>
      </c>
      <c r="AE25" s="53">
        <v>13.7447529094364</v>
      </c>
      <c r="AF25" s="53">
        <v>9.0752471101670604</v>
      </c>
      <c r="AG25" s="53">
        <v>18.137133506381801</v>
      </c>
      <c r="AH25" s="53">
        <v>16.6604118191729</v>
      </c>
      <c r="AI25" s="53">
        <v>13.974196416534401</v>
      </c>
      <c r="AJ25" s="53">
        <v>31.9018123248295</v>
      </c>
      <c r="AK25" s="53">
        <v>17.278323117303799</v>
      </c>
      <c r="AL25" s="53">
        <v>20.422532753150499</v>
      </c>
      <c r="AM25" s="53">
        <v>17.422126171163001</v>
      </c>
      <c r="AN25" s="53">
        <v>24.3131601048612</v>
      </c>
      <c r="AO25" s="53">
        <v>15.888065234816301</v>
      </c>
      <c r="AP25" s="53">
        <v>18.022851513605701</v>
      </c>
      <c r="AQ25" s="53">
        <v>20.883441563367999</v>
      </c>
      <c r="AR25" s="61">
        <v>24.827373386233301</v>
      </c>
      <c r="AS25" s="61">
        <v>18.480891796716001</v>
      </c>
      <c r="AT25" s="61">
        <v>18.4980316382055</v>
      </c>
      <c r="AU25" s="61">
        <v>21.0333913605924</v>
      </c>
      <c r="AV25" s="61">
        <v>22.5775541494185</v>
      </c>
      <c r="AW25" s="61">
        <v>20.962750985512098</v>
      </c>
      <c r="AX25" s="61">
        <v>31.2110805635525</v>
      </c>
      <c r="AY25" s="61">
        <v>21.8372091519275</v>
      </c>
      <c r="AZ25" s="61">
        <v>28.249153847321399</v>
      </c>
      <c r="BA25" s="61">
        <v>26.040830213257902</v>
      </c>
      <c r="BB25" s="61">
        <v>2011.2717122670199</v>
      </c>
      <c r="BC25" s="61">
        <v>24.372163896021799</v>
      </c>
      <c r="BD25" s="61">
        <v>26.372482557497101</v>
      </c>
      <c r="BE25" s="61">
        <v>28.9088330012227</v>
      </c>
    </row>
    <row r="26" spans="1:57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</row>
    <row r="27" spans="1:57" x14ac:dyDescent="0.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DCCFD-060E-8449-B5F4-CA78BD14ACF0}">
  <dimension ref="A1:S111"/>
  <sheetViews>
    <sheetView topLeftCell="A94" workbookViewId="0">
      <selection activeCell="B106" sqref="B106:O111"/>
    </sheetView>
  </sheetViews>
  <sheetFormatPr baseColWidth="10" defaultRowHeight="16" x14ac:dyDescent="0.2"/>
  <cols>
    <col min="1" max="1" width="18.6640625" customWidth="1"/>
  </cols>
  <sheetData>
    <row r="1" spans="1:19" x14ac:dyDescent="0.2">
      <c r="A1" s="68" t="s">
        <v>24</v>
      </c>
      <c r="B1" s="68"/>
      <c r="C1" s="68"/>
      <c r="D1" s="68"/>
      <c r="E1" s="68"/>
      <c r="S1">
        <v>4</v>
      </c>
    </row>
    <row r="2" spans="1:19" x14ac:dyDescent="0.2">
      <c r="A2" s="17" t="s">
        <v>25</v>
      </c>
      <c r="B2" s="17"/>
      <c r="C2" s="17"/>
      <c r="D2" s="17"/>
    </row>
    <row r="3" spans="1:19" x14ac:dyDescent="0.2">
      <c r="B3" t="s">
        <v>26</v>
      </c>
      <c r="C3" t="s">
        <v>27</v>
      </c>
      <c r="D3" t="s">
        <v>28</v>
      </c>
      <c r="E3" t="s">
        <v>29</v>
      </c>
      <c r="F3" t="s">
        <v>30</v>
      </c>
      <c r="G3" t="s">
        <v>31</v>
      </c>
      <c r="H3" t="s">
        <v>32</v>
      </c>
      <c r="I3" t="s">
        <v>33</v>
      </c>
      <c r="J3" t="s">
        <v>34</v>
      </c>
      <c r="K3" t="s">
        <v>35</v>
      </c>
      <c r="L3" t="s">
        <v>36</v>
      </c>
      <c r="M3" t="s">
        <v>37</v>
      </c>
      <c r="N3" t="s">
        <v>38</v>
      </c>
      <c r="O3" t="s">
        <v>39</v>
      </c>
      <c r="P3" t="s">
        <v>40</v>
      </c>
      <c r="Q3" t="s">
        <v>41</v>
      </c>
    </row>
    <row r="4" spans="1:19" x14ac:dyDescent="0.2">
      <c r="A4" t="s">
        <v>42</v>
      </c>
      <c r="B4" s="13">
        <v>15.038313352074899</v>
      </c>
      <c r="C4" s="13">
        <v>11.4814103739704</v>
      </c>
      <c r="D4" s="13">
        <v>9.0300961345120303</v>
      </c>
      <c r="E4" s="13">
        <v>12.923669611117299</v>
      </c>
      <c r="F4" s="13">
        <v>8.91273169133237</v>
      </c>
      <c r="G4" s="13">
        <v>9.8329234869353304</v>
      </c>
      <c r="H4" s="13">
        <v>19.4724337898625</v>
      </c>
      <c r="I4" s="13">
        <v>11.235668832177501</v>
      </c>
      <c r="J4" s="13">
        <v>15.542256924028999</v>
      </c>
      <c r="K4" s="13">
        <v>12.628114148240901</v>
      </c>
      <c r="L4" s="13">
        <v>16.583648728294101</v>
      </c>
      <c r="M4" s="13">
        <v>11.2816755924337</v>
      </c>
      <c r="N4" s="13">
        <v>9.3877742366257593</v>
      </c>
      <c r="O4" s="13">
        <v>18.0883701054745</v>
      </c>
      <c r="P4" s="13">
        <v>181.43908700708027</v>
      </c>
      <c r="Q4" s="13">
        <v>12.959934786220019</v>
      </c>
    </row>
    <row r="5" spans="1:19" x14ac:dyDescent="0.2">
      <c r="A5" t="s">
        <v>97</v>
      </c>
      <c r="B5" s="13">
        <v>0.39954088827170797</v>
      </c>
      <c r="C5" s="13">
        <v>0.41272786874013501</v>
      </c>
      <c r="D5" s="13">
        <v>0.32484654077241099</v>
      </c>
      <c r="E5" s="13">
        <v>0.41106740217689802</v>
      </c>
      <c r="F5" s="13">
        <v>0.44321783497829498</v>
      </c>
      <c r="G5" s="13">
        <v>0.382005418957029</v>
      </c>
      <c r="H5" s="13">
        <v>0.18515748216568301</v>
      </c>
      <c r="I5" s="13">
        <v>0.38290804659467398</v>
      </c>
      <c r="J5" s="13">
        <v>0.30453861219499401</v>
      </c>
      <c r="K5" s="13">
        <v>0.40936675671635397</v>
      </c>
      <c r="L5" s="13">
        <v>0.30449351408557601</v>
      </c>
      <c r="M5" s="13">
        <v>0.276421723843084</v>
      </c>
      <c r="N5" s="13">
        <v>0.41799970815370202</v>
      </c>
      <c r="O5" s="13">
        <v>0.24464933606143099</v>
      </c>
      <c r="P5" s="13"/>
      <c r="Q5" s="13"/>
    </row>
    <row r="6" spans="1:19" x14ac:dyDescent="0.2">
      <c r="A6" t="s">
        <v>43</v>
      </c>
      <c r="B6" s="13">
        <v>1</v>
      </c>
      <c r="C6" s="13">
        <v>1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0.995</v>
      </c>
      <c r="J6" s="13">
        <v>1</v>
      </c>
      <c r="K6" s="13">
        <v>1</v>
      </c>
      <c r="L6" s="13">
        <v>1</v>
      </c>
      <c r="M6" s="13">
        <v>0.99750000000000005</v>
      </c>
      <c r="N6" s="13">
        <v>1</v>
      </c>
      <c r="O6" s="13">
        <v>0.995</v>
      </c>
      <c r="P6" s="13"/>
      <c r="Q6" s="13"/>
    </row>
    <row r="7" spans="1:19" x14ac:dyDescent="0.2">
      <c r="A7" t="s">
        <v>44</v>
      </c>
      <c r="B7" s="13">
        <v>1.06859296257467</v>
      </c>
      <c r="C7" s="13">
        <v>1.1139965821742299</v>
      </c>
      <c r="D7" s="13">
        <v>1.3754222922828601</v>
      </c>
      <c r="E7" s="13">
        <v>1.09076726232307</v>
      </c>
      <c r="F7" s="13">
        <v>1.0549488992825999</v>
      </c>
      <c r="G7" s="13">
        <v>1.1043296938462599</v>
      </c>
      <c r="H7" s="13">
        <v>148.42100175682</v>
      </c>
      <c r="I7" s="13">
        <v>1.1326079037422001</v>
      </c>
      <c r="J7" s="13">
        <v>1.45549965042665</v>
      </c>
      <c r="K7" s="13">
        <v>1.0631128016537199</v>
      </c>
      <c r="L7" s="13">
        <v>1.80021539908921</v>
      </c>
      <c r="M7" s="13">
        <v>1.3491466637348299</v>
      </c>
      <c r="N7" s="13">
        <v>1.0786205733740699</v>
      </c>
      <c r="O7" s="13">
        <v>97.473679884434603</v>
      </c>
      <c r="P7" s="13"/>
      <c r="Q7" s="13"/>
    </row>
    <row r="8" spans="1:19" x14ac:dyDescent="0.2">
      <c r="A8" t="s">
        <v>98</v>
      </c>
      <c r="B8" s="13">
        <v>2.0783785658548801</v>
      </c>
      <c r="C8" s="13">
        <v>-1.4785244122496195</v>
      </c>
      <c r="D8" s="13">
        <v>-3.9298386517079891</v>
      </c>
      <c r="E8" s="13">
        <v>-3.6265175102720093E-2</v>
      </c>
      <c r="F8" s="13">
        <v>-4.0472030948876494</v>
      </c>
      <c r="G8" s="13">
        <v>-3.127011299284689</v>
      </c>
      <c r="H8" s="13">
        <v>6.5124990036424801</v>
      </c>
      <c r="I8" s="13">
        <v>-1.7242659540425187</v>
      </c>
      <c r="J8" s="13">
        <v>2.5823221378089798</v>
      </c>
      <c r="K8" s="13">
        <v>-0.33182063797911887</v>
      </c>
      <c r="L8" s="13">
        <v>3.6237139420740814</v>
      </c>
      <c r="M8" s="13">
        <v>-1.6782591937863192</v>
      </c>
      <c r="N8" s="13">
        <v>-3.5721605495942601</v>
      </c>
      <c r="O8" s="13">
        <v>5.1284353192544803</v>
      </c>
      <c r="P8" s="13"/>
      <c r="Q8" s="13"/>
    </row>
    <row r="9" spans="1:19" x14ac:dyDescent="0.2">
      <c r="A9" t="s">
        <v>99</v>
      </c>
      <c r="B9" s="13">
        <v>2.1</v>
      </c>
      <c r="C9" s="13">
        <v>-1.5</v>
      </c>
      <c r="D9" s="13">
        <v>-3.9</v>
      </c>
      <c r="E9" s="13">
        <v>0</v>
      </c>
      <c r="F9" s="13">
        <v>-4</v>
      </c>
      <c r="G9" s="13">
        <v>-3.1</v>
      </c>
      <c r="H9" s="13">
        <v>6.5</v>
      </c>
      <c r="I9" s="13">
        <v>-1.7</v>
      </c>
      <c r="J9" s="13">
        <v>2.6</v>
      </c>
      <c r="K9" s="13">
        <v>-0.3</v>
      </c>
      <c r="L9" s="13">
        <v>3.6</v>
      </c>
      <c r="M9" s="13">
        <v>-1.7</v>
      </c>
      <c r="N9" s="13">
        <v>-3.6</v>
      </c>
      <c r="O9" s="13">
        <v>5.0999999999999996</v>
      </c>
      <c r="P9" s="13"/>
      <c r="Q9" s="13"/>
    </row>
    <row r="11" spans="1:19" x14ac:dyDescent="0.2">
      <c r="A11" s="69" t="s">
        <v>46</v>
      </c>
      <c r="B11" s="69"/>
      <c r="C11" s="69"/>
      <c r="D11" s="69"/>
    </row>
    <row r="12" spans="1:19" x14ac:dyDescent="0.2">
      <c r="A12" t="s">
        <v>0</v>
      </c>
      <c r="B12" t="s">
        <v>26</v>
      </c>
      <c r="C12" t="s">
        <v>27</v>
      </c>
      <c r="D12" t="s">
        <v>28</v>
      </c>
      <c r="E12" t="s">
        <v>29</v>
      </c>
      <c r="F12" t="s">
        <v>30</v>
      </c>
      <c r="G12" t="s">
        <v>31</v>
      </c>
      <c r="H12" t="s">
        <v>32</v>
      </c>
      <c r="I12" t="s">
        <v>33</v>
      </c>
      <c r="J12" t="s">
        <v>34</v>
      </c>
      <c r="K12" t="s">
        <v>35</v>
      </c>
      <c r="L12" t="s">
        <v>36</v>
      </c>
      <c r="M12" t="s">
        <v>37</v>
      </c>
      <c r="N12" t="s">
        <v>38</v>
      </c>
      <c r="O12" t="s">
        <v>39</v>
      </c>
    </row>
    <row r="13" spans="1:19" x14ac:dyDescent="0.2">
      <c r="A13" t="s">
        <v>77</v>
      </c>
      <c r="B13" s="13">
        <v>10.659212945035501</v>
      </c>
      <c r="C13" s="13">
        <v>11.752909836487101</v>
      </c>
      <c r="D13" s="13">
        <v>7.3951624711087298</v>
      </c>
      <c r="E13" s="13">
        <v>13.4281596571957</v>
      </c>
      <c r="F13" s="13">
        <v>10.846660846648501</v>
      </c>
      <c r="G13" s="13">
        <v>12.198241392005899</v>
      </c>
      <c r="H13" s="13">
        <v>14.273648998605101</v>
      </c>
      <c r="I13" s="13">
        <v>9.5006589670148092</v>
      </c>
      <c r="J13" s="13">
        <v>11.928212239209699</v>
      </c>
      <c r="K13" s="13">
        <v>12.030065841638001</v>
      </c>
      <c r="L13" s="13">
        <v>14.9013437356761</v>
      </c>
      <c r="M13" s="13">
        <v>18.166964794459599</v>
      </c>
      <c r="N13" s="13">
        <v>10.846660846648501</v>
      </c>
      <c r="O13" s="13">
        <v>17.875570056628799</v>
      </c>
      <c r="P13" s="13"/>
    </row>
    <row r="14" spans="1:19" x14ac:dyDescent="0.2">
      <c r="A14" t="s">
        <v>78</v>
      </c>
      <c r="B14" s="13">
        <v>13.633633723546399</v>
      </c>
      <c r="C14" s="13">
        <v>10.7542250123689</v>
      </c>
      <c r="D14" s="13">
        <v>7.9826204633570503</v>
      </c>
      <c r="E14" s="13">
        <v>10.3523682051497</v>
      </c>
      <c r="F14" s="13">
        <v>8.0292979230190902</v>
      </c>
      <c r="G14" s="13">
        <v>9.8733750459891301</v>
      </c>
      <c r="H14" s="13">
        <v>30.470790963333499</v>
      </c>
      <c r="I14" s="13">
        <v>10.042012370957901</v>
      </c>
      <c r="J14" s="13">
        <v>15.188753599822199</v>
      </c>
      <c r="K14" s="13">
        <v>10.999514440248999</v>
      </c>
      <c r="L14" s="13">
        <v>12.902217140615701</v>
      </c>
      <c r="M14" s="13">
        <v>12.499200548893301</v>
      </c>
      <c r="N14" s="13">
        <v>7.2753849598125298</v>
      </c>
      <c r="O14" s="13">
        <v>12.570970530869401</v>
      </c>
      <c r="P14" s="13"/>
    </row>
    <row r="15" spans="1:19" x14ac:dyDescent="0.2">
      <c r="A15" t="s">
        <v>79</v>
      </c>
      <c r="B15" s="13">
        <v>10.860131816077899</v>
      </c>
      <c r="C15" s="13">
        <v>9.3119641568185401</v>
      </c>
      <c r="D15" s="13">
        <v>-0.21593502132409501</v>
      </c>
      <c r="E15" s="13">
        <v>9.7461360604572</v>
      </c>
      <c r="F15" s="13">
        <v>5.7910796394797002</v>
      </c>
      <c r="G15" s="13">
        <v>2.90345622710942</v>
      </c>
      <c r="H15" s="13">
        <v>6.5235462330877301</v>
      </c>
      <c r="I15" s="13">
        <v>10.5450042032843</v>
      </c>
      <c r="J15" s="13">
        <v>10.762683634083601</v>
      </c>
      <c r="K15" s="13">
        <v>11.871914142361099</v>
      </c>
      <c r="L15" s="13">
        <v>10.806827082509599</v>
      </c>
      <c r="M15" s="13">
        <v>5.7788497409461401</v>
      </c>
      <c r="N15" s="13">
        <v>-4.4346725797056097</v>
      </c>
      <c r="O15" s="13">
        <v>15.6688479575652</v>
      </c>
      <c r="P15" s="13"/>
    </row>
    <row r="16" spans="1:19" x14ac:dyDescent="0.2">
      <c r="A16" t="s">
        <v>80</v>
      </c>
      <c r="B16" s="13">
        <v>12.348831269574299</v>
      </c>
      <c r="C16" s="13">
        <v>10.150191080753199</v>
      </c>
      <c r="D16" s="13">
        <v>6.2301557517844897</v>
      </c>
      <c r="E16" s="13">
        <v>11.2391847143401</v>
      </c>
      <c r="F16" s="13">
        <v>5.6778698349030998</v>
      </c>
      <c r="G16" s="13">
        <v>8.3364044157655393</v>
      </c>
      <c r="H16" s="13">
        <v>13.715888542330701</v>
      </c>
      <c r="I16" s="13">
        <v>8.9110392036070891</v>
      </c>
      <c r="J16" s="13">
        <v>11.976705217319999</v>
      </c>
      <c r="K16" s="13">
        <v>12.6296802596967</v>
      </c>
      <c r="L16" s="13">
        <v>10.2078811161876</v>
      </c>
      <c r="M16" s="13">
        <v>7.53381650795823</v>
      </c>
      <c r="N16" s="13">
        <v>8.0292979230190902</v>
      </c>
      <c r="O16" s="13">
        <v>15.6580401394998</v>
      </c>
      <c r="P16" s="13"/>
    </row>
    <row r="17" spans="1:16" x14ac:dyDescent="0.2">
      <c r="A17" t="s">
        <v>81</v>
      </c>
      <c r="B17" s="13">
        <v>13.6593754768565</v>
      </c>
      <c r="C17" s="13">
        <v>9.6370395568036606</v>
      </c>
      <c r="D17" s="13">
        <v>6.9402644813694501</v>
      </c>
      <c r="E17" s="13">
        <v>10.889372921805499</v>
      </c>
      <c r="F17" s="13">
        <v>7.1197480348532798</v>
      </c>
      <c r="G17" s="13">
        <v>9.2612130363586704</v>
      </c>
      <c r="H17" s="13">
        <v>18.4876862144021</v>
      </c>
      <c r="I17" s="13">
        <v>8.6217138515123608</v>
      </c>
      <c r="J17" s="13">
        <v>9.9409459392722006</v>
      </c>
      <c r="K17" s="13">
        <v>11.78802511708</v>
      </c>
      <c r="L17" s="13">
        <v>15.456675830695101</v>
      </c>
      <c r="M17" s="13">
        <v>13.531589992804401</v>
      </c>
      <c r="N17" s="13">
        <v>9.5050238103563096</v>
      </c>
      <c r="O17" s="13">
        <v>15.3504893808842</v>
      </c>
      <c r="P17" s="13"/>
    </row>
    <row r="18" spans="1:16" x14ac:dyDescent="0.2">
      <c r="A18" t="s">
        <v>82</v>
      </c>
      <c r="B18" s="13">
        <v>10.458707012738</v>
      </c>
      <c r="C18" s="13">
        <v>4.9150416731208999</v>
      </c>
      <c r="D18" s="13">
        <v>5.0459396377691004</v>
      </c>
      <c r="E18" s="13">
        <v>10.6216470150297</v>
      </c>
      <c r="F18" s="13">
        <v>5.7382784114212004</v>
      </c>
      <c r="G18" s="13">
        <v>5.7788497409461401</v>
      </c>
      <c r="H18" s="13">
        <v>11.1229338265509</v>
      </c>
      <c r="I18" s="13">
        <v>10.425884419216899</v>
      </c>
      <c r="J18" s="13">
        <v>7.9294941236274603</v>
      </c>
      <c r="K18" s="13">
        <v>6.6785131521228198</v>
      </c>
      <c r="L18" s="13">
        <v>11.523638764104501</v>
      </c>
      <c r="M18" s="13">
        <v>8.9191119280601594</v>
      </c>
      <c r="N18" s="13">
        <v>5.1277543022522698</v>
      </c>
      <c r="O18" s="13">
        <v>6.8842062871266601</v>
      </c>
      <c r="P18" s="13"/>
    </row>
    <row r="19" spans="1:16" x14ac:dyDescent="0.2">
      <c r="A19" t="s">
        <v>83</v>
      </c>
      <c r="B19" s="13">
        <v>12.0293767723548</v>
      </c>
      <c r="C19" s="13">
        <v>10.479466210011299</v>
      </c>
      <c r="D19" s="13">
        <v>8.4352189897106307</v>
      </c>
      <c r="E19" s="13">
        <v>9.4605110411605899</v>
      </c>
      <c r="F19" s="13">
        <v>4.0801690017249204</v>
      </c>
      <c r="G19" s="13">
        <v>4.6779451525461297</v>
      </c>
      <c r="H19" s="13">
        <v>17.142302835877999</v>
      </c>
      <c r="I19" s="13">
        <v>8.8536008143510507</v>
      </c>
      <c r="J19" s="13">
        <v>13.5469967642386</v>
      </c>
      <c r="K19" s="13">
        <v>12.0293767723548</v>
      </c>
      <c r="L19" s="13">
        <v>11.871914142361099</v>
      </c>
      <c r="M19" s="13">
        <v>3.2632410097747302</v>
      </c>
      <c r="N19" s="13">
        <v>3.1025632873896098</v>
      </c>
      <c r="O19" s="13">
        <v>9.4988736094983608</v>
      </c>
      <c r="P19" s="13"/>
    </row>
    <row r="20" spans="1:16" x14ac:dyDescent="0.2">
      <c r="A20" t="s">
        <v>84</v>
      </c>
      <c r="B20" s="13">
        <v>13.164317526499801</v>
      </c>
      <c r="C20" s="13">
        <v>7.4678860514216003</v>
      </c>
      <c r="D20" s="13">
        <v>8.4736287712690501</v>
      </c>
      <c r="E20" s="13">
        <v>12.8050188064552</v>
      </c>
      <c r="F20" s="13">
        <v>6.8082278686367097</v>
      </c>
      <c r="G20" s="13">
        <v>8.5016024522594709</v>
      </c>
      <c r="H20" s="13">
        <v>23.030775233495898</v>
      </c>
      <c r="I20" s="13">
        <v>6.8329699249051004</v>
      </c>
      <c r="J20" s="13">
        <v>15.4231033610323</v>
      </c>
      <c r="K20" s="13">
        <v>10.310096119349</v>
      </c>
      <c r="L20" s="13">
        <v>13.071889104054501</v>
      </c>
      <c r="M20" s="13">
        <v>6.34878938039998</v>
      </c>
      <c r="N20" s="13">
        <v>9.2646868008733492</v>
      </c>
      <c r="O20" s="13">
        <v>14.699303742717101</v>
      </c>
      <c r="P20" s="13"/>
    </row>
    <row r="21" spans="1:16" x14ac:dyDescent="0.2">
      <c r="A21" t="s">
        <v>85</v>
      </c>
      <c r="B21" s="13">
        <v>19.508225035792101</v>
      </c>
      <c r="C21" s="13">
        <v>13.921387064245801</v>
      </c>
      <c r="D21" s="13">
        <v>9.3884464143031892</v>
      </c>
      <c r="E21" s="13">
        <v>14.0460995026334</v>
      </c>
      <c r="F21" s="13">
        <v>9.7268221081871804</v>
      </c>
      <c r="G21" s="13">
        <v>14.428691578644401</v>
      </c>
      <c r="H21" s="13">
        <v>19.9493632689782</v>
      </c>
      <c r="I21" s="13">
        <v>19.033627915791499</v>
      </c>
      <c r="J21" s="13">
        <v>19.016642823863901</v>
      </c>
      <c r="K21" s="13">
        <v>16.876504941352099</v>
      </c>
      <c r="L21" s="13">
        <v>19.932494374344799</v>
      </c>
      <c r="M21" s="13">
        <v>9.7598463205292791</v>
      </c>
      <c r="N21" s="13">
        <v>10.1116528829423</v>
      </c>
      <c r="O21" s="13">
        <v>19.667479665447299</v>
      </c>
      <c r="P21" s="13"/>
    </row>
    <row r="22" spans="1:16" x14ac:dyDescent="0.2">
      <c r="A22" t="s">
        <v>86</v>
      </c>
      <c r="B22" s="13">
        <v>18.821264601968</v>
      </c>
      <c r="C22" s="13">
        <v>10.529563440436201</v>
      </c>
      <c r="D22" s="13">
        <v>14.002753836477</v>
      </c>
      <c r="E22" s="13">
        <v>16.6216984152734</v>
      </c>
      <c r="F22" s="13">
        <v>14.148782907757001</v>
      </c>
      <c r="G22" s="13">
        <v>12.834412841932901</v>
      </c>
      <c r="H22" s="13">
        <v>24.670651562311001</v>
      </c>
      <c r="I22" s="13">
        <v>14.810648498100701</v>
      </c>
      <c r="J22" s="13">
        <v>21.840071852231102</v>
      </c>
      <c r="K22" s="13">
        <v>18.187804939506201</v>
      </c>
      <c r="L22" s="13">
        <v>22.83399825195</v>
      </c>
      <c r="M22" s="13">
        <v>13.724883735232</v>
      </c>
      <c r="N22" s="13">
        <v>13.233396167276601</v>
      </c>
      <c r="O22" s="13">
        <v>18.964688722527001</v>
      </c>
      <c r="P22" s="13"/>
    </row>
    <row r="23" spans="1:16" x14ac:dyDescent="0.2">
      <c r="A23" t="s">
        <v>87</v>
      </c>
      <c r="B23" s="13">
        <v>12.198241392005899</v>
      </c>
      <c r="C23" s="13">
        <v>12.111653409495799</v>
      </c>
      <c r="D23" s="13">
        <v>9.9534742995102299</v>
      </c>
      <c r="E23" s="13">
        <v>14.4095817983512</v>
      </c>
      <c r="F23" s="13">
        <v>9.3981428416408406</v>
      </c>
      <c r="G23" s="13">
        <v>9.4316807099020199</v>
      </c>
      <c r="H23" s="13">
        <v>21.1418444052808</v>
      </c>
      <c r="I23" s="13">
        <v>10.9792994570226</v>
      </c>
      <c r="J23" s="13">
        <v>14.3667830446216</v>
      </c>
      <c r="K23" s="13">
        <v>12.088670643186999</v>
      </c>
      <c r="L23" s="13">
        <v>15.1893376920139</v>
      </c>
      <c r="M23" s="13">
        <v>14.6331556873798</v>
      </c>
      <c r="N23" s="13">
        <v>12.9430580858802</v>
      </c>
      <c r="O23" s="13">
        <v>30.6377815243182</v>
      </c>
      <c r="P23" s="13"/>
    </row>
    <row r="24" spans="1:16" x14ac:dyDescent="0.2">
      <c r="A24" t="s">
        <v>88</v>
      </c>
      <c r="B24" s="13">
        <v>35</v>
      </c>
      <c r="C24" s="13">
        <v>17.188644233827802</v>
      </c>
      <c r="D24" s="13">
        <v>18.1866952442439</v>
      </c>
      <c r="E24" s="13">
        <v>24.587681551333699</v>
      </c>
      <c r="F24" s="13">
        <v>16.488523617846099</v>
      </c>
      <c r="G24" s="13">
        <v>17.605956890329701</v>
      </c>
      <c r="H24" s="13">
        <v>24.088737045430499</v>
      </c>
      <c r="I24" s="13">
        <v>17.295749855473598</v>
      </c>
      <c r="J24" s="13">
        <v>25.900978803189499</v>
      </c>
      <c r="K24" s="13">
        <v>35</v>
      </c>
      <c r="L24" s="13">
        <v>35</v>
      </c>
      <c r="M24" s="13">
        <v>15.579560257458001</v>
      </c>
      <c r="N24" s="13">
        <v>15.9576221662296</v>
      </c>
      <c r="O24" s="13">
        <v>34.6</v>
      </c>
      <c r="P24" s="13"/>
    </row>
    <row r="25" spans="1:16" x14ac:dyDescent="0.2">
      <c r="A25" t="s">
        <v>89</v>
      </c>
      <c r="B25" s="13">
        <v>16.6051729105682</v>
      </c>
      <c r="C25" s="13">
        <v>12.693323244876799</v>
      </c>
      <c r="D25" s="13">
        <v>14.5712642733567</v>
      </c>
      <c r="E25" s="13">
        <v>13.555276573698</v>
      </c>
      <c r="F25" s="13">
        <v>8.6708694803329909</v>
      </c>
      <c r="G25" s="13">
        <v>10.042012370957901</v>
      </c>
      <c r="H25" s="13">
        <v>34.6</v>
      </c>
      <c r="I25" s="13">
        <v>7.76206479726424</v>
      </c>
      <c r="J25" s="13">
        <v>22.812641685588101</v>
      </c>
      <c r="K25" s="13">
        <v>9.5938218266303394</v>
      </c>
      <c r="L25" s="13">
        <v>20.877262609433</v>
      </c>
      <c r="M25" s="13">
        <v>6.7739397833242299</v>
      </c>
      <c r="N25" s="13">
        <v>10.245880960125</v>
      </c>
      <c r="O25" s="13">
        <v>18.113529172396099</v>
      </c>
      <c r="P25" s="13"/>
    </row>
    <row r="26" spans="1:16" x14ac:dyDescent="0.2">
      <c r="A26" t="s">
        <v>90</v>
      </c>
      <c r="B26" s="13">
        <v>12.738836080713</v>
      </c>
      <c r="C26" s="13">
        <v>10.836330859594201</v>
      </c>
      <c r="D26" s="13">
        <v>8.8784204476375201</v>
      </c>
      <c r="E26" s="13">
        <v>12.413384366229399</v>
      </c>
      <c r="F26" s="13">
        <v>6.8277753833862604</v>
      </c>
      <c r="G26" s="13">
        <v>7.8534039374924296</v>
      </c>
      <c r="H26" s="13">
        <v>19.750827084923198</v>
      </c>
      <c r="I26" s="13">
        <v>11.3421360140843</v>
      </c>
      <c r="J26" s="13">
        <v>12.195212363398101</v>
      </c>
      <c r="K26" s="13">
        <v>8.7620142836200294</v>
      </c>
      <c r="L26" s="13">
        <v>13.5343688924895</v>
      </c>
      <c r="M26" s="13">
        <v>4.9456225133513696</v>
      </c>
      <c r="N26" s="13">
        <v>11.3512766891577</v>
      </c>
      <c r="O26" s="13">
        <v>35</v>
      </c>
      <c r="P26" s="13"/>
    </row>
    <row r="27" spans="1:16" x14ac:dyDescent="0.2">
      <c r="A27" t="s">
        <v>91</v>
      </c>
      <c r="B27" s="13">
        <v>15.725405679634401</v>
      </c>
      <c r="C27" s="13">
        <v>12.2784815600393</v>
      </c>
      <c r="D27" s="13">
        <v>7.4542077494389503</v>
      </c>
      <c r="E27" s="13">
        <v>10.8103729429165</v>
      </c>
      <c r="F27" s="13">
        <v>6.99208210635752</v>
      </c>
      <c r="G27" s="13">
        <v>9.5917848115881501</v>
      </c>
      <c r="H27" s="13">
        <v>25.5785326754533</v>
      </c>
      <c r="I27" s="13">
        <v>10.245880960125</v>
      </c>
      <c r="J27" s="13">
        <v>19.9613061044763</v>
      </c>
      <c r="K27" s="13">
        <v>11.9396134116047</v>
      </c>
      <c r="L27" s="13">
        <v>17.815011216355401</v>
      </c>
      <c r="M27" s="13">
        <v>11.784692453151299</v>
      </c>
      <c r="N27" s="13">
        <v>6.4468391782313796</v>
      </c>
      <c r="O27" s="13">
        <v>19.610655691589301</v>
      </c>
      <c r="P27" s="13"/>
    </row>
    <row r="28" spans="1:16" x14ac:dyDescent="0.2">
      <c r="A28" t="s">
        <v>92</v>
      </c>
      <c r="B28" s="13">
        <v>15.242903180418301</v>
      </c>
      <c r="C28" s="13">
        <v>10.391693826119599</v>
      </c>
      <c r="D28" s="13">
        <v>8.4935381101852307</v>
      </c>
      <c r="E28" s="13">
        <v>11.7745690541726</v>
      </c>
      <c r="F28" s="13">
        <v>9.4526089727126301</v>
      </c>
      <c r="G28" s="13">
        <v>8.0037727839574604</v>
      </c>
      <c r="H28" s="13">
        <v>20.191609442508199</v>
      </c>
      <c r="I28" s="13">
        <v>10.815166894572499</v>
      </c>
      <c r="J28" s="13">
        <v>17.678244679759398</v>
      </c>
      <c r="K28" s="13">
        <v>9.6813462309160592</v>
      </c>
      <c r="L28" s="13">
        <v>18.5784998762378</v>
      </c>
      <c r="M28" s="13">
        <v>7.1565191639296701</v>
      </c>
      <c r="N28" s="13">
        <v>8.9541861296696208</v>
      </c>
      <c r="O28" s="13">
        <v>25.843049389329501</v>
      </c>
      <c r="P28" s="13"/>
    </row>
    <row r="29" spans="1:16" x14ac:dyDescent="0.2">
      <c r="A29" t="s">
        <v>93</v>
      </c>
      <c r="B29" s="13">
        <v>16.7755121920321</v>
      </c>
      <c r="C29" s="13">
        <v>11.339254506770301</v>
      </c>
      <c r="D29" s="13">
        <v>8.02348063020494</v>
      </c>
      <c r="E29" s="13">
        <v>11.6790832307346</v>
      </c>
      <c r="F29" s="13">
        <v>11.3562281580763</v>
      </c>
      <c r="G29" s="13">
        <v>8.5323568535887908</v>
      </c>
      <c r="H29" s="13">
        <v>16.645496446074201</v>
      </c>
      <c r="I29" s="13">
        <v>10.578336038700201</v>
      </c>
      <c r="J29" s="13">
        <v>15.9536447747453</v>
      </c>
      <c r="K29" s="13">
        <v>12.029209834148901</v>
      </c>
      <c r="L29" s="13">
        <v>15.827373018411199</v>
      </c>
      <c r="M29" s="13">
        <v>14.3863800354889</v>
      </c>
      <c r="N29" s="13">
        <v>8.3083018875133199</v>
      </c>
      <c r="O29" s="13">
        <v>11.538195386822901</v>
      </c>
      <c r="P29" s="13"/>
    </row>
    <row r="30" spans="1:16" x14ac:dyDescent="0.2">
      <c r="A30" t="s">
        <v>94</v>
      </c>
      <c r="B30" s="13">
        <v>17.295589292194499</v>
      </c>
      <c r="C30" s="13">
        <v>13.042360783108</v>
      </c>
      <c r="D30" s="13">
        <v>8.9244075468713095</v>
      </c>
      <c r="E30" s="13">
        <v>13.163372899941599</v>
      </c>
      <c r="F30" s="13">
        <v>12.684295800486099</v>
      </c>
      <c r="G30" s="13">
        <v>8.6196343580182404</v>
      </c>
      <c r="H30" s="13">
        <v>18.005891637487199</v>
      </c>
      <c r="I30" s="13">
        <v>13.6441628442523</v>
      </c>
      <c r="J30" s="13">
        <v>19.9493632689782</v>
      </c>
      <c r="K30" s="13">
        <v>15.619041016170501</v>
      </c>
      <c r="L30" s="13">
        <v>16.9768605366746</v>
      </c>
      <c r="M30" s="13">
        <v>9.5175462862431406</v>
      </c>
      <c r="N30" s="13">
        <v>7.6025588774179003</v>
      </c>
      <c r="O30" s="13">
        <v>14.026289988339</v>
      </c>
      <c r="P30" s="13"/>
    </row>
    <row r="31" spans="1:16" x14ac:dyDescent="0.2">
      <c r="A31" t="s">
        <v>95</v>
      </c>
      <c r="B31" s="13">
        <v>16.5095123957643</v>
      </c>
      <c r="C31" s="13">
        <v>13.736198482435</v>
      </c>
      <c r="D31" s="13">
        <v>11.3528422067062</v>
      </c>
      <c r="E31" s="13">
        <v>17.026554895287301</v>
      </c>
      <c r="F31" s="13">
        <v>10.4003408102792</v>
      </c>
      <c r="G31" s="13">
        <v>12.7307425188385</v>
      </c>
      <c r="H31" s="13">
        <v>23.8985569718085</v>
      </c>
      <c r="I31" s="13">
        <v>16.520282980435901</v>
      </c>
      <c r="J31" s="13">
        <v>18.157974105520399</v>
      </c>
      <c r="K31" s="13">
        <v>13.7411539448516</v>
      </c>
      <c r="L31" s="13">
        <v>19.9493632689782</v>
      </c>
      <c r="M31" s="13">
        <v>18.0133989094603</v>
      </c>
      <c r="N31" s="13">
        <v>14.2699633117494</v>
      </c>
      <c r="O31" s="13">
        <v>19.9493632689782</v>
      </c>
      <c r="P31" s="13"/>
    </row>
    <row r="32" spans="1:16" x14ac:dyDescent="0.2">
      <c r="A32" t="s">
        <v>96</v>
      </c>
      <c r="B32" s="13">
        <v>17.8801393189013</v>
      </c>
      <c r="C32" s="13">
        <v>14.3937829445648</v>
      </c>
      <c r="D32" s="13">
        <v>12.221971979516301</v>
      </c>
      <c r="E32" s="13">
        <v>15.2245544027965</v>
      </c>
      <c r="F32" s="13">
        <v>8.8449901630531507</v>
      </c>
      <c r="G32" s="13">
        <v>12.612461893715601</v>
      </c>
      <c r="H32" s="13">
        <v>19.9493632689782</v>
      </c>
      <c r="I32" s="13">
        <v>7.6543652841695797</v>
      </c>
      <c r="J32" s="13">
        <v>14.8507358309179</v>
      </c>
      <c r="K32" s="13">
        <v>14.316064360297499</v>
      </c>
      <c r="L32" s="13">
        <v>20.894083161730901</v>
      </c>
      <c r="M32" s="13">
        <v>11.867092672779</v>
      </c>
      <c r="N32" s="13">
        <v>8.0607350432649394</v>
      </c>
      <c r="O32" s="13">
        <v>26.088605219498898</v>
      </c>
      <c r="P32" s="13"/>
    </row>
    <row r="33" spans="1:16" x14ac:dyDescent="0.2">
      <c r="A33" t="s">
        <v>100</v>
      </c>
      <c r="B33" s="13">
        <v>15.555719431133767</v>
      </c>
      <c r="C33" s="13">
        <v>11.34656989666494</v>
      </c>
      <c r="D33" s="13">
        <v>9.0869279141747974</v>
      </c>
      <c r="E33" s="13">
        <v>13.192731402748091</v>
      </c>
      <c r="F33" s="13">
        <v>8.9541396955400891</v>
      </c>
      <c r="G33" s="13">
        <v>9.6908999505973235</v>
      </c>
      <c r="H33" s="13">
        <v>20.161922332845858</v>
      </c>
      <c r="I33" s="13">
        <v>11.220730264742096</v>
      </c>
      <c r="J33" s="13">
        <v>15.969024710794793</v>
      </c>
      <c r="K33" s="13">
        <v>13.308621563856818</v>
      </c>
      <c r="L33" s="13">
        <v>16.907551990741176</v>
      </c>
      <c r="M33" s="13">
        <v>10.709210086081177</v>
      </c>
      <c r="N33" s="13">
        <v>8.810108536505199</v>
      </c>
      <c r="O33" s="13">
        <v>19.112296986701796</v>
      </c>
      <c r="P33" s="13">
        <v>13.144746768794855</v>
      </c>
    </row>
    <row r="34" spans="1:16" x14ac:dyDescent="0.2">
      <c r="A34" t="s">
        <v>101</v>
      </c>
      <c r="B34" s="13">
        <v>5.3477084576066041</v>
      </c>
      <c r="C34" s="13">
        <v>2.6148194129037048</v>
      </c>
      <c r="D34" s="13">
        <v>3.8223512802398165</v>
      </c>
      <c r="E34" s="13">
        <v>3.4272129348011906</v>
      </c>
      <c r="F34" s="13">
        <v>3.0973324339516299</v>
      </c>
      <c r="G34" s="13">
        <v>3.3866811657935454</v>
      </c>
      <c r="H34" s="13">
        <v>6.3911900877685612</v>
      </c>
      <c r="I34" s="13">
        <v>3.3517990139326961</v>
      </c>
      <c r="J34" s="13">
        <v>4.6673986036155162</v>
      </c>
      <c r="K34" s="13">
        <v>5.7702047132891394</v>
      </c>
      <c r="L34" s="13">
        <v>5.642716144711815</v>
      </c>
      <c r="M34" s="13">
        <v>4.3532810898149563</v>
      </c>
      <c r="N34" s="13">
        <v>4.3829587547092661</v>
      </c>
      <c r="O34" s="13">
        <v>7.7740638989999482</v>
      </c>
      <c r="P34" s="13">
        <v>4.5735512851527416</v>
      </c>
    </row>
    <row r="36" spans="1:16" x14ac:dyDescent="0.2">
      <c r="A36" s="69" t="s">
        <v>50</v>
      </c>
      <c r="B36" s="69"/>
      <c r="C36" s="69"/>
    </row>
    <row r="37" spans="1:16" x14ac:dyDescent="0.2">
      <c r="A37" t="s">
        <v>47</v>
      </c>
      <c r="B37" t="s">
        <v>26</v>
      </c>
      <c r="C37" t="s">
        <v>27</v>
      </c>
      <c r="D37" t="s">
        <v>49</v>
      </c>
      <c r="E37" t="s">
        <v>29</v>
      </c>
      <c r="F37" t="s">
        <v>30</v>
      </c>
      <c r="G37" t="s">
        <v>31</v>
      </c>
      <c r="H37" t="s">
        <v>32</v>
      </c>
      <c r="I37" t="s">
        <v>33</v>
      </c>
      <c r="J37" t="s">
        <v>34</v>
      </c>
      <c r="K37" t="s">
        <v>35</v>
      </c>
      <c r="L37" t="s">
        <v>36</v>
      </c>
      <c r="M37" t="s">
        <v>37</v>
      </c>
      <c r="N37" t="s">
        <v>38</v>
      </c>
      <c r="O37" t="s">
        <v>39</v>
      </c>
    </row>
    <row r="38" spans="1:16" x14ac:dyDescent="0.2">
      <c r="A38">
        <v>20</v>
      </c>
      <c r="B38" s="13">
        <v>0.82499999999999996</v>
      </c>
      <c r="C38" s="13">
        <v>0.94166666666666698</v>
      </c>
      <c r="D38" s="13">
        <v>0.98333333333333295</v>
      </c>
      <c r="E38" s="13">
        <v>0.90833333333333299</v>
      </c>
      <c r="F38" s="13">
        <v>0.98333333333333295</v>
      </c>
      <c r="G38" s="13">
        <v>0.98333333333333295</v>
      </c>
      <c r="H38" s="13">
        <v>0.56666666666666698</v>
      </c>
      <c r="I38" s="13">
        <v>0.9</v>
      </c>
      <c r="J38" s="13">
        <v>0.78333333333333299</v>
      </c>
      <c r="K38" s="13">
        <v>0.91666666666666696</v>
      </c>
      <c r="L38" s="13">
        <v>0.73333333333333295</v>
      </c>
      <c r="M38" s="13">
        <v>0.88333333333333297</v>
      </c>
      <c r="N38" s="13">
        <v>1</v>
      </c>
      <c r="O38" s="13">
        <v>0.54166666666666696</v>
      </c>
    </row>
    <row r="39" spans="1:16" x14ac:dyDescent="0.2">
      <c r="A39">
        <v>18</v>
      </c>
      <c r="B39" s="13">
        <v>0.74166666666666703</v>
      </c>
      <c r="C39" s="13">
        <v>0.96666666666666701</v>
      </c>
      <c r="D39" s="13">
        <v>0.93333333333333302</v>
      </c>
      <c r="E39" s="13">
        <v>0.92500000000000004</v>
      </c>
      <c r="F39" s="13">
        <v>0.99166666666666703</v>
      </c>
      <c r="G39" s="13">
        <v>0.94166666666666698</v>
      </c>
      <c r="H39" s="13">
        <v>0.43333333333333302</v>
      </c>
      <c r="I39" s="13">
        <v>0.91666666666666696</v>
      </c>
      <c r="J39" s="13">
        <v>0.71666666666666701</v>
      </c>
      <c r="K39" s="13">
        <v>0.84166666666666701</v>
      </c>
      <c r="L39" s="13">
        <v>0.61666666666666703</v>
      </c>
      <c r="M39" s="13">
        <v>0.9</v>
      </c>
      <c r="N39" s="13">
        <v>0.98333333333333295</v>
      </c>
      <c r="O39" s="13">
        <v>0.6</v>
      </c>
    </row>
    <row r="40" spans="1:16" x14ac:dyDescent="0.2">
      <c r="A40">
        <v>16</v>
      </c>
      <c r="B40" s="13">
        <v>0.7</v>
      </c>
      <c r="C40" s="13">
        <v>0.85</v>
      </c>
      <c r="D40" s="13">
        <v>0.86666666666666703</v>
      </c>
      <c r="E40" s="13">
        <v>0.75833333333333297</v>
      </c>
      <c r="F40" s="13">
        <v>0.96666666666666701</v>
      </c>
      <c r="G40" s="13">
        <v>0.9</v>
      </c>
      <c r="H40" s="13">
        <v>0.391666666666667</v>
      </c>
      <c r="I40" s="13">
        <v>0.89166666666666705</v>
      </c>
      <c r="J40" s="13">
        <v>0.57499999999999996</v>
      </c>
      <c r="K40" s="13">
        <v>0.9</v>
      </c>
      <c r="L40" s="13">
        <v>0.483333333333333</v>
      </c>
      <c r="M40" s="13">
        <v>0.83333333333333304</v>
      </c>
      <c r="N40" s="13">
        <v>0.95</v>
      </c>
      <c r="O40" s="13">
        <v>0.43333333333333302</v>
      </c>
    </row>
    <row r="41" spans="1:16" x14ac:dyDescent="0.2">
      <c r="A41">
        <v>14</v>
      </c>
      <c r="B41" s="13">
        <v>0.47499999999999998</v>
      </c>
      <c r="C41" s="13">
        <v>0.75</v>
      </c>
      <c r="D41" s="13">
        <v>0.80833333333333302</v>
      </c>
      <c r="E41" s="13">
        <v>0.68333333333333302</v>
      </c>
      <c r="F41" s="13">
        <v>0.89166666666666705</v>
      </c>
      <c r="G41" s="13">
        <v>0.89166666666666705</v>
      </c>
      <c r="H41" s="13">
        <v>0.35</v>
      </c>
      <c r="I41" s="13">
        <v>0.74166666666666703</v>
      </c>
      <c r="J41" s="13">
        <v>0.45</v>
      </c>
      <c r="K41" s="13">
        <v>0.69166666666666698</v>
      </c>
      <c r="L41" s="13">
        <v>0.375</v>
      </c>
      <c r="M41" s="13">
        <v>0.60833333333333295</v>
      </c>
      <c r="N41" s="13">
        <v>0.89166666666666705</v>
      </c>
      <c r="O41" s="13">
        <v>0.32500000000000001</v>
      </c>
    </row>
    <row r="42" spans="1:16" x14ac:dyDescent="0.2">
      <c r="A42">
        <v>12</v>
      </c>
      <c r="B42" s="13">
        <v>0.30833333333333302</v>
      </c>
      <c r="C42" s="13">
        <v>0.60833333333333295</v>
      </c>
      <c r="D42" s="13">
        <v>0.81666666666666698</v>
      </c>
      <c r="E42" s="13">
        <v>0.51666666666666705</v>
      </c>
      <c r="F42" s="13">
        <v>0.79166666666666696</v>
      </c>
      <c r="G42" s="13">
        <v>0.7</v>
      </c>
      <c r="H42" s="13">
        <v>0.25833333333333303</v>
      </c>
      <c r="I42" s="13">
        <v>0.72499999999999998</v>
      </c>
      <c r="J42" s="13">
        <v>0.25</v>
      </c>
      <c r="K42" s="13">
        <v>0.50833333333333297</v>
      </c>
      <c r="L42" s="13">
        <v>0.32500000000000001</v>
      </c>
      <c r="M42" s="13">
        <v>0.625</v>
      </c>
      <c r="N42" s="13">
        <v>0.74166666666666703</v>
      </c>
      <c r="O42" s="13">
        <v>0.32500000000000001</v>
      </c>
    </row>
    <row r="43" spans="1:16" x14ac:dyDescent="0.2">
      <c r="A43">
        <v>10</v>
      </c>
      <c r="B43" s="13">
        <v>0.15</v>
      </c>
      <c r="C43" s="13">
        <v>0.36666666666666697</v>
      </c>
      <c r="D43" s="13">
        <v>0.64166666666666705</v>
      </c>
      <c r="E43" s="13">
        <v>0.241666666666667</v>
      </c>
      <c r="F43" s="13">
        <v>0.69166666666666698</v>
      </c>
      <c r="G43" s="13">
        <v>0.50833333333333297</v>
      </c>
      <c r="H43" s="13">
        <v>0.266666666666667</v>
      </c>
      <c r="I43" s="13">
        <v>0.43333333333333302</v>
      </c>
      <c r="J43" s="13">
        <v>0.241666666666667</v>
      </c>
      <c r="K43" s="13">
        <v>0.28333333333333299</v>
      </c>
      <c r="L43" s="13">
        <v>0.15</v>
      </c>
      <c r="M43" s="13">
        <v>0.51666666666666705</v>
      </c>
      <c r="N43" s="13">
        <v>0.54166666666666696</v>
      </c>
      <c r="O43" s="13">
        <v>0.15833333333333299</v>
      </c>
    </row>
    <row r="44" spans="1:16" x14ac:dyDescent="0.2">
      <c r="A44">
        <v>8</v>
      </c>
      <c r="B44" s="13">
        <v>0.1</v>
      </c>
      <c r="C44" s="13">
        <v>0.28333333333333299</v>
      </c>
      <c r="D44" s="13">
        <v>0.55833333333333302</v>
      </c>
      <c r="E44" s="13">
        <v>0.141666666666667</v>
      </c>
      <c r="F44" s="13">
        <v>0.46666666666666701</v>
      </c>
      <c r="G44" s="13">
        <v>0.49166666666666697</v>
      </c>
      <c r="H44" s="13">
        <v>0.116666666666667</v>
      </c>
      <c r="I44" s="13">
        <v>0.27500000000000002</v>
      </c>
      <c r="J44" s="13">
        <v>0.20833333333333301</v>
      </c>
      <c r="K44" s="13">
        <v>0.21666666666666701</v>
      </c>
      <c r="L44" s="13">
        <v>0.108333333333333</v>
      </c>
      <c r="M44" s="13">
        <v>0.38333333333333303</v>
      </c>
      <c r="N44" s="13">
        <v>0.4</v>
      </c>
      <c r="O44" s="13">
        <v>0.125</v>
      </c>
    </row>
    <row r="45" spans="1:16" x14ac:dyDescent="0.2">
      <c r="A45">
        <v>6</v>
      </c>
      <c r="B45" s="13">
        <v>5.83333333333333E-2</v>
      </c>
      <c r="C45" s="13">
        <v>0.16666666666666699</v>
      </c>
      <c r="D45" s="13">
        <v>0.27500000000000002</v>
      </c>
      <c r="E45" s="13">
        <v>0.116666666666667</v>
      </c>
      <c r="F45" s="13">
        <v>0.266666666666667</v>
      </c>
      <c r="G45" s="13">
        <v>0.22500000000000001</v>
      </c>
      <c r="H45" s="13">
        <v>0.141666666666667</v>
      </c>
      <c r="I45" s="13">
        <v>0.15</v>
      </c>
      <c r="J45" s="13">
        <v>7.4999999999999997E-2</v>
      </c>
      <c r="K45" s="13">
        <v>6.6666666666666693E-2</v>
      </c>
      <c r="L45" s="13">
        <v>8.3333333333333301E-2</v>
      </c>
      <c r="M45" s="13">
        <v>0.25</v>
      </c>
      <c r="N45" s="13">
        <v>0.3</v>
      </c>
      <c r="O45" s="13">
        <v>8.3333333333333301E-2</v>
      </c>
    </row>
    <row r="46" spans="1:16" x14ac:dyDescent="0.2">
      <c r="A46">
        <v>4</v>
      </c>
      <c r="B46" s="13">
        <v>0.05</v>
      </c>
      <c r="C46" s="13">
        <v>8.3333333333333301E-2</v>
      </c>
      <c r="D46" s="13">
        <v>0.141666666666667</v>
      </c>
      <c r="E46" s="13">
        <v>0.1</v>
      </c>
      <c r="F46" s="13">
        <v>0.125</v>
      </c>
      <c r="G46" s="13">
        <v>0.1</v>
      </c>
      <c r="H46" s="13">
        <v>0.108333333333333</v>
      </c>
      <c r="I46" s="13">
        <v>0.05</v>
      </c>
      <c r="J46" s="13">
        <v>8.3333333333333301E-2</v>
      </c>
      <c r="K46" s="13">
        <v>5.83333333333333E-2</v>
      </c>
      <c r="L46" s="13">
        <v>0.108333333333333</v>
      </c>
      <c r="M46" s="13">
        <v>8.3333333333333301E-2</v>
      </c>
      <c r="N46" s="13">
        <v>0.17499999999999999</v>
      </c>
      <c r="O46" s="13">
        <v>5.83333333333333E-2</v>
      </c>
    </row>
    <row r="47" spans="1:16" x14ac:dyDescent="0.2">
      <c r="A47" s="69" t="s">
        <v>48</v>
      </c>
      <c r="B47" s="69"/>
      <c r="C47" s="69"/>
    </row>
    <row r="48" spans="1:16" x14ac:dyDescent="0.2">
      <c r="A48" t="s">
        <v>47</v>
      </c>
      <c r="B48" t="s">
        <v>26</v>
      </c>
      <c r="C48" t="s">
        <v>27</v>
      </c>
      <c r="D48" t="s">
        <v>28</v>
      </c>
      <c r="E48" t="s">
        <v>29</v>
      </c>
      <c r="F48" t="s">
        <v>30</v>
      </c>
      <c r="G48" t="s">
        <v>31</v>
      </c>
      <c r="H48" t="s">
        <v>32</v>
      </c>
      <c r="I48" t="s">
        <v>33</v>
      </c>
      <c r="J48" t="s">
        <v>34</v>
      </c>
      <c r="K48" t="s">
        <v>35</v>
      </c>
      <c r="L48" t="s">
        <v>36</v>
      </c>
      <c r="M48" t="s">
        <v>37</v>
      </c>
      <c r="N48" t="s">
        <v>38</v>
      </c>
      <c r="O48" t="s">
        <v>39</v>
      </c>
    </row>
    <row r="49" spans="1:17" x14ac:dyDescent="0.2">
      <c r="A49">
        <v>20</v>
      </c>
      <c r="B49" s="13">
        <v>82.5</v>
      </c>
      <c r="C49" s="13">
        <v>94.1666666666667</v>
      </c>
      <c r="D49" s="13">
        <v>98.3333333333333</v>
      </c>
      <c r="E49" s="13">
        <v>90.8333333333333</v>
      </c>
      <c r="F49" s="13">
        <v>98.3333333333333</v>
      </c>
      <c r="G49" s="13">
        <v>98.3333333333333</v>
      </c>
      <c r="H49" s="13">
        <v>56.6666666666667</v>
      </c>
      <c r="I49" s="13">
        <v>90</v>
      </c>
      <c r="J49" s="13">
        <v>78.3333333333333</v>
      </c>
      <c r="K49" s="13">
        <v>91.6666666666667</v>
      </c>
      <c r="L49" s="13">
        <v>73.3333333333333</v>
      </c>
      <c r="M49" s="13">
        <v>88.3333333333333</v>
      </c>
      <c r="N49" s="13">
        <v>100</v>
      </c>
      <c r="O49" s="13">
        <v>54.1666666666667</v>
      </c>
    </row>
    <row r="50" spans="1:17" x14ac:dyDescent="0.2">
      <c r="A50">
        <v>18</v>
      </c>
      <c r="B50" s="13">
        <v>74.1666666666667</v>
      </c>
      <c r="C50" s="13">
        <v>96.6666666666667</v>
      </c>
      <c r="D50" s="13">
        <v>93.3333333333333</v>
      </c>
      <c r="E50" s="13">
        <v>92.5</v>
      </c>
      <c r="F50" s="13">
        <v>99.1666666666667</v>
      </c>
      <c r="G50" s="13">
        <v>94.1666666666667</v>
      </c>
      <c r="H50" s="13">
        <v>43.3333333333333</v>
      </c>
      <c r="I50" s="13">
        <v>91.6666666666667</v>
      </c>
      <c r="J50" s="13">
        <v>71.6666666666667</v>
      </c>
      <c r="K50" s="13">
        <v>84.1666666666667</v>
      </c>
      <c r="L50" s="13">
        <v>61.6666666666667</v>
      </c>
      <c r="M50" s="13">
        <v>90</v>
      </c>
      <c r="N50" s="13">
        <v>98.3333333333333</v>
      </c>
      <c r="O50" s="13">
        <v>60</v>
      </c>
    </row>
    <row r="51" spans="1:17" x14ac:dyDescent="0.2">
      <c r="A51">
        <v>16</v>
      </c>
      <c r="B51" s="13">
        <v>70</v>
      </c>
      <c r="C51" s="13">
        <v>85</v>
      </c>
      <c r="D51" s="13">
        <v>86.6666666666667</v>
      </c>
      <c r="E51" s="13">
        <v>75.8333333333333</v>
      </c>
      <c r="F51" s="13">
        <v>96.6666666666667</v>
      </c>
      <c r="G51" s="13">
        <v>90</v>
      </c>
      <c r="H51" s="13">
        <v>39.1666666666667</v>
      </c>
      <c r="I51" s="13">
        <v>89.1666666666667</v>
      </c>
      <c r="J51" s="13">
        <v>57.499999999999993</v>
      </c>
      <c r="K51" s="13">
        <v>90</v>
      </c>
      <c r="L51" s="13">
        <v>48.3333333333333</v>
      </c>
      <c r="M51" s="13">
        <v>83.3333333333333</v>
      </c>
      <c r="N51" s="13">
        <v>95</v>
      </c>
      <c r="O51" s="13">
        <v>43.3333333333333</v>
      </c>
    </row>
    <row r="52" spans="1:17" x14ac:dyDescent="0.2">
      <c r="A52">
        <v>14</v>
      </c>
      <c r="B52" s="13">
        <v>47.5</v>
      </c>
      <c r="C52" s="13">
        <v>75</v>
      </c>
      <c r="D52" s="13">
        <v>80.8333333333333</v>
      </c>
      <c r="E52" s="13">
        <v>68.3333333333333</v>
      </c>
      <c r="F52" s="13">
        <v>89.1666666666667</v>
      </c>
      <c r="G52" s="13">
        <v>89.1666666666667</v>
      </c>
      <c r="H52" s="13">
        <v>35</v>
      </c>
      <c r="I52" s="13">
        <v>74.1666666666667</v>
      </c>
      <c r="J52" s="13">
        <v>45</v>
      </c>
      <c r="K52" s="13">
        <v>69.1666666666667</v>
      </c>
      <c r="L52" s="13">
        <v>37.5</v>
      </c>
      <c r="M52" s="13">
        <v>60.833333333333293</v>
      </c>
      <c r="N52" s="13">
        <v>89.1666666666667</v>
      </c>
      <c r="O52" s="13">
        <v>32.5</v>
      </c>
    </row>
    <row r="53" spans="1:17" x14ac:dyDescent="0.2">
      <c r="A53">
        <v>12</v>
      </c>
      <c r="B53" s="13">
        <v>30.8333333333333</v>
      </c>
      <c r="C53" s="13">
        <v>60.833333333333293</v>
      </c>
      <c r="D53" s="13">
        <v>81.6666666666667</v>
      </c>
      <c r="E53" s="13">
        <v>51.666666666666707</v>
      </c>
      <c r="F53" s="13">
        <v>79.1666666666667</v>
      </c>
      <c r="G53" s="13">
        <v>70</v>
      </c>
      <c r="H53" s="13">
        <v>25.833333333333304</v>
      </c>
      <c r="I53" s="13">
        <v>72.5</v>
      </c>
      <c r="J53" s="13">
        <v>25</v>
      </c>
      <c r="K53" s="13">
        <v>50.8333333333333</v>
      </c>
      <c r="L53" s="13">
        <v>32.5</v>
      </c>
      <c r="M53" s="13">
        <v>62.5</v>
      </c>
      <c r="N53" s="13">
        <v>74.1666666666667</v>
      </c>
      <c r="O53" s="13">
        <v>32.5</v>
      </c>
    </row>
    <row r="54" spans="1:17" x14ac:dyDescent="0.2">
      <c r="A54">
        <v>10</v>
      </c>
      <c r="B54" s="13">
        <v>15</v>
      </c>
      <c r="C54" s="13">
        <v>36.6666666666667</v>
      </c>
      <c r="D54" s="13">
        <v>64.1666666666667</v>
      </c>
      <c r="E54" s="13">
        <v>24.1666666666667</v>
      </c>
      <c r="F54" s="13">
        <v>69.1666666666667</v>
      </c>
      <c r="G54" s="13">
        <v>50.8333333333333</v>
      </c>
      <c r="H54" s="13">
        <v>26.6666666666667</v>
      </c>
      <c r="I54" s="13">
        <v>43.3333333333333</v>
      </c>
      <c r="J54" s="13">
        <v>24.1666666666667</v>
      </c>
      <c r="K54" s="13">
        <v>28.3333333333333</v>
      </c>
      <c r="L54" s="13">
        <v>15</v>
      </c>
      <c r="M54" s="13">
        <v>51.666666666666707</v>
      </c>
      <c r="N54" s="13">
        <v>54.1666666666667</v>
      </c>
      <c r="O54" s="13">
        <v>15.8333333333333</v>
      </c>
    </row>
    <row r="55" spans="1:17" x14ac:dyDescent="0.2">
      <c r="A55">
        <v>8</v>
      </c>
      <c r="B55" s="13">
        <v>10</v>
      </c>
      <c r="C55" s="13">
        <v>28.3333333333333</v>
      </c>
      <c r="D55" s="13">
        <v>55.8333333333333</v>
      </c>
      <c r="E55" s="13">
        <v>14.1666666666667</v>
      </c>
      <c r="F55" s="13">
        <v>46.6666666666667</v>
      </c>
      <c r="G55" s="13">
        <v>49.1666666666667</v>
      </c>
      <c r="H55" s="13">
        <v>11.6666666666667</v>
      </c>
      <c r="I55" s="13">
        <v>27.500000000000004</v>
      </c>
      <c r="J55" s="13">
        <v>20.8333333333333</v>
      </c>
      <c r="K55" s="13">
        <v>21.6666666666667</v>
      </c>
      <c r="L55" s="13">
        <v>10.8333333333333</v>
      </c>
      <c r="M55" s="13">
        <v>38.3333333333333</v>
      </c>
      <c r="N55" s="13">
        <v>40</v>
      </c>
      <c r="O55" s="13">
        <v>12.5</v>
      </c>
    </row>
    <row r="56" spans="1:17" x14ac:dyDescent="0.2">
      <c r="A56">
        <v>6</v>
      </c>
      <c r="B56" s="13">
        <v>5.8333333333333304</v>
      </c>
      <c r="C56" s="13">
        <v>16.6666666666667</v>
      </c>
      <c r="D56" s="13">
        <v>27.500000000000004</v>
      </c>
      <c r="E56" s="13">
        <v>11.6666666666667</v>
      </c>
      <c r="F56" s="13">
        <v>26.6666666666667</v>
      </c>
      <c r="G56" s="13">
        <v>22.5</v>
      </c>
      <c r="H56" s="13">
        <v>14.1666666666667</v>
      </c>
      <c r="I56" s="13">
        <v>15</v>
      </c>
      <c r="J56" s="13">
        <v>7.5</v>
      </c>
      <c r="K56" s="13">
        <v>6.6666666666666696</v>
      </c>
      <c r="L56" s="13">
        <v>8.3333333333333304</v>
      </c>
      <c r="M56" s="13">
        <v>25</v>
      </c>
      <c r="N56" s="13">
        <v>30</v>
      </c>
      <c r="O56" s="13">
        <v>8.3333333333333304</v>
      </c>
    </row>
    <row r="57" spans="1:17" x14ac:dyDescent="0.2">
      <c r="A57">
        <v>4</v>
      </c>
      <c r="B57" s="13">
        <v>5</v>
      </c>
      <c r="C57" s="13">
        <v>8.3333333333333304</v>
      </c>
      <c r="D57" s="13">
        <v>14.1666666666667</v>
      </c>
      <c r="E57" s="13">
        <v>10</v>
      </c>
      <c r="F57" s="13">
        <v>12.5</v>
      </c>
      <c r="G57" s="13">
        <v>10</v>
      </c>
      <c r="H57" s="13">
        <v>10.8333333333333</v>
      </c>
      <c r="I57" s="13">
        <v>5</v>
      </c>
      <c r="J57" s="13">
        <v>8.3333333333333304</v>
      </c>
      <c r="K57" s="13">
        <v>5.8333333333333304</v>
      </c>
      <c r="L57" s="13">
        <v>10.8333333333333</v>
      </c>
      <c r="M57" s="13">
        <v>8.3333333333333304</v>
      </c>
      <c r="N57" s="13">
        <v>17.5</v>
      </c>
      <c r="O57" s="13">
        <v>5.8333333333333304</v>
      </c>
    </row>
    <row r="59" spans="1:17" x14ac:dyDescent="0.2">
      <c r="A59" s="68" t="s">
        <v>51</v>
      </c>
      <c r="B59" s="68"/>
      <c r="C59" s="68"/>
      <c r="D59" s="68"/>
    </row>
    <row r="60" spans="1:17" x14ac:dyDescent="0.2">
      <c r="B60" t="s">
        <v>26</v>
      </c>
      <c r="C60" t="s">
        <v>27</v>
      </c>
      <c r="D60" t="s">
        <v>28</v>
      </c>
      <c r="E60" t="s">
        <v>29</v>
      </c>
      <c r="F60" t="s">
        <v>30</v>
      </c>
      <c r="G60" t="s">
        <v>31</v>
      </c>
      <c r="H60" t="s">
        <v>32</v>
      </c>
      <c r="I60" t="s">
        <v>33</v>
      </c>
      <c r="J60" t="s">
        <v>34</v>
      </c>
      <c r="K60" t="s">
        <v>35</v>
      </c>
      <c r="L60" t="s">
        <v>36</v>
      </c>
      <c r="M60" t="s">
        <v>37</v>
      </c>
      <c r="N60" t="s">
        <v>38</v>
      </c>
      <c r="O60" t="s">
        <v>39</v>
      </c>
      <c r="P60" t="s">
        <v>40</v>
      </c>
      <c r="Q60" t="s">
        <v>41</v>
      </c>
    </row>
    <row r="61" spans="1:17" x14ac:dyDescent="0.2">
      <c r="A61" t="s">
        <v>42</v>
      </c>
      <c r="B61" s="13">
        <v>-12.067201324135899</v>
      </c>
      <c r="C61" s="13">
        <v>-11.702439414522299</v>
      </c>
      <c r="D61" s="13">
        <v>-13.7134931045534</v>
      </c>
      <c r="E61" s="13">
        <v>-13.354549418950899</v>
      </c>
      <c r="F61" s="13">
        <v>-14.209298780748901</v>
      </c>
      <c r="G61" s="13">
        <v>-14.093690862411499</v>
      </c>
      <c r="H61" s="13">
        <v>-10.959318795692001</v>
      </c>
      <c r="I61" s="13">
        <v>-13.9932128982749</v>
      </c>
      <c r="J61" s="13">
        <v>-10.2655897580781</v>
      </c>
      <c r="K61" s="13">
        <v>-11.0586366493766</v>
      </c>
      <c r="L61" s="13">
        <v>-15.1129660055998</v>
      </c>
      <c r="M61" s="13">
        <v>-15.8763474476757</v>
      </c>
      <c r="N61" s="13">
        <v>-14.1791835090874</v>
      </c>
      <c r="O61" s="13">
        <v>-9.5575836355521506</v>
      </c>
      <c r="P61">
        <v>-180.14351160465958</v>
      </c>
      <c r="Q61">
        <v>-12.867393686047112</v>
      </c>
    </row>
    <row r="62" spans="1:17" x14ac:dyDescent="0.2">
      <c r="A62" t="s">
        <v>44</v>
      </c>
      <c r="B62" s="13">
        <v>0.82692406248560402</v>
      </c>
      <c r="C62" s="13">
        <v>0.75802415449024896</v>
      </c>
      <c r="D62" s="13">
        <v>1.18518345459026</v>
      </c>
      <c r="E62" s="13">
        <v>0.79204479076662504</v>
      </c>
      <c r="F62" s="13">
        <v>0.69383716409608898</v>
      </c>
      <c r="G62" s="13">
        <v>0.87636313390118303</v>
      </c>
      <c r="H62" s="13">
        <v>316.84022946320101</v>
      </c>
      <c r="I62" s="13">
        <v>0.77066162105790104</v>
      </c>
      <c r="J62" s="13">
        <v>1.05965286059612</v>
      </c>
      <c r="K62" s="13">
        <v>0.79308614825359702</v>
      </c>
      <c r="L62" s="13">
        <v>995.44443579604194</v>
      </c>
      <c r="M62" s="13">
        <v>0.68033161611138204</v>
      </c>
      <c r="N62" s="13">
        <v>0.97149950716925304</v>
      </c>
      <c r="O62" s="13">
        <v>1.0158767883336</v>
      </c>
    </row>
    <row r="63" spans="1:17" x14ac:dyDescent="0.2">
      <c r="A63" t="s">
        <v>71</v>
      </c>
      <c r="B63" s="13">
        <v>1.653848124971208</v>
      </c>
      <c r="C63" s="13">
        <v>1.5160483089804979</v>
      </c>
      <c r="D63" s="13">
        <v>2.37036690918052</v>
      </c>
      <c r="E63" s="13">
        <v>1.5840895815332501</v>
      </c>
      <c r="F63" s="13">
        <v>1.387674328192178</v>
      </c>
      <c r="G63" s="13">
        <v>1.7527262678023661</v>
      </c>
      <c r="H63" s="13">
        <v>633.68045892640203</v>
      </c>
      <c r="I63" s="13">
        <v>1.5413232421158021</v>
      </c>
      <c r="J63" s="13">
        <v>2.1193057211922399</v>
      </c>
      <c r="K63" s="13">
        <v>1.586172296507194</v>
      </c>
      <c r="L63" s="13">
        <v>1990.8888715920839</v>
      </c>
      <c r="M63" s="13">
        <v>1.3606632322227641</v>
      </c>
      <c r="N63" s="13">
        <v>1.9429990143385061</v>
      </c>
      <c r="O63" s="13">
        <v>2.0317535766671999</v>
      </c>
    </row>
    <row r="64" spans="1:17" x14ac:dyDescent="0.2">
      <c r="A64" t="s">
        <v>72</v>
      </c>
      <c r="B64" s="13">
        <v>-10.413353199164691</v>
      </c>
      <c r="C64" s="13">
        <v>-10.186391105541801</v>
      </c>
      <c r="D64" s="13">
        <v>-11.34312619537288</v>
      </c>
      <c r="E64" s="13">
        <v>-11.770459837417649</v>
      </c>
      <c r="F64" s="13">
        <v>-12.821624452556723</v>
      </c>
      <c r="G64" s="13">
        <v>-12.340964594609133</v>
      </c>
      <c r="H64" s="13">
        <v>622.72114013071007</v>
      </c>
      <c r="I64" s="13">
        <v>-12.451889656159098</v>
      </c>
      <c r="J64" s="13">
        <v>-8.1462840368858593</v>
      </c>
      <c r="K64" s="13">
        <v>-9.472464352869407</v>
      </c>
      <c r="L64" s="13">
        <v>1975.775905586484</v>
      </c>
      <c r="M64" s="13">
        <v>-14.515684215452936</v>
      </c>
      <c r="N64" s="13">
        <v>-12.236184494748894</v>
      </c>
      <c r="O64" s="13">
        <v>-7.5258300588849512</v>
      </c>
    </row>
    <row r="65" spans="1:15" x14ac:dyDescent="0.2">
      <c r="A65" t="s">
        <v>73</v>
      </c>
      <c r="B65" s="13">
        <v>-13.721049449107108</v>
      </c>
      <c r="C65" s="13">
        <v>-13.218487723502797</v>
      </c>
      <c r="D65" s="13">
        <v>-16.083860013733918</v>
      </c>
      <c r="E65" s="13">
        <v>-14.93863900048415</v>
      </c>
      <c r="F65" s="13">
        <v>-15.596973108941079</v>
      </c>
      <c r="G65" s="13">
        <v>-15.846417130213865</v>
      </c>
      <c r="H65" s="13">
        <v>-644.63977772209398</v>
      </c>
      <c r="I65" s="13">
        <v>-15.534536140390701</v>
      </c>
      <c r="J65" s="13">
        <v>-12.384895479270341</v>
      </c>
      <c r="K65" s="13">
        <v>-12.644808945883794</v>
      </c>
      <c r="L65" s="13">
        <v>-2006.0018375976838</v>
      </c>
      <c r="M65" s="13">
        <v>-17.237010679898464</v>
      </c>
      <c r="N65" s="13">
        <v>-16.122182523425906</v>
      </c>
      <c r="O65" s="13">
        <v>-11.58933721221935</v>
      </c>
    </row>
    <row r="66" spans="1:15" x14ac:dyDescent="0.2">
      <c r="A66" t="s">
        <v>74</v>
      </c>
      <c r="B66" s="13">
        <v>-10.5</v>
      </c>
      <c r="C66" s="13">
        <v>-9.5</v>
      </c>
      <c r="D66" s="13">
        <v>-10.199999999999999</v>
      </c>
      <c r="E66" s="13">
        <v>-11.5</v>
      </c>
      <c r="F66" s="13">
        <v>-13.2</v>
      </c>
      <c r="G66" s="13">
        <v>-12.2</v>
      </c>
      <c r="H66" s="13">
        <v>-10.9</v>
      </c>
      <c r="I66" s="13">
        <v>-13.3</v>
      </c>
      <c r="J66" s="13">
        <v>-8.5</v>
      </c>
      <c r="K66" s="13">
        <v>-9.1999999999999993</v>
      </c>
      <c r="L66" s="13">
        <v>-12.1</v>
      </c>
      <c r="M66" s="13">
        <v>-14.6</v>
      </c>
      <c r="N66" s="13">
        <v>-11.5</v>
      </c>
      <c r="O66" s="13">
        <v>-7.6</v>
      </c>
    </row>
    <row r="67" spans="1:15" x14ac:dyDescent="0.2">
      <c r="A67" t="s">
        <v>75</v>
      </c>
      <c r="B67" s="13">
        <v>0.63512049219414302</v>
      </c>
      <c r="C67" s="13">
        <v>0.72737438719181102</v>
      </c>
      <c r="D67" s="13">
        <v>0.45365506256650101</v>
      </c>
      <c r="E67" s="13">
        <v>0.72877147896855599</v>
      </c>
      <c r="F67" s="13">
        <v>1.02262968589262</v>
      </c>
      <c r="G67" s="13">
        <v>0.65608497747782102</v>
      </c>
      <c r="H67" s="13">
        <v>0.32537800205398199</v>
      </c>
      <c r="I67" s="13">
        <v>0.82283071071759895</v>
      </c>
      <c r="J67" s="13">
        <v>0.48954274405590198</v>
      </c>
      <c r="K67" s="13">
        <v>0.67442515869798703</v>
      </c>
      <c r="L67" s="13">
        <v>0.18129056508220401</v>
      </c>
      <c r="M67" s="13">
        <v>1.1741136500896201</v>
      </c>
      <c r="N67" s="13">
        <v>0.61467196477069597</v>
      </c>
      <c r="O67" s="13">
        <v>0.60575839978751</v>
      </c>
    </row>
    <row r="68" spans="1:15" x14ac:dyDescent="0.2">
      <c r="A68" t="s">
        <v>43</v>
      </c>
      <c r="B68" s="13">
        <v>1</v>
      </c>
      <c r="C68" s="13">
        <v>1</v>
      </c>
      <c r="D68" s="13">
        <v>0.99750000000000005</v>
      </c>
      <c r="E68" s="13">
        <v>0.995</v>
      </c>
      <c r="F68" s="13">
        <v>1</v>
      </c>
      <c r="G68" s="13">
        <v>1</v>
      </c>
      <c r="H68" s="13">
        <v>0.95499999999999996</v>
      </c>
      <c r="I68" s="13">
        <v>0.995</v>
      </c>
      <c r="J68" s="13">
        <v>1</v>
      </c>
      <c r="K68" s="13">
        <v>0.995</v>
      </c>
      <c r="L68" s="13">
        <v>0.98</v>
      </c>
      <c r="M68" s="13">
        <v>0.80249999999999999</v>
      </c>
      <c r="N68" s="13">
        <v>0.99750000000000005</v>
      </c>
      <c r="O68" s="13">
        <v>1</v>
      </c>
    </row>
    <row r="69" spans="1:15" x14ac:dyDescent="0.2">
      <c r="A69" t="s">
        <v>45</v>
      </c>
      <c r="B69" s="13">
        <v>0.80019236191121301</v>
      </c>
      <c r="C69" s="13">
        <v>1.1649542715248131</v>
      </c>
      <c r="D69" s="13">
        <v>-0.846099418506288</v>
      </c>
      <c r="E69" s="13">
        <v>-0.487155732903787</v>
      </c>
      <c r="F69" s="13">
        <v>-1.3419050947017883</v>
      </c>
      <c r="G69" s="13">
        <v>-1.2262971763643868</v>
      </c>
      <c r="H69" s="13">
        <v>1.9080748903551115</v>
      </c>
      <c r="I69" s="13">
        <v>-1.1258192122277872</v>
      </c>
      <c r="J69" s="13">
        <v>2.6018039279690122</v>
      </c>
      <c r="K69" s="13">
        <v>1.8087570366705119</v>
      </c>
      <c r="L69" s="13">
        <v>-2.2455723195526875</v>
      </c>
      <c r="M69" s="13">
        <v>-3.0089537616285877</v>
      </c>
      <c r="N69" s="13">
        <v>-1.3117898230402876</v>
      </c>
      <c r="O69" s="13">
        <v>3.3098100504949617</v>
      </c>
    </row>
    <row r="70" spans="1:15" x14ac:dyDescent="0.2">
      <c r="A70" t="s">
        <v>76</v>
      </c>
      <c r="B70" s="13">
        <v>0.5</v>
      </c>
      <c r="C70" s="13">
        <v>1.5</v>
      </c>
      <c r="D70" s="13">
        <v>1</v>
      </c>
      <c r="E70" s="13">
        <v>-0.5</v>
      </c>
      <c r="F70" s="13">
        <v>-2</v>
      </c>
      <c r="G70" s="13">
        <v>-1</v>
      </c>
      <c r="H70" s="13">
        <v>0</v>
      </c>
      <c r="I70" s="13">
        <v>-2.5</v>
      </c>
      <c r="J70" s="13">
        <v>2.5</v>
      </c>
      <c r="K70" s="13">
        <v>2</v>
      </c>
      <c r="L70" s="13">
        <v>-1</v>
      </c>
      <c r="M70" s="13">
        <v>-3.5</v>
      </c>
      <c r="N70" s="13">
        <v>-0.5</v>
      </c>
      <c r="O70" s="13">
        <v>3.5</v>
      </c>
    </row>
    <row r="71" spans="1:15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x14ac:dyDescent="0.2">
      <c r="A72" s="69" t="s">
        <v>46</v>
      </c>
      <c r="B72" s="69"/>
      <c r="C72" s="69"/>
    </row>
    <row r="73" spans="1:15" x14ac:dyDescent="0.2">
      <c r="B73" t="s">
        <v>26</v>
      </c>
      <c r="C73" t="s">
        <v>27</v>
      </c>
      <c r="D73" t="s">
        <v>28</v>
      </c>
      <c r="E73" t="s">
        <v>29</v>
      </c>
      <c r="F73" t="s">
        <v>30</v>
      </c>
      <c r="G73" t="s">
        <v>31</v>
      </c>
      <c r="H73" t="s">
        <v>32</v>
      </c>
      <c r="I73" t="s">
        <v>33</v>
      </c>
      <c r="J73" t="s">
        <v>34</v>
      </c>
      <c r="K73" t="s">
        <v>35</v>
      </c>
      <c r="L73" t="s">
        <v>36</v>
      </c>
      <c r="M73" t="s">
        <v>37</v>
      </c>
      <c r="N73" t="s">
        <v>38</v>
      </c>
      <c r="O73" t="s">
        <v>39</v>
      </c>
    </row>
    <row r="74" spans="1:15" x14ac:dyDescent="0.2">
      <c r="A74" t="s">
        <v>77</v>
      </c>
      <c r="B74" s="13">
        <v>-11.8687473772055</v>
      </c>
      <c r="C74" s="13">
        <v>-12.379791780973999</v>
      </c>
      <c r="D74" s="13">
        <v>-14.5459422048188</v>
      </c>
      <c r="E74" s="13">
        <v>-14.1124832452701</v>
      </c>
      <c r="F74" s="13">
        <v>-14.5553190769658</v>
      </c>
      <c r="G74" s="13">
        <v>-12.974926975741999</v>
      </c>
      <c r="H74" s="13">
        <v>-14.887627531825199</v>
      </c>
      <c r="I74" s="13">
        <v>-13.508664258964901</v>
      </c>
      <c r="J74" s="13">
        <v>-10.180130096059299</v>
      </c>
      <c r="K74" s="13">
        <v>-11.1726278899565</v>
      </c>
      <c r="L74" s="13">
        <v>-12.8023685214434</v>
      </c>
      <c r="M74" s="13">
        <v>-15.1279938595183</v>
      </c>
      <c r="N74" s="13">
        <v>-14.4451038757229</v>
      </c>
      <c r="O74" s="13">
        <v>-11.279144868893599</v>
      </c>
    </row>
    <row r="75" spans="1:15" x14ac:dyDescent="0.2">
      <c r="A75" t="s">
        <v>78</v>
      </c>
      <c r="B75" s="13">
        <v>-10.435342739162699</v>
      </c>
      <c r="C75" s="13">
        <v>-11.7373658469266</v>
      </c>
      <c r="D75" s="13">
        <v>-13.522067490216999</v>
      </c>
      <c r="E75" s="13">
        <v>-14.191828696679201</v>
      </c>
      <c r="F75" s="13">
        <v>-12.6645019716424</v>
      </c>
      <c r="G75" s="13">
        <v>-12.195059065993</v>
      </c>
      <c r="H75" s="13">
        <v>-10.861823573685401</v>
      </c>
      <c r="I75" s="13">
        <v>-15.073865496852701</v>
      </c>
      <c r="J75" s="13">
        <v>-11.450131253672399</v>
      </c>
      <c r="K75" s="13">
        <v>-9.9572610745058192</v>
      </c>
      <c r="L75" s="13">
        <v>-10.7759673915406</v>
      </c>
      <c r="M75" s="13">
        <v>-14.876494070562901</v>
      </c>
      <c r="N75" s="13">
        <v>-14.1669088927378</v>
      </c>
      <c r="O75" s="13">
        <v>-9.6223608155582596</v>
      </c>
    </row>
    <row r="76" spans="1:15" x14ac:dyDescent="0.2">
      <c r="A76" t="s">
        <v>79</v>
      </c>
      <c r="B76" s="13">
        <v>-15.025699144700001</v>
      </c>
      <c r="C76" s="13">
        <v>-11.847916944685799</v>
      </c>
      <c r="D76" s="13">
        <v>-18.966511315454401</v>
      </c>
      <c r="E76" s="13">
        <v>-14.249581730531199</v>
      </c>
      <c r="F76" s="13">
        <v>-15.490594353765299</v>
      </c>
      <c r="G76" s="13">
        <v>-14.892744632629499</v>
      </c>
      <c r="H76" s="13">
        <v>-14.5699772131192</v>
      </c>
      <c r="I76" s="13">
        <v>-14.755061079511901</v>
      </c>
      <c r="J76" s="13">
        <v>-13.3950664404479</v>
      </c>
      <c r="K76" s="13">
        <v>-13.4458125975918</v>
      </c>
      <c r="L76" s="13">
        <v>-40.734101351500598</v>
      </c>
      <c r="M76" s="13">
        <v>-16.7537481570923</v>
      </c>
      <c r="N76" s="13">
        <v>-15.8930151462119</v>
      </c>
      <c r="O76" s="13">
        <v>-10.0779799824001</v>
      </c>
    </row>
    <row r="77" spans="1:15" x14ac:dyDescent="0.2">
      <c r="A77" t="s">
        <v>80</v>
      </c>
      <c r="B77" s="13">
        <v>-12.098855347574499</v>
      </c>
      <c r="C77" s="13">
        <v>-12.970695139365199</v>
      </c>
      <c r="D77" s="13">
        <v>-17.1607285004776</v>
      </c>
      <c r="E77" s="13">
        <v>-13.8107729640135</v>
      </c>
      <c r="F77" s="13">
        <v>-17.2105555141314</v>
      </c>
      <c r="G77" s="13">
        <v>-14.191828696679201</v>
      </c>
      <c r="H77" s="13">
        <v>-15.4228372207526</v>
      </c>
      <c r="I77" s="13">
        <v>-14.546389665265099</v>
      </c>
      <c r="J77" s="13">
        <v>-13.4787982557686</v>
      </c>
      <c r="K77" s="13">
        <v>-11.3622992610733</v>
      </c>
      <c r="L77" s="13">
        <v>-15.407906924150501</v>
      </c>
      <c r="M77" s="13">
        <v>-15.343618115459099</v>
      </c>
      <c r="N77" s="13">
        <v>-14.755061079511901</v>
      </c>
      <c r="O77" s="13">
        <v>-10.899936735400599</v>
      </c>
    </row>
    <row r="78" spans="1:15" x14ac:dyDescent="0.2">
      <c r="A78" t="s">
        <v>81</v>
      </c>
      <c r="B78" s="13">
        <v>-12.8891630505129</v>
      </c>
      <c r="C78" s="13">
        <v>-14.5262041627591</v>
      </c>
      <c r="D78" s="13">
        <v>-13.258879779742699</v>
      </c>
      <c r="E78" s="13">
        <v>-12.756878432877601</v>
      </c>
      <c r="F78" s="13">
        <v>-14.8015304812044</v>
      </c>
      <c r="G78" s="13">
        <v>-15.2034383155467</v>
      </c>
      <c r="H78" s="13">
        <v>-13.0560084530655</v>
      </c>
      <c r="I78" s="13">
        <v>-15.4396233166492</v>
      </c>
      <c r="J78" s="13">
        <v>-11.488371848421201</v>
      </c>
      <c r="K78" s="13">
        <v>-11.4204649763085</v>
      </c>
      <c r="L78" s="13">
        <v>-16.433271419019398</v>
      </c>
      <c r="M78" s="13">
        <v>-16.958757330029002</v>
      </c>
      <c r="N78" s="13">
        <v>-15.6215087225071</v>
      </c>
      <c r="O78" s="13">
        <v>-10.776993761273699</v>
      </c>
    </row>
    <row r="79" spans="1:15" x14ac:dyDescent="0.2">
      <c r="A79" t="s">
        <v>82</v>
      </c>
      <c r="B79" s="13">
        <v>-14.358580616829499</v>
      </c>
      <c r="C79" s="13">
        <v>-11.809740652186701</v>
      </c>
      <c r="D79" s="13">
        <v>-11.9674514712746</v>
      </c>
      <c r="E79" s="13">
        <v>-12.046831865719099</v>
      </c>
      <c r="F79" s="13">
        <v>-13.4736566834824</v>
      </c>
      <c r="G79" s="13">
        <v>-14.5822190745761</v>
      </c>
      <c r="H79" s="13">
        <v>-15.879687109868099</v>
      </c>
      <c r="I79" s="13">
        <v>-13.848669362235199</v>
      </c>
      <c r="J79" s="13">
        <v>-11.124155208944501</v>
      </c>
      <c r="K79" s="13">
        <v>-11.560209485299399</v>
      </c>
      <c r="L79" s="13">
        <v>-16.807354433424202</v>
      </c>
      <c r="M79" s="13">
        <v>-14.977161182319</v>
      </c>
      <c r="N79" s="13">
        <v>-14.039221509101001</v>
      </c>
      <c r="O79" s="13">
        <v>-10.776993761273699</v>
      </c>
    </row>
    <row r="80" spans="1:15" x14ac:dyDescent="0.2">
      <c r="A80" t="s">
        <v>83</v>
      </c>
      <c r="B80" s="13">
        <v>-9.1367066073867598</v>
      </c>
      <c r="C80" s="13">
        <v>-10.5988492257258</v>
      </c>
      <c r="D80" s="13">
        <v>-12.379904986677399</v>
      </c>
      <c r="E80" s="13">
        <v>-15.8930151462119</v>
      </c>
      <c r="F80" s="13">
        <v>-14.8993323653318</v>
      </c>
      <c r="G80" s="13">
        <v>-12.974926975741999</v>
      </c>
      <c r="H80" s="13">
        <v>-8.2275284962919493</v>
      </c>
      <c r="I80" s="13">
        <v>-13.0997008337301</v>
      </c>
      <c r="J80" s="13">
        <v>-11.471916392696601</v>
      </c>
      <c r="K80" s="13">
        <v>-9.7913303614123102</v>
      </c>
      <c r="L80" s="13">
        <v>-15.8930151462119</v>
      </c>
      <c r="M80" s="13">
        <v>-16.254977778700301</v>
      </c>
      <c r="N80" s="13">
        <v>-14.789519368058</v>
      </c>
      <c r="O80" s="13">
        <v>-10.4308039833184</v>
      </c>
    </row>
    <row r="81" spans="1:15" x14ac:dyDescent="0.2">
      <c r="A81" t="s">
        <v>84</v>
      </c>
      <c r="B81" s="13">
        <v>-10.8208238509708</v>
      </c>
      <c r="C81" s="13">
        <v>-11.569457741136601</v>
      </c>
      <c r="D81" s="13">
        <v>-16.8561305515824</v>
      </c>
      <c r="E81" s="13">
        <v>-13.801522413491</v>
      </c>
      <c r="F81" s="13">
        <v>-14.5553190769658</v>
      </c>
      <c r="G81" s="13">
        <v>-14.4795051774566</v>
      </c>
      <c r="H81" s="13">
        <v>-8.9884302073395297</v>
      </c>
      <c r="I81" s="13">
        <v>-14.801746742725401</v>
      </c>
      <c r="J81" s="13">
        <v>-11.4514617278004</v>
      </c>
      <c r="K81" s="13">
        <v>-11.359635817010499</v>
      </c>
      <c r="L81" s="13">
        <v>-16.719652665221101</v>
      </c>
      <c r="M81" s="13">
        <v>-15.8930151462119</v>
      </c>
      <c r="N81" s="13">
        <v>-14.4039932158109</v>
      </c>
      <c r="O81" s="13">
        <v>-8.8142482579192496</v>
      </c>
    </row>
    <row r="82" spans="1:15" x14ac:dyDescent="0.2">
      <c r="A82" t="s">
        <v>85</v>
      </c>
      <c r="B82" s="13">
        <v>-12.8701378710158</v>
      </c>
      <c r="C82" s="13">
        <v>-9.7925509257282304</v>
      </c>
      <c r="D82" s="13">
        <v>-13.777397226592299</v>
      </c>
      <c r="E82" s="13">
        <v>-12.028415135507901</v>
      </c>
      <c r="F82" s="13">
        <v>-14.011941441685799</v>
      </c>
      <c r="G82" s="13">
        <v>-13.286730301097601</v>
      </c>
      <c r="H82" s="13">
        <v>-8.1166027775391107</v>
      </c>
      <c r="I82" s="13">
        <v>-12.556852676084</v>
      </c>
      <c r="J82" s="13">
        <v>-10.597923978896199</v>
      </c>
      <c r="K82" s="13">
        <v>-11.4204649763085</v>
      </c>
      <c r="L82" s="13">
        <v>-10.1512054794711</v>
      </c>
      <c r="M82" s="13">
        <v>-15.4396233166492</v>
      </c>
      <c r="N82" s="13">
        <v>-14.751388492731699</v>
      </c>
      <c r="O82" s="13">
        <v>-8.4106494904917799</v>
      </c>
    </row>
    <row r="83" spans="1:15" x14ac:dyDescent="0.2">
      <c r="A83" t="s">
        <v>86</v>
      </c>
      <c r="B83" s="13">
        <v>-11.704489946607</v>
      </c>
      <c r="C83" s="13">
        <v>-10.890031530985</v>
      </c>
      <c r="D83" s="13">
        <v>-16.419877916090002</v>
      </c>
      <c r="E83" s="13">
        <v>-12.970695139365199</v>
      </c>
      <c r="F83" s="13">
        <v>-12.9562425502707</v>
      </c>
      <c r="G83" s="13">
        <v>-14.5459422048188</v>
      </c>
      <c r="H83" s="13">
        <v>-6.2462012190751004</v>
      </c>
      <c r="I83" s="13">
        <v>-12.970695139365199</v>
      </c>
      <c r="J83" s="13">
        <v>-8.1552452507382895</v>
      </c>
      <c r="K83" s="13">
        <v>-10.1402849028453</v>
      </c>
      <c r="L83" s="13">
        <v>492.63969501639099</v>
      </c>
      <c r="M83" s="13">
        <v>-16.254977778700301</v>
      </c>
      <c r="N83" s="13">
        <v>-12.3292911640534</v>
      </c>
      <c r="O83" s="13">
        <v>-10.330099417142099</v>
      </c>
    </row>
    <row r="84" spans="1:15" x14ac:dyDescent="0.2">
      <c r="A84" t="s">
        <v>87</v>
      </c>
      <c r="B84" s="13">
        <v>-10.4787833553208</v>
      </c>
      <c r="C84" s="13">
        <v>-12.0858500249839</v>
      </c>
      <c r="D84" s="13">
        <v>-11.382001156823</v>
      </c>
      <c r="E84" s="13">
        <v>-11.1726278899565</v>
      </c>
      <c r="F84" s="13">
        <v>-14.1669381386243</v>
      </c>
      <c r="G84" s="13">
        <v>-12.7434134885023</v>
      </c>
      <c r="H84" s="13">
        <v>-9.6488516079013795</v>
      </c>
      <c r="I84" s="13">
        <v>-13.3828257986402</v>
      </c>
      <c r="J84" s="13">
        <v>-8.9206775310570503</v>
      </c>
      <c r="K84" s="13">
        <v>-11.1236639506035</v>
      </c>
      <c r="L84" s="13">
        <v>-15.360955689389099</v>
      </c>
      <c r="M84" s="13">
        <v>-15.1279938595183</v>
      </c>
      <c r="N84" s="13">
        <v>-11.4514617278004</v>
      </c>
      <c r="O84" s="13">
        <v>-7.1347729421794197</v>
      </c>
    </row>
    <row r="85" spans="1:15" x14ac:dyDescent="0.2">
      <c r="A85" t="s">
        <v>88</v>
      </c>
      <c r="B85" s="13">
        <v>-11.388814920016699</v>
      </c>
      <c r="C85" s="13">
        <v>-11.231935664162201</v>
      </c>
      <c r="D85" s="13">
        <v>-10.8148061660068</v>
      </c>
      <c r="E85" s="13">
        <v>-11.847916944685799</v>
      </c>
      <c r="F85" s="13">
        <v>-12.665547548007901</v>
      </c>
      <c r="G85" s="13">
        <v>-13.804129574135899</v>
      </c>
      <c r="H85" s="13">
        <v>-11.2608055752879</v>
      </c>
      <c r="I85" s="13">
        <v>-13.497377184296401</v>
      </c>
      <c r="J85" s="13">
        <v>-9.4810189005295697</v>
      </c>
      <c r="K85" s="13">
        <v>-6.8952593175866301</v>
      </c>
      <c r="L85" s="13">
        <v>-15.2587379550367</v>
      </c>
      <c r="M85" s="13">
        <v>-14.9666411465441</v>
      </c>
      <c r="N85" s="13">
        <v>-14.1573745672997</v>
      </c>
      <c r="O85" s="13">
        <v>-7.9470558396783604</v>
      </c>
    </row>
    <row r="86" spans="1:15" x14ac:dyDescent="0.2">
      <c r="A86" t="s">
        <v>89</v>
      </c>
      <c r="B86" s="13">
        <v>-15.511174653309</v>
      </c>
      <c r="C86" s="13">
        <v>-10.900793082594401</v>
      </c>
      <c r="D86" s="13">
        <v>-8.4106494904917799</v>
      </c>
      <c r="E86" s="13">
        <v>-11.606048464810099</v>
      </c>
      <c r="F86" s="13">
        <v>-14.9666411465441</v>
      </c>
      <c r="G86" s="13">
        <v>-32.682447216874003</v>
      </c>
      <c r="H86" s="13">
        <v>-8.8142482579192496</v>
      </c>
      <c r="I86" s="13">
        <v>-13.385863108948399</v>
      </c>
      <c r="J86" s="13">
        <v>16.151483267298801</v>
      </c>
      <c r="K86" s="13">
        <v>-12.970695139365199</v>
      </c>
      <c r="L86" s="13">
        <v>8</v>
      </c>
      <c r="M86" s="13">
        <v>-15.8930151462119</v>
      </c>
      <c r="N86" s="13">
        <v>-12.586724851299801</v>
      </c>
      <c r="O86" s="13">
        <v>-7.4033863251137699</v>
      </c>
    </row>
    <row r="87" spans="1:15" x14ac:dyDescent="0.2">
      <c r="A87" t="s">
        <v>90</v>
      </c>
      <c r="B87" s="13">
        <v>-12.321434102508301</v>
      </c>
      <c r="C87" s="13">
        <v>-11.847916944685799</v>
      </c>
      <c r="D87" s="13">
        <v>-13.783980051418901</v>
      </c>
      <c r="E87" s="13">
        <v>-14.546389665265099</v>
      </c>
      <c r="F87" s="13">
        <v>-13.9578152775848</v>
      </c>
      <c r="G87" s="13">
        <v>-14.537228017009101</v>
      </c>
      <c r="H87" s="13">
        <v>-12.4109439087969</v>
      </c>
      <c r="I87" s="13">
        <v>-14.9666411465441</v>
      </c>
      <c r="J87" s="13">
        <v>-10.0018737656123</v>
      </c>
      <c r="K87" s="13">
        <v>-12.703530273622199</v>
      </c>
      <c r="L87" s="13">
        <v>-32.403782417853698</v>
      </c>
      <c r="M87" s="13">
        <v>-15.490594353765299</v>
      </c>
      <c r="N87" s="13">
        <v>-11.812022688843401</v>
      </c>
      <c r="O87" s="13">
        <v>-9.8314769334304195</v>
      </c>
    </row>
    <row r="88" spans="1:15" x14ac:dyDescent="0.2">
      <c r="A88" t="s">
        <v>91</v>
      </c>
      <c r="B88" s="13">
        <v>-11.0641459087673</v>
      </c>
      <c r="C88" s="13">
        <v>-12.9906478935713</v>
      </c>
      <c r="D88" s="13">
        <v>-14.5668015764948</v>
      </c>
      <c r="E88" s="13">
        <v>-14.892744632629499</v>
      </c>
      <c r="F88" s="13">
        <v>-14.801746742725401</v>
      </c>
      <c r="G88" s="13">
        <v>-15.343618115459099</v>
      </c>
      <c r="H88" s="13">
        <v>-6.4061207592927101</v>
      </c>
      <c r="I88" s="13">
        <v>-12.8891630505129</v>
      </c>
      <c r="J88" s="13">
        <v>-11.2447226818239</v>
      </c>
      <c r="K88" s="13">
        <v>-13.801522413491</v>
      </c>
      <c r="L88" s="13">
        <v>-17.957610675743901</v>
      </c>
      <c r="M88" s="13">
        <v>-15.025699144700001</v>
      </c>
      <c r="N88" s="13">
        <v>-14.4795051774566</v>
      </c>
      <c r="O88" s="13">
        <v>-10.952617332455601</v>
      </c>
    </row>
    <row r="89" spans="1:15" x14ac:dyDescent="0.2">
      <c r="A89" t="s">
        <v>92</v>
      </c>
      <c r="B89" s="13">
        <v>-12.756728584063501</v>
      </c>
      <c r="C89" s="13">
        <v>-10.4412668597553</v>
      </c>
      <c r="D89" s="13">
        <v>-11.802839389634901</v>
      </c>
      <c r="E89" s="13">
        <v>-12.378974419113501</v>
      </c>
      <c r="F89" s="13">
        <v>-13.421096628916899</v>
      </c>
      <c r="G89" s="13">
        <v>-14.058910137455101</v>
      </c>
      <c r="H89" s="13">
        <v>-11.1243873368322</v>
      </c>
      <c r="I89" s="13">
        <v>-15.8096777680329</v>
      </c>
      <c r="J89" s="13">
        <v>-7.9394531249999103</v>
      </c>
      <c r="K89" s="13">
        <v>-10.978571590182501</v>
      </c>
      <c r="L89" s="13">
        <v>-12.459720049691301</v>
      </c>
      <c r="M89" s="13">
        <v>-16.254977778700301</v>
      </c>
      <c r="N89" s="13">
        <v>-11.758081522685799</v>
      </c>
      <c r="O89" s="13">
        <v>-8.8126459418259309</v>
      </c>
    </row>
    <row r="90" spans="1:15" x14ac:dyDescent="0.2">
      <c r="A90" t="s">
        <v>93</v>
      </c>
      <c r="B90" s="13">
        <v>-10.7769943982694</v>
      </c>
      <c r="C90" s="13">
        <v>-12.1500874397384</v>
      </c>
      <c r="D90" s="13">
        <v>-16.254977778700301</v>
      </c>
      <c r="E90" s="13">
        <v>-14.1669381386243</v>
      </c>
      <c r="F90" s="13">
        <v>-14.0706616786347</v>
      </c>
      <c r="G90" s="13">
        <v>-14.537228017009101</v>
      </c>
      <c r="H90" s="13">
        <v>-13.485665471337599</v>
      </c>
      <c r="I90" s="13">
        <v>-15.9659983533712</v>
      </c>
      <c r="J90" s="13">
        <v>-9.55443285194408</v>
      </c>
      <c r="K90" s="13">
        <v>-11.978254560987001</v>
      </c>
      <c r="L90" s="13">
        <v>-18.387003707866899</v>
      </c>
      <c r="M90" s="13">
        <v>-15.4396233166492</v>
      </c>
      <c r="N90" s="13">
        <v>-15.824930844239899</v>
      </c>
      <c r="O90" s="13">
        <v>-10.1139798072854</v>
      </c>
    </row>
    <row r="91" spans="1:15" x14ac:dyDescent="0.2">
      <c r="A91" t="s">
        <v>94</v>
      </c>
      <c r="B91" s="13">
        <v>-11.8158399740554</v>
      </c>
      <c r="C91" s="13">
        <v>-12.195059065993</v>
      </c>
      <c r="D91" s="13">
        <v>-15.108024723284601</v>
      </c>
      <c r="E91" s="13">
        <v>-12.8701378710158</v>
      </c>
      <c r="F91" s="13">
        <v>-14.8015304812044</v>
      </c>
      <c r="G91" s="13">
        <v>-14.801746742725401</v>
      </c>
      <c r="H91" s="13">
        <v>-14.7891428793938</v>
      </c>
      <c r="I91" s="13">
        <v>-14.4795051774566</v>
      </c>
      <c r="J91" s="13">
        <v>-3.0520272700960298</v>
      </c>
      <c r="K91" s="13">
        <v>-8.8133485963465699</v>
      </c>
      <c r="L91" s="13">
        <v>-17.185452517425102</v>
      </c>
      <c r="M91" s="13">
        <v>-17.1607285004776</v>
      </c>
      <c r="N91" s="13">
        <v>-14.134177995464499</v>
      </c>
      <c r="O91" s="13">
        <v>-11.954756548788801</v>
      </c>
    </row>
    <row r="92" spans="1:15" x14ac:dyDescent="0.2">
      <c r="A92" t="s">
        <v>95</v>
      </c>
      <c r="B92" s="13">
        <v>-12.111242505554801</v>
      </c>
      <c r="C92" s="13">
        <v>-12.6020373054355</v>
      </c>
      <c r="D92" s="13">
        <v>-13.155337809861001</v>
      </c>
      <c r="E92" s="13">
        <v>-13.7238642766839</v>
      </c>
      <c r="F92" s="13">
        <v>-14.801746742725401</v>
      </c>
      <c r="G92" s="13">
        <v>-13.8138324840045</v>
      </c>
      <c r="H92" s="13">
        <v>-9.8784411385631703</v>
      </c>
      <c r="I92" s="13">
        <v>-12.8891630505129</v>
      </c>
      <c r="J92" s="13">
        <v>-11.879648752810301</v>
      </c>
      <c r="K92" s="13">
        <v>-10.327608617908499</v>
      </c>
      <c r="L92" s="13">
        <v>-14.6560858690278</v>
      </c>
      <c r="M92" s="13">
        <v>-15.599432261169801</v>
      </c>
      <c r="N92" s="13">
        <v>-14.789519368058</v>
      </c>
      <c r="O92" s="13">
        <v>-8.5230532294064094</v>
      </c>
    </row>
    <row r="93" spans="1:15" x14ac:dyDescent="0.2">
      <c r="A93" t="s">
        <v>96</v>
      </c>
      <c r="B93" s="13">
        <v>-12.409009309300901</v>
      </c>
      <c r="C93" s="13">
        <v>-11.5467294666395</v>
      </c>
      <c r="D93" s="13">
        <v>-11.008259654407301</v>
      </c>
      <c r="E93" s="13">
        <v>-13.437640668352399</v>
      </c>
      <c r="F93" s="13">
        <v>-14.550103326755099</v>
      </c>
      <c r="G93" s="13">
        <v>-13.0997008337301</v>
      </c>
      <c r="H93" s="13">
        <v>-9.3430567942465093</v>
      </c>
      <c r="I93" s="13">
        <v>-14.1653065308672</v>
      </c>
      <c r="J93" s="13">
        <v>-9.4061229915153906</v>
      </c>
      <c r="K93" s="13">
        <v>-9.5267095919039999</v>
      </c>
      <c r="L93" s="13">
        <v>-9.9291937525245295</v>
      </c>
      <c r="M93" s="13">
        <v>-94.822379439894306</v>
      </c>
      <c r="N93" s="13">
        <v>-15.6681819912072</v>
      </c>
      <c r="O93" s="13">
        <v>-8.5442829714362993</v>
      </c>
    </row>
    <row r="95" spans="1:15" x14ac:dyDescent="0.2">
      <c r="A95" s="69" t="s">
        <v>50</v>
      </c>
      <c r="B95" s="69"/>
      <c r="C95" s="69"/>
    </row>
    <row r="96" spans="1:15" x14ac:dyDescent="0.2">
      <c r="B96" t="s">
        <v>26</v>
      </c>
      <c r="C96" t="s">
        <v>27</v>
      </c>
      <c r="D96" t="s">
        <v>49</v>
      </c>
      <c r="E96" t="s">
        <v>29</v>
      </c>
      <c r="F96" t="s">
        <v>30</v>
      </c>
      <c r="G96" t="s">
        <v>31</v>
      </c>
      <c r="H96" t="s">
        <v>32</v>
      </c>
      <c r="I96" t="s">
        <v>33</v>
      </c>
      <c r="J96" t="s">
        <v>34</v>
      </c>
      <c r="K96" t="s">
        <v>35</v>
      </c>
      <c r="L96" t="s">
        <v>36</v>
      </c>
      <c r="M96" t="s">
        <v>37</v>
      </c>
      <c r="N96" t="s">
        <v>38</v>
      </c>
      <c r="O96" t="s">
        <v>39</v>
      </c>
    </row>
    <row r="97" spans="1:15" x14ac:dyDescent="0.2">
      <c r="A97">
        <v>-7</v>
      </c>
      <c r="B97" s="13">
        <v>0.99166666666666703</v>
      </c>
      <c r="C97" s="13">
        <v>0.98333333333333295</v>
      </c>
      <c r="D97" s="13">
        <v>0.97499999999999998</v>
      </c>
      <c r="E97" s="13">
        <v>0.98333333333333295</v>
      </c>
      <c r="F97" s="13">
        <v>1</v>
      </c>
      <c r="G97" s="13">
        <v>0.96666666666666701</v>
      </c>
      <c r="H97" s="13">
        <v>0.89166666666666705</v>
      </c>
      <c r="I97" s="13">
        <v>0.99166666666666703</v>
      </c>
      <c r="J97" s="13">
        <v>0.85</v>
      </c>
      <c r="K97" s="13">
        <v>0.95833333333333304</v>
      </c>
      <c r="L97" s="13">
        <v>0.80833333333333302</v>
      </c>
      <c r="M97" s="13">
        <v>1</v>
      </c>
      <c r="N97" s="13">
        <v>1</v>
      </c>
      <c r="O97" s="13">
        <v>0.86666666666666703</v>
      </c>
    </row>
    <row r="98" spans="1:15" x14ac:dyDescent="0.2">
      <c r="A98">
        <v>-9</v>
      </c>
      <c r="B98" s="13">
        <v>0.89166666666666705</v>
      </c>
      <c r="C98" s="13">
        <v>0.88333333333333297</v>
      </c>
      <c r="D98" s="13">
        <v>0.875</v>
      </c>
      <c r="E98" s="13">
        <v>0.97499999999999998</v>
      </c>
      <c r="F98" s="13">
        <v>1</v>
      </c>
      <c r="G98" s="13">
        <v>0.98333333333333295</v>
      </c>
      <c r="H98" s="13">
        <v>0.59166666666666701</v>
      </c>
      <c r="I98" s="13">
        <v>0.96666666666666701</v>
      </c>
      <c r="J98" s="13">
        <v>0.65833333333333299</v>
      </c>
      <c r="K98" s="13">
        <v>0.76666666666666705</v>
      </c>
      <c r="L98" s="13">
        <v>0.73333333333333295</v>
      </c>
      <c r="M98" s="13">
        <v>1</v>
      </c>
      <c r="N98" s="13">
        <v>0.95</v>
      </c>
      <c r="O98" s="13">
        <v>0.55833333333333302</v>
      </c>
    </row>
    <row r="99" spans="1:15" x14ac:dyDescent="0.2">
      <c r="A99">
        <v>-11</v>
      </c>
      <c r="B99" s="13">
        <v>0.63333333333333297</v>
      </c>
      <c r="C99" s="13">
        <v>0.65</v>
      </c>
      <c r="D99" s="13">
        <v>0.75833333333333297</v>
      </c>
      <c r="E99" s="13">
        <v>0.875</v>
      </c>
      <c r="F99" s="13">
        <v>0.96666666666666701</v>
      </c>
      <c r="G99" s="13">
        <v>0.90833333333333299</v>
      </c>
      <c r="H99" s="13">
        <v>0.46666666666666701</v>
      </c>
      <c r="I99" s="13">
        <v>0.93333333333333302</v>
      </c>
      <c r="J99" s="13">
        <v>0.46666666666666701</v>
      </c>
      <c r="K99" s="13">
        <v>0.55833333333333302</v>
      </c>
      <c r="L99" s="13">
        <v>0.74166666666666703</v>
      </c>
      <c r="M99" s="13">
        <v>1</v>
      </c>
      <c r="N99" s="13">
        <v>0.9</v>
      </c>
      <c r="O99" s="13">
        <v>0.375</v>
      </c>
    </row>
    <row r="100" spans="1:15" x14ac:dyDescent="0.2">
      <c r="A100">
        <v>-13</v>
      </c>
      <c r="B100" s="13">
        <v>0.391666666666667</v>
      </c>
      <c r="C100" s="13">
        <v>0.29166666666666702</v>
      </c>
      <c r="D100" s="13">
        <v>0.64166666666666705</v>
      </c>
      <c r="E100" s="13">
        <v>0.53333333333333299</v>
      </c>
      <c r="F100" s="13">
        <v>0.78333333333333299</v>
      </c>
      <c r="G100" s="13">
        <v>0.7</v>
      </c>
      <c r="H100" s="13">
        <v>0.4</v>
      </c>
      <c r="I100" s="13">
        <v>0.76666666666666705</v>
      </c>
      <c r="J100" s="13">
        <v>0.25833333333333303</v>
      </c>
      <c r="K100" s="13">
        <v>0.32500000000000001</v>
      </c>
      <c r="L100" s="13">
        <v>0.64166666666666705</v>
      </c>
      <c r="M100" s="13">
        <v>0.97499999999999998</v>
      </c>
      <c r="N100" s="13">
        <v>0.65833333333333299</v>
      </c>
      <c r="O100" s="13">
        <v>0.15</v>
      </c>
    </row>
    <row r="101" spans="1:15" x14ac:dyDescent="0.2">
      <c r="A101">
        <v>-15</v>
      </c>
      <c r="B101" s="13">
        <v>0.20833333333333301</v>
      </c>
      <c r="C101" s="13">
        <v>0.18333333333333299</v>
      </c>
      <c r="D101" s="13">
        <v>0.46666666666666701</v>
      </c>
      <c r="E101" s="13">
        <v>0.358333333333333</v>
      </c>
      <c r="F101" s="13">
        <v>0.35</v>
      </c>
      <c r="G101" s="13">
        <v>0.40833333333333299</v>
      </c>
      <c r="H101" s="13">
        <v>0.32500000000000001</v>
      </c>
      <c r="I101" s="13">
        <v>0.33333333333333298</v>
      </c>
      <c r="J101" s="13">
        <v>0.16666666666666699</v>
      </c>
      <c r="K101" s="13">
        <v>0.108333333333333</v>
      </c>
      <c r="L101" s="13">
        <v>0.625</v>
      </c>
      <c r="M101" s="13">
        <v>0.73333333333333295</v>
      </c>
      <c r="N101" s="13">
        <v>0.45</v>
      </c>
      <c r="O101" s="13">
        <v>0.15833333333333299</v>
      </c>
    </row>
    <row r="102" spans="1:15" x14ac:dyDescent="0.2">
      <c r="A102">
        <v>-17</v>
      </c>
      <c r="B102" s="13">
        <v>0.15833333333333299</v>
      </c>
      <c r="C102" s="13">
        <v>0.116666666666667</v>
      </c>
      <c r="D102" s="13">
        <v>0.18333333333333299</v>
      </c>
      <c r="E102" s="13">
        <v>9.1666666666666702E-2</v>
      </c>
      <c r="F102" s="13">
        <v>0.141666666666667</v>
      </c>
      <c r="G102" s="13">
        <v>0.16666666666666699</v>
      </c>
      <c r="H102" s="13">
        <v>0.18333333333333299</v>
      </c>
      <c r="I102" s="13">
        <v>0.116666666666667</v>
      </c>
      <c r="J102" s="13">
        <v>9.1666666666666702E-2</v>
      </c>
      <c r="K102" s="13">
        <v>2.5000000000000001E-2</v>
      </c>
      <c r="L102" s="13">
        <v>0.36666666666666697</v>
      </c>
      <c r="M102" s="13">
        <v>0.28333333333333299</v>
      </c>
      <c r="N102" s="13">
        <v>0.20833333333333301</v>
      </c>
      <c r="O102" s="13">
        <v>4.1666666666666699E-2</v>
      </c>
    </row>
    <row r="104" spans="1:15" x14ac:dyDescent="0.2">
      <c r="A104" s="69" t="s">
        <v>48</v>
      </c>
      <c r="B104" s="69"/>
      <c r="C104" s="69"/>
    </row>
    <row r="105" spans="1:15" x14ac:dyDescent="0.2">
      <c r="B105" t="s">
        <v>26</v>
      </c>
      <c r="C105" t="s">
        <v>27</v>
      </c>
      <c r="D105" t="s">
        <v>28</v>
      </c>
      <c r="E105" t="s">
        <v>29</v>
      </c>
      <c r="F105" t="s">
        <v>30</v>
      </c>
      <c r="G105" t="s">
        <v>31</v>
      </c>
      <c r="H105" t="s">
        <v>32</v>
      </c>
      <c r="I105" t="s">
        <v>33</v>
      </c>
      <c r="J105" t="s">
        <v>34</v>
      </c>
      <c r="K105" t="s">
        <v>35</v>
      </c>
      <c r="L105" t="s">
        <v>36</v>
      </c>
      <c r="M105" t="s">
        <v>37</v>
      </c>
      <c r="N105" t="s">
        <v>38</v>
      </c>
      <c r="O105" t="s">
        <v>39</v>
      </c>
    </row>
    <row r="106" spans="1:15" x14ac:dyDescent="0.2">
      <c r="A106">
        <v>-7</v>
      </c>
      <c r="B106" s="13">
        <v>99.1666666666667</v>
      </c>
      <c r="C106" s="13">
        <v>98.3333333333333</v>
      </c>
      <c r="D106" s="13">
        <v>97.5</v>
      </c>
      <c r="E106" s="13">
        <v>98.3333333333333</v>
      </c>
      <c r="F106" s="13">
        <v>100</v>
      </c>
      <c r="G106" s="13">
        <v>96.6666666666667</v>
      </c>
      <c r="H106" s="13">
        <v>89.1666666666667</v>
      </c>
      <c r="I106" s="13">
        <v>99.1666666666667</v>
      </c>
      <c r="J106" s="13">
        <v>85</v>
      </c>
      <c r="K106" s="13">
        <v>95.8333333333333</v>
      </c>
      <c r="L106" s="13">
        <v>80.8333333333333</v>
      </c>
      <c r="M106" s="13">
        <v>100</v>
      </c>
      <c r="N106" s="13">
        <v>100</v>
      </c>
      <c r="O106" s="13">
        <v>86.6666666666667</v>
      </c>
    </row>
    <row r="107" spans="1:15" x14ac:dyDescent="0.2">
      <c r="A107">
        <v>-9</v>
      </c>
      <c r="B107" s="13">
        <v>89.1666666666667</v>
      </c>
      <c r="C107" s="13">
        <v>88.3333333333333</v>
      </c>
      <c r="D107" s="13">
        <v>87.5</v>
      </c>
      <c r="E107" s="13">
        <v>97.5</v>
      </c>
      <c r="F107" s="13">
        <v>100</v>
      </c>
      <c r="G107" s="13">
        <v>98.3333333333333</v>
      </c>
      <c r="H107" s="13">
        <v>59.1666666666667</v>
      </c>
      <c r="I107" s="13">
        <v>96.6666666666667</v>
      </c>
      <c r="J107" s="13">
        <v>65.8333333333333</v>
      </c>
      <c r="K107" s="13">
        <v>76.6666666666667</v>
      </c>
      <c r="L107" s="13">
        <v>73.3333333333333</v>
      </c>
      <c r="M107" s="13">
        <v>100</v>
      </c>
      <c r="N107" s="13">
        <v>95</v>
      </c>
      <c r="O107" s="13">
        <v>55.8333333333333</v>
      </c>
    </row>
    <row r="108" spans="1:15" x14ac:dyDescent="0.2">
      <c r="A108">
        <v>-11</v>
      </c>
      <c r="B108" s="13">
        <v>63.3333333333333</v>
      </c>
      <c r="C108" s="13">
        <v>65</v>
      </c>
      <c r="D108" s="13">
        <v>75.8333333333333</v>
      </c>
      <c r="E108" s="13">
        <v>87.5</v>
      </c>
      <c r="F108" s="13">
        <v>96.6666666666667</v>
      </c>
      <c r="G108" s="13">
        <v>90.8333333333333</v>
      </c>
      <c r="H108" s="13">
        <v>46.6666666666667</v>
      </c>
      <c r="I108" s="13">
        <v>93.3333333333333</v>
      </c>
      <c r="J108" s="13">
        <v>46.6666666666667</v>
      </c>
      <c r="K108" s="13">
        <v>55.8333333333333</v>
      </c>
      <c r="L108" s="13">
        <v>74.1666666666667</v>
      </c>
      <c r="M108" s="13">
        <v>100</v>
      </c>
      <c r="N108" s="13">
        <v>90</v>
      </c>
      <c r="O108" s="13">
        <v>37.5</v>
      </c>
    </row>
    <row r="109" spans="1:15" x14ac:dyDescent="0.2">
      <c r="A109">
        <v>-13</v>
      </c>
      <c r="B109" s="13">
        <v>39.1666666666667</v>
      </c>
      <c r="C109" s="13">
        <v>29.166666666666703</v>
      </c>
      <c r="D109" s="13">
        <v>64.1666666666667</v>
      </c>
      <c r="E109" s="13">
        <v>53.3333333333333</v>
      </c>
      <c r="F109" s="13">
        <v>78.3333333333333</v>
      </c>
      <c r="G109" s="13">
        <v>70</v>
      </c>
      <c r="H109" s="13">
        <v>40</v>
      </c>
      <c r="I109" s="13">
        <v>76.6666666666667</v>
      </c>
      <c r="J109" s="13">
        <v>25.833333333333304</v>
      </c>
      <c r="K109" s="13">
        <v>32.5</v>
      </c>
      <c r="L109" s="13">
        <v>64.1666666666667</v>
      </c>
      <c r="M109" s="13">
        <v>97.5</v>
      </c>
      <c r="N109" s="13">
        <v>65.8333333333333</v>
      </c>
      <c r="O109" s="13">
        <v>15</v>
      </c>
    </row>
    <row r="110" spans="1:15" x14ac:dyDescent="0.2">
      <c r="A110">
        <v>-15</v>
      </c>
      <c r="B110" s="13">
        <v>20.8333333333333</v>
      </c>
      <c r="C110" s="13">
        <v>18.3333333333333</v>
      </c>
      <c r="D110" s="13">
        <v>46.6666666666667</v>
      </c>
      <c r="E110" s="13">
        <v>35.8333333333333</v>
      </c>
      <c r="F110" s="13">
        <v>35</v>
      </c>
      <c r="G110" s="13">
        <v>40.8333333333333</v>
      </c>
      <c r="H110" s="13">
        <v>32.5</v>
      </c>
      <c r="I110" s="13">
        <v>33.3333333333333</v>
      </c>
      <c r="J110" s="13">
        <v>16.6666666666667</v>
      </c>
      <c r="K110" s="13">
        <v>10.8333333333333</v>
      </c>
      <c r="L110" s="13">
        <v>62.5</v>
      </c>
      <c r="M110" s="13">
        <v>73.3333333333333</v>
      </c>
      <c r="N110" s="13">
        <v>45</v>
      </c>
      <c r="O110" s="13">
        <v>15.8333333333333</v>
      </c>
    </row>
    <row r="111" spans="1:15" x14ac:dyDescent="0.2">
      <c r="A111">
        <v>-17</v>
      </c>
      <c r="B111" s="13">
        <v>15.8333333333333</v>
      </c>
      <c r="C111" s="13">
        <v>11.6666666666667</v>
      </c>
      <c r="D111" s="13">
        <v>18.3333333333333</v>
      </c>
      <c r="E111" s="13">
        <v>9.1666666666666696</v>
      </c>
      <c r="F111" s="13">
        <v>14.1666666666667</v>
      </c>
      <c r="G111" s="13">
        <v>16.6666666666667</v>
      </c>
      <c r="H111" s="13">
        <v>18.3333333333333</v>
      </c>
      <c r="I111" s="13">
        <v>11.6666666666667</v>
      </c>
      <c r="J111" s="13">
        <v>9.1666666666666696</v>
      </c>
      <c r="K111" s="13">
        <v>2.5</v>
      </c>
      <c r="L111" s="13">
        <v>36.6666666666667</v>
      </c>
      <c r="M111" s="13">
        <v>28.3333333333333</v>
      </c>
      <c r="N111" s="13">
        <v>20.8333333333333</v>
      </c>
      <c r="O111" s="13">
        <v>4.1666666666666696</v>
      </c>
    </row>
  </sheetData>
  <mergeCells count="8">
    <mergeCell ref="A1:E1"/>
    <mergeCell ref="A59:D59"/>
    <mergeCell ref="A72:C72"/>
    <mergeCell ref="A95:C95"/>
    <mergeCell ref="A104:C104"/>
    <mergeCell ref="A11:D11"/>
    <mergeCell ref="A36:C36"/>
    <mergeCell ref="A47:C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19C0F-9326-E649-A9ED-25206C9B5108}">
  <dimension ref="A1:AS22"/>
  <sheetViews>
    <sheetView topLeftCell="Y1" workbookViewId="0">
      <selection activeCell="AD23" sqref="AD23"/>
    </sheetView>
  </sheetViews>
  <sheetFormatPr baseColWidth="10" defaultRowHeight="16" x14ac:dyDescent="0.2"/>
  <cols>
    <col min="44" max="44" width="40.6640625" customWidth="1"/>
    <col min="45" max="45" width="35" customWidth="1"/>
  </cols>
  <sheetData>
    <row r="1" spans="1:44" x14ac:dyDescent="0.2">
      <c r="A1" s="19" t="s">
        <v>102</v>
      </c>
      <c r="B1" s="20" t="s">
        <v>103</v>
      </c>
      <c r="C1" s="20" t="s">
        <v>104</v>
      </c>
      <c r="D1" s="20" t="s">
        <v>105</v>
      </c>
      <c r="E1" s="20" t="s">
        <v>106</v>
      </c>
      <c r="F1" s="20" t="s">
        <v>107</v>
      </c>
      <c r="G1" s="20" t="s">
        <v>108</v>
      </c>
      <c r="H1" s="20" t="s">
        <v>109</v>
      </c>
      <c r="I1" s="20" t="s">
        <v>110</v>
      </c>
      <c r="J1" s="20" t="s">
        <v>111</v>
      </c>
      <c r="K1" s="20" t="s">
        <v>112</v>
      </c>
      <c r="L1" s="20" t="s">
        <v>113</v>
      </c>
      <c r="M1" s="20" t="s">
        <v>114</v>
      </c>
      <c r="N1" s="20" t="s">
        <v>115</v>
      </c>
      <c r="O1" s="20" t="s">
        <v>116</v>
      </c>
      <c r="P1" s="21" t="s">
        <v>103</v>
      </c>
      <c r="Q1" s="21" t="s">
        <v>104</v>
      </c>
      <c r="R1" s="21" t="s">
        <v>105</v>
      </c>
      <c r="S1" s="21" t="s">
        <v>106</v>
      </c>
      <c r="T1" s="21" t="s">
        <v>107</v>
      </c>
      <c r="U1" s="21" t="s">
        <v>108</v>
      </c>
      <c r="V1" s="21" t="s">
        <v>109</v>
      </c>
      <c r="W1" s="21" t="s">
        <v>110</v>
      </c>
      <c r="X1" s="21" t="s">
        <v>111</v>
      </c>
      <c r="Y1" s="21" t="s">
        <v>112</v>
      </c>
      <c r="Z1" s="21" t="s">
        <v>113</v>
      </c>
      <c r="AA1" s="21" t="s">
        <v>114</v>
      </c>
      <c r="AB1" s="21" t="s">
        <v>115</v>
      </c>
      <c r="AC1" s="21" t="s">
        <v>116</v>
      </c>
      <c r="AD1" s="22" t="s">
        <v>103</v>
      </c>
      <c r="AE1" s="22" t="s">
        <v>104</v>
      </c>
      <c r="AF1" s="22" t="s">
        <v>105</v>
      </c>
      <c r="AG1" s="22" t="s">
        <v>106</v>
      </c>
      <c r="AH1" s="22" t="s">
        <v>107</v>
      </c>
      <c r="AI1" s="22" t="s">
        <v>108</v>
      </c>
      <c r="AJ1" s="22" t="s">
        <v>109</v>
      </c>
      <c r="AK1" s="22" t="s">
        <v>110</v>
      </c>
      <c r="AL1" s="22" t="s">
        <v>111</v>
      </c>
      <c r="AM1" s="22" t="s">
        <v>112</v>
      </c>
      <c r="AN1" s="22" t="s">
        <v>113</v>
      </c>
      <c r="AO1" s="22" t="s">
        <v>114</v>
      </c>
      <c r="AP1" s="22" t="s">
        <v>115</v>
      </c>
      <c r="AQ1" s="22" t="s">
        <v>116</v>
      </c>
      <c r="AR1" s="70" t="s">
        <v>117</v>
      </c>
    </row>
    <row r="2" spans="1:44" x14ac:dyDescent="0.2">
      <c r="A2" s="19" t="s">
        <v>118</v>
      </c>
      <c r="B2" s="20">
        <v>1</v>
      </c>
      <c r="C2" s="20">
        <v>1</v>
      </c>
      <c r="D2" s="20">
        <v>1</v>
      </c>
      <c r="E2" s="20">
        <v>1</v>
      </c>
      <c r="F2" s="20">
        <v>1</v>
      </c>
      <c r="G2" s="20">
        <v>1</v>
      </c>
      <c r="H2" s="20">
        <v>1</v>
      </c>
      <c r="I2" s="20">
        <v>1</v>
      </c>
      <c r="J2" s="20">
        <v>1</v>
      </c>
      <c r="K2" s="20">
        <v>1</v>
      </c>
      <c r="L2" s="20">
        <v>1</v>
      </c>
      <c r="M2" s="20">
        <v>1</v>
      </c>
      <c r="N2" s="20">
        <v>1</v>
      </c>
      <c r="O2" s="20">
        <v>1</v>
      </c>
      <c r="P2" s="21">
        <v>2</v>
      </c>
      <c r="Q2" s="21">
        <v>2</v>
      </c>
      <c r="R2" s="21">
        <v>2</v>
      </c>
      <c r="S2" s="21">
        <v>2</v>
      </c>
      <c r="T2" s="21">
        <v>2</v>
      </c>
      <c r="U2" s="21">
        <v>2</v>
      </c>
      <c r="V2" s="21">
        <v>2</v>
      </c>
      <c r="W2" s="21">
        <v>2</v>
      </c>
      <c r="X2" s="21">
        <v>2</v>
      </c>
      <c r="Y2" s="21">
        <v>2</v>
      </c>
      <c r="Z2" s="21">
        <v>2</v>
      </c>
      <c r="AA2" s="21">
        <v>2</v>
      </c>
      <c r="AB2" s="21">
        <v>2</v>
      </c>
      <c r="AC2" s="21">
        <v>2</v>
      </c>
      <c r="AD2" s="22" t="s">
        <v>119</v>
      </c>
      <c r="AE2" s="22" t="s">
        <v>119</v>
      </c>
      <c r="AF2" s="22" t="s">
        <v>119</v>
      </c>
      <c r="AG2" s="22" t="s">
        <v>119</v>
      </c>
      <c r="AH2" s="22" t="s">
        <v>119</v>
      </c>
      <c r="AI2" s="22" t="s">
        <v>119</v>
      </c>
      <c r="AJ2" s="22" t="s">
        <v>119</v>
      </c>
      <c r="AK2" s="22" t="s">
        <v>119</v>
      </c>
      <c r="AL2" s="22" t="s">
        <v>119</v>
      </c>
      <c r="AM2" s="22" t="s">
        <v>119</v>
      </c>
      <c r="AN2" s="22" t="s">
        <v>119</v>
      </c>
      <c r="AO2" s="22" t="s">
        <v>119</v>
      </c>
      <c r="AP2" s="22" t="s">
        <v>119</v>
      </c>
      <c r="AQ2" s="22" t="s">
        <v>119</v>
      </c>
      <c r="AR2" s="71"/>
    </row>
    <row r="3" spans="1:44" x14ac:dyDescent="0.2">
      <c r="A3" s="19">
        <v>1</v>
      </c>
      <c r="B3" s="23">
        <v>13.6</v>
      </c>
      <c r="C3" s="23">
        <v>9.56666666666667</v>
      </c>
      <c r="D3" s="23">
        <v>6.4666666666666703</v>
      </c>
      <c r="E3" s="23">
        <v>12.2</v>
      </c>
      <c r="F3" s="23">
        <v>8.4333333333333407</v>
      </c>
      <c r="G3" s="23">
        <v>10.4</v>
      </c>
      <c r="H3" s="23">
        <v>19.100000000000001</v>
      </c>
      <c r="I3" s="23">
        <v>8.1999999999999993</v>
      </c>
      <c r="J3" s="23">
        <v>11.4333333333333</v>
      </c>
      <c r="K3" s="23">
        <v>11.466666666666701</v>
      </c>
      <c r="L3" s="23">
        <v>15.4</v>
      </c>
      <c r="M3" s="23">
        <v>7.3</v>
      </c>
      <c r="N3" s="23">
        <v>7.6333333333333302</v>
      </c>
      <c r="O3" s="23">
        <v>16.133333333333301</v>
      </c>
      <c r="P3" s="24">
        <v>11.5666666666667</v>
      </c>
      <c r="Q3" s="24">
        <v>10.9</v>
      </c>
      <c r="R3" s="24">
        <v>6.5333333333333297</v>
      </c>
      <c r="S3" s="24">
        <v>9.56666666666667</v>
      </c>
      <c r="T3" s="24">
        <v>7.6</v>
      </c>
      <c r="U3" s="24">
        <v>10.7</v>
      </c>
      <c r="V3" s="24">
        <v>14.3</v>
      </c>
      <c r="W3" s="24">
        <v>5.8</v>
      </c>
      <c r="X3" s="24">
        <v>12.3</v>
      </c>
      <c r="Y3" s="24">
        <v>10.733333333333301</v>
      </c>
      <c r="Z3" s="24">
        <v>10.733333333333301</v>
      </c>
      <c r="AA3" s="24">
        <v>6.6333333333333302</v>
      </c>
      <c r="AB3" s="24">
        <v>7.8333333333333304</v>
      </c>
      <c r="AC3" s="24">
        <v>14.866666666666699</v>
      </c>
      <c r="AD3" s="25">
        <f>(B3+P3)/2</f>
        <v>12.58333333333335</v>
      </c>
      <c r="AE3" s="25">
        <f>(C3+Q3)/2</f>
        <v>10.233333333333334</v>
      </c>
      <c r="AF3" s="25">
        <f t="shared" ref="AE3:AR18" si="0">(D3+R3)/2</f>
        <v>6.5</v>
      </c>
      <c r="AG3" s="25">
        <f t="shared" si="0"/>
        <v>10.883333333333335</v>
      </c>
      <c r="AH3" s="25">
        <f t="shared" si="0"/>
        <v>8.0166666666666693</v>
      </c>
      <c r="AI3" s="25">
        <f t="shared" si="0"/>
        <v>10.55</v>
      </c>
      <c r="AJ3" s="25">
        <f t="shared" si="0"/>
        <v>16.700000000000003</v>
      </c>
      <c r="AK3" s="25">
        <f t="shared" si="0"/>
        <v>7</v>
      </c>
      <c r="AL3" s="25">
        <f t="shared" si="0"/>
        <v>11.866666666666649</v>
      </c>
      <c r="AM3" s="25">
        <f t="shared" si="0"/>
        <v>11.100000000000001</v>
      </c>
      <c r="AN3" s="25">
        <f t="shared" si="0"/>
        <v>13.06666666666665</v>
      </c>
      <c r="AO3" s="25">
        <f t="shared" si="0"/>
        <v>6.966666666666665</v>
      </c>
      <c r="AP3" s="25">
        <f t="shared" si="0"/>
        <v>7.7333333333333307</v>
      </c>
      <c r="AQ3" s="25">
        <f t="shared" si="0"/>
        <v>15.5</v>
      </c>
      <c r="AR3" s="26">
        <f>AVERAGE(AD3:AQ3)</f>
        <v>10.62142857142857</v>
      </c>
    </row>
    <row r="4" spans="1:44" x14ac:dyDescent="0.2">
      <c r="A4" s="19">
        <v>2</v>
      </c>
      <c r="B4" s="23">
        <v>12</v>
      </c>
      <c r="C4" s="23">
        <v>11.766666666666699</v>
      </c>
      <c r="D4" s="23">
        <v>13.9</v>
      </c>
      <c r="E4" s="23">
        <v>12.766666666666699</v>
      </c>
      <c r="F4" s="23">
        <v>12.033333333333299</v>
      </c>
      <c r="G4" s="23">
        <v>12.9</v>
      </c>
      <c r="H4" s="23">
        <v>12</v>
      </c>
      <c r="I4" s="23">
        <v>12.0666666666667</v>
      </c>
      <c r="J4" s="23">
        <v>12.133333333333301</v>
      </c>
      <c r="K4" s="23">
        <v>13.033333333333299</v>
      </c>
      <c r="L4" s="23">
        <v>13.0666666666667</v>
      </c>
      <c r="M4" s="23">
        <v>15.7</v>
      </c>
      <c r="N4" s="23">
        <v>14.233333333333301</v>
      </c>
      <c r="O4" s="23">
        <v>12.5</v>
      </c>
      <c r="P4" s="24">
        <v>12</v>
      </c>
      <c r="Q4" s="24">
        <v>11.766666666666699</v>
      </c>
      <c r="R4" s="24">
        <v>13.9</v>
      </c>
      <c r="S4" s="24">
        <v>12.766666666666699</v>
      </c>
      <c r="T4" s="24">
        <v>12.033333333333299</v>
      </c>
      <c r="U4" s="24">
        <v>12.9</v>
      </c>
      <c r="V4" s="24">
        <v>12</v>
      </c>
      <c r="W4" s="24">
        <v>12.0666666666667</v>
      </c>
      <c r="X4" s="24">
        <v>12.133333333333301</v>
      </c>
      <c r="Y4" s="24">
        <v>13.033333333333299</v>
      </c>
      <c r="Z4" s="24">
        <v>13.0666666666667</v>
      </c>
      <c r="AA4" s="24">
        <v>15.7</v>
      </c>
      <c r="AB4" s="24">
        <v>14.233333333333301</v>
      </c>
      <c r="AC4" s="24">
        <v>12.5</v>
      </c>
      <c r="AD4" s="25">
        <f t="shared" ref="AD4:AQ19" si="1">(B4+P4)/2</f>
        <v>12</v>
      </c>
      <c r="AE4" s="25">
        <f t="shared" si="0"/>
        <v>11.766666666666699</v>
      </c>
      <c r="AF4" s="25">
        <f t="shared" si="0"/>
        <v>13.9</v>
      </c>
      <c r="AG4" s="25">
        <f t="shared" si="0"/>
        <v>12.766666666666699</v>
      </c>
      <c r="AH4" s="25">
        <f t="shared" si="0"/>
        <v>12.033333333333299</v>
      </c>
      <c r="AI4" s="25">
        <f t="shared" si="0"/>
        <v>12.9</v>
      </c>
      <c r="AJ4" s="25">
        <f t="shared" si="0"/>
        <v>12</v>
      </c>
      <c r="AK4" s="25">
        <f t="shared" si="0"/>
        <v>12.0666666666667</v>
      </c>
      <c r="AL4" s="25">
        <f t="shared" si="0"/>
        <v>12.133333333333301</v>
      </c>
      <c r="AM4" s="25">
        <f t="shared" si="0"/>
        <v>13.033333333333299</v>
      </c>
      <c r="AN4" s="25">
        <f t="shared" si="0"/>
        <v>13.0666666666667</v>
      </c>
      <c r="AO4" s="25">
        <f t="shared" si="0"/>
        <v>15.7</v>
      </c>
      <c r="AP4" s="25">
        <f t="shared" si="0"/>
        <v>14.233333333333301</v>
      </c>
      <c r="AQ4" s="25">
        <f t="shared" si="0"/>
        <v>12.5</v>
      </c>
      <c r="AR4" s="26">
        <f t="shared" ref="AR4:AR9" si="2">AVERAGE(AD4:AQ4)</f>
        <v>12.864285714285714</v>
      </c>
    </row>
    <row r="5" spans="1:44" x14ac:dyDescent="0.2">
      <c r="A5" s="27">
        <f>A4+1</f>
        <v>3</v>
      </c>
      <c r="B5" s="23">
        <v>6.93333333333333</v>
      </c>
      <c r="C5" s="23">
        <v>5.9</v>
      </c>
      <c r="D5" s="23">
        <v>0.46666666666666701</v>
      </c>
      <c r="E5" s="23">
        <v>10.199999999999999</v>
      </c>
      <c r="F5" s="23">
        <v>5.43333333333333</v>
      </c>
      <c r="G5" s="23">
        <v>4.7333333333333298</v>
      </c>
      <c r="H5" s="23">
        <v>7.7666666666666702</v>
      </c>
      <c r="I5" s="23">
        <v>5.2</v>
      </c>
      <c r="J5" s="23">
        <v>12.4333333333333</v>
      </c>
      <c r="K5" s="23">
        <v>9.8000000000000007</v>
      </c>
      <c r="L5" s="23">
        <v>12.4</v>
      </c>
      <c r="M5" s="23">
        <v>5.9666666666666703</v>
      </c>
      <c r="N5" s="23">
        <v>3.3</v>
      </c>
      <c r="O5" s="23">
        <v>16.466666666666701</v>
      </c>
      <c r="P5" s="24">
        <v>8.9333333333333407</v>
      </c>
      <c r="Q5" s="24">
        <v>5.56666666666667</v>
      </c>
      <c r="R5" s="24">
        <v>0.80000000000000104</v>
      </c>
      <c r="S5" s="24">
        <v>12.2</v>
      </c>
      <c r="T5" s="24">
        <v>4.43333333333333</v>
      </c>
      <c r="U5" s="24">
        <v>6.06666666666667</v>
      </c>
      <c r="V5" s="24">
        <v>6.7666666666666702</v>
      </c>
      <c r="W5" s="24">
        <v>6.2</v>
      </c>
      <c r="X5" s="24">
        <v>11.766666666666699</v>
      </c>
      <c r="Y5" s="24">
        <v>6.4666666666666703</v>
      </c>
      <c r="Z5" s="24">
        <v>9.4</v>
      </c>
      <c r="AA5" s="24">
        <v>6.9666666666666703</v>
      </c>
      <c r="AB5" s="24">
        <v>3.9666666666666699</v>
      </c>
      <c r="AC5" s="24">
        <v>13.466666666666701</v>
      </c>
      <c r="AD5" s="25">
        <f t="shared" si="1"/>
        <v>7.9333333333333353</v>
      </c>
      <c r="AE5" s="25">
        <f t="shared" si="0"/>
        <v>5.7333333333333352</v>
      </c>
      <c r="AF5" s="25">
        <f t="shared" si="0"/>
        <v>0.63333333333333397</v>
      </c>
      <c r="AG5" s="25">
        <f t="shared" si="0"/>
        <v>11.2</v>
      </c>
      <c r="AH5" s="25">
        <f t="shared" si="0"/>
        <v>4.93333333333333</v>
      </c>
      <c r="AI5" s="25">
        <f t="shared" si="0"/>
        <v>5.4</v>
      </c>
      <c r="AJ5" s="25">
        <f t="shared" si="0"/>
        <v>7.2666666666666702</v>
      </c>
      <c r="AK5" s="25">
        <f t="shared" si="0"/>
        <v>5.7</v>
      </c>
      <c r="AL5" s="25">
        <f t="shared" si="0"/>
        <v>12.1</v>
      </c>
      <c r="AM5" s="25">
        <f t="shared" si="0"/>
        <v>8.1333333333333364</v>
      </c>
      <c r="AN5" s="25">
        <f t="shared" si="0"/>
        <v>10.9</v>
      </c>
      <c r="AO5" s="25">
        <f t="shared" si="0"/>
        <v>6.4666666666666703</v>
      </c>
      <c r="AP5" s="25">
        <f t="shared" si="0"/>
        <v>3.6333333333333346</v>
      </c>
      <c r="AQ5" s="25">
        <f t="shared" si="0"/>
        <v>14.966666666666701</v>
      </c>
      <c r="AR5" s="26">
        <f t="shared" si="2"/>
        <v>7.5000000000000044</v>
      </c>
    </row>
    <row r="6" spans="1:44" x14ac:dyDescent="0.2">
      <c r="A6" s="27">
        <f t="shared" ref="A6:A19" si="3">A5+1</f>
        <v>4</v>
      </c>
      <c r="B6" s="23">
        <v>10.199999999999999</v>
      </c>
      <c r="C6" s="23">
        <v>3.5333333333333301</v>
      </c>
      <c r="D6" s="23">
        <v>5.7333333333333298</v>
      </c>
      <c r="E6" s="23">
        <v>12.233333333333301</v>
      </c>
      <c r="F6" s="23">
        <v>2.6</v>
      </c>
      <c r="G6" s="23">
        <v>5.7333333333333298</v>
      </c>
      <c r="H6" s="23">
        <v>6.9666666666666703</v>
      </c>
      <c r="I6" s="23">
        <v>6.93333333333333</v>
      </c>
      <c r="J6" s="23">
        <v>9.0333333333333297</v>
      </c>
      <c r="K6" s="23">
        <v>8.3333333333333304</v>
      </c>
      <c r="L6" s="23">
        <v>11.1666666666667</v>
      </c>
      <c r="M6" s="23">
        <v>7.3666666666666698</v>
      </c>
      <c r="N6" s="23">
        <v>4.8</v>
      </c>
      <c r="O6" s="23">
        <v>12.5</v>
      </c>
      <c r="P6" s="24">
        <v>8.1666666666666696</v>
      </c>
      <c r="Q6" s="24">
        <v>5.5</v>
      </c>
      <c r="R6" s="24">
        <v>5.2333333333333298</v>
      </c>
      <c r="S6" s="24">
        <v>13.4</v>
      </c>
      <c r="T6" s="24">
        <v>3.4666666666666699</v>
      </c>
      <c r="U6" s="24">
        <v>5.6666666666666696</v>
      </c>
      <c r="V6" s="24">
        <v>9.6999999999999993</v>
      </c>
      <c r="W6" s="24">
        <v>9.5</v>
      </c>
      <c r="X6" s="24">
        <v>11.5</v>
      </c>
      <c r="Y6" s="24">
        <v>6.7</v>
      </c>
      <c r="Z6" s="24">
        <v>9.56666666666667</v>
      </c>
      <c r="AA6" s="24">
        <v>3.56666666666667</v>
      </c>
      <c r="AB6" s="24">
        <v>6.3333333333333304</v>
      </c>
      <c r="AC6" s="24">
        <v>15.866666666666699</v>
      </c>
      <c r="AD6" s="25">
        <f t="shared" si="1"/>
        <v>9.1833333333333336</v>
      </c>
      <c r="AE6" s="25">
        <f t="shared" si="0"/>
        <v>4.5166666666666648</v>
      </c>
      <c r="AF6" s="25">
        <f t="shared" si="0"/>
        <v>5.4833333333333298</v>
      </c>
      <c r="AG6" s="25">
        <f t="shared" si="0"/>
        <v>12.81666666666665</v>
      </c>
      <c r="AH6" s="25">
        <f t="shared" si="0"/>
        <v>3.033333333333335</v>
      </c>
      <c r="AI6" s="25">
        <f t="shared" si="0"/>
        <v>5.6999999999999993</v>
      </c>
      <c r="AJ6" s="25">
        <f t="shared" si="0"/>
        <v>8.3333333333333357</v>
      </c>
      <c r="AK6" s="25">
        <f t="shared" si="0"/>
        <v>8.216666666666665</v>
      </c>
      <c r="AL6" s="25">
        <f t="shared" si="0"/>
        <v>10.266666666666666</v>
      </c>
      <c r="AM6" s="25">
        <f t="shared" si="0"/>
        <v>7.5166666666666657</v>
      </c>
      <c r="AN6" s="25">
        <f t="shared" si="0"/>
        <v>10.366666666666685</v>
      </c>
      <c r="AO6" s="25">
        <f t="shared" si="0"/>
        <v>5.4666666666666703</v>
      </c>
      <c r="AP6" s="25">
        <f t="shared" si="0"/>
        <v>5.5666666666666647</v>
      </c>
      <c r="AQ6" s="25">
        <f t="shared" si="0"/>
        <v>14.18333333333335</v>
      </c>
      <c r="AR6" s="26">
        <f t="shared" si="2"/>
        <v>7.9035714285714302</v>
      </c>
    </row>
    <row r="7" spans="1:44" x14ac:dyDescent="0.2">
      <c r="A7" s="27">
        <f t="shared" si="3"/>
        <v>5</v>
      </c>
      <c r="B7" s="23">
        <v>11.6</v>
      </c>
      <c r="C7" s="23">
        <v>9.9</v>
      </c>
      <c r="D7" s="23">
        <v>6.4666666666666703</v>
      </c>
      <c r="E7" s="23">
        <v>8.1999999999999993</v>
      </c>
      <c r="F7" s="23">
        <v>4.43333333333333</v>
      </c>
      <c r="G7" s="23">
        <v>7.4</v>
      </c>
      <c r="H7" s="23">
        <v>22.766666666666701</v>
      </c>
      <c r="I7" s="23">
        <v>9.8666666666666707</v>
      </c>
      <c r="J7" s="23">
        <v>12.1</v>
      </c>
      <c r="K7" s="23">
        <v>11.133333333333301</v>
      </c>
      <c r="L7" s="23">
        <v>9.7333333333333307</v>
      </c>
      <c r="M7" s="23">
        <v>15.633333333333301</v>
      </c>
      <c r="N7" s="23">
        <v>7.3</v>
      </c>
      <c r="O7" s="23">
        <v>11.133333333333301</v>
      </c>
      <c r="P7" s="24">
        <v>11.6</v>
      </c>
      <c r="Q7" s="24">
        <v>9.9</v>
      </c>
      <c r="R7" s="24">
        <v>6.4666666666666703</v>
      </c>
      <c r="S7" s="24">
        <v>8.1999999999999993</v>
      </c>
      <c r="T7" s="24">
        <v>4.43333333333333</v>
      </c>
      <c r="U7" s="24">
        <v>7.4</v>
      </c>
      <c r="V7" s="24">
        <v>22.766666666666701</v>
      </c>
      <c r="W7" s="24">
        <v>9.8666666666666707</v>
      </c>
      <c r="X7" s="24">
        <v>12.1</v>
      </c>
      <c r="Y7" s="24">
        <v>11.133333333333301</v>
      </c>
      <c r="Z7" s="24">
        <v>9.7333333333333307</v>
      </c>
      <c r="AA7" s="24">
        <v>15.633333333333301</v>
      </c>
      <c r="AB7" s="24">
        <v>7.3</v>
      </c>
      <c r="AC7" s="24">
        <v>11.133333333333301</v>
      </c>
      <c r="AD7" s="25">
        <f t="shared" si="1"/>
        <v>11.6</v>
      </c>
      <c r="AE7" s="25">
        <f t="shared" si="0"/>
        <v>9.9</v>
      </c>
      <c r="AF7" s="25">
        <f t="shared" si="0"/>
        <v>6.4666666666666703</v>
      </c>
      <c r="AG7" s="25">
        <f t="shared" si="0"/>
        <v>8.1999999999999993</v>
      </c>
      <c r="AH7" s="25">
        <f t="shared" si="0"/>
        <v>4.43333333333333</v>
      </c>
      <c r="AI7" s="25">
        <f t="shared" si="0"/>
        <v>7.4</v>
      </c>
      <c r="AJ7" s="25">
        <f t="shared" si="0"/>
        <v>22.766666666666701</v>
      </c>
      <c r="AK7" s="25">
        <f t="shared" si="0"/>
        <v>9.8666666666666707</v>
      </c>
      <c r="AL7" s="25">
        <f t="shared" si="0"/>
        <v>12.1</v>
      </c>
      <c r="AM7" s="25">
        <f t="shared" si="0"/>
        <v>11.133333333333301</v>
      </c>
      <c r="AN7" s="25">
        <f t="shared" si="0"/>
        <v>9.7333333333333307</v>
      </c>
      <c r="AO7" s="25">
        <f t="shared" si="0"/>
        <v>15.633333333333301</v>
      </c>
      <c r="AP7" s="25">
        <f t="shared" si="0"/>
        <v>7.3</v>
      </c>
      <c r="AQ7" s="25">
        <f t="shared" si="0"/>
        <v>11.133333333333301</v>
      </c>
      <c r="AR7" s="26">
        <f t="shared" si="2"/>
        <v>10.547619047619046</v>
      </c>
    </row>
    <row r="8" spans="1:44" x14ac:dyDescent="0.2">
      <c r="A8" s="27">
        <f t="shared" si="3"/>
        <v>6</v>
      </c>
      <c r="B8" s="23">
        <v>12.366666666666699</v>
      </c>
      <c r="C8" s="23">
        <v>5.8666666666666698</v>
      </c>
      <c r="D8" s="23">
        <v>8.6999999999999993</v>
      </c>
      <c r="E8" s="23">
        <v>14.2</v>
      </c>
      <c r="F8" s="23">
        <v>7.9</v>
      </c>
      <c r="G8" s="23">
        <v>12.533333333333299</v>
      </c>
      <c r="H8" s="23">
        <v>17.8333333333333</v>
      </c>
      <c r="I8" s="23">
        <v>12.233333333333301</v>
      </c>
      <c r="J8" s="23">
        <v>20.466666666666701</v>
      </c>
      <c r="K8" s="23">
        <v>13.966666666666701</v>
      </c>
      <c r="L8" s="23">
        <v>17.6666666666667</v>
      </c>
      <c r="M8" s="23">
        <v>7.2</v>
      </c>
      <c r="N8" s="23">
        <v>11.4</v>
      </c>
      <c r="O8" s="23">
        <v>14.533333333333299</v>
      </c>
      <c r="P8" s="24">
        <v>9.2666666666666693</v>
      </c>
      <c r="Q8" s="24">
        <v>7.6666666666666696</v>
      </c>
      <c r="R8" s="24">
        <v>5.7</v>
      </c>
      <c r="S8" s="24">
        <v>15.3333333333333</v>
      </c>
      <c r="T8" s="24">
        <v>8.3000000000000007</v>
      </c>
      <c r="U8" s="24">
        <v>10.033333333333299</v>
      </c>
      <c r="V8" s="24">
        <v>21.5</v>
      </c>
      <c r="W8" s="24">
        <v>12.4</v>
      </c>
      <c r="X8" s="24">
        <v>13.4333333333333</v>
      </c>
      <c r="Y8" s="24">
        <v>12.733333333333301</v>
      </c>
      <c r="Z8" s="24">
        <v>14.1</v>
      </c>
      <c r="AA8" s="24">
        <v>5.9</v>
      </c>
      <c r="AB8" s="24">
        <v>6.3666666666666698</v>
      </c>
      <c r="AC8" s="24">
        <v>21.966666666666701</v>
      </c>
      <c r="AD8" s="25">
        <f t="shared" si="1"/>
        <v>10.816666666666684</v>
      </c>
      <c r="AE8" s="25">
        <f t="shared" si="0"/>
        <v>6.7666666666666693</v>
      </c>
      <c r="AF8" s="25">
        <f t="shared" si="0"/>
        <v>7.1999999999999993</v>
      </c>
      <c r="AG8" s="25">
        <f t="shared" si="0"/>
        <v>14.76666666666665</v>
      </c>
      <c r="AH8" s="25">
        <f t="shared" si="0"/>
        <v>8.1000000000000014</v>
      </c>
      <c r="AI8" s="25">
        <f t="shared" si="0"/>
        <v>11.283333333333299</v>
      </c>
      <c r="AJ8" s="25">
        <f t="shared" si="0"/>
        <v>19.66666666666665</v>
      </c>
      <c r="AK8" s="25">
        <f t="shared" si="0"/>
        <v>12.31666666666665</v>
      </c>
      <c r="AL8" s="25">
        <f t="shared" si="0"/>
        <v>16.95</v>
      </c>
      <c r="AM8" s="25">
        <f t="shared" si="0"/>
        <v>13.350000000000001</v>
      </c>
      <c r="AN8" s="25">
        <f t="shared" si="0"/>
        <v>15.883333333333351</v>
      </c>
      <c r="AO8" s="25">
        <f t="shared" si="0"/>
        <v>6.5500000000000007</v>
      </c>
      <c r="AP8" s="25">
        <f t="shared" si="0"/>
        <v>8.8833333333333346</v>
      </c>
      <c r="AQ8" s="25">
        <f t="shared" si="0"/>
        <v>18.25</v>
      </c>
      <c r="AR8" s="26">
        <f t="shared" si="2"/>
        <v>12.198809523809521</v>
      </c>
    </row>
    <row r="9" spans="1:44" x14ac:dyDescent="0.2">
      <c r="A9" s="27">
        <f t="shared" si="3"/>
        <v>7</v>
      </c>
      <c r="B9" s="23">
        <v>16.566666666666698</v>
      </c>
      <c r="C9" s="23">
        <v>11.6</v>
      </c>
      <c r="D9" s="23">
        <v>14.966666666666701</v>
      </c>
      <c r="E9" s="23">
        <v>13.633333333333301</v>
      </c>
      <c r="F9" s="23">
        <v>13.6666666666667</v>
      </c>
      <c r="G9" s="23">
        <v>12.6666666666667</v>
      </c>
      <c r="H9" s="23">
        <v>23.4</v>
      </c>
      <c r="I9" s="23">
        <v>14.4</v>
      </c>
      <c r="J9" s="23">
        <v>15.633333333333301</v>
      </c>
      <c r="K9" s="23">
        <v>11.866666666666699</v>
      </c>
      <c r="L9" s="23">
        <v>17.233333333333299</v>
      </c>
      <c r="M9" s="23">
        <v>12.5666666666667</v>
      </c>
      <c r="N9" s="23">
        <v>12.466666666666701</v>
      </c>
      <c r="O9" s="23">
        <v>21.6</v>
      </c>
      <c r="P9" s="24">
        <v>16.533333333333299</v>
      </c>
      <c r="Q9" s="24">
        <v>13.7</v>
      </c>
      <c r="R9" s="24">
        <v>11.3</v>
      </c>
      <c r="S9" s="24">
        <v>15.2</v>
      </c>
      <c r="T9" s="24">
        <v>13.7</v>
      </c>
      <c r="U9" s="24">
        <v>11.233333333333301</v>
      </c>
      <c r="V9" s="24">
        <v>22.633333333333301</v>
      </c>
      <c r="W9" s="24">
        <v>13.6</v>
      </c>
      <c r="X9" s="24">
        <v>14.6666666666667</v>
      </c>
      <c r="Y9" s="24">
        <v>13.9</v>
      </c>
      <c r="Z9" s="24">
        <v>17.5</v>
      </c>
      <c r="AA9" s="24">
        <v>12.266666666666699</v>
      </c>
      <c r="AB9" s="24">
        <v>12.4</v>
      </c>
      <c r="AC9" s="24">
        <v>24.533333333333299</v>
      </c>
      <c r="AD9" s="25">
        <f t="shared" si="1"/>
        <v>16.549999999999997</v>
      </c>
      <c r="AE9" s="25">
        <f t="shared" si="0"/>
        <v>12.649999999999999</v>
      </c>
      <c r="AF9" s="25">
        <f t="shared" si="0"/>
        <v>13.133333333333351</v>
      </c>
      <c r="AG9" s="25">
        <f t="shared" si="0"/>
        <v>14.41666666666665</v>
      </c>
      <c r="AH9" s="25">
        <f t="shared" si="0"/>
        <v>13.68333333333335</v>
      </c>
      <c r="AI9" s="25">
        <f t="shared" si="0"/>
        <v>11.95</v>
      </c>
      <c r="AJ9" s="25">
        <f t="shared" si="0"/>
        <v>23.016666666666652</v>
      </c>
      <c r="AK9" s="25">
        <f t="shared" si="0"/>
        <v>14</v>
      </c>
      <c r="AL9" s="25">
        <f t="shared" si="0"/>
        <v>15.15</v>
      </c>
      <c r="AM9" s="25">
        <f t="shared" si="0"/>
        <v>12.883333333333351</v>
      </c>
      <c r="AN9" s="25">
        <f t="shared" si="0"/>
        <v>17.366666666666649</v>
      </c>
      <c r="AO9" s="25">
        <f t="shared" si="0"/>
        <v>12.4166666666667</v>
      </c>
      <c r="AP9" s="25">
        <f t="shared" si="0"/>
        <v>12.433333333333351</v>
      </c>
      <c r="AQ9" s="25">
        <f t="shared" si="0"/>
        <v>23.066666666666649</v>
      </c>
      <c r="AR9" s="26">
        <f t="shared" si="2"/>
        <v>15.194047619047621</v>
      </c>
    </row>
    <row r="10" spans="1:44" x14ac:dyDescent="0.2">
      <c r="A10" s="27">
        <f t="shared" si="3"/>
        <v>8</v>
      </c>
      <c r="B10" s="23">
        <v>11.533333333333299</v>
      </c>
      <c r="C10" s="23">
        <v>5.5333333333333297</v>
      </c>
      <c r="D10" s="23">
        <v>7.8666666666666698</v>
      </c>
      <c r="E10" s="23">
        <v>11.4333333333333</v>
      </c>
      <c r="F10" s="23">
        <v>9.5</v>
      </c>
      <c r="G10" s="23">
        <v>10.6</v>
      </c>
      <c r="H10" s="23">
        <v>14.2</v>
      </c>
      <c r="I10" s="23">
        <v>10.533333333333299</v>
      </c>
      <c r="J10" s="23">
        <v>18.399999999999999</v>
      </c>
      <c r="K10" s="23">
        <v>11.9</v>
      </c>
      <c r="L10" s="23">
        <v>8.9333333333333407</v>
      </c>
      <c r="M10" s="23">
        <v>11.733333333333301</v>
      </c>
      <c r="N10" s="23">
        <v>9.3000000000000007</v>
      </c>
      <c r="O10" s="23">
        <v>16.933333333333302</v>
      </c>
      <c r="P10" s="24">
        <v>10.266666666666699</v>
      </c>
      <c r="Q10" s="24">
        <v>11.233333333333301</v>
      </c>
      <c r="R10" s="24">
        <v>7.8</v>
      </c>
      <c r="S10" s="24">
        <v>12.866666666666699</v>
      </c>
      <c r="T10" s="24">
        <v>6.43333333333333</v>
      </c>
      <c r="U10" s="24">
        <v>10.733333333333301</v>
      </c>
      <c r="V10" s="24">
        <v>11.4333333333333</v>
      </c>
      <c r="W10" s="24">
        <v>10.533333333333299</v>
      </c>
      <c r="X10" s="24">
        <v>14.766666666666699</v>
      </c>
      <c r="Y10" s="24">
        <v>13.8</v>
      </c>
      <c r="Z10" s="24">
        <v>10.733333333333301</v>
      </c>
      <c r="AA10" s="24">
        <v>9.3000000000000007</v>
      </c>
      <c r="AB10" s="24">
        <v>9.3000000000000007</v>
      </c>
      <c r="AC10" s="24">
        <v>11.8</v>
      </c>
      <c r="AD10" s="25">
        <f t="shared" si="1"/>
        <v>10.899999999999999</v>
      </c>
      <c r="AE10" s="25">
        <f t="shared" si="0"/>
        <v>8.3833333333333151</v>
      </c>
      <c r="AF10" s="25">
        <f t="shared" si="0"/>
        <v>7.8333333333333348</v>
      </c>
      <c r="AG10" s="25">
        <f t="shared" si="0"/>
        <v>12.149999999999999</v>
      </c>
      <c r="AH10" s="25">
        <f t="shared" si="0"/>
        <v>7.966666666666665</v>
      </c>
      <c r="AI10" s="25">
        <f t="shared" si="0"/>
        <v>10.66666666666665</v>
      </c>
      <c r="AJ10" s="25">
        <f t="shared" si="0"/>
        <v>12.816666666666649</v>
      </c>
      <c r="AK10" s="25">
        <f t="shared" si="0"/>
        <v>10.533333333333299</v>
      </c>
      <c r="AL10" s="25">
        <f t="shared" si="0"/>
        <v>16.58333333333335</v>
      </c>
      <c r="AM10" s="25">
        <f t="shared" si="0"/>
        <v>12.850000000000001</v>
      </c>
      <c r="AN10" s="25">
        <f t="shared" si="0"/>
        <v>9.8333333333333215</v>
      </c>
      <c r="AO10" s="25">
        <f t="shared" si="0"/>
        <v>10.516666666666652</v>
      </c>
      <c r="AP10" s="25">
        <f t="shared" si="0"/>
        <v>9.3000000000000007</v>
      </c>
      <c r="AQ10" s="25">
        <f t="shared" si="0"/>
        <v>14.366666666666651</v>
      </c>
      <c r="AR10" s="26">
        <f t="shared" si="0"/>
        <v>10.58333333333335</v>
      </c>
    </row>
    <row r="11" spans="1:44" x14ac:dyDescent="0.2">
      <c r="A11" s="27">
        <f t="shared" si="3"/>
        <v>9</v>
      </c>
      <c r="B11" s="23">
        <v>11.6</v>
      </c>
      <c r="C11" s="23">
        <v>15.9</v>
      </c>
      <c r="D11" s="23">
        <v>11.133333333333301</v>
      </c>
      <c r="E11" s="23">
        <v>13.866666666666699</v>
      </c>
      <c r="F11" s="23">
        <v>8.4333333333333407</v>
      </c>
      <c r="G11" s="23">
        <v>6.6666666666665306E-2</v>
      </c>
      <c r="H11" s="23">
        <v>16.766666666666701</v>
      </c>
      <c r="I11" s="23">
        <v>11.2</v>
      </c>
      <c r="J11" s="23">
        <v>8.7666666666666693</v>
      </c>
      <c r="K11" s="23">
        <v>8.8000000000000007</v>
      </c>
      <c r="L11" s="23">
        <v>15.4</v>
      </c>
      <c r="M11" s="23">
        <v>9.9666666666666703</v>
      </c>
      <c r="N11" s="23">
        <v>7.3</v>
      </c>
      <c r="O11" s="23">
        <v>18.8</v>
      </c>
      <c r="P11" s="24">
        <v>12.5666666666667</v>
      </c>
      <c r="Q11" s="24">
        <v>9.3000000000000007</v>
      </c>
      <c r="R11" s="24">
        <v>12.766666666666699</v>
      </c>
      <c r="S11" s="24">
        <v>12.533333333333299</v>
      </c>
      <c r="T11" s="24">
        <v>11.4</v>
      </c>
      <c r="U11" s="24">
        <v>1.86666666666667</v>
      </c>
      <c r="V11" s="24">
        <v>15.266666666666699</v>
      </c>
      <c r="W11" s="24">
        <v>10.9</v>
      </c>
      <c r="X11" s="24">
        <v>7.56666666666667</v>
      </c>
      <c r="Y11" s="24">
        <v>5.93333333333333</v>
      </c>
      <c r="Z11" s="24">
        <v>13.4333333333333</v>
      </c>
      <c r="AA11" s="24">
        <v>8.06666666666667</v>
      </c>
      <c r="AB11" s="24">
        <v>6.3</v>
      </c>
      <c r="AC11" s="24">
        <v>17</v>
      </c>
      <c r="AD11" s="25">
        <f t="shared" si="1"/>
        <v>12.08333333333335</v>
      </c>
      <c r="AE11" s="25">
        <f t="shared" si="0"/>
        <v>12.600000000000001</v>
      </c>
      <c r="AF11" s="25">
        <f t="shared" si="0"/>
        <v>11.95</v>
      </c>
      <c r="AG11" s="25">
        <f t="shared" si="0"/>
        <v>13.2</v>
      </c>
      <c r="AH11" s="25">
        <f t="shared" si="0"/>
        <v>9.9166666666666714</v>
      </c>
      <c r="AI11" s="25">
        <f t="shared" si="0"/>
        <v>0.96666666666666767</v>
      </c>
      <c r="AJ11" s="25">
        <f t="shared" si="0"/>
        <v>16.016666666666701</v>
      </c>
      <c r="AK11" s="25">
        <f t="shared" si="0"/>
        <v>11.05</v>
      </c>
      <c r="AL11" s="25">
        <f t="shared" si="0"/>
        <v>8.1666666666666696</v>
      </c>
      <c r="AM11" s="25">
        <f t="shared" si="0"/>
        <v>7.3666666666666654</v>
      </c>
      <c r="AN11" s="25">
        <f t="shared" si="0"/>
        <v>14.41666666666665</v>
      </c>
      <c r="AO11" s="25">
        <f t="shared" si="0"/>
        <v>9.0166666666666693</v>
      </c>
      <c r="AP11" s="25">
        <f t="shared" si="0"/>
        <v>6.8</v>
      </c>
      <c r="AQ11" s="25">
        <f t="shared" si="0"/>
        <v>17.899999999999999</v>
      </c>
      <c r="AR11" s="26">
        <f t="shared" si="0"/>
        <v>12.325000000000024</v>
      </c>
    </row>
    <row r="12" spans="1:44" x14ac:dyDescent="0.2">
      <c r="A12" s="27">
        <f t="shared" si="3"/>
        <v>10</v>
      </c>
      <c r="B12" s="23">
        <v>11.533333333333299</v>
      </c>
      <c r="C12" s="23">
        <v>8.7333333333333307</v>
      </c>
      <c r="D12" s="23">
        <v>1.2333333333333301</v>
      </c>
      <c r="E12" s="23">
        <v>11.9333333333333</v>
      </c>
      <c r="F12" s="23">
        <v>1.63333333333333</v>
      </c>
      <c r="G12" s="23">
        <v>5.3</v>
      </c>
      <c r="H12" s="23">
        <v>12</v>
      </c>
      <c r="I12" s="23">
        <v>7</v>
      </c>
      <c r="J12" s="23">
        <v>10.733333333333301</v>
      </c>
      <c r="K12" s="23">
        <v>7.06666666666667</v>
      </c>
      <c r="L12" s="23">
        <v>8.6333333333333293</v>
      </c>
      <c r="M12" s="23">
        <v>15.866666666666699</v>
      </c>
      <c r="N12" s="23">
        <v>9.56666666666667</v>
      </c>
      <c r="O12" s="23">
        <v>16.899999999999999</v>
      </c>
      <c r="P12" s="24">
        <v>11.2</v>
      </c>
      <c r="Q12" s="24">
        <v>5.7</v>
      </c>
      <c r="R12" s="24">
        <v>-1.1000000000000001</v>
      </c>
      <c r="S12" s="24">
        <v>8.9666666666666703</v>
      </c>
      <c r="T12" s="24">
        <v>3.2666666666666702</v>
      </c>
      <c r="U12" s="24">
        <v>6.6666666666666696</v>
      </c>
      <c r="V12" s="24">
        <v>7.2333333333333298</v>
      </c>
      <c r="W12" s="24">
        <v>6.5</v>
      </c>
      <c r="X12" s="24">
        <v>4.93333333333333</v>
      </c>
      <c r="Y12" s="24">
        <v>7.06666666666667</v>
      </c>
      <c r="Z12" s="24">
        <v>10.533333333333299</v>
      </c>
      <c r="AA12" s="24">
        <v>16.399999999999999</v>
      </c>
      <c r="AB12" s="24">
        <v>8.3333333333333304</v>
      </c>
      <c r="AC12" s="24">
        <v>18.366666666666699</v>
      </c>
      <c r="AD12" s="25">
        <f t="shared" si="1"/>
        <v>11.366666666666649</v>
      </c>
      <c r="AE12" s="25">
        <f t="shared" si="0"/>
        <v>7.216666666666665</v>
      </c>
      <c r="AF12" s="25">
        <f t="shared" si="0"/>
        <v>6.6666666666664987E-2</v>
      </c>
      <c r="AG12" s="25">
        <f t="shared" si="0"/>
        <v>10.449999999999985</v>
      </c>
      <c r="AH12" s="25">
        <f t="shared" si="0"/>
        <v>2.4500000000000002</v>
      </c>
      <c r="AI12" s="25">
        <f t="shared" si="0"/>
        <v>5.9833333333333343</v>
      </c>
      <c r="AJ12" s="25">
        <f t="shared" si="0"/>
        <v>9.6166666666666654</v>
      </c>
      <c r="AK12" s="25">
        <f t="shared" si="0"/>
        <v>6.75</v>
      </c>
      <c r="AL12" s="25">
        <f t="shared" si="0"/>
        <v>7.8333333333333153</v>
      </c>
      <c r="AM12" s="25">
        <f t="shared" si="0"/>
        <v>7.06666666666667</v>
      </c>
      <c r="AN12" s="25">
        <f t="shared" si="0"/>
        <v>9.5833333333333144</v>
      </c>
      <c r="AO12" s="25">
        <f t="shared" si="0"/>
        <v>16.133333333333347</v>
      </c>
      <c r="AP12" s="25">
        <f t="shared" si="0"/>
        <v>8.9499999999999993</v>
      </c>
      <c r="AQ12" s="25">
        <f t="shared" si="0"/>
        <v>17.633333333333347</v>
      </c>
      <c r="AR12" s="26">
        <f t="shared" si="0"/>
        <v>11.283333333333324</v>
      </c>
    </row>
    <row r="13" spans="1:44" x14ac:dyDescent="0.2">
      <c r="A13" s="27">
        <f t="shared" si="3"/>
        <v>11</v>
      </c>
      <c r="B13" s="23">
        <v>14.533333333333299</v>
      </c>
      <c r="C13" s="23">
        <v>9.8666666666666707</v>
      </c>
      <c r="D13" s="23">
        <v>7.1</v>
      </c>
      <c r="E13" s="23">
        <v>8.1666666666666696</v>
      </c>
      <c r="F13" s="23">
        <v>6.6</v>
      </c>
      <c r="G13" s="23">
        <v>10.533333333333299</v>
      </c>
      <c r="H13" s="23">
        <v>17.866666666666699</v>
      </c>
      <c r="I13" s="23">
        <v>6.7333333333333298</v>
      </c>
      <c r="J13" s="23">
        <v>13.9</v>
      </c>
      <c r="K13" s="23">
        <v>11.6</v>
      </c>
      <c r="L13" s="23">
        <v>16.066666666666698</v>
      </c>
      <c r="M13" s="23">
        <v>7.6333333333333302</v>
      </c>
      <c r="N13" s="23">
        <v>6.93333333333333</v>
      </c>
      <c r="O13" s="23">
        <v>16.7</v>
      </c>
      <c r="P13" s="24">
        <v>13.633333333333301</v>
      </c>
      <c r="Q13" s="24">
        <v>4.9666666666666703</v>
      </c>
      <c r="R13" s="24">
        <v>5.3333333333333304</v>
      </c>
      <c r="S13" s="24">
        <v>8.9</v>
      </c>
      <c r="T13" s="24">
        <v>5.3</v>
      </c>
      <c r="U13" s="24">
        <v>10.733333333333301</v>
      </c>
      <c r="V13" s="24">
        <v>18.3</v>
      </c>
      <c r="W13" s="24">
        <v>6.9666666666666703</v>
      </c>
      <c r="X13" s="24">
        <v>17.3</v>
      </c>
      <c r="Y13" s="24">
        <v>8.4666666666666703</v>
      </c>
      <c r="Z13" s="24">
        <v>16.033333333333299</v>
      </c>
      <c r="AA13" s="24">
        <v>6.8666666666666698</v>
      </c>
      <c r="AB13" s="24">
        <v>6.6666666666666696</v>
      </c>
      <c r="AC13" s="24">
        <v>12</v>
      </c>
      <c r="AD13" s="25">
        <f t="shared" si="1"/>
        <v>14.0833333333333</v>
      </c>
      <c r="AE13" s="25">
        <f t="shared" si="0"/>
        <v>7.4166666666666705</v>
      </c>
      <c r="AF13" s="25">
        <f t="shared" si="0"/>
        <v>6.216666666666665</v>
      </c>
      <c r="AG13" s="25">
        <f t="shared" si="0"/>
        <v>8.533333333333335</v>
      </c>
      <c r="AH13" s="25">
        <f t="shared" si="0"/>
        <v>5.9499999999999993</v>
      </c>
      <c r="AI13" s="25">
        <f t="shared" si="0"/>
        <v>10.633333333333301</v>
      </c>
      <c r="AJ13" s="25">
        <f t="shared" si="0"/>
        <v>18.08333333333335</v>
      </c>
      <c r="AK13" s="25">
        <f t="shared" si="0"/>
        <v>6.85</v>
      </c>
      <c r="AL13" s="25">
        <f t="shared" si="0"/>
        <v>15.600000000000001</v>
      </c>
      <c r="AM13" s="25">
        <f t="shared" si="0"/>
        <v>10.033333333333335</v>
      </c>
      <c r="AN13" s="25">
        <f t="shared" si="0"/>
        <v>16.049999999999997</v>
      </c>
      <c r="AO13" s="25">
        <f t="shared" si="0"/>
        <v>7.25</v>
      </c>
      <c r="AP13" s="25">
        <f t="shared" si="0"/>
        <v>6.8</v>
      </c>
      <c r="AQ13" s="25">
        <f t="shared" si="0"/>
        <v>14.35</v>
      </c>
      <c r="AR13" s="26">
        <f t="shared" si="0"/>
        <v>13.858333333333301</v>
      </c>
    </row>
    <row r="14" spans="1:44" x14ac:dyDescent="0.2">
      <c r="A14" s="27">
        <f t="shared" si="3"/>
        <v>12</v>
      </c>
      <c r="B14" s="23">
        <v>13.6</v>
      </c>
      <c r="C14" s="23">
        <v>12.5666666666667</v>
      </c>
      <c r="D14" s="23">
        <v>12.8</v>
      </c>
      <c r="E14" s="23">
        <v>7.8666666666666698</v>
      </c>
      <c r="F14" s="23">
        <v>10.1</v>
      </c>
      <c r="G14" s="23">
        <v>9.4</v>
      </c>
      <c r="H14" s="23">
        <v>23.1</v>
      </c>
      <c r="I14" s="23">
        <v>12.2</v>
      </c>
      <c r="J14" s="23">
        <v>15.4333333333333</v>
      </c>
      <c r="K14" s="23">
        <v>11.8</v>
      </c>
      <c r="L14" s="23">
        <v>14.0666666666667</v>
      </c>
      <c r="M14" s="23">
        <v>8.3000000000000007</v>
      </c>
      <c r="N14" s="23">
        <v>10.3</v>
      </c>
      <c r="O14" s="23">
        <v>15.8</v>
      </c>
      <c r="P14" s="24">
        <v>10</v>
      </c>
      <c r="Q14" s="24">
        <v>6.5333333333333297</v>
      </c>
      <c r="R14" s="24">
        <v>9.1999999999999993</v>
      </c>
      <c r="S14" s="24">
        <v>7.93333333333333</v>
      </c>
      <c r="T14" s="24">
        <v>2.1</v>
      </c>
      <c r="U14" s="24">
        <v>6.4</v>
      </c>
      <c r="V14" s="24">
        <v>26.3</v>
      </c>
      <c r="W14" s="24">
        <v>10.866666666666699</v>
      </c>
      <c r="X14" s="24">
        <v>9.1999999999999993</v>
      </c>
      <c r="Y14" s="24">
        <v>10.9</v>
      </c>
      <c r="Z14" s="24">
        <v>10.366666666666699</v>
      </c>
      <c r="AA14" s="24">
        <v>5.6333333333333302</v>
      </c>
      <c r="AB14" s="24">
        <v>9.56666666666667</v>
      </c>
      <c r="AC14" s="24">
        <v>14.866666666666699</v>
      </c>
      <c r="AD14" s="25">
        <f t="shared" si="1"/>
        <v>11.8</v>
      </c>
      <c r="AE14" s="25">
        <f t="shared" si="0"/>
        <v>9.5500000000000149</v>
      </c>
      <c r="AF14" s="25">
        <f t="shared" si="0"/>
        <v>11</v>
      </c>
      <c r="AG14" s="25">
        <f t="shared" si="0"/>
        <v>7.9</v>
      </c>
      <c r="AH14" s="25">
        <f t="shared" si="0"/>
        <v>6.1</v>
      </c>
      <c r="AI14" s="25">
        <f t="shared" si="0"/>
        <v>7.9</v>
      </c>
      <c r="AJ14" s="25">
        <f t="shared" si="0"/>
        <v>24.700000000000003</v>
      </c>
      <c r="AK14" s="25">
        <f t="shared" si="0"/>
        <v>11.533333333333349</v>
      </c>
      <c r="AL14" s="25">
        <f t="shared" si="0"/>
        <v>12.316666666666649</v>
      </c>
      <c r="AM14" s="25">
        <f t="shared" si="0"/>
        <v>11.350000000000001</v>
      </c>
      <c r="AN14" s="25">
        <f t="shared" si="0"/>
        <v>12.216666666666701</v>
      </c>
      <c r="AO14" s="25">
        <f t="shared" si="0"/>
        <v>6.966666666666665</v>
      </c>
      <c r="AP14" s="25">
        <f t="shared" si="0"/>
        <v>9.9333333333333353</v>
      </c>
      <c r="AQ14" s="25">
        <f t="shared" si="0"/>
        <v>15.33333333333335</v>
      </c>
      <c r="AR14" s="26">
        <f t="shared" si="0"/>
        <v>10.9</v>
      </c>
    </row>
    <row r="15" spans="1:44" x14ac:dyDescent="0.2">
      <c r="A15" s="27">
        <f t="shared" si="3"/>
        <v>13</v>
      </c>
      <c r="B15" s="23">
        <v>9.6</v>
      </c>
      <c r="C15" s="23">
        <v>5.2333333333333298</v>
      </c>
      <c r="D15" s="23">
        <v>3.4666666666666699</v>
      </c>
      <c r="E15" s="23">
        <v>9.5333333333333297</v>
      </c>
      <c r="F15" s="23">
        <v>3.1</v>
      </c>
      <c r="G15" s="23">
        <v>9.4</v>
      </c>
      <c r="H15" s="23">
        <v>15.1</v>
      </c>
      <c r="I15" s="23">
        <v>6.8666666666666698</v>
      </c>
      <c r="J15" s="23">
        <v>12.4333333333333</v>
      </c>
      <c r="K15" s="23">
        <v>11.8</v>
      </c>
      <c r="L15" s="23">
        <v>13.4</v>
      </c>
      <c r="M15" s="23">
        <v>3.9666666666666699</v>
      </c>
      <c r="N15" s="23">
        <v>4.9666666666666703</v>
      </c>
      <c r="O15" s="23">
        <v>20.466666666666701</v>
      </c>
      <c r="P15" s="24">
        <v>11.733333333333301</v>
      </c>
      <c r="Q15" s="24">
        <v>4.8666666666666698</v>
      </c>
      <c r="R15" s="24">
        <v>2.6</v>
      </c>
      <c r="S15" s="24">
        <v>8.56666666666667</v>
      </c>
      <c r="T15" s="24">
        <v>1.56666666666667</v>
      </c>
      <c r="U15" s="24">
        <v>7.6</v>
      </c>
      <c r="V15" s="24">
        <v>15.766666666666699</v>
      </c>
      <c r="W15" s="24">
        <v>6.06666666666667</v>
      </c>
      <c r="X15" s="24">
        <v>14.633333333333301</v>
      </c>
      <c r="Y15" s="24">
        <v>8.6666666666666696</v>
      </c>
      <c r="Z15" s="24">
        <v>10.9</v>
      </c>
      <c r="AA15" s="24">
        <v>4.2666666666666702</v>
      </c>
      <c r="AB15" s="24">
        <v>6.7333333333333298</v>
      </c>
      <c r="AC15" s="24">
        <v>13.7</v>
      </c>
      <c r="AD15" s="25">
        <f t="shared" si="1"/>
        <v>10.66666666666665</v>
      </c>
      <c r="AE15" s="25">
        <f t="shared" si="0"/>
        <v>5.05</v>
      </c>
      <c r="AF15" s="25">
        <f t="shared" si="0"/>
        <v>3.033333333333335</v>
      </c>
      <c r="AG15" s="25">
        <f t="shared" si="0"/>
        <v>9.0500000000000007</v>
      </c>
      <c r="AH15" s="25">
        <f t="shared" si="0"/>
        <v>2.3333333333333348</v>
      </c>
      <c r="AI15" s="25">
        <f t="shared" si="0"/>
        <v>8.5</v>
      </c>
      <c r="AJ15" s="25">
        <f t="shared" si="0"/>
        <v>15.43333333333335</v>
      </c>
      <c r="AK15" s="25">
        <f t="shared" si="0"/>
        <v>6.4666666666666703</v>
      </c>
      <c r="AL15" s="25">
        <f t="shared" si="0"/>
        <v>13.533333333333299</v>
      </c>
      <c r="AM15" s="25">
        <f t="shared" si="0"/>
        <v>10.233333333333334</v>
      </c>
      <c r="AN15" s="25">
        <f t="shared" si="0"/>
        <v>12.15</v>
      </c>
      <c r="AO15" s="25">
        <f t="shared" si="0"/>
        <v>4.1166666666666698</v>
      </c>
      <c r="AP15" s="25">
        <f t="shared" si="0"/>
        <v>5.85</v>
      </c>
      <c r="AQ15" s="25">
        <f t="shared" si="0"/>
        <v>17.08333333333335</v>
      </c>
      <c r="AR15" s="26">
        <f t="shared" si="0"/>
        <v>11.199999999999974</v>
      </c>
    </row>
    <row r="16" spans="1:44" x14ac:dyDescent="0.2">
      <c r="A16" s="27">
        <f t="shared" si="3"/>
        <v>14</v>
      </c>
      <c r="B16" s="23">
        <v>16.266666666666701</v>
      </c>
      <c r="C16" s="23">
        <v>9.56666666666667</v>
      </c>
      <c r="D16" s="23">
        <v>10.466666666666701</v>
      </c>
      <c r="E16" s="23">
        <v>10.533333333333299</v>
      </c>
      <c r="F16" s="23">
        <v>11.1</v>
      </c>
      <c r="G16" s="23">
        <v>13.0666666666667</v>
      </c>
      <c r="H16" s="23">
        <v>20.433333333333302</v>
      </c>
      <c r="I16" s="23">
        <v>14.2</v>
      </c>
      <c r="J16" s="23">
        <v>19.100000000000001</v>
      </c>
      <c r="K16" s="23">
        <v>12.466666666666701</v>
      </c>
      <c r="L16" s="23">
        <v>18.066666666666698</v>
      </c>
      <c r="M16" s="23">
        <v>15.3</v>
      </c>
      <c r="N16" s="23">
        <v>16.3</v>
      </c>
      <c r="O16" s="23">
        <v>19.8</v>
      </c>
      <c r="P16" s="24">
        <v>17.399999999999999</v>
      </c>
      <c r="Q16" s="24">
        <v>10.466666666666701</v>
      </c>
      <c r="R16" s="24">
        <v>9.1</v>
      </c>
      <c r="S16" s="24">
        <v>11.9</v>
      </c>
      <c r="T16" s="24">
        <v>11.6666666666667</v>
      </c>
      <c r="U16" s="24">
        <v>10.1</v>
      </c>
      <c r="V16" s="24">
        <v>18.933333333333302</v>
      </c>
      <c r="W16" s="24">
        <v>14.9333333333333</v>
      </c>
      <c r="X16" s="24">
        <v>13.366666666666699</v>
      </c>
      <c r="Y16" s="24">
        <v>11.4</v>
      </c>
      <c r="Z16" s="24">
        <v>15.2</v>
      </c>
      <c r="AA16" s="24">
        <v>16.1666666666667</v>
      </c>
      <c r="AB16" s="24">
        <v>9.9</v>
      </c>
      <c r="AC16" s="24">
        <v>21.1666666666667</v>
      </c>
      <c r="AD16" s="25">
        <f t="shared" si="1"/>
        <v>16.83333333333335</v>
      </c>
      <c r="AE16" s="25">
        <f t="shared" si="0"/>
        <v>10.016666666666685</v>
      </c>
      <c r="AF16" s="25">
        <f t="shared" si="0"/>
        <v>9.7833333333333492</v>
      </c>
      <c r="AG16" s="25">
        <f t="shared" si="0"/>
        <v>11.216666666666651</v>
      </c>
      <c r="AH16" s="25">
        <f t="shared" si="0"/>
        <v>11.383333333333351</v>
      </c>
      <c r="AI16" s="25">
        <f t="shared" si="0"/>
        <v>11.58333333333335</v>
      </c>
      <c r="AJ16" s="25">
        <f t="shared" si="0"/>
        <v>19.683333333333302</v>
      </c>
      <c r="AK16" s="25">
        <f t="shared" si="0"/>
        <v>14.566666666666649</v>
      </c>
      <c r="AL16" s="25">
        <f t="shared" si="0"/>
        <v>16.233333333333348</v>
      </c>
      <c r="AM16" s="25">
        <f t="shared" si="0"/>
        <v>11.933333333333351</v>
      </c>
      <c r="AN16" s="25">
        <f t="shared" si="0"/>
        <v>16.633333333333347</v>
      </c>
      <c r="AO16" s="25">
        <f t="shared" si="0"/>
        <v>15.73333333333335</v>
      </c>
      <c r="AP16" s="25">
        <f t="shared" si="0"/>
        <v>13.100000000000001</v>
      </c>
      <c r="AQ16" s="25">
        <f t="shared" si="0"/>
        <v>20.483333333333348</v>
      </c>
      <c r="AR16" s="26">
        <f t="shared" si="0"/>
        <v>17.116666666666674</v>
      </c>
    </row>
    <row r="17" spans="1:45" x14ac:dyDescent="0.2">
      <c r="A17" s="27">
        <f t="shared" si="3"/>
        <v>15</v>
      </c>
      <c r="B17" s="23">
        <v>15.9333333333333</v>
      </c>
      <c r="C17" s="23">
        <v>10.5666666666667</v>
      </c>
      <c r="D17" s="23">
        <v>8.4666666666666703</v>
      </c>
      <c r="E17" s="23">
        <v>13.2</v>
      </c>
      <c r="F17" s="23">
        <v>6.7666666666666702</v>
      </c>
      <c r="G17" s="23">
        <v>8.7333333333333307</v>
      </c>
      <c r="H17" s="23">
        <v>19.100000000000001</v>
      </c>
      <c r="I17" s="23">
        <v>9.5333333333333297</v>
      </c>
      <c r="J17" s="23">
        <v>13.766666666666699</v>
      </c>
      <c r="K17" s="23">
        <v>11.466666666666701</v>
      </c>
      <c r="L17" s="23">
        <v>15.4</v>
      </c>
      <c r="M17" s="23">
        <v>13.966666666666701</v>
      </c>
      <c r="N17" s="23">
        <v>9.3000000000000007</v>
      </c>
      <c r="O17" s="23">
        <v>19.8</v>
      </c>
      <c r="P17" s="24">
        <v>14.533333333333299</v>
      </c>
      <c r="Q17" s="24">
        <v>8.8666666666666707</v>
      </c>
      <c r="R17" s="24">
        <v>7.2666666666666702</v>
      </c>
      <c r="S17" s="24">
        <v>13.766666666666699</v>
      </c>
      <c r="T17" s="24">
        <v>8.06666666666667</v>
      </c>
      <c r="U17" s="24">
        <v>9.3000000000000007</v>
      </c>
      <c r="V17" s="24">
        <v>21.533333333333299</v>
      </c>
      <c r="W17" s="24">
        <v>8.5333333333333297</v>
      </c>
      <c r="X17" s="24">
        <v>12.5666666666667</v>
      </c>
      <c r="Y17" s="24">
        <v>9.3666666666666707</v>
      </c>
      <c r="Z17" s="24">
        <v>15.966666666666701</v>
      </c>
      <c r="AA17" s="24">
        <v>10.5666666666667</v>
      </c>
      <c r="AB17" s="24">
        <v>6.8666666666666698</v>
      </c>
      <c r="AC17" s="24">
        <v>19.033333333333299</v>
      </c>
      <c r="AD17" s="25">
        <f t="shared" si="1"/>
        <v>15.233333333333299</v>
      </c>
      <c r="AE17" s="25">
        <f t="shared" si="0"/>
        <v>9.7166666666666863</v>
      </c>
      <c r="AF17" s="25">
        <f t="shared" si="0"/>
        <v>7.8666666666666707</v>
      </c>
      <c r="AG17" s="25">
        <f t="shared" si="0"/>
        <v>13.483333333333348</v>
      </c>
      <c r="AH17" s="25">
        <f t="shared" si="0"/>
        <v>7.4166666666666696</v>
      </c>
      <c r="AI17" s="25">
        <f t="shared" si="0"/>
        <v>9.0166666666666657</v>
      </c>
      <c r="AJ17" s="25">
        <f t="shared" si="0"/>
        <v>20.316666666666649</v>
      </c>
      <c r="AK17" s="25">
        <f t="shared" si="0"/>
        <v>9.0333333333333297</v>
      </c>
      <c r="AL17" s="25">
        <f t="shared" si="0"/>
        <v>13.1666666666667</v>
      </c>
      <c r="AM17" s="25">
        <f t="shared" si="0"/>
        <v>10.416666666666686</v>
      </c>
      <c r="AN17" s="25">
        <f t="shared" si="0"/>
        <v>15.683333333333351</v>
      </c>
      <c r="AO17" s="25">
        <f t="shared" si="0"/>
        <v>12.266666666666701</v>
      </c>
      <c r="AP17" s="25">
        <f t="shared" si="0"/>
        <v>8.0833333333333357</v>
      </c>
      <c r="AQ17" s="25">
        <f t="shared" si="0"/>
        <v>19.41666666666665</v>
      </c>
      <c r="AR17" s="26">
        <f t="shared" si="0"/>
        <v>14.883333333333299</v>
      </c>
    </row>
    <row r="18" spans="1:45" x14ac:dyDescent="0.2">
      <c r="A18" s="27">
        <f t="shared" si="3"/>
        <v>16</v>
      </c>
      <c r="B18" s="23">
        <v>11.366666666666699</v>
      </c>
      <c r="C18" s="23">
        <v>6.9666666666666703</v>
      </c>
      <c r="D18" s="23">
        <v>6</v>
      </c>
      <c r="E18" s="23">
        <v>10.466666666666701</v>
      </c>
      <c r="F18" s="23">
        <v>5.3</v>
      </c>
      <c r="G18" s="23">
        <v>3.8333333333333299</v>
      </c>
      <c r="H18" s="23">
        <v>21.6666666666667</v>
      </c>
      <c r="I18" s="23">
        <v>8.8666666666666707</v>
      </c>
      <c r="J18" s="23">
        <v>10</v>
      </c>
      <c r="K18" s="23">
        <v>7.56666666666667</v>
      </c>
      <c r="L18" s="23">
        <v>11.033333333333299</v>
      </c>
      <c r="M18" s="23">
        <v>16.066666666666698</v>
      </c>
      <c r="N18" s="23">
        <v>7.3333333333333304</v>
      </c>
      <c r="O18" s="23">
        <v>11.4333333333333</v>
      </c>
      <c r="P18" s="24">
        <v>9.1666666666666696</v>
      </c>
      <c r="Q18" s="24">
        <v>6.5</v>
      </c>
      <c r="R18" s="24">
        <v>6.3666666666666698</v>
      </c>
      <c r="S18" s="24">
        <v>7.9</v>
      </c>
      <c r="T18" s="24">
        <v>4.56666666666667</v>
      </c>
      <c r="U18" s="24">
        <v>4</v>
      </c>
      <c r="V18" s="24">
        <v>21.2</v>
      </c>
      <c r="W18" s="24">
        <v>8.1</v>
      </c>
      <c r="X18" s="24">
        <v>13.133333333333301</v>
      </c>
      <c r="Y18" s="24">
        <v>7.1</v>
      </c>
      <c r="Z18" s="24">
        <v>9.2333333333333307</v>
      </c>
      <c r="AA18" s="24">
        <v>13.9</v>
      </c>
      <c r="AB18" s="24">
        <v>6.3666666666666698</v>
      </c>
      <c r="AC18" s="24">
        <v>15.466666666666701</v>
      </c>
      <c r="AD18" s="25">
        <f t="shared" si="1"/>
        <v>10.266666666666683</v>
      </c>
      <c r="AE18" s="25">
        <f t="shared" si="0"/>
        <v>6.7333333333333352</v>
      </c>
      <c r="AF18" s="25">
        <f t="shared" si="0"/>
        <v>6.1833333333333353</v>
      </c>
      <c r="AG18" s="25">
        <f t="shared" si="0"/>
        <v>9.1833333333333513</v>
      </c>
      <c r="AH18" s="25">
        <f t="shared" si="0"/>
        <v>4.9333333333333353</v>
      </c>
      <c r="AI18" s="25">
        <f t="shared" si="0"/>
        <v>3.9166666666666652</v>
      </c>
      <c r="AJ18" s="25">
        <f t="shared" si="0"/>
        <v>21.433333333333351</v>
      </c>
      <c r="AK18" s="25">
        <f t="shared" si="0"/>
        <v>8.4833333333333343</v>
      </c>
      <c r="AL18" s="25">
        <f t="shared" si="0"/>
        <v>11.56666666666665</v>
      </c>
      <c r="AM18" s="25">
        <f t="shared" si="0"/>
        <v>7.3333333333333348</v>
      </c>
      <c r="AN18" s="25">
        <f t="shared" si="0"/>
        <v>10.133333333333315</v>
      </c>
      <c r="AO18" s="25">
        <f t="shared" si="0"/>
        <v>14.983333333333348</v>
      </c>
      <c r="AP18" s="25">
        <f t="shared" si="0"/>
        <v>6.85</v>
      </c>
      <c r="AQ18" s="25">
        <f t="shared" si="0"/>
        <v>13.45</v>
      </c>
      <c r="AR18" s="26">
        <f t="shared" si="0"/>
        <v>9.7166666666666757</v>
      </c>
    </row>
    <row r="19" spans="1:45" x14ac:dyDescent="0.2">
      <c r="A19" s="27">
        <f t="shared" si="3"/>
        <v>17</v>
      </c>
      <c r="B19" s="23">
        <v>12.366666666666699</v>
      </c>
      <c r="C19" s="23">
        <v>5.8666666666666698</v>
      </c>
      <c r="D19" s="23">
        <v>8.6999999999999993</v>
      </c>
      <c r="E19" s="23">
        <v>14.2</v>
      </c>
      <c r="F19" s="23">
        <v>7.9</v>
      </c>
      <c r="G19" s="23">
        <v>12.533333333333299</v>
      </c>
      <c r="H19" s="23">
        <v>17.8333333333333</v>
      </c>
      <c r="I19" s="23">
        <v>12.233333333333301</v>
      </c>
      <c r="J19" s="23">
        <v>20.466666666666701</v>
      </c>
      <c r="K19" s="23">
        <v>13.966666666666701</v>
      </c>
      <c r="L19" s="23">
        <v>17.6666666666667</v>
      </c>
      <c r="M19" s="23">
        <v>7.2</v>
      </c>
      <c r="N19" s="23">
        <v>11.4</v>
      </c>
      <c r="O19" s="23">
        <v>14.533333333333299</v>
      </c>
      <c r="P19" s="24">
        <v>9.2666666666666693</v>
      </c>
      <c r="Q19" s="24">
        <v>7.6666666666666696</v>
      </c>
      <c r="R19" s="24">
        <v>5.7</v>
      </c>
      <c r="S19" s="24">
        <v>15.3333333333333</v>
      </c>
      <c r="T19" s="24">
        <v>8.3000000000000007</v>
      </c>
      <c r="U19" s="24">
        <v>10.033333333333299</v>
      </c>
      <c r="V19" s="24">
        <v>21.5</v>
      </c>
      <c r="W19" s="24">
        <v>12.4</v>
      </c>
      <c r="X19" s="24">
        <v>13.4333333333333</v>
      </c>
      <c r="Y19" s="24">
        <v>12.733333333333301</v>
      </c>
      <c r="Z19" s="24">
        <v>14.1</v>
      </c>
      <c r="AA19" s="24">
        <v>5.9</v>
      </c>
      <c r="AB19" s="24">
        <v>6.3666666666666698</v>
      </c>
      <c r="AC19" s="24">
        <v>21.966666666666701</v>
      </c>
      <c r="AD19" s="25">
        <f t="shared" si="1"/>
        <v>10.816666666666684</v>
      </c>
      <c r="AE19" s="25">
        <f t="shared" si="1"/>
        <v>6.7666666666666693</v>
      </c>
      <c r="AF19" s="25">
        <f t="shared" si="1"/>
        <v>7.1999999999999993</v>
      </c>
      <c r="AG19" s="25">
        <f t="shared" si="1"/>
        <v>14.76666666666665</v>
      </c>
      <c r="AH19" s="25">
        <f t="shared" si="1"/>
        <v>8.1000000000000014</v>
      </c>
      <c r="AI19" s="25">
        <f t="shared" si="1"/>
        <v>11.283333333333299</v>
      </c>
      <c r="AJ19" s="25">
        <f t="shared" si="1"/>
        <v>19.66666666666665</v>
      </c>
      <c r="AK19" s="25">
        <f t="shared" si="1"/>
        <v>12.31666666666665</v>
      </c>
      <c r="AL19" s="25">
        <f t="shared" si="1"/>
        <v>16.95</v>
      </c>
      <c r="AM19" s="25">
        <f t="shared" si="1"/>
        <v>13.350000000000001</v>
      </c>
      <c r="AN19" s="25">
        <f t="shared" si="1"/>
        <v>15.883333333333351</v>
      </c>
      <c r="AO19" s="25">
        <f t="shared" si="1"/>
        <v>6.5500000000000007</v>
      </c>
      <c r="AP19" s="25">
        <f t="shared" si="1"/>
        <v>8.8833333333333346</v>
      </c>
      <c r="AQ19" s="25">
        <f t="shared" si="1"/>
        <v>18.25</v>
      </c>
      <c r="AR19" s="26">
        <f>AVERAGE(AD19:AQ19)</f>
        <v>12.198809523809521</v>
      </c>
    </row>
    <row r="20" spans="1:45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72" t="s">
        <v>120</v>
      </c>
      <c r="AA20" s="72"/>
      <c r="AB20" s="72"/>
      <c r="AC20" s="72"/>
      <c r="AD20" s="28">
        <f t="shared" ref="AD20:AR20" si="4">AVERAGE(AD3:AD19)</f>
        <v>12.042156862745097</v>
      </c>
      <c r="AE20" s="28">
        <f t="shared" si="4"/>
        <v>8.5303921568627512</v>
      </c>
      <c r="AF20" s="28">
        <f t="shared" si="4"/>
        <v>7.3205882352941201</v>
      </c>
      <c r="AG20" s="28">
        <f t="shared" si="4"/>
        <v>11.469607843137256</v>
      </c>
      <c r="AH20" s="28">
        <f t="shared" si="4"/>
        <v>7.1049019607843134</v>
      </c>
      <c r="AI20" s="28">
        <f t="shared" si="4"/>
        <v>8.5666666666666611</v>
      </c>
      <c r="AJ20" s="28">
        <f t="shared" si="4"/>
        <v>16.912745098039213</v>
      </c>
      <c r="AK20" s="28">
        <f t="shared" si="4"/>
        <v>9.8088235294117609</v>
      </c>
      <c r="AL20" s="28">
        <f t="shared" si="4"/>
        <v>13.089215686274505</v>
      </c>
      <c r="AM20" s="28">
        <f t="shared" si="4"/>
        <v>10.534313725490195</v>
      </c>
      <c r="AN20" s="28">
        <f t="shared" si="4"/>
        <v>13.115686274509807</v>
      </c>
      <c r="AO20" s="28">
        <f t="shared" si="4"/>
        <v>10.160784313725497</v>
      </c>
      <c r="AP20" s="28">
        <f t="shared" si="4"/>
        <v>8.4901960784313708</v>
      </c>
      <c r="AQ20" s="28">
        <f t="shared" si="4"/>
        <v>16.345098039215685</v>
      </c>
      <c r="AR20" s="29">
        <f t="shared" si="4"/>
        <v>11.817366946778707</v>
      </c>
      <c r="AS20" s="30" t="s">
        <v>121</v>
      </c>
    </row>
    <row r="21" spans="1:45" x14ac:dyDescent="0.2">
      <c r="Z21" s="73" t="s">
        <v>122</v>
      </c>
      <c r="AA21" s="73"/>
      <c r="AB21" s="73"/>
      <c r="AC21" s="73"/>
      <c r="AD21" s="31">
        <f>STDEV(AD3:AD19)</f>
        <v>2.4114391568500233</v>
      </c>
      <c r="AE21" s="31">
        <f t="shared" ref="AE21:AQ21" si="5">STDEV(AE3:AE19)</f>
        <v>2.5239287833193673</v>
      </c>
      <c r="AF21" s="31">
        <f t="shared" si="5"/>
        <v>3.886763191213888</v>
      </c>
      <c r="AG21" s="31">
        <f t="shared" si="5"/>
        <v>2.3196341552880715</v>
      </c>
      <c r="AH21" s="31">
        <f t="shared" si="5"/>
        <v>3.3293557763658916</v>
      </c>
      <c r="AI21" s="31">
        <f t="shared" si="5"/>
        <v>3.288373880473106</v>
      </c>
      <c r="AJ21" s="31">
        <f t="shared" si="5"/>
        <v>5.3164855292150515</v>
      </c>
      <c r="AK21" s="31">
        <f t="shared" si="5"/>
        <v>2.7598505246300293</v>
      </c>
      <c r="AL21" s="31">
        <f t="shared" si="5"/>
        <v>2.8478362959670789</v>
      </c>
      <c r="AM21" s="31">
        <f t="shared" si="5"/>
        <v>2.2887517111790157</v>
      </c>
      <c r="AN21" s="31">
        <f t="shared" si="5"/>
        <v>2.7438344430705719</v>
      </c>
      <c r="AO21" s="31">
        <f t="shared" si="5"/>
        <v>4.248075304281886</v>
      </c>
      <c r="AP21" s="31">
        <f t="shared" si="5"/>
        <v>2.7693263998940814</v>
      </c>
      <c r="AQ21" s="31">
        <f t="shared" si="5"/>
        <v>3.06342539706759</v>
      </c>
      <c r="AS21" s="14"/>
    </row>
    <row r="22" spans="1:45" x14ac:dyDescent="0.2">
      <c r="Z22" s="73" t="s">
        <v>123</v>
      </c>
      <c r="AA22" s="73"/>
      <c r="AB22" s="73"/>
      <c r="AC22" s="73"/>
      <c r="AD22" s="31">
        <f>STDEV(AD20:AQ20)</f>
        <v>3.0763215446442391</v>
      </c>
      <c r="AE22" s="31">
        <f t="shared" ref="AE22:AQ22" si="6">STDEV(AE20:AR20)</f>
        <v>3.0708412015225157</v>
      </c>
      <c r="AF22" s="31">
        <f t="shared" si="6"/>
        <v>3.1131242584391234</v>
      </c>
      <c r="AG22" s="31">
        <f t="shared" si="6"/>
        <v>3.0233692342869629</v>
      </c>
      <c r="AH22" s="31">
        <f t="shared" si="6"/>
        <v>3.1709306284099545</v>
      </c>
      <c r="AI22" s="31">
        <f t="shared" si="6"/>
        <v>2.9773925396569947</v>
      </c>
      <c r="AJ22" s="31">
        <f t="shared" si="6"/>
        <v>2.9059355483090288</v>
      </c>
      <c r="AK22" s="31">
        <f t="shared" si="6"/>
        <v>2.4820811118999782</v>
      </c>
      <c r="AL22" s="31">
        <f t="shared" si="6"/>
        <v>2.5549124314570051</v>
      </c>
      <c r="AM22" s="31">
        <f t="shared" si="6"/>
        <v>2.7427782196810391</v>
      </c>
      <c r="AN22" s="31">
        <f t="shared" si="6"/>
        <v>2.9940950681975749</v>
      </c>
      <c r="AO22" s="31">
        <f t="shared" si="6"/>
        <v>3.3794818016654582</v>
      </c>
      <c r="AP22" s="31">
        <f t="shared" si="6"/>
        <v>3.9427126796604739</v>
      </c>
      <c r="AQ22" s="31">
        <f t="shared" si="6"/>
        <v>3.2015893588513662</v>
      </c>
    </row>
  </sheetData>
  <mergeCells count="4">
    <mergeCell ref="AR1:AR2"/>
    <mergeCell ref="Z20:AC20"/>
    <mergeCell ref="Z21:AC21"/>
    <mergeCell ref="Z22:AC22"/>
  </mergeCells>
  <conditionalFormatting sqref="AD3:AQ19">
    <cfRule type="cellIs" dxfId="70" priority="1" operator="between">
      <formula>7</formula>
      <formula>16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99879-2EB6-4A43-99A2-D29DDD391916}">
  <dimension ref="A1:AH103"/>
  <sheetViews>
    <sheetView topLeftCell="A80" workbookViewId="0">
      <selection activeCell="B3" sqref="B3:K3"/>
    </sheetView>
  </sheetViews>
  <sheetFormatPr baseColWidth="10" defaultRowHeight="16" x14ac:dyDescent="0.2"/>
  <sheetData>
    <row r="1" spans="1:34" x14ac:dyDescent="0.2">
      <c r="A1" s="69" t="s">
        <v>206</v>
      </c>
      <c r="B1" s="69"/>
      <c r="C1" s="69"/>
      <c r="D1" s="69"/>
      <c r="E1" s="69"/>
    </row>
    <row r="2" spans="1:34" x14ac:dyDescent="0.2">
      <c r="B2" s="32" t="s">
        <v>124</v>
      </c>
      <c r="C2" s="33" t="s">
        <v>27</v>
      </c>
      <c r="D2" s="33" t="s">
        <v>28</v>
      </c>
      <c r="E2" s="33" t="s">
        <v>30</v>
      </c>
      <c r="F2" s="33" t="s">
        <v>31</v>
      </c>
      <c r="G2" s="33" t="s">
        <v>33</v>
      </c>
      <c r="H2" s="33" t="s">
        <v>35</v>
      </c>
      <c r="I2" s="33" t="s">
        <v>36</v>
      </c>
      <c r="J2" s="33" t="s">
        <v>37</v>
      </c>
      <c r="K2" s="33" t="s">
        <v>38</v>
      </c>
      <c r="L2" s="69" t="s">
        <v>100</v>
      </c>
      <c r="M2" s="34" t="s">
        <v>124</v>
      </c>
      <c r="N2" s="18" t="s">
        <v>27</v>
      </c>
      <c r="O2" s="18" t="s">
        <v>28</v>
      </c>
      <c r="P2" s="18" t="s">
        <v>30</v>
      </c>
      <c r="Q2" s="18" t="s">
        <v>31</v>
      </c>
      <c r="R2" s="18" t="s">
        <v>33</v>
      </c>
      <c r="S2" s="18" t="s">
        <v>35</v>
      </c>
      <c r="T2" s="18" t="s">
        <v>36</v>
      </c>
      <c r="U2" s="18" t="s">
        <v>37</v>
      </c>
      <c r="V2" s="18" t="s">
        <v>38</v>
      </c>
      <c r="W2" s="69" t="s">
        <v>100</v>
      </c>
      <c r="X2" s="35" t="s">
        <v>124</v>
      </c>
      <c r="Y2" s="36" t="s">
        <v>27</v>
      </c>
      <c r="Z2" s="36" t="s">
        <v>28</v>
      </c>
      <c r="AA2" s="36" t="s">
        <v>30</v>
      </c>
      <c r="AB2" s="36" t="s">
        <v>31</v>
      </c>
      <c r="AC2" s="36" t="s">
        <v>33</v>
      </c>
      <c r="AD2" s="36" t="s">
        <v>35</v>
      </c>
      <c r="AE2" s="36" t="s">
        <v>36</v>
      </c>
      <c r="AF2" s="36" t="s">
        <v>37</v>
      </c>
      <c r="AG2" s="36" t="s">
        <v>38</v>
      </c>
      <c r="AH2" s="69" t="s">
        <v>100</v>
      </c>
    </row>
    <row r="3" spans="1:34" x14ac:dyDescent="0.2">
      <c r="B3" s="33" t="s">
        <v>125</v>
      </c>
      <c r="C3" s="33" t="s">
        <v>125</v>
      </c>
      <c r="D3" s="33" t="s">
        <v>125</v>
      </c>
      <c r="E3" s="33" t="s">
        <v>125</v>
      </c>
      <c r="F3" s="33" t="s">
        <v>125</v>
      </c>
      <c r="G3" s="33" t="s">
        <v>125</v>
      </c>
      <c r="H3" s="33" t="s">
        <v>125</v>
      </c>
      <c r="I3" s="33" t="s">
        <v>125</v>
      </c>
      <c r="J3" s="33" t="s">
        <v>125</v>
      </c>
      <c r="K3" s="33" t="s">
        <v>125</v>
      </c>
      <c r="L3" s="69"/>
      <c r="M3" s="18" t="s">
        <v>126</v>
      </c>
      <c r="N3" s="18" t="s">
        <v>126</v>
      </c>
      <c r="O3" s="18" t="s">
        <v>126</v>
      </c>
      <c r="P3" s="18" t="s">
        <v>126</v>
      </c>
      <c r="Q3" s="18" t="s">
        <v>126</v>
      </c>
      <c r="R3" s="18" t="s">
        <v>126</v>
      </c>
      <c r="S3" s="18" t="s">
        <v>126</v>
      </c>
      <c r="T3" s="18" t="s">
        <v>126</v>
      </c>
      <c r="U3" s="18" t="s">
        <v>126</v>
      </c>
      <c r="V3" s="18" t="s">
        <v>126</v>
      </c>
      <c r="W3" s="69"/>
      <c r="X3" s="36" t="s">
        <v>127</v>
      </c>
      <c r="Y3" s="36" t="s">
        <v>127</v>
      </c>
      <c r="Z3" s="36" t="s">
        <v>127</v>
      </c>
      <c r="AA3" s="36" t="s">
        <v>127</v>
      </c>
      <c r="AB3" s="36" t="s">
        <v>127</v>
      </c>
      <c r="AC3" s="36" t="s">
        <v>127</v>
      </c>
      <c r="AD3" s="36" t="s">
        <v>127</v>
      </c>
      <c r="AE3" s="36" t="s">
        <v>127</v>
      </c>
      <c r="AF3" s="36" t="s">
        <v>127</v>
      </c>
      <c r="AG3" s="36" t="s">
        <v>127</v>
      </c>
      <c r="AH3" s="69"/>
    </row>
    <row r="4" spans="1:34" x14ac:dyDescent="0.2">
      <c r="A4" s="15" t="s">
        <v>155</v>
      </c>
      <c r="B4" s="37" t="s">
        <v>128</v>
      </c>
      <c r="C4" s="37" t="s">
        <v>128</v>
      </c>
      <c r="D4" s="37" t="s">
        <v>128</v>
      </c>
      <c r="E4" s="37" t="s">
        <v>128</v>
      </c>
      <c r="F4" s="37" t="s">
        <v>128</v>
      </c>
      <c r="G4" s="37" t="s">
        <v>128</v>
      </c>
      <c r="H4" s="37" t="s">
        <v>128</v>
      </c>
      <c r="I4" s="37" t="s">
        <v>128</v>
      </c>
      <c r="J4" s="37" t="s">
        <v>128</v>
      </c>
      <c r="K4" s="37" t="s">
        <v>128</v>
      </c>
      <c r="L4" s="37" t="s">
        <v>128</v>
      </c>
      <c r="M4" s="37" t="s">
        <v>128</v>
      </c>
      <c r="N4" s="37" t="s">
        <v>128</v>
      </c>
      <c r="O4" s="37" t="s">
        <v>128</v>
      </c>
      <c r="P4" s="37" t="s">
        <v>128</v>
      </c>
      <c r="Q4" s="37" t="s">
        <v>128</v>
      </c>
      <c r="R4" s="37" t="s">
        <v>128</v>
      </c>
      <c r="S4" s="37" t="s">
        <v>128</v>
      </c>
      <c r="T4" s="37" t="s">
        <v>128</v>
      </c>
      <c r="U4" s="37" t="s">
        <v>128</v>
      </c>
      <c r="V4" s="37" t="s">
        <v>128</v>
      </c>
      <c r="W4" s="37" t="s">
        <v>128</v>
      </c>
      <c r="X4" s="37" t="s">
        <v>128</v>
      </c>
      <c r="Y4" s="37" t="s">
        <v>128</v>
      </c>
      <c r="Z4" s="37" t="s">
        <v>128</v>
      </c>
      <c r="AA4" s="37" t="s">
        <v>128</v>
      </c>
      <c r="AB4" s="37" t="s">
        <v>128</v>
      </c>
      <c r="AC4" s="37" t="s">
        <v>128</v>
      </c>
      <c r="AD4" s="37" t="s">
        <v>128</v>
      </c>
      <c r="AE4" s="37" t="s">
        <v>128</v>
      </c>
      <c r="AF4" s="37" t="s">
        <v>128</v>
      </c>
      <c r="AG4" s="37" t="s">
        <v>128</v>
      </c>
      <c r="AH4" s="37" t="s">
        <v>128</v>
      </c>
    </row>
    <row r="5" spans="1:34" x14ac:dyDescent="0.2">
      <c r="A5" s="65">
        <v>1</v>
      </c>
      <c r="B5" s="13">
        <v>13.93333333333335</v>
      </c>
      <c r="C5" s="13">
        <v>16.066666666666649</v>
      </c>
      <c r="D5" s="13">
        <v>13.633333333333351</v>
      </c>
      <c r="E5" s="13">
        <v>12.7</v>
      </c>
      <c r="F5" s="13">
        <v>12.76666666666665</v>
      </c>
      <c r="G5" s="13">
        <v>13.06666666666665</v>
      </c>
      <c r="H5" s="13">
        <v>12.9333333333333</v>
      </c>
      <c r="I5" s="13">
        <v>12.033333333333349</v>
      </c>
      <c r="J5" s="13">
        <v>10.099999999999985</v>
      </c>
      <c r="K5" s="13">
        <v>13.466666666666651</v>
      </c>
      <c r="L5" s="13">
        <f>AVERAGE(B5:K5)</f>
        <v>13.069999999999993</v>
      </c>
      <c r="M5" s="13">
        <v>18.299999999999997</v>
      </c>
      <c r="N5" s="13">
        <v>17.5</v>
      </c>
      <c r="O5" s="13">
        <v>14.95</v>
      </c>
      <c r="P5" s="13">
        <v>15.716666666666651</v>
      </c>
      <c r="Q5" s="13">
        <v>14.399999999999999</v>
      </c>
      <c r="R5" s="13">
        <v>14.16666666666665</v>
      </c>
      <c r="S5" s="13">
        <v>18.700000000000003</v>
      </c>
      <c r="T5" s="13">
        <v>17.899999999999999</v>
      </c>
      <c r="U5" s="13">
        <v>11.766666666666652</v>
      </c>
      <c r="V5" s="13">
        <v>17.366666666666653</v>
      </c>
      <c r="W5" s="13">
        <f>AVERAGE(M5:V5)</f>
        <v>16.076666666666661</v>
      </c>
      <c r="X5" s="13">
        <v>21.966666666666651</v>
      </c>
      <c r="Y5" s="13">
        <v>19.683333333333351</v>
      </c>
      <c r="Z5" s="13">
        <v>19.883333333333351</v>
      </c>
      <c r="AA5" s="13">
        <v>20.983333333333348</v>
      </c>
      <c r="AB5" s="13">
        <v>23</v>
      </c>
      <c r="AC5" s="13">
        <v>16.049999999999997</v>
      </c>
      <c r="AD5" s="13">
        <v>21.35</v>
      </c>
      <c r="AE5" s="13">
        <v>21.41666666666665</v>
      </c>
      <c r="AF5" s="13">
        <v>17.183333333333351</v>
      </c>
      <c r="AG5" s="13">
        <v>23.3</v>
      </c>
      <c r="AH5" s="13">
        <f>AVERAGE(X5:AG5)</f>
        <v>20.481666666666673</v>
      </c>
    </row>
    <row r="6" spans="1:34" x14ac:dyDescent="0.2">
      <c r="A6" s="65">
        <v>2</v>
      </c>
      <c r="B6" s="13">
        <v>12.083333333333316</v>
      </c>
      <c r="C6" s="13">
        <v>17.383333333333347</v>
      </c>
      <c r="D6" s="13">
        <v>13.65</v>
      </c>
      <c r="E6" s="13">
        <v>13.216666666666651</v>
      </c>
      <c r="F6" s="13">
        <v>13.616666666666649</v>
      </c>
      <c r="G6" s="13">
        <v>12.683333333333351</v>
      </c>
      <c r="H6" s="13">
        <v>14.05</v>
      </c>
      <c r="I6" s="13">
        <v>13.366666666666649</v>
      </c>
      <c r="J6" s="13">
        <v>16.5833333333333</v>
      </c>
      <c r="K6" s="13">
        <v>16.66666666666665</v>
      </c>
      <c r="L6" s="13">
        <f t="shared" ref="L6:L34" si="0">AVERAGE(B6:K6)</f>
        <v>14.329999999999989</v>
      </c>
      <c r="M6" s="13">
        <v>18.4166666666667</v>
      </c>
      <c r="N6" s="13">
        <v>21.816666666666649</v>
      </c>
      <c r="O6" s="13">
        <v>19.350000000000001</v>
      </c>
      <c r="P6" s="13">
        <v>19.066666666666698</v>
      </c>
      <c r="Q6" s="13">
        <v>19.95</v>
      </c>
      <c r="R6" s="13">
        <v>14.9</v>
      </c>
      <c r="S6" s="13">
        <v>20.049999999999997</v>
      </c>
      <c r="T6" s="13">
        <v>22.950000000000003</v>
      </c>
      <c r="U6" s="13">
        <v>21.866666666666699</v>
      </c>
      <c r="V6" s="13">
        <v>23.316666666666698</v>
      </c>
      <c r="W6" s="13">
        <f t="shared" ref="W6:W34" si="1">AVERAGE(M6:V6)</f>
        <v>20.168333333333344</v>
      </c>
      <c r="X6" s="13">
        <v>21.516666666666652</v>
      </c>
      <c r="Y6" s="13">
        <v>20.383333333333297</v>
      </c>
      <c r="Z6" s="13">
        <v>20.933333333333351</v>
      </c>
      <c r="AA6" s="13">
        <v>20.866666666666653</v>
      </c>
      <c r="AB6" s="13">
        <v>18.533333333333349</v>
      </c>
      <c r="AC6" s="13">
        <v>15.350000000000001</v>
      </c>
      <c r="AD6" s="13">
        <v>25.3333333333333</v>
      </c>
      <c r="AE6" s="13">
        <v>23.633333333333351</v>
      </c>
      <c r="AF6" s="13">
        <v>17.55</v>
      </c>
      <c r="AG6" s="13">
        <v>24.316666666666649</v>
      </c>
      <c r="AH6" s="13">
        <f t="shared" ref="AH6:AH34" si="2">AVERAGE(X6:AG6)</f>
        <v>20.841666666666661</v>
      </c>
    </row>
    <row r="7" spans="1:34" x14ac:dyDescent="0.2">
      <c r="A7" s="65">
        <v>3</v>
      </c>
      <c r="B7" s="13">
        <v>16.8333333333333</v>
      </c>
      <c r="C7" s="13">
        <v>16.933333333333351</v>
      </c>
      <c r="D7" s="13">
        <v>15.05</v>
      </c>
      <c r="E7" s="13">
        <v>15.83333333333335</v>
      </c>
      <c r="F7" s="13">
        <v>18.316666666666698</v>
      </c>
      <c r="G7" s="13">
        <v>14.06666666666665</v>
      </c>
      <c r="H7" s="13">
        <v>16.66666666666665</v>
      </c>
      <c r="I7" s="13">
        <v>15.899999999999999</v>
      </c>
      <c r="J7" s="13">
        <v>16.2</v>
      </c>
      <c r="K7" s="13">
        <v>15.55</v>
      </c>
      <c r="L7" s="13">
        <f t="shared" si="0"/>
        <v>16.134999999999998</v>
      </c>
      <c r="M7" s="13">
        <v>17.41666666666665</v>
      </c>
      <c r="N7" s="13">
        <v>18.649999999999999</v>
      </c>
      <c r="O7" s="13">
        <v>19.983333333333348</v>
      </c>
      <c r="P7" s="13">
        <v>19.049999999999997</v>
      </c>
      <c r="Q7" s="13">
        <v>21.533333333333349</v>
      </c>
      <c r="R7" s="13">
        <v>16.8</v>
      </c>
      <c r="S7" s="13">
        <v>22.016666666666652</v>
      </c>
      <c r="T7" s="13">
        <v>20.733333333333348</v>
      </c>
      <c r="U7" s="13">
        <v>18.133333333333351</v>
      </c>
      <c r="V7" s="13">
        <v>21.35</v>
      </c>
      <c r="W7" s="13">
        <f t="shared" si="1"/>
        <v>19.56666666666667</v>
      </c>
      <c r="X7" s="13">
        <v>26.483333333333299</v>
      </c>
      <c r="Y7" s="13">
        <v>22.25</v>
      </c>
      <c r="Z7" s="13">
        <v>24.55</v>
      </c>
      <c r="AA7" s="13">
        <v>22.233333333333299</v>
      </c>
      <c r="AB7" s="13">
        <v>24.616666666666703</v>
      </c>
      <c r="AC7" s="13">
        <v>20.483333333333299</v>
      </c>
      <c r="AD7" s="13">
        <v>29.066666666666649</v>
      </c>
      <c r="AE7" s="13">
        <v>25.75</v>
      </c>
      <c r="AF7" s="13">
        <v>17.816666666666698</v>
      </c>
      <c r="AG7" s="13">
        <v>23.933333333333351</v>
      </c>
      <c r="AH7" s="13">
        <f t="shared" si="2"/>
        <v>23.718333333333327</v>
      </c>
    </row>
    <row r="8" spans="1:34" x14ac:dyDescent="0.2">
      <c r="A8" s="65">
        <v>4</v>
      </c>
      <c r="B8" s="13">
        <v>16.433333333333351</v>
      </c>
      <c r="C8" s="13">
        <v>16.899999999999999</v>
      </c>
      <c r="D8" s="13">
        <v>15.55</v>
      </c>
      <c r="E8" s="13">
        <v>16.616666666666649</v>
      </c>
      <c r="F8" s="13">
        <v>18.08333333333335</v>
      </c>
      <c r="G8" s="13">
        <v>20.183333333333351</v>
      </c>
      <c r="H8" s="13">
        <v>18.366666666666653</v>
      </c>
      <c r="I8" s="13">
        <v>16.899999999999999</v>
      </c>
      <c r="J8" s="13">
        <v>21.183333333333351</v>
      </c>
      <c r="K8" s="13">
        <v>17.283333333333353</v>
      </c>
      <c r="L8" s="13">
        <f t="shared" si="0"/>
        <v>17.750000000000007</v>
      </c>
      <c r="M8" s="13">
        <v>20.283333333333353</v>
      </c>
      <c r="N8" s="13">
        <v>17.25</v>
      </c>
      <c r="O8" s="13">
        <v>19.933333333333351</v>
      </c>
      <c r="P8" s="13">
        <v>24.266666666666701</v>
      </c>
      <c r="Q8" s="13">
        <v>21.08333333333335</v>
      </c>
      <c r="R8" s="13">
        <v>23.433333333333351</v>
      </c>
      <c r="S8" s="13">
        <v>20.100000000000001</v>
      </c>
      <c r="T8" s="13">
        <v>20.566666666666698</v>
      </c>
      <c r="U8" s="13">
        <v>23.549999999999997</v>
      </c>
      <c r="V8" s="13">
        <v>21.45</v>
      </c>
      <c r="W8" s="13">
        <f t="shared" si="1"/>
        <v>21.191666666666681</v>
      </c>
      <c r="X8" s="13">
        <v>25.466666666666647</v>
      </c>
      <c r="Y8" s="13">
        <v>20.450000000000003</v>
      </c>
      <c r="Z8" s="13">
        <v>21.85</v>
      </c>
      <c r="AA8" s="13">
        <v>28.283333333333303</v>
      </c>
      <c r="AB8" s="13">
        <v>22.2</v>
      </c>
      <c r="AC8" s="13">
        <v>25.016666666666652</v>
      </c>
      <c r="AD8" s="13">
        <v>22.783333333333299</v>
      </c>
      <c r="AE8" s="13">
        <v>26.5833333333333</v>
      </c>
      <c r="AF8" s="13">
        <v>27</v>
      </c>
      <c r="AG8" s="13">
        <v>27.35</v>
      </c>
      <c r="AH8" s="13">
        <f t="shared" si="2"/>
        <v>24.69833333333332</v>
      </c>
    </row>
    <row r="9" spans="1:34" x14ac:dyDescent="0.2">
      <c r="A9" s="65">
        <v>5</v>
      </c>
      <c r="B9" s="13">
        <v>19.350000000000001</v>
      </c>
      <c r="C9" s="13">
        <v>18.216666666666647</v>
      </c>
      <c r="D9" s="13">
        <v>14.05</v>
      </c>
      <c r="E9" s="13">
        <v>16.600000000000001</v>
      </c>
      <c r="F9" s="13">
        <v>15.33333333333335</v>
      </c>
      <c r="G9" s="13">
        <v>17.216666666666647</v>
      </c>
      <c r="H9" s="13">
        <v>20.25</v>
      </c>
      <c r="I9" s="13">
        <v>11.43333333333335</v>
      </c>
      <c r="J9" s="13">
        <v>11.783333333333349</v>
      </c>
      <c r="K9" s="13">
        <v>15.883333333333351</v>
      </c>
      <c r="L9" s="13">
        <f t="shared" si="0"/>
        <v>16.011666666666667</v>
      </c>
      <c r="M9" s="13">
        <v>22.683333333333302</v>
      </c>
      <c r="N9" s="13">
        <v>21.983333333333348</v>
      </c>
      <c r="O9" s="13">
        <v>17.5</v>
      </c>
      <c r="P9" s="13">
        <v>20.516666666666701</v>
      </c>
      <c r="Q9" s="13">
        <v>22.4</v>
      </c>
      <c r="R9" s="13">
        <v>24.3</v>
      </c>
      <c r="S9" s="13">
        <v>22.799999999999997</v>
      </c>
      <c r="T9" s="13">
        <v>18.016666666666701</v>
      </c>
      <c r="U9" s="13">
        <v>19.883333333333351</v>
      </c>
      <c r="V9" s="13">
        <v>17.16666666666665</v>
      </c>
      <c r="W9" s="13">
        <f t="shared" si="1"/>
        <v>20.725000000000005</v>
      </c>
      <c r="X9" s="13">
        <v>25.233333333333348</v>
      </c>
      <c r="Y9" s="13">
        <v>25.75</v>
      </c>
      <c r="Z9" s="13">
        <v>18.616666666666699</v>
      </c>
      <c r="AA9" s="13">
        <v>26.766666666666652</v>
      </c>
      <c r="AB9" s="13">
        <v>27.316666666666698</v>
      </c>
      <c r="AC9" s="13">
        <v>26.316666666666698</v>
      </c>
      <c r="AD9" s="13">
        <v>24.25</v>
      </c>
      <c r="AE9" s="13">
        <v>20.58333333333335</v>
      </c>
      <c r="AF9" s="13">
        <v>27</v>
      </c>
      <c r="AG9" s="13">
        <v>20.116666666666703</v>
      </c>
      <c r="AH9" s="13">
        <f t="shared" si="2"/>
        <v>24.195000000000014</v>
      </c>
    </row>
    <row r="10" spans="1:34" x14ac:dyDescent="0.2">
      <c r="A10" s="65">
        <v>6</v>
      </c>
      <c r="B10" s="13">
        <v>15.9333333333333</v>
      </c>
      <c r="C10" s="13">
        <v>16.233333333333299</v>
      </c>
      <c r="D10" s="13">
        <v>17.133333333333301</v>
      </c>
      <c r="E10" s="13">
        <v>16.866666666666699</v>
      </c>
      <c r="F10" s="13">
        <v>10.766666666666699</v>
      </c>
      <c r="G10" s="13">
        <v>13.733333333333301</v>
      </c>
      <c r="H10" s="13">
        <v>14.4333333333333</v>
      </c>
      <c r="I10" s="13">
        <v>12.533333333333299</v>
      </c>
      <c r="J10" s="13">
        <v>14.766666666666699</v>
      </c>
      <c r="K10" s="13">
        <v>17.133333333333301</v>
      </c>
      <c r="L10" s="13">
        <f t="shared" si="0"/>
        <v>14.953333333333319</v>
      </c>
      <c r="M10" s="13">
        <v>19.899999999999999</v>
      </c>
      <c r="N10" s="13">
        <v>18.100000000000001</v>
      </c>
      <c r="O10" s="13">
        <v>20.3</v>
      </c>
      <c r="P10" s="13">
        <v>19.600000000000001</v>
      </c>
      <c r="Q10" s="13">
        <v>13.5</v>
      </c>
      <c r="R10" s="13">
        <v>15.866666666666699</v>
      </c>
      <c r="S10" s="13">
        <v>15.3333333333333</v>
      </c>
      <c r="T10" s="13">
        <v>14.266666666666699</v>
      </c>
      <c r="U10" s="13">
        <v>19.533333333333299</v>
      </c>
      <c r="V10" s="13">
        <v>16.633333333333301</v>
      </c>
      <c r="W10" s="13">
        <f t="shared" si="1"/>
        <v>17.303333333333331</v>
      </c>
      <c r="X10" s="13">
        <v>22.6</v>
      </c>
      <c r="Y10" s="13">
        <v>21.566666666666698</v>
      </c>
      <c r="Z10" s="13">
        <v>23.133333333333301</v>
      </c>
      <c r="AA10" s="13">
        <v>24.866666666666699</v>
      </c>
      <c r="AB10" s="13">
        <v>17.100000000000001</v>
      </c>
      <c r="AC10" s="13">
        <v>18.733333333333299</v>
      </c>
      <c r="AD10" s="13">
        <v>16.100000000000001</v>
      </c>
      <c r="AE10" s="13">
        <v>16.533333333333299</v>
      </c>
      <c r="AF10" s="13">
        <v>20.766666666666701</v>
      </c>
      <c r="AG10" s="13">
        <v>21.133333333333301</v>
      </c>
      <c r="AH10" s="13">
        <f t="shared" si="2"/>
        <v>20.25333333333333</v>
      </c>
    </row>
    <row r="11" spans="1:34" x14ac:dyDescent="0.2">
      <c r="A11" s="65">
        <v>7</v>
      </c>
      <c r="B11" s="13">
        <v>11.93333333333335</v>
      </c>
      <c r="C11" s="13">
        <v>15.05</v>
      </c>
      <c r="D11" s="13">
        <v>13.4</v>
      </c>
      <c r="E11" s="13">
        <v>12.483333333333299</v>
      </c>
      <c r="F11" s="13">
        <v>14.35</v>
      </c>
      <c r="G11" s="13">
        <v>10.483333333333317</v>
      </c>
      <c r="H11" s="13">
        <v>13.1</v>
      </c>
      <c r="I11" s="13">
        <v>14.133333333333301</v>
      </c>
      <c r="J11" s="13">
        <v>11.733333333333348</v>
      </c>
      <c r="K11" s="13">
        <v>11.933333333333316</v>
      </c>
      <c r="L11" s="13">
        <f t="shared" si="0"/>
        <v>12.859999999999991</v>
      </c>
      <c r="M11" s="13">
        <v>14.9</v>
      </c>
      <c r="N11" s="13">
        <v>14.25</v>
      </c>
      <c r="O11" s="13">
        <v>16.100000000000001</v>
      </c>
      <c r="P11" s="13">
        <v>14.65</v>
      </c>
      <c r="Q11" s="13">
        <v>16.75</v>
      </c>
      <c r="R11" s="13">
        <v>13.383333333333351</v>
      </c>
      <c r="S11" s="13">
        <v>17.75</v>
      </c>
      <c r="T11" s="13">
        <v>18.183333333333302</v>
      </c>
      <c r="U11" s="13">
        <v>11.8</v>
      </c>
      <c r="V11" s="13">
        <v>14.633333333333351</v>
      </c>
      <c r="W11" s="13">
        <f t="shared" si="1"/>
        <v>15.240000000000004</v>
      </c>
      <c r="X11" s="13">
        <v>20.16666666666665</v>
      </c>
      <c r="Y11" s="13">
        <v>16</v>
      </c>
      <c r="Z11" s="13">
        <v>18.783333333333353</v>
      </c>
      <c r="AA11" s="13">
        <v>17.1666666666667</v>
      </c>
      <c r="AB11" s="13">
        <v>18.75</v>
      </c>
      <c r="AC11" s="13">
        <v>12.899999999999999</v>
      </c>
      <c r="AD11" s="13">
        <v>21.8</v>
      </c>
      <c r="AE11" s="13">
        <v>22.866666666666703</v>
      </c>
      <c r="AF11" s="13">
        <v>14.933333333333351</v>
      </c>
      <c r="AG11" s="13">
        <v>7.483333333333321</v>
      </c>
      <c r="AH11" s="13">
        <f t="shared" si="2"/>
        <v>17.085000000000004</v>
      </c>
    </row>
    <row r="12" spans="1:34" x14ac:dyDescent="0.2">
      <c r="A12" s="65">
        <v>8</v>
      </c>
      <c r="B12" s="13">
        <v>15.7</v>
      </c>
      <c r="C12" s="13">
        <v>8.6000000000000156</v>
      </c>
      <c r="D12" s="13">
        <v>14.31666666666665</v>
      </c>
      <c r="E12" s="13">
        <v>15.4333333333333</v>
      </c>
      <c r="F12" s="13">
        <v>14.033333333333299</v>
      </c>
      <c r="G12" s="13">
        <v>13.41666666666665</v>
      </c>
      <c r="H12" s="13">
        <v>12.983333333333301</v>
      </c>
      <c r="I12" s="13">
        <v>17.05</v>
      </c>
      <c r="J12" s="13">
        <v>14.5666666666667</v>
      </c>
      <c r="K12" s="13">
        <v>16.066666666666698</v>
      </c>
      <c r="L12" s="13">
        <f t="shared" si="0"/>
        <v>14.216666666666663</v>
      </c>
      <c r="M12" s="13">
        <v>23.516666666666652</v>
      </c>
      <c r="N12" s="13">
        <v>25.25</v>
      </c>
      <c r="O12" s="13">
        <v>20.983333333333348</v>
      </c>
      <c r="P12" s="13">
        <v>22.5</v>
      </c>
      <c r="Q12" s="13">
        <v>22.383333333333347</v>
      </c>
      <c r="R12" s="13">
        <v>19.149999999999999</v>
      </c>
      <c r="S12" s="13">
        <v>18.75</v>
      </c>
      <c r="T12" s="13">
        <v>21.483333333333299</v>
      </c>
      <c r="U12" s="13">
        <v>17.8</v>
      </c>
      <c r="V12" s="13">
        <v>20.616666666666653</v>
      </c>
      <c r="W12" s="13">
        <f t="shared" si="1"/>
        <v>21.243333333333332</v>
      </c>
      <c r="X12" s="13">
        <v>28.25</v>
      </c>
      <c r="Y12" s="13">
        <v>27.45</v>
      </c>
      <c r="Z12" s="13">
        <v>25.55</v>
      </c>
      <c r="AA12" s="13">
        <v>26.7</v>
      </c>
      <c r="AB12" s="13">
        <v>28.383333333333347</v>
      </c>
      <c r="AC12" s="13">
        <v>23.266666666666652</v>
      </c>
      <c r="AD12" s="13">
        <v>26.633333333333347</v>
      </c>
      <c r="AE12" s="13">
        <v>27.41666666666665</v>
      </c>
      <c r="AF12" s="13">
        <v>24.283333333333299</v>
      </c>
      <c r="AG12" s="13">
        <v>25.933333333333351</v>
      </c>
      <c r="AH12" s="13">
        <f t="shared" si="2"/>
        <v>26.386666666666667</v>
      </c>
    </row>
    <row r="13" spans="1:34" x14ac:dyDescent="0.2">
      <c r="A13" s="65">
        <v>9</v>
      </c>
      <c r="B13" s="13">
        <v>10.483333333333348</v>
      </c>
      <c r="C13" s="13">
        <v>14.05</v>
      </c>
      <c r="D13" s="13">
        <v>8.18333333333333</v>
      </c>
      <c r="E13" s="13">
        <v>11.866666666666649</v>
      </c>
      <c r="F13" s="13">
        <v>12.466666666666651</v>
      </c>
      <c r="G13" s="13">
        <v>12.98333333333335</v>
      </c>
      <c r="H13" s="13">
        <v>13.283333333333349</v>
      </c>
      <c r="I13" s="13">
        <v>11.5833333333333</v>
      </c>
      <c r="J13" s="13">
        <v>11.216666666666651</v>
      </c>
      <c r="K13" s="13">
        <v>11.833333333333314</v>
      </c>
      <c r="L13" s="13">
        <f t="shared" si="0"/>
        <v>11.794999999999995</v>
      </c>
      <c r="M13" s="13">
        <v>17.633333333333351</v>
      </c>
      <c r="N13" s="13">
        <v>15.266666666666701</v>
      </c>
      <c r="O13" s="13">
        <v>11.283333333333349</v>
      </c>
      <c r="P13" s="13">
        <v>14.05</v>
      </c>
      <c r="Q13" s="13">
        <v>16.216666666666701</v>
      </c>
      <c r="R13" s="13">
        <v>14.616666666666649</v>
      </c>
      <c r="S13" s="13">
        <v>17.616666666666649</v>
      </c>
      <c r="T13" s="13">
        <v>16.8</v>
      </c>
      <c r="U13" s="13">
        <v>11.15</v>
      </c>
      <c r="V13" s="13">
        <v>13.81666666666665</v>
      </c>
      <c r="W13" s="13">
        <f t="shared" si="1"/>
        <v>14.845000000000004</v>
      </c>
      <c r="X13" s="13">
        <v>21.866666666666653</v>
      </c>
      <c r="Y13" s="13">
        <v>19.4166666666667</v>
      </c>
      <c r="Z13" s="13">
        <v>16.616666666666653</v>
      </c>
      <c r="AA13" s="13">
        <v>20.91666666666665</v>
      </c>
      <c r="AB13" s="13">
        <v>17.133333333333297</v>
      </c>
      <c r="AC13" s="13">
        <v>17.05</v>
      </c>
      <c r="AD13" s="13">
        <v>21.450000000000003</v>
      </c>
      <c r="AE13" s="13">
        <v>20.950000000000003</v>
      </c>
      <c r="AF13" s="13">
        <v>15.466666666666651</v>
      </c>
      <c r="AG13" s="13">
        <v>19.883333333333347</v>
      </c>
      <c r="AH13" s="13">
        <f t="shared" si="2"/>
        <v>19.074999999999996</v>
      </c>
    </row>
    <row r="14" spans="1:34" x14ac:dyDescent="0.2">
      <c r="A14" s="65">
        <v>10</v>
      </c>
      <c r="B14" s="13">
        <v>16.033333333333299</v>
      </c>
      <c r="C14" s="13">
        <v>11.0666666666667</v>
      </c>
      <c r="D14" s="13">
        <v>14.8333333333333</v>
      </c>
      <c r="E14" s="13">
        <v>13.3</v>
      </c>
      <c r="F14" s="13">
        <v>13.8333333333333</v>
      </c>
      <c r="G14" s="13">
        <v>11.6</v>
      </c>
      <c r="H14" s="13">
        <v>14.233333333333301</v>
      </c>
      <c r="I14" s="13">
        <v>10.466666666666701</v>
      </c>
      <c r="J14" s="13">
        <v>14.533333333333299</v>
      </c>
      <c r="K14" s="13">
        <v>13.766666666666699</v>
      </c>
      <c r="L14" s="13">
        <f t="shared" si="0"/>
        <v>13.36666666666666</v>
      </c>
      <c r="M14" s="13">
        <v>19.966666666666701</v>
      </c>
      <c r="N14" s="13">
        <v>21.4</v>
      </c>
      <c r="O14" s="13">
        <v>19.7</v>
      </c>
      <c r="P14" s="13">
        <v>15.8</v>
      </c>
      <c r="Q14" s="13">
        <v>24.133333333333301</v>
      </c>
      <c r="R14" s="13">
        <v>17.066666666666698</v>
      </c>
      <c r="S14" s="13">
        <v>22.233333333333299</v>
      </c>
      <c r="T14" s="13">
        <v>21.3</v>
      </c>
      <c r="U14" s="13">
        <v>15.4</v>
      </c>
      <c r="V14" s="13">
        <v>22.1666666666667</v>
      </c>
      <c r="W14" s="13">
        <f t="shared" si="1"/>
        <v>19.916666666666668</v>
      </c>
      <c r="X14" s="13">
        <v>25.9</v>
      </c>
      <c r="Y14" s="13">
        <v>20.466666666666701</v>
      </c>
      <c r="Z14" s="13">
        <v>23.533333333333299</v>
      </c>
      <c r="AA14" s="13">
        <v>23</v>
      </c>
      <c r="AB14" s="13">
        <v>26.233333333333299</v>
      </c>
      <c r="AC14" s="13">
        <v>18.533333333333299</v>
      </c>
      <c r="AD14" s="13">
        <v>26.5</v>
      </c>
      <c r="AE14" s="13">
        <v>25.6666666666667</v>
      </c>
      <c r="AF14" s="13">
        <v>17.266666666666701</v>
      </c>
      <c r="AG14" s="13">
        <v>25.5</v>
      </c>
      <c r="AH14" s="13">
        <f t="shared" si="2"/>
        <v>23.26</v>
      </c>
    </row>
    <row r="15" spans="1:34" x14ac:dyDescent="0.2">
      <c r="A15" s="65">
        <v>11</v>
      </c>
      <c r="B15" s="13">
        <v>13.51666666666665</v>
      </c>
      <c r="C15" s="13">
        <v>15.533333333333349</v>
      </c>
      <c r="D15" s="13">
        <v>14.966666666666701</v>
      </c>
      <c r="E15" s="13">
        <v>13.65000000000002</v>
      </c>
      <c r="F15" s="13">
        <v>9.9166666666666856</v>
      </c>
      <c r="G15" s="13">
        <v>12.55</v>
      </c>
      <c r="H15" s="13">
        <v>13.33333333333335</v>
      </c>
      <c r="I15" s="13">
        <v>8.5500000000000149</v>
      </c>
      <c r="J15" s="13">
        <v>9.9666666666666845</v>
      </c>
      <c r="K15" s="13">
        <v>11.166666666666664</v>
      </c>
      <c r="L15" s="13">
        <f t="shared" si="0"/>
        <v>12.315000000000012</v>
      </c>
      <c r="M15" s="13">
        <v>18.350000000000001</v>
      </c>
      <c r="N15" s="13">
        <v>19.883333333333351</v>
      </c>
      <c r="O15" s="13">
        <v>19.049999999999997</v>
      </c>
      <c r="P15" s="13">
        <v>16.233333333333299</v>
      </c>
      <c r="Q15" s="13">
        <v>18.233333333333348</v>
      </c>
      <c r="R15" s="13">
        <v>15.43333333333335</v>
      </c>
      <c r="S15" s="13">
        <v>17.91666666666665</v>
      </c>
      <c r="T15" s="13">
        <v>17.283333333333349</v>
      </c>
      <c r="U15" s="13">
        <v>7.966666666666665</v>
      </c>
      <c r="V15" s="13">
        <v>15.316666666666698</v>
      </c>
      <c r="W15" s="13">
        <f t="shared" si="1"/>
        <v>16.56666666666667</v>
      </c>
      <c r="X15" s="13">
        <v>23.216666666666701</v>
      </c>
      <c r="Y15" s="13">
        <v>23.35</v>
      </c>
      <c r="Z15" s="13">
        <v>25.233333333333348</v>
      </c>
      <c r="AA15" s="13">
        <v>19.25</v>
      </c>
      <c r="AB15" s="13">
        <v>22.55</v>
      </c>
      <c r="AC15" s="13">
        <v>16.633333333333351</v>
      </c>
      <c r="AD15" s="13">
        <v>21.716666666666651</v>
      </c>
      <c r="AE15" s="13">
        <v>22.16666666666665</v>
      </c>
      <c r="AF15" s="13">
        <v>14.316666666666649</v>
      </c>
      <c r="AG15" s="13">
        <v>18.766666666666701</v>
      </c>
      <c r="AH15" s="13">
        <f t="shared" si="2"/>
        <v>20.720000000000006</v>
      </c>
    </row>
    <row r="16" spans="1:34" x14ac:dyDescent="0.2">
      <c r="A16" s="65">
        <v>12</v>
      </c>
      <c r="B16" s="13">
        <v>10.233333333333334</v>
      </c>
      <c r="C16" s="13">
        <v>9.9166666666666643</v>
      </c>
      <c r="D16" s="13">
        <v>7.7333333333333352</v>
      </c>
      <c r="E16" s="13">
        <v>6.783333333333335</v>
      </c>
      <c r="F16" s="13">
        <v>8.6166666666666654</v>
      </c>
      <c r="G16" s="13">
        <v>4.0999999999999996</v>
      </c>
      <c r="H16" s="13">
        <v>9.1166666666666849</v>
      </c>
      <c r="I16" s="13">
        <v>7</v>
      </c>
      <c r="J16" s="13">
        <v>4.8833333333333346</v>
      </c>
      <c r="K16" s="13">
        <v>7.06666666666667</v>
      </c>
      <c r="L16" s="13">
        <f t="shared" si="0"/>
        <v>7.5450000000000044</v>
      </c>
      <c r="M16" s="13">
        <v>12.5</v>
      </c>
      <c r="N16" s="13">
        <v>13.83333333333335</v>
      </c>
      <c r="O16" s="13">
        <v>9.7166666666666508</v>
      </c>
      <c r="P16" s="13">
        <v>10.066666666666649</v>
      </c>
      <c r="Q16" s="13">
        <v>13.966666666666701</v>
      </c>
      <c r="R16" s="13">
        <v>5.533333333333335</v>
      </c>
      <c r="S16" s="13">
        <v>14.76666666666665</v>
      </c>
      <c r="T16" s="13">
        <v>12.58333333333335</v>
      </c>
      <c r="U16" s="13">
        <v>5.5166666666666648</v>
      </c>
      <c r="V16" s="13">
        <v>11.883333333333301</v>
      </c>
      <c r="W16" s="13">
        <f t="shared" si="1"/>
        <v>11.036666666666664</v>
      </c>
      <c r="X16" s="13">
        <v>20.33333333333335</v>
      </c>
      <c r="Y16" s="13">
        <v>15.616666666666649</v>
      </c>
      <c r="Z16" s="13">
        <v>15.466666666666651</v>
      </c>
      <c r="AA16" s="13">
        <v>16.016666666666652</v>
      </c>
      <c r="AB16" s="13">
        <v>15.466666666666649</v>
      </c>
      <c r="AC16" s="13">
        <v>6.399999999999995</v>
      </c>
      <c r="AD16" s="13">
        <v>18.899999999999999</v>
      </c>
      <c r="AE16" s="13">
        <v>19.433333333333302</v>
      </c>
      <c r="AF16" s="13">
        <v>9.0166666666666497</v>
      </c>
      <c r="AG16" s="13">
        <v>16.100000000000001</v>
      </c>
      <c r="AH16" s="13">
        <f t="shared" si="2"/>
        <v>15.274999999999991</v>
      </c>
    </row>
    <row r="17" spans="1:34" x14ac:dyDescent="0.2">
      <c r="A17" s="65">
        <v>14</v>
      </c>
      <c r="B17" s="13">
        <v>9.6166666666666494</v>
      </c>
      <c r="C17" s="13">
        <v>11.4</v>
      </c>
      <c r="D17" s="13">
        <v>10.266666666666685</v>
      </c>
      <c r="E17" s="13">
        <v>7.43333333333333</v>
      </c>
      <c r="F17" s="13">
        <v>8.5</v>
      </c>
      <c r="G17" s="13">
        <v>11.033333333333349</v>
      </c>
      <c r="H17" s="13">
        <v>10.299999999999986</v>
      </c>
      <c r="I17" s="13">
        <v>7.8833333333333497</v>
      </c>
      <c r="J17" s="13">
        <v>6.7333333333333352</v>
      </c>
      <c r="K17" s="13">
        <v>7.1666666666666652</v>
      </c>
      <c r="L17" s="13">
        <f t="shared" si="0"/>
        <v>9.033333333333335</v>
      </c>
      <c r="M17" s="13">
        <v>14.283333333333299</v>
      </c>
      <c r="N17" s="13">
        <v>16.383333333333351</v>
      </c>
      <c r="O17" s="13">
        <v>15.25</v>
      </c>
      <c r="P17" s="13">
        <v>12.266666666666699</v>
      </c>
      <c r="Q17" s="13">
        <v>16.683333333333302</v>
      </c>
      <c r="R17" s="13">
        <v>13.383333333333351</v>
      </c>
      <c r="S17" s="13">
        <v>18.216666666666647</v>
      </c>
      <c r="T17" s="13">
        <v>13.366666666666699</v>
      </c>
      <c r="U17" s="13">
        <v>10.95</v>
      </c>
      <c r="V17" s="13">
        <v>14.26666666666665</v>
      </c>
      <c r="W17" s="13">
        <f t="shared" si="1"/>
        <v>14.504999999999999</v>
      </c>
      <c r="X17" s="13">
        <v>20.6</v>
      </c>
      <c r="Y17" s="13">
        <v>18.883333333333351</v>
      </c>
      <c r="Z17" s="13">
        <v>19.45</v>
      </c>
      <c r="AA17" s="13">
        <v>17.716666666666647</v>
      </c>
      <c r="AB17" s="13">
        <v>21.200000000000003</v>
      </c>
      <c r="AC17" s="13">
        <v>16.850000000000001</v>
      </c>
      <c r="AD17" s="13">
        <v>22.433333333333302</v>
      </c>
      <c r="AE17" s="13">
        <v>19.75</v>
      </c>
      <c r="AF17" s="13">
        <v>15.3</v>
      </c>
      <c r="AG17" s="13">
        <v>18.533333333333353</v>
      </c>
      <c r="AH17" s="13">
        <f t="shared" si="2"/>
        <v>19.071666666666669</v>
      </c>
    </row>
    <row r="18" spans="1:34" x14ac:dyDescent="0.2">
      <c r="A18" s="65">
        <v>15</v>
      </c>
      <c r="B18" s="13">
        <v>19.55</v>
      </c>
      <c r="C18" s="13">
        <v>20.933333333333351</v>
      </c>
      <c r="D18" s="13">
        <v>18.533333333333299</v>
      </c>
      <c r="E18" s="13">
        <v>20.33333333333335</v>
      </c>
      <c r="F18" s="13">
        <v>16.83333333333335</v>
      </c>
      <c r="G18" s="13">
        <v>16.899999999999999</v>
      </c>
      <c r="H18" s="13">
        <v>17.350000000000001</v>
      </c>
      <c r="I18" s="13">
        <v>17.149999999999999</v>
      </c>
      <c r="J18" s="13">
        <v>14.4</v>
      </c>
      <c r="K18" s="13">
        <v>19.399999999999999</v>
      </c>
      <c r="L18" s="13">
        <f t="shared" si="0"/>
        <v>18.138333333333335</v>
      </c>
      <c r="M18" s="13">
        <v>24.016666666666701</v>
      </c>
      <c r="N18" s="13">
        <v>21.2</v>
      </c>
      <c r="O18" s="13">
        <v>20.616666666666653</v>
      </c>
      <c r="P18" s="13">
        <v>22.33333333333335</v>
      </c>
      <c r="Q18" s="13">
        <v>23.450000000000003</v>
      </c>
      <c r="R18" s="13">
        <v>19.983333333333348</v>
      </c>
      <c r="S18" s="13">
        <v>25.33333333333335</v>
      </c>
      <c r="T18" s="13">
        <v>23.816666666666649</v>
      </c>
      <c r="U18" s="13">
        <v>17.766666666666701</v>
      </c>
      <c r="V18" s="13">
        <v>21.7</v>
      </c>
      <c r="W18" s="13">
        <f t="shared" si="1"/>
        <v>22.021666666666668</v>
      </c>
      <c r="X18" s="13">
        <v>26.133333333333351</v>
      </c>
      <c r="Y18" s="13">
        <v>24.283333333333353</v>
      </c>
      <c r="Z18" s="13">
        <v>23.8</v>
      </c>
      <c r="AA18" s="13">
        <v>26.0833333333333</v>
      </c>
      <c r="AB18" s="13">
        <v>25.816666666666649</v>
      </c>
      <c r="AC18" s="13">
        <v>21.216666666666651</v>
      </c>
      <c r="AD18" s="13">
        <v>27.466666666666651</v>
      </c>
      <c r="AE18" s="13">
        <v>24.316666666666649</v>
      </c>
      <c r="AF18" s="13">
        <v>20.383333333333347</v>
      </c>
      <c r="AG18" s="13">
        <v>25.41666666666665</v>
      </c>
      <c r="AH18" s="13">
        <f t="shared" si="2"/>
        <v>24.491666666666656</v>
      </c>
    </row>
    <row r="19" spans="1:34" x14ac:dyDescent="0.2">
      <c r="A19" s="65">
        <v>16</v>
      </c>
      <c r="B19" s="13">
        <v>17.316666666666649</v>
      </c>
      <c r="C19" s="13">
        <v>19.8</v>
      </c>
      <c r="D19" s="13">
        <v>17.600000000000001</v>
      </c>
      <c r="E19" s="13">
        <v>18.516666666666652</v>
      </c>
      <c r="F19" s="13">
        <v>18.850000000000001</v>
      </c>
      <c r="G19" s="13">
        <v>18.733333333333299</v>
      </c>
      <c r="H19" s="13">
        <v>15.866666666666649</v>
      </c>
      <c r="I19" s="13">
        <v>16.1666666666667</v>
      </c>
      <c r="J19" s="13">
        <v>17.366666666666653</v>
      </c>
      <c r="K19" s="13">
        <v>16.8</v>
      </c>
      <c r="L19" s="13">
        <f t="shared" si="0"/>
        <v>17.701666666666657</v>
      </c>
      <c r="M19" s="13">
        <v>20.95</v>
      </c>
      <c r="N19" s="13">
        <v>20.716666666666647</v>
      </c>
      <c r="O19" s="13">
        <v>18.933333333333351</v>
      </c>
      <c r="P19" s="13">
        <v>20.33333333333335</v>
      </c>
      <c r="Q19" s="13">
        <v>24.516666666666701</v>
      </c>
      <c r="R19" s="13">
        <v>20.1666666666667</v>
      </c>
      <c r="S19" s="13">
        <v>19.683333333333302</v>
      </c>
      <c r="T19" s="13">
        <v>18.41666666666665</v>
      </c>
      <c r="U19" s="13">
        <v>16.95</v>
      </c>
      <c r="V19" s="13">
        <v>19.566666666666698</v>
      </c>
      <c r="W19" s="13">
        <f t="shared" si="1"/>
        <v>20.023333333333337</v>
      </c>
      <c r="X19" s="13">
        <v>26.05</v>
      </c>
      <c r="Y19" s="13">
        <v>17.866666666666653</v>
      </c>
      <c r="Z19" s="13">
        <v>25.6</v>
      </c>
      <c r="AA19" s="13">
        <v>25.2</v>
      </c>
      <c r="AB19" s="13">
        <v>26.116666666666649</v>
      </c>
      <c r="AC19" s="13">
        <v>25.366666666666653</v>
      </c>
      <c r="AD19" s="13">
        <v>27.483333333333348</v>
      </c>
      <c r="AE19" s="13">
        <v>25.216666666666651</v>
      </c>
      <c r="AF19" s="13">
        <v>20.9</v>
      </c>
      <c r="AG19" s="13">
        <v>24.066666666666649</v>
      </c>
      <c r="AH19" s="13">
        <f t="shared" si="2"/>
        <v>24.386666666666663</v>
      </c>
    </row>
    <row r="20" spans="1:34" x14ac:dyDescent="0.2">
      <c r="A20" s="65">
        <v>17</v>
      </c>
      <c r="B20" s="13">
        <v>14.26666666666665</v>
      </c>
      <c r="C20" s="13">
        <v>13.0666666666667</v>
      </c>
      <c r="D20" s="13">
        <v>12.8</v>
      </c>
      <c r="E20" s="13">
        <v>13.866666666666649</v>
      </c>
      <c r="F20" s="13">
        <v>16.933333333333351</v>
      </c>
      <c r="G20" s="13">
        <v>11.73333333333335</v>
      </c>
      <c r="H20" s="13">
        <v>14.26666666666665</v>
      </c>
      <c r="I20" s="13">
        <v>14.7</v>
      </c>
      <c r="J20" s="13">
        <v>8.2666666666666657</v>
      </c>
      <c r="K20" s="13">
        <v>15.3</v>
      </c>
      <c r="L20" s="13">
        <f t="shared" si="0"/>
        <v>13.520000000000001</v>
      </c>
      <c r="M20" s="13">
        <v>15.25</v>
      </c>
      <c r="N20" s="13">
        <v>13.55</v>
      </c>
      <c r="O20" s="13">
        <v>12.883333333333351</v>
      </c>
      <c r="P20" s="13">
        <v>13.2</v>
      </c>
      <c r="Q20" s="13">
        <v>18.950000000000003</v>
      </c>
      <c r="R20" s="13">
        <v>12.45</v>
      </c>
      <c r="S20" s="13">
        <v>16.516666666666701</v>
      </c>
      <c r="T20" s="13">
        <v>16.83333333333335</v>
      </c>
      <c r="U20" s="13">
        <v>10.216666666666651</v>
      </c>
      <c r="V20" s="13">
        <v>14.8</v>
      </c>
      <c r="W20" s="13">
        <f t="shared" si="1"/>
        <v>14.465000000000007</v>
      </c>
      <c r="X20" s="13">
        <v>18.7</v>
      </c>
      <c r="Y20" s="13">
        <v>15.283333333333299</v>
      </c>
      <c r="Z20" s="13">
        <v>16.966666666666651</v>
      </c>
      <c r="AA20" s="13">
        <v>17.183333333333302</v>
      </c>
      <c r="AB20" s="13">
        <v>20.733333333333348</v>
      </c>
      <c r="AC20" s="13">
        <v>11.83333333333335</v>
      </c>
      <c r="AD20" s="13">
        <v>19.766666666666652</v>
      </c>
      <c r="AE20" s="13">
        <v>20.033333333333353</v>
      </c>
      <c r="AF20" s="13">
        <v>14.2</v>
      </c>
      <c r="AG20" s="13">
        <v>20.16666666666665</v>
      </c>
      <c r="AH20" s="13">
        <f t="shared" si="2"/>
        <v>17.486666666666657</v>
      </c>
    </row>
    <row r="21" spans="1:34" x14ac:dyDescent="0.2">
      <c r="A21" s="65">
        <v>18</v>
      </c>
      <c r="B21" s="13">
        <v>15.899999999999999</v>
      </c>
      <c r="C21" s="13">
        <v>16.8333333333333</v>
      </c>
      <c r="D21" s="13">
        <v>17.466666666666701</v>
      </c>
      <c r="E21" s="13">
        <v>16.983333333333348</v>
      </c>
      <c r="F21" s="13">
        <v>14.5</v>
      </c>
      <c r="G21" s="13">
        <v>16.483333333333348</v>
      </c>
      <c r="H21" s="13">
        <v>14.399999999999999</v>
      </c>
      <c r="I21" s="13">
        <v>19.16666666666665</v>
      </c>
      <c r="J21" s="13">
        <v>14.883333333333301</v>
      </c>
      <c r="K21" s="13">
        <v>19.0833333333333</v>
      </c>
      <c r="L21" s="13">
        <f t="shared" si="0"/>
        <v>16.569999999999993</v>
      </c>
      <c r="M21" s="13">
        <v>23.816666666666649</v>
      </c>
      <c r="N21" s="13">
        <v>23.383333333333301</v>
      </c>
      <c r="O21" s="13">
        <v>23.383333333333301</v>
      </c>
      <c r="P21" s="13">
        <v>22.533333333333349</v>
      </c>
      <c r="Q21" s="13">
        <v>23.4</v>
      </c>
      <c r="R21" s="13">
        <v>20.41666666666665</v>
      </c>
      <c r="S21" s="13">
        <v>23.616666666666703</v>
      </c>
      <c r="T21" s="13">
        <v>23.766666666666652</v>
      </c>
      <c r="U21" s="13">
        <v>18.816666666666698</v>
      </c>
      <c r="V21" s="13">
        <v>23.16666666666665</v>
      </c>
      <c r="W21" s="13">
        <f t="shared" si="1"/>
        <v>22.629999999999995</v>
      </c>
      <c r="X21" s="13">
        <v>28.883333333333347</v>
      </c>
      <c r="Y21" s="13">
        <v>27.5</v>
      </c>
      <c r="Z21" s="13">
        <v>32.0833333333333</v>
      </c>
      <c r="AA21" s="13">
        <v>27.283333333333353</v>
      </c>
      <c r="AB21" s="13">
        <v>30.900000000000002</v>
      </c>
      <c r="AC21" s="13">
        <v>23.116666666666649</v>
      </c>
      <c r="AD21" s="13">
        <v>30.483333333333348</v>
      </c>
      <c r="AE21" s="13">
        <v>27.133333333333351</v>
      </c>
      <c r="AF21" s="13">
        <v>23.66666666666665</v>
      </c>
      <c r="AG21" s="13">
        <v>28.5</v>
      </c>
      <c r="AH21" s="13">
        <f t="shared" si="2"/>
        <v>27.955000000000002</v>
      </c>
    </row>
    <row r="22" spans="1:34" x14ac:dyDescent="0.2">
      <c r="A22" s="65">
        <v>19</v>
      </c>
      <c r="B22" s="13">
        <v>19.516666666666652</v>
      </c>
      <c r="C22" s="13">
        <v>17.799999999999997</v>
      </c>
      <c r="D22" s="13">
        <v>15.9</v>
      </c>
      <c r="E22" s="13">
        <v>14.716666666666699</v>
      </c>
      <c r="F22" s="13">
        <v>18.683333333333351</v>
      </c>
      <c r="G22" s="13">
        <v>19.066666666666698</v>
      </c>
      <c r="H22" s="13">
        <v>17.466666666666651</v>
      </c>
      <c r="I22" s="13">
        <v>16.2</v>
      </c>
      <c r="J22" s="13">
        <v>27</v>
      </c>
      <c r="K22" s="13">
        <v>21.6</v>
      </c>
      <c r="L22" s="13">
        <f t="shared" si="0"/>
        <v>18.795000000000005</v>
      </c>
      <c r="M22" s="13">
        <v>22.466666666666647</v>
      </c>
      <c r="N22" s="13">
        <v>24.466666666666701</v>
      </c>
      <c r="O22" s="13">
        <v>19.866666666666653</v>
      </c>
      <c r="P22" s="13">
        <v>19.483333333333348</v>
      </c>
      <c r="Q22" s="13">
        <v>23.4</v>
      </c>
      <c r="R22" s="13">
        <v>21.08333333333335</v>
      </c>
      <c r="S22" s="13">
        <v>24.033333333333349</v>
      </c>
      <c r="T22" s="13">
        <v>18.649999999999999</v>
      </c>
      <c r="U22" s="13">
        <v>26.816666666666649</v>
      </c>
      <c r="V22" s="13">
        <v>19.883333333333351</v>
      </c>
      <c r="W22" s="13">
        <f t="shared" si="1"/>
        <v>22.015000000000008</v>
      </c>
      <c r="X22" s="13">
        <v>29.283333333333349</v>
      </c>
      <c r="Y22" s="13">
        <v>27.75</v>
      </c>
      <c r="Z22" s="13">
        <v>24.4</v>
      </c>
      <c r="AA22" s="13">
        <v>23.75</v>
      </c>
      <c r="AB22" s="13">
        <v>25.816666666666649</v>
      </c>
      <c r="AC22" s="13">
        <v>23.75</v>
      </c>
      <c r="AD22" s="13">
        <v>29.266666666666701</v>
      </c>
      <c r="AE22" s="13">
        <v>24.85</v>
      </c>
      <c r="AF22" s="13">
        <v>23.466666666666647</v>
      </c>
      <c r="AG22" s="13">
        <v>26.91666666666665</v>
      </c>
      <c r="AH22" s="13">
        <f t="shared" si="2"/>
        <v>25.925000000000001</v>
      </c>
    </row>
    <row r="23" spans="1:34" x14ac:dyDescent="0.2">
      <c r="A23" s="65">
        <v>20</v>
      </c>
      <c r="B23" s="13">
        <v>13.616666666666649</v>
      </c>
      <c r="C23" s="13">
        <v>17.516666666666652</v>
      </c>
      <c r="D23" s="13">
        <v>15.5</v>
      </c>
      <c r="E23" s="13">
        <v>14.966666666666651</v>
      </c>
      <c r="F23" s="13">
        <v>15.5</v>
      </c>
      <c r="G23" s="13">
        <v>14.16666666666665</v>
      </c>
      <c r="H23" s="13">
        <v>12.2</v>
      </c>
      <c r="I23" s="13">
        <v>14.08333333333335</v>
      </c>
      <c r="J23" s="13">
        <v>9.7166666666666686</v>
      </c>
      <c r="K23" s="13">
        <v>13.73333333333335</v>
      </c>
      <c r="L23" s="13">
        <f t="shared" si="0"/>
        <v>14.099999999999998</v>
      </c>
      <c r="M23" s="13">
        <v>6.3500000000000156</v>
      </c>
      <c r="N23" s="13">
        <v>22.83333333333335</v>
      </c>
      <c r="O23" s="13">
        <v>18.683333333333351</v>
      </c>
      <c r="P23" s="13">
        <v>18.116666666666649</v>
      </c>
      <c r="Q23" s="13">
        <v>21.683333333333351</v>
      </c>
      <c r="R23" s="13">
        <v>16.5</v>
      </c>
      <c r="S23" s="13">
        <v>18.66666666666665</v>
      </c>
      <c r="T23" s="13">
        <v>16.58333333333335</v>
      </c>
      <c r="U23" s="13">
        <v>15.850000000000001</v>
      </c>
      <c r="V23" s="13">
        <v>16.850000000000001</v>
      </c>
      <c r="W23" s="13">
        <f t="shared" si="1"/>
        <v>17.21166666666667</v>
      </c>
      <c r="X23" s="13">
        <v>24.5</v>
      </c>
      <c r="Y23" s="13">
        <v>25.633333333333301</v>
      </c>
      <c r="Z23" s="13">
        <v>24.533333333333299</v>
      </c>
      <c r="AA23" s="13">
        <v>20.8333333333333</v>
      </c>
      <c r="AB23" s="13">
        <v>27.2</v>
      </c>
      <c r="AC23" s="13">
        <v>22.1</v>
      </c>
      <c r="AD23" s="13">
        <v>25.733333333333299</v>
      </c>
      <c r="AE23" s="13">
        <v>23.933333333333302</v>
      </c>
      <c r="AF23" s="13">
        <v>20.066666666666698</v>
      </c>
      <c r="AG23" s="13">
        <v>22.8333333333333</v>
      </c>
      <c r="AH23" s="13">
        <f t="shared" si="2"/>
        <v>23.73666666666665</v>
      </c>
    </row>
    <row r="24" spans="1:34" x14ac:dyDescent="0.2">
      <c r="A24" s="65">
        <v>21</v>
      </c>
      <c r="B24" s="13">
        <v>15.1</v>
      </c>
      <c r="C24" s="13">
        <v>13.483333333333301</v>
      </c>
      <c r="D24" s="13">
        <v>14.48333333333335</v>
      </c>
      <c r="E24" s="13">
        <v>12.7</v>
      </c>
      <c r="F24" s="13">
        <v>16.33333333333335</v>
      </c>
      <c r="G24" s="13">
        <v>12.56666666666665</v>
      </c>
      <c r="H24" s="13">
        <v>15.3</v>
      </c>
      <c r="I24" s="13">
        <v>11.433333333333316</v>
      </c>
      <c r="J24" s="13">
        <v>10.816666666666649</v>
      </c>
      <c r="K24" s="13">
        <v>14.7</v>
      </c>
      <c r="L24" s="13">
        <f t="shared" si="0"/>
        <v>13.691666666666659</v>
      </c>
      <c r="M24" s="13">
        <v>17.966666666666651</v>
      </c>
      <c r="N24" s="13">
        <v>14</v>
      </c>
      <c r="O24" s="13">
        <v>13.716666666666651</v>
      </c>
      <c r="P24" s="13">
        <v>13.133333333333351</v>
      </c>
      <c r="Q24" s="13">
        <v>18</v>
      </c>
      <c r="R24" s="13">
        <v>12.83333333333335</v>
      </c>
      <c r="S24" s="13">
        <v>17.366666666666649</v>
      </c>
      <c r="T24" s="13">
        <v>16.133333333333297</v>
      </c>
      <c r="U24" s="13">
        <v>10.449999999999985</v>
      </c>
      <c r="V24" s="13">
        <v>16.033333333333349</v>
      </c>
      <c r="W24" s="13">
        <f t="shared" si="1"/>
        <v>14.963333333333329</v>
      </c>
      <c r="X24" s="13">
        <v>21.283333333333299</v>
      </c>
      <c r="Y24" s="13">
        <v>16.533333333333349</v>
      </c>
      <c r="Z24" s="13">
        <v>18.33333333333335</v>
      </c>
      <c r="AA24" s="13">
        <v>17.716666666666701</v>
      </c>
      <c r="AB24" s="13">
        <v>17.783333333333349</v>
      </c>
      <c r="AC24" s="13">
        <v>14.35</v>
      </c>
      <c r="AD24" s="13">
        <v>22.45</v>
      </c>
      <c r="AE24" s="13">
        <v>18.283333333333353</v>
      </c>
      <c r="AF24" s="13">
        <v>15.58333333333335</v>
      </c>
      <c r="AG24" s="13">
        <v>19.5</v>
      </c>
      <c r="AH24" s="13">
        <f t="shared" si="2"/>
        <v>18.181666666666676</v>
      </c>
    </row>
    <row r="25" spans="1:34" x14ac:dyDescent="0.2">
      <c r="A25" s="65">
        <v>22</v>
      </c>
      <c r="B25" s="13">
        <v>15.5</v>
      </c>
      <c r="C25" s="13">
        <v>16.183333333333351</v>
      </c>
      <c r="D25" s="13">
        <v>11.266666666666652</v>
      </c>
      <c r="E25" s="13">
        <v>16.1666666666667</v>
      </c>
      <c r="F25" s="13">
        <v>14.033333333333349</v>
      </c>
      <c r="G25" s="13">
        <v>13.883333333333351</v>
      </c>
      <c r="H25" s="13">
        <v>14.616666666666651</v>
      </c>
      <c r="I25" s="13">
        <v>13.516666666666652</v>
      </c>
      <c r="J25" s="13">
        <v>17.3</v>
      </c>
      <c r="K25" s="13">
        <v>13.41666666666665</v>
      </c>
      <c r="L25" s="13">
        <f t="shared" si="0"/>
        <v>14.588333333333335</v>
      </c>
      <c r="M25" s="13">
        <v>20.3</v>
      </c>
      <c r="N25" s="13">
        <v>18.366666666666699</v>
      </c>
      <c r="O25" s="13">
        <v>11.733333333333301</v>
      </c>
      <c r="P25" s="13">
        <v>17.1666666666667</v>
      </c>
      <c r="Q25" s="13">
        <v>21.033333333333299</v>
      </c>
      <c r="R25" s="13">
        <v>14.1666666666667</v>
      </c>
      <c r="S25" s="13">
        <v>18.966666666666701</v>
      </c>
      <c r="T25" s="13">
        <v>18.866666666666699</v>
      </c>
      <c r="U25" s="13">
        <v>12</v>
      </c>
      <c r="V25" s="13">
        <v>13.4</v>
      </c>
      <c r="W25" s="13">
        <f t="shared" si="1"/>
        <v>16.600000000000009</v>
      </c>
      <c r="X25" s="13">
        <v>23.133333333333347</v>
      </c>
      <c r="Y25" s="13">
        <v>20.433333333333302</v>
      </c>
      <c r="Z25" s="13">
        <v>17.066666666666649</v>
      </c>
      <c r="AA25" s="13">
        <v>20.200000000000003</v>
      </c>
      <c r="AB25" s="13">
        <v>23.316666666666649</v>
      </c>
      <c r="AC25" s="13">
        <v>17.149999999999999</v>
      </c>
      <c r="AD25" s="13">
        <v>23.8333333333333</v>
      </c>
      <c r="AE25" s="13">
        <v>22.08333333333335</v>
      </c>
      <c r="AF25" s="13">
        <v>18.466666666666701</v>
      </c>
      <c r="AG25" s="13">
        <v>19.649999999999999</v>
      </c>
      <c r="AH25" s="13">
        <f t="shared" si="2"/>
        <v>20.533333333333331</v>
      </c>
    </row>
    <row r="26" spans="1:34" x14ac:dyDescent="0.2">
      <c r="A26" s="65">
        <v>23</v>
      </c>
      <c r="B26" s="13">
        <v>16</v>
      </c>
      <c r="C26" s="13">
        <v>14.649999999999999</v>
      </c>
      <c r="D26" s="13">
        <v>13.83333333333335</v>
      </c>
      <c r="E26" s="13">
        <v>12.5</v>
      </c>
      <c r="F26" s="13">
        <v>13.01666666666665</v>
      </c>
      <c r="G26" s="13">
        <v>9.8166666666666664</v>
      </c>
      <c r="H26" s="13">
        <v>13.116666666666649</v>
      </c>
      <c r="I26" s="13">
        <v>15.25</v>
      </c>
      <c r="J26" s="13">
        <v>18</v>
      </c>
      <c r="K26" s="13">
        <v>14.383333333333351</v>
      </c>
      <c r="L26" s="13">
        <f t="shared" si="0"/>
        <v>14.056666666666667</v>
      </c>
      <c r="M26" s="13">
        <v>12.75</v>
      </c>
      <c r="N26" s="13">
        <v>19.683333333333351</v>
      </c>
      <c r="O26" s="13">
        <v>16.5</v>
      </c>
      <c r="P26" s="13">
        <v>15.68333333333335</v>
      </c>
      <c r="Q26" s="13">
        <v>17.899999999999999</v>
      </c>
      <c r="R26" s="13">
        <v>12.73333333333335</v>
      </c>
      <c r="S26" s="13">
        <v>18.350000000000001</v>
      </c>
      <c r="T26" s="13">
        <v>19.633333333333297</v>
      </c>
      <c r="U26" s="13">
        <v>16.149999999999999</v>
      </c>
      <c r="V26" s="13">
        <v>7.75</v>
      </c>
      <c r="W26" s="13">
        <f t="shared" si="1"/>
        <v>15.713333333333335</v>
      </c>
      <c r="X26" s="13">
        <v>24.8</v>
      </c>
      <c r="Y26" s="13">
        <v>24.183333333333302</v>
      </c>
      <c r="Z26" s="13">
        <v>21.83333333333335</v>
      </c>
      <c r="AA26" s="13">
        <v>21.4</v>
      </c>
      <c r="AB26" s="13">
        <v>19.483333333333348</v>
      </c>
      <c r="AC26" s="13">
        <v>16.950000000000003</v>
      </c>
      <c r="AD26" s="13">
        <v>24.483333333333299</v>
      </c>
      <c r="AE26" s="13">
        <v>20.933333333333351</v>
      </c>
      <c r="AF26" s="13">
        <v>20.55</v>
      </c>
      <c r="AG26" s="13">
        <v>24.15</v>
      </c>
      <c r="AH26" s="13">
        <f t="shared" si="2"/>
        <v>21.876666666666669</v>
      </c>
    </row>
    <row r="27" spans="1:34" x14ac:dyDescent="0.2">
      <c r="A27" s="65">
        <v>24</v>
      </c>
      <c r="B27" s="13">
        <v>17.3</v>
      </c>
      <c r="C27" s="13">
        <v>17</v>
      </c>
      <c r="D27" s="13">
        <v>14.58333333333335</v>
      </c>
      <c r="E27" s="13">
        <v>13.383333333333351</v>
      </c>
      <c r="F27" s="13">
        <v>14.7</v>
      </c>
      <c r="G27" s="13">
        <v>15.08333333333335</v>
      </c>
      <c r="H27" s="13">
        <v>14.75</v>
      </c>
      <c r="I27" s="13">
        <v>13.9166666666667</v>
      </c>
      <c r="J27" s="13">
        <v>10.25</v>
      </c>
      <c r="K27" s="13">
        <v>16.5833333333333</v>
      </c>
      <c r="L27" s="13">
        <f t="shared" si="0"/>
        <v>14.755000000000006</v>
      </c>
      <c r="M27" s="13">
        <v>21.116666666666699</v>
      </c>
      <c r="N27" s="13">
        <v>21.316666666666698</v>
      </c>
      <c r="O27" s="13">
        <v>16.3</v>
      </c>
      <c r="P27" s="13">
        <v>16.033333333333349</v>
      </c>
      <c r="Q27" s="13">
        <v>23.700000000000003</v>
      </c>
      <c r="R27" s="13">
        <v>18.75</v>
      </c>
      <c r="S27" s="13">
        <v>19.216666666666647</v>
      </c>
      <c r="T27" s="13">
        <v>18.883333333333347</v>
      </c>
      <c r="U27" s="13">
        <v>13.7</v>
      </c>
      <c r="V27" s="13">
        <v>20.783333333333349</v>
      </c>
      <c r="W27" s="13">
        <f t="shared" si="1"/>
        <v>18.980000000000011</v>
      </c>
      <c r="X27" s="13">
        <v>27.1</v>
      </c>
      <c r="Y27" s="13">
        <v>19.016666666666701</v>
      </c>
      <c r="Z27" s="13">
        <v>21.816666666666649</v>
      </c>
      <c r="AA27" s="13">
        <v>22.3333333333333</v>
      </c>
      <c r="AB27" s="13">
        <v>25.95</v>
      </c>
      <c r="AC27" s="13">
        <v>19.216666666666651</v>
      </c>
      <c r="AD27" s="13">
        <v>26.35</v>
      </c>
      <c r="AE27" s="13">
        <v>24.466666666666697</v>
      </c>
      <c r="AF27" s="13">
        <v>16.66666666666665</v>
      </c>
      <c r="AG27" s="13">
        <v>22.616666666666653</v>
      </c>
      <c r="AH27" s="13">
        <f t="shared" si="2"/>
        <v>22.553333333333331</v>
      </c>
    </row>
    <row r="28" spans="1:34" x14ac:dyDescent="0.2">
      <c r="A28" s="65">
        <v>26</v>
      </c>
      <c r="B28" s="13">
        <v>14.266666666666701</v>
      </c>
      <c r="C28" s="13">
        <v>16.483333333333348</v>
      </c>
      <c r="D28" s="13">
        <v>12.3</v>
      </c>
      <c r="E28" s="13">
        <v>14.6</v>
      </c>
      <c r="F28" s="13">
        <v>15.366666666666651</v>
      </c>
      <c r="G28" s="13">
        <v>14.366666666666649</v>
      </c>
      <c r="H28" s="13">
        <v>15.450000000000001</v>
      </c>
      <c r="I28" s="13">
        <v>12.316666666666698</v>
      </c>
      <c r="J28" s="13">
        <v>18.58333333333335</v>
      </c>
      <c r="K28" s="13">
        <v>19.100000000000001</v>
      </c>
      <c r="L28" s="13">
        <f t="shared" si="0"/>
        <v>15.28333333333334</v>
      </c>
      <c r="M28" s="13">
        <v>11.733333333333301</v>
      </c>
      <c r="N28" s="13">
        <v>20.9</v>
      </c>
      <c r="O28" s="13">
        <v>19.433333333333302</v>
      </c>
      <c r="P28" s="13">
        <v>18.399999999999999</v>
      </c>
      <c r="Q28" s="13">
        <v>21.133333333333301</v>
      </c>
      <c r="R28" s="13">
        <v>16.533333333333299</v>
      </c>
      <c r="S28" s="13">
        <v>21.3</v>
      </c>
      <c r="T28" s="13">
        <v>18.033333333333299</v>
      </c>
      <c r="U28" s="13">
        <v>18.366666666666699</v>
      </c>
      <c r="V28" s="13">
        <v>20.8333333333333</v>
      </c>
      <c r="W28" s="13">
        <f t="shared" si="1"/>
        <v>18.66666666666665</v>
      </c>
      <c r="X28" s="13">
        <v>25.016666666666701</v>
      </c>
      <c r="Y28" s="13">
        <v>22.266666666666652</v>
      </c>
      <c r="Z28" s="13">
        <v>20</v>
      </c>
      <c r="AA28" s="13">
        <v>20.816666666666649</v>
      </c>
      <c r="AB28" s="13">
        <v>20.75</v>
      </c>
      <c r="AC28" s="13">
        <v>17.433333333333351</v>
      </c>
      <c r="AD28" s="13">
        <v>26.049999999999997</v>
      </c>
      <c r="AE28" s="13">
        <v>23.55</v>
      </c>
      <c r="AF28" s="13">
        <v>22.3</v>
      </c>
      <c r="AG28" s="13">
        <v>24.25</v>
      </c>
      <c r="AH28" s="13">
        <f t="shared" si="2"/>
        <v>22.243333333333339</v>
      </c>
    </row>
    <row r="29" spans="1:34" x14ac:dyDescent="0.2">
      <c r="A29" s="65">
        <v>27</v>
      </c>
      <c r="B29" s="13">
        <v>15.9333333333333</v>
      </c>
      <c r="C29" s="13">
        <v>15.233333333333301</v>
      </c>
      <c r="D29" s="13">
        <v>10.8</v>
      </c>
      <c r="E29" s="13">
        <v>17.2</v>
      </c>
      <c r="F29" s="13">
        <v>8.4333333333333407</v>
      </c>
      <c r="G29" s="13">
        <v>12.0666666666667</v>
      </c>
      <c r="H29" s="13">
        <v>9.4333333333333407</v>
      </c>
      <c r="I29" s="13">
        <v>17.866666666666699</v>
      </c>
      <c r="J29" s="13">
        <v>7.1</v>
      </c>
      <c r="K29" s="13">
        <v>15.8</v>
      </c>
      <c r="L29" s="13">
        <f t="shared" si="0"/>
        <v>12.986666666666668</v>
      </c>
      <c r="M29" s="13">
        <v>19.033333333333353</v>
      </c>
      <c r="N29" s="13">
        <v>18.883333333333347</v>
      </c>
      <c r="O29" s="13">
        <v>14.05</v>
      </c>
      <c r="P29" s="13">
        <v>16.5833333333333</v>
      </c>
      <c r="Q29" s="13">
        <v>19.133333333333351</v>
      </c>
      <c r="R29" s="13">
        <v>15.033333333333349</v>
      </c>
      <c r="S29" s="13">
        <v>14.033333333333349</v>
      </c>
      <c r="T29" s="13">
        <v>21.549999999999997</v>
      </c>
      <c r="U29" s="13">
        <v>12.616666666666649</v>
      </c>
      <c r="V29" s="13">
        <v>17.816666666666649</v>
      </c>
      <c r="W29" s="13">
        <f t="shared" si="1"/>
        <v>16.873333333333335</v>
      </c>
      <c r="X29" s="13">
        <v>24.25</v>
      </c>
      <c r="Y29" s="13">
        <v>23.299999999999997</v>
      </c>
      <c r="Z29" s="13">
        <v>18.383333333333351</v>
      </c>
      <c r="AA29" s="13">
        <v>21.866666666666649</v>
      </c>
      <c r="AB29" s="13">
        <v>24.9166666666667</v>
      </c>
      <c r="AC29" s="13">
        <v>17.183333333333351</v>
      </c>
      <c r="AD29" s="13">
        <v>20.6</v>
      </c>
      <c r="AE29" s="13">
        <v>28.799999999999997</v>
      </c>
      <c r="AF29" s="13">
        <v>18.516666666666701</v>
      </c>
      <c r="AG29" s="13">
        <v>24.566666666666649</v>
      </c>
      <c r="AH29" s="13">
        <f t="shared" si="2"/>
        <v>22.238333333333337</v>
      </c>
    </row>
    <row r="30" spans="1:34" x14ac:dyDescent="0.2">
      <c r="A30" s="65">
        <v>28</v>
      </c>
      <c r="B30" s="13">
        <v>18.450000000000003</v>
      </c>
      <c r="C30" s="13">
        <v>16.55</v>
      </c>
      <c r="D30" s="13">
        <v>15.85</v>
      </c>
      <c r="E30" s="13">
        <v>13.383333333333301</v>
      </c>
      <c r="F30" s="13">
        <v>17.783333333333353</v>
      </c>
      <c r="G30" s="13">
        <v>15.16666666666665</v>
      </c>
      <c r="H30" s="13">
        <v>18.566666666666649</v>
      </c>
      <c r="I30" s="13">
        <v>14.366666666666649</v>
      </c>
      <c r="J30" s="13">
        <v>12.566666666666649</v>
      </c>
      <c r="K30" s="13">
        <v>16</v>
      </c>
      <c r="L30" s="13">
        <f t="shared" si="0"/>
        <v>15.868333333333329</v>
      </c>
      <c r="M30" s="13">
        <v>21.633333333333351</v>
      </c>
      <c r="N30" s="13">
        <v>21.566666666666698</v>
      </c>
      <c r="O30" s="13">
        <v>18.399999999999999</v>
      </c>
      <c r="P30" s="13">
        <v>17.066666666666649</v>
      </c>
      <c r="Q30" s="13">
        <v>21.700000000000003</v>
      </c>
      <c r="R30" s="13">
        <v>17.516666666666701</v>
      </c>
      <c r="S30" s="13">
        <v>22.216666666666701</v>
      </c>
      <c r="T30" s="13">
        <v>20.45</v>
      </c>
      <c r="U30" s="13">
        <v>16.3</v>
      </c>
      <c r="V30" s="13">
        <v>19.66666666666665</v>
      </c>
      <c r="W30" s="13">
        <f t="shared" si="1"/>
        <v>19.651666666666674</v>
      </c>
      <c r="X30" s="13">
        <v>29.9</v>
      </c>
      <c r="Y30" s="13">
        <v>25.5</v>
      </c>
      <c r="Z30" s="13">
        <v>25.6</v>
      </c>
      <c r="AA30" s="13">
        <v>22.066666666666698</v>
      </c>
      <c r="AB30" s="13">
        <v>25.25</v>
      </c>
      <c r="AC30" s="13">
        <v>21.95</v>
      </c>
      <c r="AD30" s="13">
        <v>30.483333333333348</v>
      </c>
      <c r="AE30" s="13">
        <v>25.91666666666665</v>
      </c>
      <c r="AF30" s="13">
        <v>20.766666666666652</v>
      </c>
      <c r="AG30" s="13">
        <v>27.483333333333348</v>
      </c>
      <c r="AH30" s="13">
        <f t="shared" si="2"/>
        <v>25.491666666666667</v>
      </c>
    </row>
    <row r="31" spans="1:34" x14ac:dyDescent="0.2">
      <c r="A31" s="65">
        <v>29</v>
      </c>
      <c r="B31" s="13">
        <v>19.466666666666701</v>
      </c>
      <c r="C31" s="13">
        <v>19.316666666666698</v>
      </c>
      <c r="D31" s="13">
        <v>16.649999999999999</v>
      </c>
      <c r="E31" s="13">
        <v>17.233333333333348</v>
      </c>
      <c r="F31" s="13">
        <v>20.58333333333335</v>
      </c>
      <c r="G31" s="13">
        <v>15.100000000000001</v>
      </c>
      <c r="H31" s="13">
        <v>18.216666666666651</v>
      </c>
      <c r="I31" s="13">
        <v>17.25</v>
      </c>
      <c r="J31" s="13">
        <v>13.716666666666651</v>
      </c>
      <c r="K31" s="13">
        <v>18.3</v>
      </c>
      <c r="L31" s="13">
        <f t="shared" si="0"/>
        <v>17.583333333333336</v>
      </c>
      <c r="M31" s="13">
        <v>22.183333333333351</v>
      </c>
      <c r="N31" s="13">
        <v>23.4</v>
      </c>
      <c r="O31" s="13">
        <v>17.966666666666651</v>
      </c>
      <c r="P31" s="13">
        <v>20.233333333333299</v>
      </c>
      <c r="Q31" s="13">
        <v>23.516666666666701</v>
      </c>
      <c r="R31" s="13">
        <v>14.866666666666699</v>
      </c>
      <c r="S31" s="13">
        <v>19.783333333333303</v>
      </c>
      <c r="T31" s="13">
        <v>20.033333333333349</v>
      </c>
      <c r="U31" s="13">
        <v>13.7</v>
      </c>
      <c r="V31" s="13">
        <v>20.350000000000001</v>
      </c>
      <c r="W31" s="13">
        <f t="shared" si="1"/>
        <v>19.603333333333335</v>
      </c>
      <c r="X31" s="13">
        <v>28.966666666666701</v>
      </c>
      <c r="Y31" s="13">
        <v>18.933333333333302</v>
      </c>
      <c r="Z31" s="13">
        <v>22.466666666666701</v>
      </c>
      <c r="AA31" s="13">
        <v>21.233333333333299</v>
      </c>
      <c r="AB31" s="13">
        <v>30.033333333333299</v>
      </c>
      <c r="AC31" s="13">
        <v>16.3</v>
      </c>
      <c r="AD31" s="13">
        <v>24.866666666666699</v>
      </c>
      <c r="AE31" s="13">
        <v>24.4</v>
      </c>
      <c r="AF31" s="13">
        <v>17.633333333333301</v>
      </c>
      <c r="AG31" s="13">
        <v>25.1</v>
      </c>
      <c r="AH31" s="13">
        <f t="shared" si="2"/>
        <v>22.993333333333332</v>
      </c>
    </row>
    <row r="32" spans="1:34" x14ac:dyDescent="0.2">
      <c r="A32" s="65">
        <v>30</v>
      </c>
      <c r="B32" s="13">
        <v>15.600000000000001</v>
      </c>
      <c r="C32" s="13">
        <v>15.899999999999999</v>
      </c>
      <c r="D32" s="13">
        <v>15.933333333333351</v>
      </c>
      <c r="E32" s="13">
        <v>15.216666666666701</v>
      </c>
      <c r="F32" s="13">
        <v>14.483333333333299</v>
      </c>
      <c r="G32" s="13">
        <v>13.81666666666665</v>
      </c>
      <c r="H32" s="13">
        <v>14.149999999999999</v>
      </c>
      <c r="I32" s="13">
        <v>13.016666666666699</v>
      </c>
      <c r="J32" s="13">
        <v>22.5</v>
      </c>
      <c r="K32" s="13">
        <v>17</v>
      </c>
      <c r="L32" s="13">
        <f t="shared" si="0"/>
        <v>15.761666666666667</v>
      </c>
      <c r="M32" s="13">
        <v>18.266666666666701</v>
      </c>
      <c r="N32" s="13">
        <v>21.366666666666699</v>
      </c>
      <c r="O32" s="13">
        <v>17.933333333333302</v>
      </c>
      <c r="P32" s="13">
        <v>19.133333333333301</v>
      </c>
      <c r="Q32" s="13">
        <v>23.3333333333333</v>
      </c>
      <c r="R32" s="13">
        <v>17.3333333333333</v>
      </c>
      <c r="S32" s="13">
        <v>20.466666666666701</v>
      </c>
      <c r="T32" s="13">
        <v>19.633333333333301</v>
      </c>
      <c r="U32" s="13">
        <v>18.600000000000001</v>
      </c>
      <c r="V32" s="13">
        <v>17.233333333333299</v>
      </c>
      <c r="W32" s="13">
        <f t="shared" si="1"/>
        <v>19.329999999999991</v>
      </c>
      <c r="X32" s="13">
        <v>23.183333333333302</v>
      </c>
      <c r="Y32" s="13">
        <v>25.533333333333299</v>
      </c>
      <c r="Z32" s="13">
        <v>23.816666666666698</v>
      </c>
      <c r="AA32" s="13">
        <v>25.233333333333348</v>
      </c>
      <c r="AB32" s="13">
        <v>27.816666666666649</v>
      </c>
      <c r="AC32" s="13">
        <v>22.516666666666652</v>
      </c>
      <c r="AD32" s="13">
        <v>25.35</v>
      </c>
      <c r="AE32" s="13">
        <v>27.216666666666651</v>
      </c>
      <c r="AF32" s="13">
        <v>22.65</v>
      </c>
      <c r="AG32" s="13">
        <v>27.066666666666698</v>
      </c>
      <c r="AH32" s="13">
        <f t="shared" si="2"/>
        <v>25.03833333333333</v>
      </c>
    </row>
    <row r="33" spans="1:34" x14ac:dyDescent="0.2">
      <c r="A33" s="65">
        <v>31</v>
      </c>
      <c r="B33" s="13">
        <v>15.83333333333335</v>
      </c>
      <c r="C33" s="13">
        <v>16.600000000000001</v>
      </c>
      <c r="D33" s="13">
        <v>12.716666666666651</v>
      </c>
      <c r="E33" s="13">
        <v>15.1666666666667</v>
      </c>
      <c r="F33" s="13">
        <v>15.483333333333348</v>
      </c>
      <c r="G33" s="13">
        <v>14.9</v>
      </c>
      <c r="H33" s="13">
        <v>15.5</v>
      </c>
      <c r="I33" s="13">
        <v>13.066666666666686</v>
      </c>
      <c r="J33" s="13">
        <v>18.366666666666703</v>
      </c>
      <c r="K33" s="13">
        <v>17.716666666666701</v>
      </c>
      <c r="L33" s="13">
        <f t="shared" si="0"/>
        <v>15.535000000000014</v>
      </c>
      <c r="M33" s="13">
        <v>19.05</v>
      </c>
      <c r="N33" s="13">
        <v>21.799999999999997</v>
      </c>
      <c r="O33" s="13">
        <v>15.5</v>
      </c>
      <c r="P33" s="13">
        <v>17.133333333333351</v>
      </c>
      <c r="Q33" s="13">
        <v>19.33333333333335</v>
      </c>
      <c r="R33" s="13">
        <v>15.016666666666652</v>
      </c>
      <c r="S33" s="13">
        <v>16.433333333333302</v>
      </c>
      <c r="T33" s="13">
        <v>18.066666666666649</v>
      </c>
      <c r="U33" s="13">
        <v>16.366666666666699</v>
      </c>
      <c r="V33" s="13">
        <v>18.566666666666649</v>
      </c>
      <c r="W33" s="13">
        <f t="shared" si="1"/>
        <v>17.726666666666667</v>
      </c>
      <c r="X33" s="13">
        <v>22.4</v>
      </c>
      <c r="Y33" s="13">
        <v>20.366666666666649</v>
      </c>
      <c r="Z33" s="13">
        <v>20.0833333333333</v>
      </c>
      <c r="AA33" s="13">
        <v>20.450000000000003</v>
      </c>
      <c r="AB33" s="13">
        <v>24.35</v>
      </c>
      <c r="AC33" s="13">
        <v>18.83333333333335</v>
      </c>
      <c r="AD33" s="13">
        <v>24.45</v>
      </c>
      <c r="AE33" s="13">
        <v>23.266666666666652</v>
      </c>
      <c r="AF33" s="13">
        <v>18.566666666666698</v>
      </c>
      <c r="AG33" s="13">
        <v>21.05</v>
      </c>
      <c r="AH33" s="13">
        <f t="shared" si="2"/>
        <v>21.381666666666664</v>
      </c>
    </row>
    <row r="34" spans="1:34" x14ac:dyDescent="0.2">
      <c r="A34" s="65">
        <v>32</v>
      </c>
      <c r="B34" s="13">
        <v>14.116666666666685</v>
      </c>
      <c r="C34" s="13">
        <v>18.33333333333335</v>
      </c>
      <c r="D34" s="13">
        <v>19.983333333333348</v>
      </c>
      <c r="E34" s="13">
        <v>20.733333333333299</v>
      </c>
      <c r="F34" s="13">
        <v>21.766666666666701</v>
      </c>
      <c r="G34" s="13">
        <v>19.05</v>
      </c>
      <c r="H34" s="13">
        <v>18.533333333333353</v>
      </c>
      <c r="I34" s="13">
        <v>16.2</v>
      </c>
      <c r="J34" s="13">
        <v>20.66666666666665</v>
      </c>
      <c r="K34" s="13">
        <v>22.05</v>
      </c>
      <c r="L34" s="13">
        <f t="shared" si="0"/>
        <v>19.143333333333338</v>
      </c>
      <c r="M34" s="13">
        <v>23.91666666666665</v>
      </c>
      <c r="N34" s="13">
        <v>24.66666666666665</v>
      </c>
      <c r="O34" s="13">
        <v>25.633333333333351</v>
      </c>
      <c r="P34" s="13">
        <v>25.83333333333335</v>
      </c>
      <c r="Q34" s="13">
        <v>26.683333333333351</v>
      </c>
      <c r="R34" s="13">
        <v>23.283333333333303</v>
      </c>
      <c r="S34" s="13">
        <v>25.1</v>
      </c>
      <c r="T34" s="13">
        <v>23.516666666666652</v>
      </c>
      <c r="U34" s="13">
        <v>22.950000000000003</v>
      </c>
      <c r="V34" s="13">
        <v>26.1</v>
      </c>
      <c r="W34" s="13">
        <f t="shared" si="1"/>
        <v>24.768333333333331</v>
      </c>
      <c r="X34" s="13">
        <v>30.183333333333351</v>
      </c>
      <c r="Y34" s="13">
        <v>28.4</v>
      </c>
      <c r="Z34" s="13">
        <v>30.183333333333351</v>
      </c>
      <c r="AA34" s="13">
        <v>29.65</v>
      </c>
      <c r="AB34" s="13">
        <v>31.283333333333353</v>
      </c>
      <c r="AC34" s="13">
        <v>26.83333333333335</v>
      </c>
      <c r="AD34" s="13">
        <v>33.133333333333354</v>
      </c>
      <c r="AE34" s="13">
        <v>28.6666666666667</v>
      </c>
      <c r="AF34" s="13">
        <v>27.683333333333302</v>
      </c>
      <c r="AG34" s="13">
        <v>30.25</v>
      </c>
      <c r="AH34" s="13">
        <f t="shared" si="2"/>
        <v>29.626666666666676</v>
      </c>
    </row>
    <row r="35" spans="1:34" x14ac:dyDescent="0.2">
      <c r="A35" t="s">
        <v>100</v>
      </c>
      <c r="B35" s="13">
        <f>AVERAGE(B5:B34)</f>
        <v>15.327222222222222</v>
      </c>
      <c r="C35" s="13">
        <f t="shared" ref="C35:AH35" si="3">AVERAGE(C5:C34)</f>
        <v>15.767777777777779</v>
      </c>
      <c r="D35" s="13">
        <f t="shared" si="3"/>
        <v>14.298888888888893</v>
      </c>
      <c r="E35" s="13">
        <f t="shared" si="3"/>
        <v>14.681666666666667</v>
      </c>
      <c r="F35" s="13">
        <f t="shared" si="3"/>
        <v>14.796111111111117</v>
      </c>
      <c r="G35" s="13">
        <f t="shared" si="3"/>
        <v>14.000555555555556</v>
      </c>
      <c r="H35" s="13">
        <f t="shared" si="3"/>
        <v>14.741111111111104</v>
      </c>
      <c r="I35" s="13">
        <f t="shared" si="3"/>
        <v>13.81666666666667</v>
      </c>
      <c r="J35" s="13">
        <f t="shared" si="3"/>
        <v>14.191666666666666</v>
      </c>
      <c r="K35" s="13">
        <f t="shared" si="3"/>
        <v>15.531666666666668</v>
      </c>
      <c r="L35" s="13">
        <f t="shared" si="3"/>
        <v>14.715333333333332</v>
      </c>
      <c r="M35" s="13">
        <f t="shared" si="3"/>
        <v>18.631666666666664</v>
      </c>
      <c r="N35" s="13">
        <f t="shared" si="3"/>
        <v>19.788888888888895</v>
      </c>
      <c r="O35" s="13">
        <f t="shared" si="3"/>
        <v>17.521111111111107</v>
      </c>
      <c r="P35" s="13">
        <f t="shared" si="3"/>
        <v>17.872777777777781</v>
      </c>
      <c r="Q35" s="13">
        <f t="shared" si="3"/>
        <v>20.403333333333332</v>
      </c>
      <c r="R35" s="13">
        <f t="shared" si="3"/>
        <v>16.556666666666672</v>
      </c>
      <c r="S35" s="13">
        <f t="shared" si="3"/>
        <v>19.577777777777776</v>
      </c>
      <c r="T35" s="13">
        <f t="shared" si="3"/>
        <v>18.943333333333332</v>
      </c>
      <c r="U35" s="13">
        <f t="shared" si="3"/>
        <v>15.764444444444447</v>
      </c>
      <c r="V35" s="13">
        <f t="shared" si="3"/>
        <v>18.149444444444441</v>
      </c>
      <c r="W35" s="13">
        <f t="shared" si="3"/>
        <v>18.320944444444443</v>
      </c>
      <c r="X35" s="13">
        <f t="shared" si="3"/>
        <v>24.578888888888891</v>
      </c>
      <c r="Y35" s="13">
        <f t="shared" si="3"/>
        <v>21.801666666666662</v>
      </c>
      <c r="Z35" s="13">
        <f t="shared" si="3"/>
        <v>22.018888888888892</v>
      </c>
      <c r="AA35" s="13">
        <f t="shared" si="3"/>
        <v>22.268888888888888</v>
      </c>
      <c r="AB35" s="13">
        <f t="shared" si="3"/>
        <v>23.666666666666668</v>
      </c>
      <c r="AC35" s="13">
        <f t="shared" si="3"/>
        <v>18.989444444444448</v>
      </c>
      <c r="AD35" s="13">
        <f t="shared" si="3"/>
        <v>24.685555555555549</v>
      </c>
      <c r="AE35" s="13">
        <f t="shared" si="3"/>
        <v>23.527222222222221</v>
      </c>
      <c r="AF35" s="13">
        <f t="shared" si="3"/>
        <v>19.332222222222228</v>
      </c>
      <c r="AG35" s="13">
        <f t="shared" si="3"/>
        <v>22.864444444444437</v>
      </c>
      <c r="AH35" s="13">
        <f t="shared" si="3"/>
        <v>22.373388888888886</v>
      </c>
    </row>
    <row r="37" spans="1:34" x14ac:dyDescent="0.2">
      <c r="A37" s="69" t="s">
        <v>205</v>
      </c>
      <c r="B37" s="69"/>
      <c r="C37" s="69"/>
      <c r="D37" s="69"/>
    </row>
    <row r="38" spans="1:34" x14ac:dyDescent="0.2">
      <c r="A38" s="27"/>
      <c r="B38" s="27" t="s">
        <v>124</v>
      </c>
      <c r="C38" s="27" t="s">
        <v>27</v>
      </c>
      <c r="D38" s="27" t="s">
        <v>28</v>
      </c>
      <c r="E38" s="27" t="s">
        <v>30</v>
      </c>
      <c r="F38" s="27" t="s">
        <v>31</v>
      </c>
      <c r="G38" s="27" t="s">
        <v>33</v>
      </c>
      <c r="H38" s="27" t="s">
        <v>35</v>
      </c>
      <c r="I38" s="27" t="s">
        <v>36</v>
      </c>
      <c r="J38" s="27" t="s">
        <v>37</v>
      </c>
      <c r="K38" s="27" t="s">
        <v>38</v>
      </c>
      <c r="L38" s="27" t="s">
        <v>204</v>
      </c>
    </row>
    <row r="39" spans="1:34" x14ac:dyDescent="0.2">
      <c r="A39" s="67">
        <v>1</v>
      </c>
      <c r="B39" s="56">
        <v>4.0169999999999995</v>
      </c>
      <c r="C39" s="56">
        <v>1.8079999999999998</v>
      </c>
      <c r="D39" s="56">
        <v>3.125</v>
      </c>
      <c r="E39" s="56">
        <v>4.1415000000000006</v>
      </c>
      <c r="F39" s="56">
        <v>5.1165000000000003</v>
      </c>
      <c r="G39" s="56">
        <v>1.4915000000000003</v>
      </c>
      <c r="H39" s="56">
        <v>4.2085000000000008</v>
      </c>
      <c r="I39" s="56">
        <v>4.6920000000000011</v>
      </c>
      <c r="J39" s="56">
        <v>3.5415000000000001</v>
      </c>
      <c r="K39" s="56">
        <v>4.9165000000000001</v>
      </c>
      <c r="L39" s="56">
        <f>AVERAGE(B39:K39)</f>
        <v>3.7058</v>
      </c>
    </row>
    <row r="40" spans="1:34" x14ac:dyDescent="0.2">
      <c r="A40" s="67">
        <v>2</v>
      </c>
      <c r="B40" s="56">
        <v>4.7166666666666677</v>
      </c>
      <c r="C40" s="56">
        <v>1.4999999999999751</v>
      </c>
      <c r="D40" s="56">
        <v>3.6416666666666755</v>
      </c>
      <c r="E40" s="56">
        <v>3.8250000000000011</v>
      </c>
      <c r="F40" s="56">
        <v>2.4583333333333499</v>
      </c>
      <c r="G40" s="56">
        <v>1.333333333333325</v>
      </c>
      <c r="H40" s="56">
        <v>5.6416666666666497</v>
      </c>
      <c r="I40" s="56">
        <v>5.1333333333333506</v>
      </c>
      <c r="J40" s="56">
        <v>0.48333333333335027</v>
      </c>
      <c r="K40" s="56">
        <v>3.8249999999999993</v>
      </c>
      <c r="L40" s="56">
        <f t="shared" ref="L40:L68" si="4">AVERAGE(B40:K40)</f>
        <v>3.2558333333333351</v>
      </c>
    </row>
    <row r="41" spans="1:34" x14ac:dyDescent="0.2">
      <c r="A41" s="67">
        <v>3</v>
      </c>
      <c r="B41" s="56">
        <v>4.8249999999999993</v>
      </c>
      <c r="C41" s="56">
        <v>2.6583333333333243</v>
      </c>
      <c r="D41" s="56">
        <v>4.75</v>
      </c>
      <c r="E41" s="56">
        <v>3.1999999999999744</v>
      </c>
      <c r="F41" s="56">
        <v>3.1500000000000021</v>
      </c>
      <c r="G41" s="56">
        <v>3.2083333333333242</v>
      </c>
      <c r="H41" s="56">
        <v>6.1999999999999993</v>
      </c>
      <c r="I41" s="56">
        <v>4.9250000000000007</v>
      </c>
      <c r="J41" s="56">
        <v>0.80833333333334956</v>
      </c>
      <c r="K41" s="56">
        <v>4.1916666666666753</v>
      </c>
      <c r="L41" s="56">
        <f t="shared" si="4"/>
        <v>3.7916666666666656</v>
      </c>
    </row>
    <row r="42" spans="1:34" x14ac:dyDescent="0.2">
      <c r="A42" s="67">
        <v>4</v>
      </c>
      <c r="B42" s="56">
        <v>4.516666666666648</v>
      </c>
      <c r="C42" s="56">
        <v>1.7750000000000021</v>
      </c>
      <c r="D42" s="56">
        <v>3.1500000000000004</v>
      </c>
      <c r="E42" s="56">
        <v>5.8333333333333268</v>
      </c>
      <c r="F42" s="56">
        <v>2.0583333333333247</v>
      </c>
      <c r="G42" s="56">
        <v>2.4166666666666501</v>
      </c>
      <c r="H42" s="56">
        <v>2.2083333333333233</v>
      </c>
      <c r="I42" s="56">
        <v>4.8416666666666508</v>
      </c>
      <c r="J42" s="56">
        <v>2.9083333333333243</v>
      </c>
      <c r="K42" s="56">
        <v>5.0333333333333243</v>
      </c>
      <c r="L42" s="56">
        <f t="shared" si="4"/>
        <v>3.4741666666666573</v>
      </c>
    </row>
    <row r="43" spans="1:34" x14ac:dyDescent="0.2">
      <c r="A43" s="67">
        <v>5</v>
      </c>
      <c r="B43" s="56">
        <v>2.9416666666666735</v>
      </c>
      <c r="C43" s="56">
        <v>3.7666666666666764</v>
      </c>
      <c r="D43" s="56">
        <v>2.2833333333333492</v>
      </c>
      <c r="E43" s="56">
        <v>5.083333333333325</v>
      </c>
      <c r="F43" s="56">
        <v>5.9916666666666742</v>
      </c>
      <c r="G43" s="56">
        <v>4.5500000000000256</v>
      </c>
      <c r="H43" s="56">
        <v>2</v>
      </c>
      <c r="I43" s="56">
        <v>4.5750000000000002</v>
      </c>
      <c r="J43" s="56">
        <v>7.6083333333333254</v>
      </c>
      <c r="K43" s="56">
        <v>2.116666666666676</v>
      </c>
      <c r="L43" s="56">
        <f t="shared" si="4"/>
        <v>4.0916666666666721</v>
      </c>
    </row>
    <row r="44" spans="1:34" x14ac:dyDescent="0.2">
      <c r="A44" s="67">
        <v>6</v>
      </c>
      <c r="B44" s="56">
        <v>3.3333333333333508</v>
      </c>
      <c r="C44" s="56">
        <v>2.6666666666666998</v>
      </c>
      <c r="D44" s="56">
        <v>3</v>
      </c>
      <c r="E44" s="56">
        <v>4</v>
      </c>
      <c r="F44" s="56">
        <v>3.166666666666651</v>
      </c>
      <c r="G44" s="56">
        <v>2.4999999999999991</v>
      </c>
      <c r="H44" s="56">
        <v>0.8333333333333508</v>
      </c>
      <c r="I44" s="56">
        <v>2</v>
      </c>
      <c r="J44" s="56">
        <v>3.0000000000000009</v>
      </c>
      <c r="K44" s="56">
        <v>2</v>
      </c>
      <c r="L44" s="56">
        <f t="shared" si="4"/>
        <v>2.6500000000000048</v>
      </c>
    </row>
    <row r="45" spans="1:34" x14ac:dyDescent="0.2">
      <c r="A45" s="67">
        <v>7</v>
      </c>
      <c r="B45" s="56">
        <v>4.1166666666666503</v>
      </c>
      <c r="C45" s="56">
        <v>0.47499999999999964</v>
      </c>
      <c r="D45" s="56">
        <v>2.6916666666666762</v>
      </c>
      <c r="E45" s="56">
        <v>2.3416666666667005</v>
      </c>
      <c r="F45" s="56">
        <v>2.2000000000000002</v>
      </c>
      <c r="G45" s="56">
        <v>1.208333333333341</v>
      </c>
      <c r="H45" s="56">
        <v>4.3500000000000005</v>
      </c>
      <c r="I45" s="56">
        <v>4.3666666666667009</v>
      </c>
      <c r="J45" s="56">
        <v>1.6000000000000014</v>
      </c>
      <c r="K45" s="56">
        <v>-2.2249999999999974</v>
      </c>
      <c r="L45" s="56">
        <f t="shared" si="4"/>
        <v>2.1125000000000074</v>
      </c>
    </row>
    <row r="46" spans="1:34" x14ac:dyDescent="0.2">
      <c r="A46" s="67">
        <v>8</v>
      </c>
      <c r="B46" s="56">
        <v>6.2750000000000004</v>
      </c>
      <c r="C46" s="56">
        <v>9.4249999999999918</v>
      </c>
      <c r="D46" s="56">
        <v>5.6166666666666751</v>
      </c>
      <c r="E46" s="56">
        <v>5.6333333333333497</v>
      </c>
      <c r="F46" s="56">
        <v>7.1750000000000238</v>
      </c>
      <c r="G46" s="56">
        <v>4.9250000000000007</v>
      </c>
      <c r="H46" s="56">
        <v>6.8250000000000233</v>
      </c>
      <c r="I46" s="56">
        <v>5.1833333333333247</v>
      </c>
      <c r="J46" s="56">
        <v>4.8583333333332996</v>
      </c>
      <c r="K46" s="56">
        <v>4.9333333333333265</v>
      </c>
      <c r="L46" s="56">
        <f t="shared" si="4"/>
        <v>6.0850000000000009</v>
      </c>
    </row>
    <row r="47" spans="1:34" x14ac:dyDescent="0.2">
      <c r="A47" s="67">
        <v>9</v>
      </c>
      <c r="B47" s="56">
        <v>5.6916666666666522</v>
      </c>
      <c r="C47" s="56">
        <v>2.6833333333333496</v>
      </c>
      <c r="D47" s="56">
        <v>4.2166666666666615</v>
      </c>
      <c r="E47" s="56">
        <v>4.5250000000000004</v>
      </c>
      <c r="F47" s="56">
        <v>2.3333333333333233</v>
      </c>
      <c r="G47" s="56">
        <v>2.0333333333333252</v>
      </c>
      <c r="H47" s="56">
        <v>4.0833333333333268</v>
      </c>
      <c r="I47" s="56">
        <v>4.6833333333333513</v>
      </c>
      <c r="J47" s="56">
        <v>2.125</v>
      </c>
      <c r="K47" s="56">
        <v>4.0250000000000163</v>
      </c>
      <c r="L47" s="56">
        <f t="shared" si="4"/>
        <v>3.6400000000000006</v>
      </c>
    </row>
    <row r="48" spans="1:34" x14ac:dyDescent="0.2">
      <c r="A48" s="67">
        <v>10</v>
      </c>
      <c r="B48" s="56">
        <v>4.9333333333333496</v>
      </c>
      <c r="C48" s="56">
        <v>4.7</v>
      </c>
      <c r="D48" s="56">
        <v>4.3499999999999996</v>
      </c>
      <c r="E48" s="56">
        <v>4.8499999999999996</v>
      </c>
      <c r="F48" s="56">
        <v>6.1999999999999993</v>
      </c>
      <c r="G48" s="56">
        <v>3.4666666666666499</v>
      </c>
      <c r="H48" s="56">
        <v>6.1333333333333497</v>
      </c>
      <c r="I48" s="56">
        <v>7.6</v>
      </c>
      <c r="J48" s="56">
        <v>1.3666666666667009</v>
      </c>
      <c r="K48" s="56">
        <v>5.8666666666666503</v>
      </c>
      <c r="L48" s="56">
        <f t="shared" si="4"/>
        <v>4.9466666666666708</v>
      </c>
    </row>
    <row r="49" spans="1:12" x14ac:dyDescent="0.2">
      <c r="A49" s="67">
        <v>11</v>
      </c>
      <c r="B49" s="56">
        <v>4.8500000000000254</v>
      </c>
      <c r="C49" s="56">
        <v>3.9083333333333261</v>
      </c>
      <c r="D49" s="56">
        <v>5.133333333333324</v>
      </c>
      <c r="E49" s="56">
        <v>2.7999999999999901</v>
      </c>
      <c r="F49" s="56">
        <v>6.3166666666666575</v>
      </c>
      <c r="G49" s="56">
        <v>2.041666666666675</v>
      </c>
      <c r="H49" s="56">
        <v>4.1916666666666504</v>
      </c>
      <c r="I49" s="56">
        <v>6.8083333333333176</v>
      </c>
      <c r="J49" s="56">
        <v>2.1749999999999821</v>
      </c>
      <c r="K49" s="56">
        <v>3.8000000000000185</v>
      </c>
      <c r="L49" s="56">
        <f t="shared" si="4"/>
        <v>4.2024999999999961</v>
      </c>
    </row>
    <row r="50" spans="1:12" x14ac:dyDescent="0.2">
      <c r="A50" s="67">
        <v>12</v>
      </c>
      <c r="B50" s="56">
        <v>5.0500000000000078</v>
      </c>
      <c r="C50" s="56">
        <v>2.8499999999999925</v>
      </c>
      <c r="D50" s="56">
        <v>3.8666666666666578</v>
      </c>
      <c r="E50" s="56">
        <v>4.6166666666666583</v>
      </c>
      <c r="F50" s="56">
        <v>3.4249999999999918</v>
      </c>
      <c r="G50" s="56">
        <v>1.1499999999999977</v>
      </c>
      <c r="H50" s="56">
        <v>4.8916666666666568</v>
      </c>
      <c r="I50" s="56">
        <v>6.2166666666666508</v>
      </c>
      <c r="J50" s="56">
        <v>2.0666666666666575</v>
      </c>
      <c r="K50" s="56">
        <v>4.5166666666666657</v>
      </c>
      <c r="L50" s="56">
        <f t="shared" si="4"/>
        <v>3.864999999999994</v>
      </c>
    </row>
    <row r="51" spans="1:12" x14ac:dyDescent="0.2">
      <c r="A51" s="67">
        <v>14</v>
      </c>
      <c r="B51" s="56">
        <v>5.491666666666676</v>
      </c>
      <c r="C51" s="56">
        <v>3.7416666666666751</v>
      </c>
      <c r="D51" s="56">
        <v>4.591666666666657</v>
      </c>
      <c r="E51" s="56">
        <v>5.1416666666666586</v>
      </c>
      <c r="F51" s="56">
        <v>6.3500000000000014</v>
      </c>
      <c r="G51" s="56">
        <v>2.9083333333333261</v>
      </c>
      <c r="H51" s="56">
        <v>6.0666666666666575</v>
      </c>
      <c r="I51" s="56">
        <v>5.9333333333333247</v>
      </c>
      <c r="J51" s="56">
        <v>4.2833333333333332</v>
      </c>
      <c r="K51" s="56">
        <v>5.6833333333333442</v>
      </c>
      <c r="L51" s="56">
        <f t="shared" si="4"/>
        <v>5.0191666666666652</v>
      </c>
    </row>
    <row r="52" spans="1:12" x14ac:dyDescent="0.2">
      <c r="A52" s="67">
        <v>15</v>
      </c>
      <c r="B52" s="56">
        <v>3.291666666666675</v>
      </c>
      <c r="C52" s="56">
        <v>1.6750000000000007</v>
      </c>
      <c r="D52" s="56">
        <v>2.6333333333333506</v>
      </c>
      <c r="E52" s="56">
        <v>2.8749999999999751</v>
      </c>
      <c r="F52" s="56">
        <v>4.4916666666666494</v>
      </c>
      <c r="G52" s="56">
        <v>2.1583333333333261</v>
      </c>
      <c r="H52" s="56">
        <v>5.0583333333333247</v>
      </c>
      <c r="I52" s="56">
        <v>3.583333333333325</v>
      </c>
      <c r="J52" s="56">
        <v>2.9916666666666734</v>
      </c>
      <c r="K52" s="56">
        <v>3.0083333333333258</v>
      </c>
      <c r="L52" s="56">
        <f t="shared" si="4"/>
        <v>3.1766666666666628</v>
      </c>
    </row>
    <row r="53" spans="1:12" x14ac:dyDescent="0.2">
      <c r="A53" s="67">
        <v>16</v>
      </c>
      <c r="B53" s="56">
        <v>4.366666666666676</v>
      </c>
      <c r="C53" s="56">
        <v>-0.96666666666667389</v>
      </c>
      <c r="D53" s="56">
        <v>4</v>
      </c>
      <c r="E53" s="56">
        <v>3.3416666666666739</v>
      </c>
      <c r="F53" s="56">
        <v>3.633333333333324</v>
      </c>
      <c r="G53" s="56">
        <v>3.3166666666666771</v>
      </c>
      <c r="H53" s="56">
        <v>5.8083333333333496</v>
      </c>
      <c r="I53" s="56">
        <v>4.5249999999999755</v>
      </c>
      <c r="J53" s="56">
        <v>1.7666666666666728</v>
      </c>
      <c r="K53" s="56">
        <v>3.633333333333324</v>
      </c>
      <c r="L53" s="56">
        <f t="shared" si="4"/>
        <v>3.3425000000000002</v>
      </c>
    </row>
    <row r="54" spans="1:12" x14ac:dyDescent="0.2">
      <c r="A54" s="67">
        <v>17</v>
      </c>
      <c r="B54" s="56">
        <v>2.2166666666666748</v>
      </c>
      <c r="C54" s="56">
        <v>1.1083333333332996</v>
      </c>
      <c r="D54" s="56">
        <v>2.083333333333325</v>
      </c>
      <c r="E54" s="56">
        <v>1.6583333333333261</v>
      </c>
      <c r="F54" s="56">
        <v>1.8999999999999986</v>
      </c>
      <c r="G54" s="56">
        <v>4.9999999999999822E-2</v>
      </c>
      <c r="H54" s="56">
        <v>2.7500000000000009</v>
      </c>
      <c r="I54" s="56">
        <v>2.6666666666666767</v>
      </c>
      <c r="J54" s="56">
        <v>2.9666666666666668</v>
      </c>
      <c r="K54" s="56">
        <v>2.4333333333333247</v>
      </c>
      <c r="L54" s="56">
        <f t="shared" si="4"/>
        <v>1.9833333333333294</v>
      </c>
    </row>
    <row r="55" spans="1:12" x14ac:dyDescent="0.2">
      <c r="A55" s="67">
        <v>18</v>
      </c>
      <c r="B55" s="56">
        <v>6.4916666666666742</v>
      </c>
      <c r="C55" s="56">
        <v>5.3333333333333499</v>
      </c>
      <c r="D55" s="56">
        <v>7.3083333333332998</v>
      </c>
      <c r="E55" s="56">
        <v>5.1500000000000021</v>
      </c>
      <c r="F55" s="56">
        <v>8.2000000000000011</v>
      </c>
      <c r="G55" s="56">
        <v>3.3166666666666504</v>
      </c>
      <c r="H55" s="56">
        <v>8.041666666666675</v>
      </c>
      <c r="I55" s="56">
        <v>3.9833333333333503</v>
      </c>
      <c r="J55" s="56">
        <v>4.3916666666666746</v>
      </c>
      <c r="K55" s="56">
        <v>4.7083333333333499</v>
      </c>
      <c r="L55" s="56">
        <f t="shared" si="4"/>
        <v>5.6925000000000026</v>
      </c>
    </row>
    <row r="56" spans="1:12" x14ac:dyDescent="0.2">
      <c r="A56" s="67">
        <v>19</v>
      </c>
      <c r="B56" s="56">
        <v>4.883333333333324</v>
      </c>
      <c r="C56" s="56">
        <v>4.9750000000000014</v>
      </c>
      <c r="D56" s="56">
        <v>4.2499999999999991</v>
      </c>
      <c r="E56" s="56">
        <v>4.5166666666666506</v>
      </c>
      <c r="F56" s="56">
        <v>3.5666666666666487</v>
      </c>
      <c r="G56" s="56">
        <v>2.3416666666666508</v>
      </c>
      <c r="H56" s="56">
        <v>5.9000000000000252</v>
      </c>
      <c r="I56" s="56">
        <v>4.3250000000000011</v>
      </c>
      <c r="J56" s="56">
        <v>-1.7666666666666764</v>
      </c>
      <c r="K56" s="56">
        <v>2.6583333333333243</v>
      </c>
      <c r="L56" s="56">
        <f t="shared" si="4"/>
        <v>3.5649999999999955</v>
      </c>
    </row>
    <row r="57" spans="1:12" x14ac:dyDescent="0.2">
      <c r="A57" s="67">
        <v>20</v>
      </c>
      <c r="B57" s="56">
        <v>5.4416666666666753</v>
      </c>
      <c r="C57" s="56">
        <v>4.0583333333333247</v>
      </c>
      <c r="D57" s="56">
        <v>4.5166666666666497</v>
      </c>
      <c r="E57" s="56">
        <v>2.9333333333333247</v>
      </c>
      <c r="F57" s="56">
        <v>5.85</v>
      </c>
      <c r="G57" s="56">
        <v>3.9666666666666757</v>
      </c>
      <c r="H57" s="56">
        <v>6.7666666666666497</v>
      </c>
      <c r="I57" s="56">
        <v>4.9249999999999758</v>
      </c>
      <c r="J57" s="56">
        <v>5.1750000000000149</v>
      </c>
      <c r="K57" s="56">
        <v>4.549999999999975</v>
      </c>
      <c r="L57" s="56">
        <f t="shared" si="4"/>
        <v>4.8183333333333271</v>
      </c>
    </row>
    <row r="58" spans="1:12" x14ac:dyDescent="0.2">
      <c r="A58" s="67">
        <v>21</v>
      </c>
      <c r="B58" s="56">
        <v>3.0916666666666499</v>
      </c>
      <c r="C58" s="56">
        <v>1.5250000000000243</v>
      </c>
      <c r="D58" s="56">
        <v>1.9249999999999998</v>
      </c>
      <c r="E58" s="56">
        <v>2.5083333333333506</v>
      </c>
      <c r="F58" s="56">
        <v>0.72499999999999964</v>
      </c>
      <c r="G58" s="56">
        <v>0.8916666666666746</v>
      </c>
      <c r="H58" s="56">
        <v>3.5749999999999993</v>
      </c>
      <c r="I58" s="56">
        <v>3.4250000000000185</v>
      </c>
      <c r="J58" s="56">
        <v>2.3833333333333506</v>
      </c>
      <c r="K58" s="56">
        <v>2.4000000000000004</v>
      </c>
      <c r="L58" s="56">
        <f t="shared" si="4"/>
        <v>2.2450000000000068</v>
      </c>
    </row>
    <row r="59" spans="1:12" x14ac:dyDescent="0.2">
      <c r="A59" s="67">
        <v>22</v>
      </c>
      <c r="B59" s="56">
        <v>3.8166666666666735</v>
      </c>
      <c r="C59" s="56">
        <v>2.1249999999999751</v>
      </c>
      <c r="D59" s="56">
        <v>2.8999999999999986</v>
      </c>
      <c r="E59" s="56">
        <v>2.0166666666666515</v>
      </c>
      <c r="F59" s="56">
        <v>4.6416666666666497</v>
      </c>
      <c r="G59" s="56">
        <v>1.633333333333324</v>
      </c>
      <c r="H59" s="56">
        <v>4.6083333333333245</v>
      </c>
      <c r="I59" s="56">
        <v>4.2833333333333492</v>
      </c>
      <c r="J59" s="56">
        <v>0.58333333333334991</v>
      </c>
      <c r="K59" s="56">
        <v>3.1166666666666742</v>
      </c>
      <c r="L59" s="56">
        <f t="shared" si="4"/>
        <v>2.972499999999997</v>
      </c>
    </row>
    <row r="60" spans="1:12" x14ac:dyDescent="0.2">
      <c r="A60" s="67">
        <v>23</v>
      </c>
      <c r="B60" s="56">
        <v>4.4000000000000004</v>
      </c>
      <c r="C60" s="56">
        <v>4.7666666666666515</v>
      </c>
      <c r="D60" s="56">
        <v>4</v>
      </c>
      <c r="E60" s="56">
        <v>4.4499999999999993</v>
      </c>
      <c r="F60" s="56">
        <v>3.2333333333333494</v>
      </c>
      <c r="G60" s="56">
        <v>3.5666666666666682</v>
      </c>
      <c r="H60" s="56">
        <v>5.6833333333333247</v>
      </c>
      <c r="I60" s="56">
        <v>2.8416666666666757</v>
      </c>
      <c r="J60" s="56">
        <v>1.2750000000000004</v>
      </c>
      <c r="K60" s="56">
        <v>4.883333333333324</v>
      </c>
      <c r="L60" s="56">
        <f t="shared" si="4"/>
        <v>3.9099999999999993</v>
      </c>
    </row>
    <row r="61" spans="1:12" x14ac:dyDescent="0.2">
      <c r="A61" s="67">
        <v>24</v>
      </c>
      <c r="B61" s="56">
        <v>4.9000000000000004</v>
      </c>
      <c r="C61" s="56">
        <v>1.0083333333333506</v>
      </c>
      <c r="D61" s="56">
        <v>3.6166666666666494</v>
      </c>
      <c r="E61" s="56">
        <v>4.4749999999999748</v>
      </c>
      <c r="F61" s="56">
        <v>5.625</v>
      </c>
      <c r="G61" s="56">
        <v>2.0666666666666504</v>
      </c>
      <c r="H61" s="56">
        <v>5.8000000000000007</v>
      </c>
      <c r="I61" s="56">
        <v>5.2749999999999986</v>
      </c>
      <c r="J61" s="56">
        <v>3.208333333333325</v>
      </c>
      <c r="K61" s="56">
        <v>3.0166666666666764</v>
      </c>
      <c r="L61" s="56">
        <f t="shared" si="4"/>
        <v>3.8991666666666633</v>
      </c>
    </row>
    <row r="62" spans="1:12" x14ac:dyDescent="0.2">
      <c r="A62" s="67">
        <v>26</v>
      </c>
      <c r="B62" s="56">
        <v>5.375</v>
      </c>
      <c r="C62" s="56">
        <v>2.8916666666666515</v>
      </c>
      <c r="D62" s="56">
        <v>3.8499999999999996</v>
      </c>
      <c r="E62" s="56">
        <v>3.1083333333333245</v>
      </c>
      <c r="F62" s="56">
        <v>2.6916666666666744</v>
      </c>
      <c r="G62" s="56">
        <v>1.533333333333351</v>
      </c>
      <c r="H62" s="56">
        <v>5.299999999999998</v>
      </c>
      <c r="I62" s="56">
        <v>5.6166666666666512</v>
      </c>
      <c r="J62" s="56">
        <v>1.8583333333333254</v>
      </c>
      <c r="K62" s="56">
        <v>2.5749999999999993</v>
      </c>
      <c r="L62" s="56">
        <f t="shared" si="4"/>
        <v>3.4799999999999982</v>
      </c>
    </row>
    <row r="63" spans="1:12" x14ac:dyDescent="0.2">
      <c r="A63" s="67">
        <v>27</v>
      </c>
      <c r="B63" s="56">
        <v>4.1583333333333501</v>
      </c>
      <c r="C63" s="56">
        <v>4.0333333333333483</v>
      </c>
      <c r="D63" s="56">
        <v>3.791666666666675</v>
      </c>
      <c r="E63" s="56">
        <v>2.333333333333325</v>
      </c>
      <c r="F63" s="56">
        <v>8.2416666666666796</v>
      </c>
      <c r="G63" s="56">
        <v>2.5583333333333256</v>
      </c>
      <c r="H63" s="56">
        <v>5.5833333333333304</v>
      </c>
      <c r="I63" s="56">
        <v>5.466666666666649</v>
      </c>
      <c r="J63" s="56">
        <v>5.7083333333333508</v>
      </c>
      <c r="K63" s="56">
        <v>4.383333333333324</v>
      </c>
      <c r="L63" s="56">
        <f t="shared" si="4"/>
        <v>4.6258333333333361</v>
      </c>
    </row>
    <row r="64" spans="1:12" x14ac:dyDescent="0.2">
      <c r="A64" s="67">
        <v>28</v>
      </c>
      <c r="B64" s="56">
        <v>5.7249999999999979</v>
      </c>
      <c r="C64" s="56">
        <v>4.4749999999999996</v>
      </c>
      <c r="D64" s="56">
        <v>4.8750000000000009</v>
      </c>
      <c r="E64" s="56">
        <v>4.3416666666666988</v>
      </c>
      <c r="F64" s="56">
        <v>3.7333333333333236</v>
      </c>
      <c r="G64" s="56">
        <v>3.3916666666666746</v>
      </c>
      <c r="H64" s="56">
        <v>5.9583333333333499</v>
      </c>
      <c r="I64" s="56">
        <v>5.7750000000000004</v>
      </c>
      <c r="J64" s="56">
        <v>4.1000000000000014</v>
      </c>
      <c r="K64" s="56">
        <v>5.7416666666666742</v>
      </c>
      <c r="L64" s="56">
        <f t="shared" si="4"/>
        <v>4.8116666666666728</v>
      </c>
    </row>
    <row r="65" spans="1:12" x14ac:dyDescent="0.2">
      <c r="A65" s="67">
        <v>29</v>
      </c>
      <c r="B65" s="56">
        <v>4.75</v>
      </c>
      <c r="C65" s="56">
        <v>-0.1916666666666984</v>
      </c>
      <c r="D65" s="56">
        <v>2.908333333333351</v>
      </c>
      <c r="E65" s="56">
        <v>1.9999999999999751</v>
      </c>
      <c r="F65" s="56">
        <v>4.7249999999999748</v>
      </c>
      <c r="G65" s="56">
        <v>0.59999999999999964</v>
      </c>
      <c r="H65" s="56">
        <v>3.3250000000000242</v>
      </c>
      <c r="I65" s="56">
        <v>3.5749999999999993</v>
      </c>
      <c r="J65" s="56">
        <v>1.958333333333325</v>
      </c>
      <c r="K65" s="56">
        <v>3.4000000000000004</v>
      </c>
      <c r="L65" s="56">
        <f t="shared" si="4"/>
        <v>2.7049999999999947</v>
      </c>
    </row>
    <row r="66" spans="1:12" x14ac:dyDescent="0.2">
      <c r="A66" s="67">
        <v>30</v>
      </c>
      <c r="B66" s="56">
        <v>3.7916666666666501</v>
      </c>
      <c r="C66" s="56">
        <v>4.8166666666666504</v>
      </c>
      <c r="D66" s="56">
        <v>3.9416666666666735</v>
      </c>
      <c r="E66" s="56">
        <v>5.008333333333324</v>
      </c>
      <c r="F66" s="56">
        <v>6.666666666666675</v>
      </c>
      <c r="G66" s="56">
        <v>4.3500000000000005</v>
      </c>
      <c r="H66" s="56">
        <v>5.6000000000000014</v>
      </c>
      <c r="I66" s="56">
        <v>7.0999999999999757</v>
      </c>
      <c r="J66" s="56">
        <v>7.4999999999999289E-2</v>
      </c>
      <c r="K66" s="56">
        <v>5.0333333333333492</v>
      </c>
      <c r="L66" s="56">
        <f t="shared" si="4"/>
        <v>4.6383333333333301</v>
      </c>
    </row>
    <row r="67" spans="1:12" x14ac:dyDescent="0.2">
      <c r="A67" s="67">
        <v>31</v>
      </c>
      <c r="B67" s="56">
        <v>3.2833333333333243</v>
      </c>
      <c r="C67" s="56">
        <v>1.883333333333324</v>
      </c>
      <c r="D67" s="56">
        <v>3.6833333333333247</v>
      </c>
      <c r="E67" s="56">
        <v>2.6416666666666515</v>
      </c>
      <c r="F67" s="56">
        <v>4.4333333333333265</v>
      </c>
      <c r="G67" s="56">
        <v>1.9666666666666748</v>
      </c>
      <c r="H67" s="56">
        <v>4.4749999999999996</v>
      </c>
      <c r="I67" s="56">
        <v>5.0999999999999828</v>
      </c>
      <c r="J67" s="56">
        <v>9.9999999999997868E-2</v>
      </c>
      <c r="K67" s="56">
        <v>1.6666666666666501</v>
      </c>
      <c r="L67" s="56">
        <f t="shared" si="4"/>
        <v>2.9233333333333258</v>
      </c>
    </row>
    <row r="68" spans="1:12" x14ac:dyDescent="0.2">
      <c r="A68" s="67">
        <v>32</v>
      </c>
      <c r="B68" s="56">
        <v>8.0333333333333332</v>
      </c>
      <c r="C68" s="56">
        <v>5.0333333333333243</v>
      </c>
      <c r="D68" s="56">
        <v>5.1000000000000014</v>
      </c>
      <c r="E68" s="56">
        <v>4.4583333333333499</v>
      </c>
      <c r="F68" s="56">
        <v>4.7583333333333258</v>
      </c>
      <c r="G68" s="56">
        <v>3.8916666666666746</v>
      </c>
      <c r="H68" s="56">
        <v>7.3000000000000007</v>
      </c>
      <c r="I68" s="56">
        <v>6.2333333333333503</v>
      </c>
      <c r="J68" s="56">
        <v>3.5083333333333258</v>
      </c>
      <c r="K68" s="56">
        <v>4.0999999999999996</v>
      </c>
      <c r="L68" s="56">
        <f t="shared" si="4"/>
        <v>5.241666666666668</v>
      </c>
    </row>
    <row r="69" spans="1:12" x14ac:dyDescent="0.2">
      <c r="A69" s="19" t="s">
        <v>204</v>
      </c>
      <c r="B69" s="56">
        <f>AVERAGE(B39:B68)</f>
        <v>4.6258444444444455</v>
      </c>
      <c r="C69" s="56">
        <f t="shared" ref="C69:K69" si="5">AVERAGE(C39:C68)</f>
        <v>3.0169333333333297</v>
      </c>
      <c r="D69" s="56">
        <f t="shared" si="5"/>
        <v>3.8599999999999985</v>
      </c>
      <c r="E69" s="56">
        <f t="shared" si="5"/>
        <v>3.7936055555555526</v>
      </c>
      <c r="F69" s="56">
        <f t="shared" si="5"/>
        <v>4.4352722222222196</v>
      </c>
      <c r="G69" s="56">
        <f t="shared" si="5"/>
        <v>2.4944388888888875</v>
      </c>
      <c r="H69" s="56">
        <f t="shared" si="5"/>
        <v>4.9722277777777775</v>
      </c>
      <c r="I69" s="56">
        <f t="shared" si="5"/>
        <v>4.8552888888888885</v>
      </c>
      <c r="J69" s="56">
        <f t="shared" si="5"/>
        <v>2.5702722222222234</v>
      </c>
      <c r="K69" s="56">
        <f t="shared" si="5"/>
        <v>3.6663833333333335</v>
      </c>
      <c r="L69" s="27"/>
    </row>
    <row r="71" spans="1:12" x14ac:dyDescent="0.2">
      <c r="A71" s="69" t="s">
        <v>207</v>
      </c>
      <c r="B71" s="69"/>
      <c r="C71" s="69"/>
      <c r="D71" s="69"/>
    </row>
    <row r="72" spans="1:12" x14ac:dyDescent="0.2">
      <c r="A72" s="27"/>
      <c r="B72" s="27" t="s">
        <v>124</v>
      </c>
      <c r="C72" s="27" t="s">
        <v>27</v>
      </c>
      <c r="D72" s="27" t="s">
        <v>28</v>
      </c>
      <c r="E72" s="27" t="s">
        <v>30</v>
      </c>
      <c r="F72" s="27" t="s">
        <v>31</v>
      </c>
      <c r="G72" s="27" t="s">
        <v>33</v>
      </c>
      <c r="H72" s="27" t="s">
        <v>35</v>
      </c>
      <c r="I72" s="27" t="s">
        <v>36</v>
      </c>
      <c r="J72" s="27" t="s">
        <v>37</v>
      </c>
      <c r="K72" s="27" t="s">
        <v>38</v>
      </c>
      <c r="L72" s="27" t="s">
        <v>204</v>
      </c>
    </row>
    <row r="73" spans="1:12" x14ac:dyDescent="0.2">
      <c r="A73" s="66">
        <v>1</v>
      </c>
      <c r="B73" s="60">
        <v>0.99747585927262261</v>
      </c>
      <c r="C73" s="60">
        <v>0.98586288003971378</v>
      </c>
      <c r="D73" s="60">
        <v>0.89962260644538106</v>
      </c>
      <c r="E73" s="60">
        <v>0.97601504835864139</v>
      </c>
      <c r="F73" s="60">
        <v>0.86616624235918693</v>
      </c>
      <c r="G73" s="60">
        <v>0.97754907031489269</v>
      </c>
      <c r="H73" s="60">
        <v>0.95628552398551869</v>
      </c>
      <c r="I73" s="60">
        <v>0.97952361058029658</v>
      </c>
      <c r="J73" s="60">
        <v>0.91459128258228384</v>
      </c>
      <c r="K73" s="60">
        <v>0.98595127609088906</v>
      </c>
      <c r="L73" s="27"/>
    </row>
    <row r="74" spans="1:12" x14ac:dyDescent="0.2">
      <c r="A74" s="66">
        <v>2</v>
      </c>
      <c r="B74" s="56">
        <v>0.96231516044793841</v>
      </c>
      <c r="C74" s="56">
        <v>0.43961212822924256</v>
      </c>
      <c r="D74" s="56">
        <v>0.90375854214123119</v>
      </c>
      <c r="E74" s="56">
        <v>0.91455696202531278</v>
      </c>
      <c r="F74" s="56">
        <v>0.54698302954117239</v>
      </c>
      <c r="G74" s="56">
        <v>0.87237039392975679</v>
      </c>
      <c r="H74" s="56">
        <v>0.99865706591053649</v>
      </c>
      <c r="I74" s="56">
        <v>0.79968304011734337</v>
      </c>
      <c r="J74" s="56">
        <v>2.9520165677982404E-2</v>
      </c>
      <c r="K74" s="56">
        <v>0.84614921201021298</v>
      </c>
      <c r="L74" s="27"/>
    </row>
    <row r="75" spans="1:12" x14ac:dyDescent="0.2">
      <c r="A75" s="66">
        <v>3</v>
      </c>
      <c r="B75" s="56">
        <v>0.79516114749795364</v>
      </c>
      <c r="C75" s="56">
        <v>0.95985247695345299</v>
      </c>
      <c r="D75" s="56">
        <v>0.99950368340743878</v>
      </c>
      <c r="E75" s="56">
        <v>0.99999095783639103</v>
      </c>
      <c r="F75" s="56">
        <v>0.99985071702479023</v>
      </c>
      <c r="G75" s="56">
        <v>0.99274653735901708</v>
      </c>
      <c r="H75" s="56">
        <v>0.99377383286295962</v>
      </c>
      <c r="I75" s="56">
        <v>0.99988453801848165</v>
      </c>
      <c r="J75" s="56">
        <v>0.60765951950401287</v>
      </c>
      <c r="K75" s="56">
        <v>0.95322099372579439</v>
      </c>
      <c r="L75" s="27"/>
    </row>
    <row r="76" spans="1:12" x14ac:dyDescent="0.2">
      <c r="A76" s="66">
        <v>4</v>
      </c>
      <c r="B76" s="56">
        <v>0.99279029212835102</v>
      </c>
      <c r="C76" s="56">
        <v>0.82315480078380154</v>
      </c>
      <c r="D76" s="56">
        <v>0.95138451158124515</v>
      </c>
      <c r="E76" s="56">
        <v>0.96868319710264672</v>
      </c>
      <c r="F76" s="56">
        <v>0.93478416310853996</v>
      </c>
      <c r="G76" s="56">
        <v>0.96187571483034495</v>
      </c>
      <c r="H76" s="56">
        <v>0.98481236326919985</v>
      </c>
      <c r="I76" s="56">
        <v>0.98074598765790932</v>
      </c>
      <c r="J76" s="56">
        <v>0.98856958888395852</v>
      </c>
      <c r="K76" s="56">
        <v>0.99021410269401666</v>
      </c>
      <c r="L76" s="27"/>
    </row>
    <row r="77" spans="1:12" x14ac:dyDescent="0.2">
      <c r="A77" s="66">
        <v>5</v>
      </c>
      <c r="B77" s="56">
        <v>0.99412556244615014</v>
      </c>
      <c r="C77" s="56">
        <v>1</v>
      </c>
      <c r="D77" s="56">
        <v>0.91994379727809206</v>
      </c>
      <c r="E77" s="56">
        <v>0.98274495994365807</v>
      </c>
      <c r="F77" s="56">
        <v>0.98938389460065745</v>
      </c>
      <c r="G77" s="56">
        <v>0.90634437413606639</v>
      </c>
      <c r="H77" s="56">
        <v>0.9754115017272913</v>
      </c>
      <c r="I77" s="56">
        <v>0.93964255874565028</v>
      </c>
      <c r="J77" s="56">
        <v>0.9986099286475294</v>
      </c>
      <c r="K77" s="56">
        <v>0.95087153889991094</v>
      </c>
      <c r="L77" s="27"/>
    </row>
    <row r="78" spans="1:12" x14ac:dyDescent="0.2">
      <c r="A78" s="66">
        <v>6</v>
      </c>
      <c r="B78" s="56">
        <v>0.98810974605579494</v>
      </c>
      <c r="C78" s="56">
        <v>0.97087378640776811</v>
      </c>
      <c r="D78" s="56">
        <v>0.99897225077081153</v>
      </c>
      <c r="E78" s="56">
        <v>0.96765522802616077</v>
      </c>
      <c r="F78" s="56">
        <v>0.99379679929525688</v>
      </c>
      <c r="G78" s="56">
        <v>0.99288067780654521</v>
      </c>
      <c r="H78" s="56">
        <v>0.99787120808941043</v>
      </c>
      <c r="I78" s="56">
        <v>0.99410898379970836</v>
      </c>
      <c r="J78" s="56">
        <v>0.89638127559113912</v>
      </c>
      <c r="K78" s="56">
        <v>0.65753424657534232</v>
      </c>
      <c r="L78" s="27"/>
    </row>
    <row r="79" spans="1:12" x14ac:dyDescent="0.2">
      <c r="A79" s="66">
        <v>7</v>
      </c>
      <c r="B79" s="56">
        <v>0.97464694229663207</v>
      </c>
      <c r="C79" s="56">
        <v>0.29397394136807775</v>
      </c>
      <c r="D79" s="56">
        <v>0.99999680498932897</v>
      </c>
      <c r="E79" s="56">
        <v>0.99814178085655059</v>
      </c>
      <c r="F79" s="56">
        <v>0.99725274725274726</v>
      </c>
      <c r="G79" s="56">
        <v>0.60483870967741493</v>
      </c>
      <c r="H79" s="56">
        <v>0.998417095370004</v>
      </c>
      <c r="I79" s="56">
        <v>0.99825006180529618</v>
      </c>
      <c r="J79" s="56">
        <v>0.76561807709348362</v>
      </c>
      <c r="K79" s="56">
        <v>0.37977050437895177</v>
      </c>
      <c r="L79" s="27"/>
    </row>
    <row r="80" spans="1:12" x14ac:dyDescent="0.2">
      <c r="A80" s="66">
        <v>8</v>
      </c>
      <c r="B80" s="56">
        <v>0.98027663993471859</v>
      </c>
      <c r="C80" s="56">
        <v>0.83620378578096466</v>
      </c>
      <c r="D80" s="56">
        <v>0.98848483793475561</v>
      </c>
      <c r="E80" s="56">
        <v>0.9788762966686464</v>
      </c>
      <c r="F80" s="56">
        <v>0.99113975837892443</v>
      </c>
      <c r="G80" s="56">
        <v>0.99110051340645333</v>
      </c>
      <c r="H80" s="56">
        <v>0.99204845958316168</v>
      </c>
      <c r="I80" s="56">
        <v>0.99306953057620384</v>
      </c>
      <c r="J80" s="56">
        <v>0.9640490804506413</v>
      </c>
      <c r="K80" s="56">
        <v>0.9979914723001625</v>
      </c>
      <c r="L80" s="27"/>
    </row>
    <row r="81" spans="1:12" x14ac:dyDescent="0.2">
      <c r="A81" s="66">
        <v>9</v>
      </c>
      <c r="B81" s="56">
        <v>0.97858529381326465</v>
      </c>
      <c r="C81" s="56">
        <v>0.90943431531921659</v>
      </c>
      <c r="D81" s="56">
        <v>0.97715707626860004</v>
      </c>
      <c r="E81" s="56">
        <v>0.91804842305409129</v>
      </c>
      <c r="F81" s="56">
        <v>0.89057175312380776</v>
      </c>
      <c r="G81" s="56">
        <v>0.98726452639957363</v>
      </c>
      <c r="H81" s="56">
        <v>0.99875207986688885</v>
      </c>
      <c r="I81" s="56">
        <v>0.99569579709718459</v>
      </c>
      <c r="J81" s="56">
        <v>0.73823814353400941</v>
      </c>
      <c r="K81" s="56">
        <v>0.92100851173587805</v>
      </c>
      <c r="L81" s="27"/>
    </row>
    <row r="82" spans="1:12" x14ac:dyDescent="0.2">
      <c r="A82" s="66">
        <v>10</v>
      </c>
      <c r="B82" s="56">
        <v>0.98648892091515161</v>
      </c>
      <c r="C82" s="56">
        <v>0.67619382340937184</v>
      </c>
      <c r="D82" s="56">
        <v>0.99531959244900692</v>
      </c>
      <c r="E82" s="56">
        <v>0.92742147456958868</v>
      </c>
      <c r="F82" s="56">
        <v>0.87277681071671831</v>
      </c>
      <c r="G82" s="56">
        <v>0.90013315579227182</v>
      </c>
      <c r="H82" s="56">
        <v>0.97004889975550213</v>
      </c>
      <c r="I82" s="56">
        <v>0.94310024733764442</v>
      </c>
      <c r="J82" s="56">
        <v>0.95728929384966022</v>
      </c>
      <c r="K82" s="56">
        <v>0.94148160155616711</v>
      </c>
      <c r="L82" s="27"/>
    </row>
    <row r="83" spans="1:12" x14ac:dyDescent="0.2">
      <c r="A83" s="66">
        <v>11</v>
      </c>
      <c r="B83" s="56">
        <v>0.99999606367400917</v>
      </c>
      <c r="C83" s="56">
        <v>0.99576122844398285</v>
      </c>
      <c r="D83" s="56">
        <v>0.98624554253693264</v>
      </c>
      <c r="E83" s="56">
        <v>0.9980080385662583</v>
      </c>
      <c r="F83" s="56">
        <v>0.96766392034545667</v>
      </c>
      <c r="G83" s="56">
        <v>0.94638840421282722</v>
      </c>
      <c r="H83" s="56">
        <v>0.99709814039273004</v>
      </c>
      <c r="I83" s="56">
        <v>0.9740440348122501</v>
      </c>
      <c r="J83" s="56">
        <v>0.44879041821487425</v>
      </c>
      <c r="K83" s="56">
        <v>0.99718018069862435</v>
      </c>
      <c r="L83" s="27"/>
    </row>
    <row r="84" spans="1:12" x14ac:dyDescent="0.2">
      <c r="A84" s="66">
        <v>12</v>
      </c>
      <c r="B84" s="56">
        <v>0.90805298764324982</v>
      </c>
      <c r="C84" s="56">
        <v>0.9553904965203257</v>
      </c>
      <c r="D84" s="56">
        <v>0.92671644446484946</v>
      </c>
      <c r="E84" s="56">
        <v>0.97294864045784402</v>
      </c>
      <c r="F84" s="56">
        <v>0.90473359470402548</v>
      </c>
      <c r="G84" s="56">
        <v>0.98016744441394388</v>
      </c>
      <c r="H84" s="56">
        <v>0.9920526915857002</v>
      </c>
      <c r="I84" s="56">
        <v>0.99655230868775269</v>
      </c>
      <c r="J84" s="56">
        <v>0.86181899708541976</v>
      </c>
      <c r="K84" s="56">
        <v>0.99853159118410895</v>
      </c>
      <c r="L84" s="27"/>
    </row>
    <row r="85" spans="1:12" x14ac:dyDescent="0.2">
      <c r="A85" s="66">
        <v>14</v>
      </c>
      <c r="B85" s="56">
        <v>0.99253339062228574</v>
      </c>
      <c r="C85" s="56">
        <v>0.96459193242786312</v>
      </c>
      <c r="D85" s="56">
        <v>0.99758053563370463</v>
      </c>
      <c r="E85" s="56">
        <v>0.99880273141653786</v>
      </c>
      <c r="F85" s="56">
        <v>0.97296590799918792</v>
      </c>
      <c r="G85" s="56">
        <v>0.98786402517491634</v>
      </c>
      <c r="H85" s="56">
        <v>0.96993477449250698</v>
      </c>
      <c r="I85" s="56">
        <v>0.99808629773427104</v>
      </c>
      <c r="J85" s="56">
        <v>0.99991925838829676</v>
      </c>
      <c r="K85" s="56">
        <v>0.97970893200175335</v>
      </c>
      <c r="L85" s="27"/>
    </row>
    <row r="86" spans="1:12" x14ac:dyDescent="0.2">
      <c r="A86" s="66">
        <v>15</v>
      </c>
      <c r="B86" s="56">
        <v>0.95925657231389583</v>
      </c>
      <c r="C86" s="56">
        <v>0.80929328810661705</v>
      </c>
      <c r="D86" s="56">
        <v>0.9856674694989539</v>
      </c>
      <c r="E86" s="56">
        <v>0.97004889975550224</v>
      </c>
      <c r="F86" s="56">
        <v>0.93057246088995305</v>
      </c>
      <c r="G86" s="56">
        <v>0.94230769230768929</v>
      </c>
      <c r="H86" s="56">
        <v>0.89971820392853841</v>
      </c>
      <c r="I86" s="56">
        <v>0.80205320994794682</v>
      </c>
      <c r="J86" s="56">
        <v>0.99478989780480953</v>
      </c>
      <c r="K86" s="56">
        <v>0.98185530452951919</v>
      </c>
      <c r="L86" s="27"/>
    </row>
    <row r="87" spans="1:12" x14ac:dyDescent="0.2">
      <c r="A87" s="66">
        <v>16</v>
      </c>
      <c r="B87" s="56">
        <v>0.99068639713664441</v>
      </c>
      <c r="C87" s="56">
        <v>0.44145050522724993</v>
      </c>
      <c r="D87" s="56">
        <v>0.87096774193548543</v>
      </c>
      <c r="E87" s="56">
        <v>0.93508525040124901</v>
      </c>
      <c r="F87" s="56">
        <v>0.90547200487754909</v>
      </c>
      <c r="G87" s="56">
        <v>0.90295047578512744</v>
      </c>
      <c r="H87" s="56">
        <v>0.96228511740796507</v>
      </c>
      <c r="I87" s="56">
        <v>0.9222908299237994</v>
      </c>
      <c r="J87" s="56">
        <v>0.66264326013879082</v>
      </c>
      <c r="K87" s="56">
        <v>0.98138715272997767</v>
      </c>
      <c r="L87" s="27"/>
    </row>
    <row r="88" spans="1:12" x14ac:dyDescent="0.2">
      <c r="A88" s="66">
        <v>17</v>
      </c>
      <c r="B88" s="56">
        <v>0.90646191688161049</v>
      </c>
      <c r="C88" s="56">
        <v>0.90416070333264675</v>
      </c>
      <c r="D88" s="56">
        <v>0.76499388004896263</v>
      </c>
      <c r="E88" s="56">
        <v>0.60415268200403038</v>
      </c>
      <c r="F88" s="56">
        <v>0.99874478059277128</v>
      </c>
      <c r="G88" s="56">
        <v>1.6594960049170993E-2</v>
      </c>
      <c r="H88" s="56">
        <v>0.98910081743869438</v>
      </c>
      <c r="I88" s="56">
        <v>0.98684210526315852</v>
      </c>
      <c r="J88" s="56">
        <v>0.96232776163526368</v>
      </c>
      <c r="K88" s="56">
        <v>0.67367578273144813</v>
      </c>
      <c r="L88" s="27"/>
    </row>
    <row r="89" spans="1:12" x14ac:dyDescent="0.2">
      <c r="A89" s="66">
        <v>18</v>
      </c>
      <c r="B89" s="56">
        <v>0.98419203747072648</v>
      </c>
      <c r="C89" s="56">
        <v>0.98294878235299832</v>
      </c>
      <c r="D89" s="56">
        <v>0.98805751440086675</v>
      </c>
      <c r="E89" s="56">
        <v>0.99799316421560957</v>
      </c>
      <c r="F89" s="56">
        <v>0.99757677661836719</v>
      </c>
      <c r="G89" s="56">
        <v>0.98860799520687048</v>
      </c>
      <c r="H89" s="56">
        <v>0.99293385310262139</v>
      </c>
      <c r="I89" s="56">
        <v>0.99207442743672347</v>
      </c>
      <c r="J89" s="56">
        <v>0.99638249630476572</v>
      </c>
      <c r="K89" s="56">
        <v>0.9941606976019931</v>
      </c>
      <c r="L89" s="27"/>
    </row>
    <row r="90" spans="1:12" x14ac:dyDescent="0.2">
      <c r="A90" s="66">
        <v>19</v>
      </c>
      <c r="B90" s="56">
        <v>0.95034741312826565</v>
      </c>
      <c r="C90" s="56">
        <v>0.96288935157001265</v>
      </c>
      <c r="D90" s="56">
        <v>0.99852071005917153</v>
      </c>
      <c r="E90" s="56">
        <v>0.99897981391805857</v>
      </c>
      <c r="F90" s="56">
        <v>0.96650697507544869</v>
      </c>
      <c r="G90" s="56">
        <v>0.99362007348869985</v>
      </c>
      <c r="H90" s="56">
        <v>0.99576212825918808</v>
      </c>
      <c r="I90" s="56">
        <v>0.94104515155326374</v>
      </c>
      <c r="J90" s="56">
        <v>0.78880490487445654</v>
      </c>
      <c r="K90" s="56">
        <v>0.52552727798549981</v>
      </c>
      <c r="L90" s="27"/>
    </row>
    <row r="91" spans="1:12" x14ac:dyDescent="0.2">
      <c r="A91" s="66">
        <v>20</v>
      </c>
      <c r="B91" s="56">
        <v>0.35486255746421935</v>
      </c>
      <c r="C91" s="56">
        <v>0.96894899687869174</v>
      </c>
      <c r="D91" s="56">
        <v>0.97177172143981982</v>
      </c>
      <c r="E91" s="56">
        <v>0.99818468908772573</v>
      </c>
      <c r="F91" s="56">
        <v>0.99891892768437007</v>
      </c>
      <c r="G91" s="56">
        <v>0.94650655021834107</v>
      </c>
      <c r="H91" s="56">
        <v>0.99934523232127248</v>
      </c>
      <c r="I91" s="56">
        <v>0.92522807463682966</v>
      </c>
      <c r="J91" s="56">
        <v>0.98869801084991016</v>
      </c>
      <c r="K91" s="56">
        <v>0.96798032755657337</v>
      </c>
      <c r="L91" s="27"/>
    </row>
    <row r="92" spans="1:12" x14ac:dyDescent="0.2">
      <c r="A92" s="66">
        <v>21</v>
      </c>
      <c r="B92" s="56">
        <v>0.99823764903832202</v>
      </c>
      <c r="C92" s="56">
        <v>0.87280640789519959</v>
      </c>
      <c r="D92" s="56">
        <v>0.60543016201987232</v>
      </c>
      <c r="E92" s="56">
        <v>0.81425926591652786</v>
      </c>
      <c r="F92" s="56">
        <v>0.64006652384711571</v>
      </c>
      <c r="G92" s="56">
        <v>0.8592764935454934</v>
      </c>
      <c r="H92" s="56">
        <v>0.9439871837834497</v>
      </c>
      <c r="I92" s="56">
        <v>0.95584640456305037</v>
      </c>
      <c r="J92" s="56">
        <v>0.69262295081967307</v>
      </c>
      <c r="K92" s="56">
        <v>0.93822393822394001</v>
      </c>
      <c r="L92" s="27"/>
    </row>
    <row r="93" spans="1:12" x14ac:dyDescent="0.2">
      <c r="A93" s="66">
        <v>22</v>
      </c>
      <c r="B93" s="56">
        <v>0.9783525285440664</v>
      </c>
      <c r="C93" s="56">
        <v>0.99974887763678455</v>
      </c>
      <c r="D93" s="56">
        <v>0.80992295619917043</v>
      </c>
      <c r="E93" s="56">
        <v>0.92189992443959501</v>
      </c>
      <c r="F93" s="56">
        <v>0.92076954125100574</v>
      </c>
      <c r="G93" s="56">
        <v>0.81451954880841715</v>
      </c>
      <c r="H93" s="56">
        <v>0.99895360131012212</v>
      </c>
      <c r="I93" s="56">
        <v>0.97974713587120366</v>
      </c>
      <c r="J93" s="56">
        <v>2.8647376134203664E-2</v>
      </c>
      <c r="K93" s="56">
        <v>0.74799466670469572</v>
      </c>
      <c r="L93" s="27"/>
    </row>
    <row r="94" spans="1:12" x14ac:dyDescent="0.2">
      <c r="A94" s="66">
        <v>23</v>
      </c>
      <c r="B94" s="56">
        <v>0.49810252781887182</v>
      </c>
      <c r="C94" s="56">
        <v>0.99895784142905975</v>
      </c>
      <c r="D94" s="56">
        <v>0.96428571428571319</v>
      </c>
      <c r="E94" s="56">
        <v>0.97370278133152499</v>
      </c>
      <c r="F94" s="56">
        <v>0.92012810796274191</v>
      </c>
      <c r="G94" s="56">
        <v>0.98905038550417967</v>
      </c>
      <c r="H94" s="56">
        <v>0.99791459270193283</v>
      </c>
      <c r="I94" s="56">
        <v>0.91065554940637694</v>
      </c>
      <c r="J94" s="56">
        <v>0.33306300153662277</v>
      </c>
      <c r="K94" s="56">
        <v>0.3503907334142361</v>
      </c>
      <c r="L94" s="27"/>
    </row>
    <row r="95" spans="1:12" x14ac:dyDescent="0.2">
      <c r="A95" s="66">
        <v>24</v>
      </c>
      <c r="B95" s="56">
        <v>0.98396785222344185</v>
      </c>
      <c r="C95" s="56">
        <v>0.21794553718516604</v>
      </c>
      <c r="D95" s="56">
        <v>0.91575426382217318</v>
      </c>
      <c r="E95" s="56">
        <v>0.9474726964475817</v>
      </c>
      <c r="F95" s="56">
        <v>0.89285714285714257</v>
      </c>
      <c r="G95" s="56">
        <v>0.83347788378143772</v>
      </c>
      <c r="H95" s="56">
        <v>0.98268922837235428</v>
      </c>
      <c r="I95" s="56">
        <v>0.99886242392615787</v>
      </c>
      <c r="J95" s="56">
        <v>0.99811230124170602</v>
      </c>
      <c r="K95" s="56">
        <v>0.95121172234911266</v>
      </c>
      <c r="L95" s="27"/>
    </row>
    <row r="96" spans="1:12" x14ac:dyDescent="0.2">
      <c r="A96" s="66">
        <v>26</v>
      </c>
      <c r="B96" s="56">
        <v>0.58085770027681749</v>
      </c>
      <c r="C96" s="56">
        <v>0.91515672027482975</v>
      </c>
      <c r="D96" s="56">
        <v>0.80487400197092185</v>
      </c>
      <c r="E96" s="56">
        <v>0.98376292790541975</v>
      </c>
      <c r="F96" s="56">
        <v>0.69684602848059474</v>
      </c>
      <c r="G96" s="56">
        <v>0.94619168281413701</v>
      </c>
      <c r="H96" s="56">
        <v>0.99642318720624312</v>
      </c>
      <c r="I96" s="56">
        <v>0.99989434852660208</v>
      </c>
      <c r="J96" s="56">
        <v>0.70641797829422437</v>
      </c>
      <c r="K96" s="56">
        <v>0.96561197934223919</v>
      </c>
      <c r="L96" s="27"/>
    </row>
    <row r="97" spans="1:12" x14ac:dyDescent="0.2">
      <c r="A97" s="66">
        <v>27</v>
      </c>
      <c r="B97" s="56">
        <v>0.97886473113432693</v>
      </c>
      <c r="C97" s="56">
        <v>0.99699808762860331</v>
      </c>
      <c r="D97" s="56">
        <v>0.99324324324324309</v>
      </c>
      <c r="E97" s="56">
        <v>0.65239822920480095</v>
      </c>
      <c r="F97" s="56">
        <v>0.97119701276367065</v>
      </c>
      <c r="G97" s="56">
        <v>0.99157981118577077</v>
      </c>
      <c r="H97" s="56">
        <v>0.9897664600947802</v>
      </c>
      <c r="I97" s="56">
        <v>0.96574217312335897</v>
      </c>
      <c r="J97" s="56">
        <v>0.9996243442001298</v>
      </c>
      <c r="K97" s="56">
        <v>0.91143360375278282</v>
      </c>
      <c r="L97" s="27"/>
    </row>
    <row r="98" spans="1:12" x14ac:dyDescent="0.2">
      <c r="A98" s="66">
        <v>28</v>
      </c>
      <c r="B98" s="56">
        <v>0.93835043593747169</v>
      </c>
      <c r="C98" s="56">
        <v>0.99513994653365956</v>
      </c>
      <c r="D98" s="56">
        <v>0.92952478732766175</v>
      </c>
      <c r="E98" s="56">
        <v>0.99239425565830308</v>
      </c>
      <c r="F98" s="56">
        <v>0.99919680847533032</v>
      </c>
      <c r="G98" s="56">
        <v>0.96951647768508864</v>
      </c>
      <c r="H98" s="56">
        <v>0.95235419186738401</v>
      </c>
      <c r="I98" s="56">
        <v>0.99905070049843425</v>
      </c>
      <c r="J98" s="56">
        <v>0.99734112683484233</v>
      </c>
      <c r="K98" s="56">
        <v>0.95828118565649478</v>
      </c>
      <c r="L98" s="27"/>
    </row>
    <row r="99" spans="1:12" x14ac:dyDescent="0.2">
      <c r="A99" s="66">
        <v>29</v>
      </c>
      <c r="B99" s="56">
        <v>0.94243480211479691</v>
      </c>
      <c r="C99" s="56">
        <v>5.9941984317655626E-3</v>
      </c>
      <c r="D99" s="56">
        <v>0.90922505001442977</v>
      </c>
      <c r="E99" s="56">
        <v>0.92307692307692468</v>
      </c>
      <c r="F99" s="56">
        <v>0.95426400921349097</v>
      </c>
      <c r="G99" s="56">
        <v>0.60864120225424434</v>
      </c>
      <c r="H99" s="56">
        <v>0.91473098344454351</v>
      </c>
      <c r="I99" s="56">
        <v>0.98391689892862577</v>
      </c>
      <c r="J99" s="56">
        <v>0.74680856818305041</v>
      </c>
      <c r="K99" s="56">
        <v>0.95007191288267945</v>
      </c>
      <c r="L99" s="27"/>
    </row>
    <row r="100" spans="1:12" x14ac:dyDescent="0.2">
      <c r="A100" s="66">
        <v>30</v>
      </c>
      <c r="B100" s="56">
        <v>0.97149225715626675</v>
      </c>
      <c r="C100" s="56">
        <v>0.99396629694863536</v>
      </c>
      <c r="D100" s="56">
        <v>0.92516775193114198</v>
      </c>
      <c r="E100" s="56">
        <v>0.98440991892903285</v>
      </c>
      <c r="F100" s="56">
        <v>0.96548200683480834</v>
      </c>
      <c r="G100" s="56">
        <v>0.98791470683495819</v>
      </c>
      <c r="H100" s="56">
        <v>0.99457034037417325</v>
      </c>
      <c r="I100" s="56">
        <v>0.99845764200788956</v>
      </c>
      <c r="J100" s="56">
        <v>1.066856330014206E-3</v>
      </c>
      <c r="K100" s="56">
        <v>0.76737454986032794</v>
      </c>
      <c r="L100" s="27"/>
    </row>
    <row r="101" spans="1:12" x14ac:dyDescent="0.2">
      <c r="A101" s="66">
        <v>31</v>
      </c>
      <c r="B101" s="56">
        <v>0.99986259371538022</v>
      </c>
      <c r="C101" s="56">
        <v>0.49169533295681767</v>
      </c>
      <c r="D101" s="56">
        <v>0.98048702146026223</v>
      </c>
      <c r="E101" s="56">
        <v>0.97869998831275051</v>
      </c>
      <c r="F101" s="56">
        <v>0.99426210695432626</v>
      </c>
      <c r="G101" s="56">
        <v>0.77222561144694934</v>
      </c>
      <c r="H101" s="56">
        <v>0.82727410082124042</v>
      </c>
      <c r="I101" s="56">
        <v>0.99987186058431565</v>
      </c>
      <c r="J101" s="56">
        <v>6.7567567567564605E-3</v>
      </c>
      <c r="K101" s="56">
        <v>0.92589734884725061</v>
      </c>
      <c r="L101" s="27"/>
    </row>
    <row r="102" spans="1:12" x14ac:dyDescent="0.2">
      <c r="A102" s="66">
        <v>32</v>
      </c>
      <c r="B102" s="56">
        <v>0.98413460452296564</v>
      </c>
      <c r="C102" s="56">
        <v>0.9782478119100747</v>
      </c>
      <c r="D102" s="56">
        <v>0.9961382567899657</v>
      </c>
      <c r="E102" s="56">
        <v>0.99314252536421244</v>
      </c>
      <c r="F102" s="56">
        <v>0.99963106192845275</v>
      </c>
      <c r="G102" s="56">
        <v>0.99743729685889804</v>
      </c>
      <c r="H102" s="56">
        <v>0.99664743327768801</v>
      </c>
      <c r="I102" s="56">
        <v>0.99003192144446373</v>
      </c>
      <c r="J102" s="56">
        <v>0.96094749625902887</v>
      </c>
      <c r="K102" s="56">
        <v>0.99995042879095797</v>
      </c>
      <c r="L102" s="27"/>
    </row>
    <row r="103" spans="1:12" x14ac:dyDescent="0.2">
      <c r="A103" s="27" t="s">
        <v>204</v>
      </c>
      <c r="B103" s="56">
        <f>AVERAGE(B73:B102)</f>
        <v>0.91836741945420719</v>
      </c>
      <c r="C103" s="56">
        <f t="shared" ref="C103:K103" si="6">AVERAGE(C73:C102)</f>
        <v>0.81157514273275311</v>
      </c>
      <c r="D103" s="56">
        <f t="shared" si="6"/>
        <v>0.93195728241163978</v>
      </c>
      <c r="E103" s="56">
        <f t="shared" si="6"/>
        <v>0.94238525582837274</v>
      </c>
      <c r="F103" s="56">
        <f t="shared" si="6"/>
        <v>0.92268538715858717</v>
      </c>
      <c r="G103" s="56">
        <f t="shared" si="6"/>
        <v>0.88873141317431659</v>
      </c>
      <c r="H103" s="56">
        <f t="shared" si="6"/>
        <v>0.9753206764201201</v>
      </c>
      <c r="I103" s="56">
        <f t="shared" si="6"/>
        <v>0.9647999284870733</v>
      </c>
      <c r="J103" s="56">
        <f t="shared" si="6"/>
        <v>0.73453700392338439</v>
      </c>
      <c r="K103" s="56">
        <f t="shared" si="6"/>
        <v>0.87302142589371801</v>
      </c>
      <c r="L103" s="27"/>
    </row>
  </sheetData>
  <mergeCells count="6">
    <mergeCell ref="A71:D71"/>
    <mergeCell ref="L2:L3"/>
    <mergeCell ref="W2:W3"/>
    <mergeCell ref="AH2:AH3"/>
    <mergeCell ref="A37:D37"/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301C-07DD-324B-87A2-0ACBD7788782}">
  <dimension ref="A1:V46"/>
  <sheetViews>
    <sheetView topLeftCell="F1" workbookViewId="0">
      <selection activeCell="R52" sqref="R52"/>
    </sheetView>
  </sheetViews>
  <sheetFormatPr baseColWidth="10" defaultRowHeight="16" x14ac:dyDescent="0.2"/>
  <cols>
    <col min="2" max="2" width="11.6640625" bestFit="1" customWidth="1"/>
    <col min="7" max="12" width="11.6640625" bestFit="1" customWidth="1"/>
    <col min="17" max="22" width="13.6640625" bestFit="1" customWidth="1"/>
  </cols>
  <sheetData>
    <row r="1" spans="1:22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5" t="s">
        <v>13</v>
      </c>
      <c r="O1" s="5" t="s">
        <v>14</v>
      </c>
      <c r="P1" s="5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</row>
    <row r="2" spans="1:22" x14ac:dyDescent="0.2">
      <c r="A2" s="7">
        <v>1</v>
      </c>
      <c r="B2" s="7">
        <v>11</v>
      </c>
      <c r="C2" s="7">
        <v>2</v>
      </c>
      <c r="D2" s="8">
        <v>1</v>
      </c>
      <c r="E2" s="8">
        <v>3</v>
      </c>
      <c r="F2" s="8">
        <v>2</v>
      </c>
      <c r="G2" s="9">
        <v>3</v>
      </c>
      <c r="H2" s="9">
        <v>5</v>
      </c>
      <c r="I2" s="9">
        <v>3</v>
      </c>
      <c r="J2" s="9">
        <v>2</v>
      </c>
      <c r="K2" s="9">
        <v>5</v>
      </c>
      <c r="L2" s="9">
        <v>5</v>
      </c>
      <c r="M2" s="10">
        <v>4</v>
      </c>
      <c r="N2" s="11">
        <v>1</v>
      </c>
      <c r="O2" s="11">
        <v>1</v>
      </c>
      <c r="P2" s="11">
        <v>1</v>
      </c>
      <c r="Q2" s="12">
        <f t="shared" ref="Q2:Q43" si="0">AVERAGE(G2:L2)</f>
        <v>3.8333333333333335</v>
      </c>
      <c r="R2" s="12">
        <f t="shared" ref="R2:R43" si="1">STDEV(G2:L2)</f>
        <v>1.3291601358251253</v>
      </c>
      <c r="S2" s="12">
        <f t="shared" ref="S2:S43" si="2">AVERAGE(H2:I2)</f>
        <v>4</v>
      </c>
      <c r="T2" s="12">
        <f t="shared" ref="T2:T43" si="3">STDEV(H2:I2)</f>
        <v>1.4142135623730951</v>
      </c>
      <c r="U2" s="12">
        <f t="shared" ref="U2:U43" si="4">AVERAGE(G2,J2:L2)</f>
        <v>3.75</v>
      </c>
      <c r="V2" s="12">
        <f t="shared" ref="V2:V43" si="5">STDEV(G2,J2:L2)</f>
        <v>1.5</v>
      </c>
    </row>
    <row r="3" spans="1:22" x14ac:dyDescent="0.2">
      <c r="A3" s="7">
        <v>2</v>
      </c>
      <c r="B3" s="7">
        <v>3</v>
      </c>
      <c r="C3" s="7">
        <v>2</v>
      </c>
      <c r="D3" s="8">
        <v>1</v>
      </c>
      <c r="E3" s="8">
        <v>3</v>
      </c>
      <c r="F3" s="8">
        <v>2</v>
      </c>
      <c r="G3" s="9">
        <v>4</v>
      </c>
      <c r="H3" s="9">
        <v>5</v>
      </c>
      <c r="I3" s="9">
        <v>4</v>
      </c>
      <c r="J3" s="9">
        <v>4</v>
      </c>
      <c r="K3" s="9">
        <v>1</v>
      </c>
      <c r="L3" s="9">
        <v>4</v>
      </c>
      <c r="M3" s="10">
        <v>7</v>
      </c>
      <c r="N3" s="11">
        <v>1</v>
      </c>
      <c r="O3" s="11">
        <v>1</v>
      </c>
      <c r="P3" s="11">
        <v>1</v>
      </c>
      <c r="Q3" s="12">
        <f t="shared" si="0"/>
        <v>3.6666666666666665</v>
      </c>
      <c r="R3" s="12">
        <f t="shared" si="1"/>
        <v>1.3662601021279461</v>
      </c>
      <c r="S3" s="12">
        <f t="shared" si="2"/>
        <v>4.5</v>
      </c>
      <c r="T3" s="12">
        <f t="shared" si="3"/>
        <v>0.70710678118654757</v>
      </c>
      <c r="U3" s="12">
        <f t="shared" si="4"/>
        <v>3.25</v>
      </c>
      <c r="V3" s="12">
        <f t="shared" si="5"/>
        <v>1.5</v>
      </c>
    </row>
    <row r="4" spans="1:22" x14ac:dyDescent="0.2">
      <c r="A4" s="7">
        <v>3</v>
      </c>
      <c r="B4" s="7">
        <v>4</v>
      </c>
      <c r="C4" s="7">
        <v>2</v>
      </c>
      <c r="D4" s="8">
        <v>1</v>
      </c>
      <c r="E4" s="8">
        <v>3</v>
      </c>
      <c r="F4" s="8">
        <v>2</v>
      </c>
      <c r="G4" s="9">
        <v>4</v>
      </c>
      <c r="H4" s="9">
        <v>4</v>
      </c>
      <c r="I4" s="9">
        <v>1</v>
      </c>
      <c r="J4" s="9">
        <v>5</v>
      </c>
      <c r="K4" s="9">
        <v>5</v>
      </c>
      <c r="L4" s="9">
        <v>5</v>
      </c>
      <c r="M4" s="10">
        <v>6</v>
      </c>
      <c r="N4" s="11">
        <v>2</v>
      </c>
      <c r="O4" s="11">
        <v>1</v>
      </c>
      <c r="P4" s="11">
        <v>1</v>
      </c>
      <c r="Q4" s="12">
        <f t="shared" si="0"/>
        <v>4</v>
      </c>
      <c r="R4" s="12">
        <f t="shared" si="1"/>
        <v>1.5491933384829668</v>
      </c>
      <c r="S4" s="12">
        <f t="shared" si="2"/>
        <v>2.5</v>
      </c>
      <c r="T4" s="12">
        <f t="shared" si="3"/>
        <v>2.1213203435596424</v>
      </c>
      <c r="U4" s="12">
        <f t="shared" si="4"/>
        <v>4.75</v>
      </c>
      <c r="V4" s="12">
        <f t="shared" si="5"/>
        <v>0.5</v>
      </c>
    </row>
    <row r="5" spans="1:22" x14ac:dyDescent="0.2">
      <c r="A5" s="7">
        <v>4</v>
      </c>
      <c r="B5" s="7">
        <v>3</v>
      </c>
      <c r="C5" s="7">
        <v>1</v>
      </c>
      <c r="D5" s="8">
        <v>1</v>
      </c>
      <c r="E5" s="8">
        <v>3</v>
      </c>
      <c r="F5" s="8">
        <v>2</v>
      </c>
      <c r="G5" s="9">
        <v>1</v>
      </c>
      <c r="H5" s="9">
        <v>2</v>
      </c>
      <c r="I5" s="9">
        <v>3</v>
      </c>
      <c r="J5" s="9">
        <v>1</v>
      </c>
      <c r="K5" s="9">
        <v>1</v>
      </c>
      <c r="L5" s="9">
        <v>1</v>
      </c>
      <c r="M5" s="10">
        <v>10</v>
      </c>
      <c r="N5" s="11">
        <v>1</v>
      </c>
      <c r="O5" s="11">
        <v>1</v>
      </c>
      <c r="P5" s="11">
        <v>1</v>
      </c>
      <c r="Q5" s="12">
        <f t="shared" si="0"/>
        <v>1.5</v>
      </c>
      <c r="R5" s="12">
        <f t="shared" si="1"/>
        <v>0.83666002653407556</v>
      </c>
      <c r="S5" s="12">
        <f t="shared" si="2"/>
        <v>2.5</v>
      </c>
      <c r="T5" s="12">
        <f t="shared" si="3"/>
        <v>0.70710678118654757</v>
      </c>
      <c r="U5" s="12">
        <f t="shared" si="4"/>
        <v>1</v>
      </c>
      <c r="V5" s="12">
        <f t="shared" si="5"/>
        <v>0</v>
      </c>
    </row>
    <row r="6" spans="1:22" x14ac:dyDescent="0.2">
      <c r="A6" s="7">
        <v>5</v>
      </c>
      <c r="B6" s="7">
        <v>3</v>
      </c>
      <c r="C6" s="7">
        <v>1</v>
      </c>
      <c r="D6" s="8">
        <v>1</v>
      </c>
      <c r="E6" s="8">
        <v>3</v>
      </c>
      <c r="F6" s="8">
        <v>2</v>
      </c>
      <c r="G6" s="9">
        <v>2</v>
      </c>
      <c r="H6" s="9">
        <v>3</v>
      </c>
      <c r="I6" s="9">
        <v>3</v>
      </c>
      <c r="J6" s="9">
        <v>1</v>
      </c>
      <c r="K6" s="9">
        <v>1</v>
      </c>
      <c r="L6" s="9">
        <v>1</v>
      </c>
      <c r="M6" s="10">
        <v>10</v>
      </c>
      <c r="N6" s="11">
        <v>1</v>
      </c>
      <c r="O6" s="11">
        <v>1</v>
      </c>
      <c r="P6" s="11">
        <v>1</v>
      </c>
      <c r="Q6" s="12">
        <f t="shared" si="0"/>
        <v>1.8333333333333333</v>
      </c>
      <c r="R6" s="12">
        <f t="shared" si="1"/>
        <v>0.9831920802501749</v>
      </c>
      <c r="S6" s="12">
        <f t="shared" si="2"/>
        <v>3</v>
      </c>
      <c r="T6" s="12">
        <f t="shared" si="3"/>
        <v>0</v>
      </c>
      <c r="U6" s="12">
        <f t="shared" si="4"/>
        <v>1.25</v>
      </c>
      <c r="V6" s="12">
        <f t="shared" si="5"/>
        <v>0.5</v>
      </c>
    </row>
    <row r="7" spans="1:22" x14ac:dyDescent="0.2">
      <c r="A7" s="7">
        <v>6</v>
      </c>
      <c r="B7" s="7">
        <v>6</v>
      </c>
      <c r="C7" s="7">
        <v>2</v>
      </c>
      <c r="D7" s="8">
        <v>2</v>
      </c>
      <c r="E7" s="8">
        <v>1</v>
      </c>
      <c r="F7" s="8">
        <v>2</v>
      </c>
      <c r="G7" s="9">
        <v>4</v>
      </c>
      <c r="H7" s="9">
        <v>2</v>
      </c>
      <c r="I7" s="9">
        <v>1</v>
      </c>
      <c r="J7" s="9">
        <v>4</v>
      </c>
      <c r="K7" s="9">
        <v>3</v>
      </c>
      <c r="L7" s="9">
        <v>5</v>
      </c>
      <c r="M7" s="10">
        <v>6</v>
      </c>
      <c r="N7" s="11">
        <v>1</v>
      </c>
      <c r="O7" s="11">
        <v>2</v>
      </c>
      <c r="P7" s="11">
        <v>1</v>
      </c>
      <c r="Q7" s="12">
        <f t="shared" si="0"/>
        <v>3.1666666666666665</v>
      </c>
      <c r="R7" s="12">
        <f t="shared" si="1"/>
        <v>1.4719601443879746</v>
      </c>
      <c r="S7" s="12">
        <f t="shared" si="2"/>
        <v>1.5</v>
      </c>
      <c r="T7" s="12">
        <f t="shared" si="3"/>
        <v>0.70710678118654757</v>
      </c>
      <c r="U7" s="12">
        <f t="shared" si="4"/>
        <v>4</v>
      </c>
      <c r="V7" s="12">
        <f t="shared" si="5"/>
        <v>0.81649658092772603</v>
      </c>
    </row>
    <row r="8" spans="1:22" x14ac:dyDescent="0.2">
      <c r="A8" s="7">
        <v>7</v>
      </c>
      <c r="B8" s="7">
        <v>3</v>
      </c>
      <c r="C8" s="7">
        <v>2</v>
      </c>
      <c r="D8" s="8">
        <v>1</v>
      </c>
      <c r="E8" s="8">
        <v>3</v>
      </c>
      <c r="F8" s="8">
        <v>2</v>
      </c>
      <c r="G8" s="9">
        <v>2</v>
      </c>
      <c r="H8" s="9">
        <v>4</v>
      </c>
      <c r="I8" s="9">
        <v>4</v>
      </c>
      <c r="J8" s="9">
        <v>2</v>
      </c>
      <c r="K8" s="9">
        <v>2</v>
      </c>
      <c r="L8" s="9">
        <v>4</v>
      </c>
      <c r="M8" s="10">
        <v>8</v>
      </c>
      <c r="N8" s="11">
        <v>1</v>
      </c>
      <c r="O8" s="11">
        <v>1</v>
      </c>
      <c r="P8" s="11">
        <v>1</v>
      </c>
      <c r="Q8" s="12">
        <f t="shared" si="0"/>
        <v>3</v>
      </c>
      <c r="R8" s="12">
        <f t="shared" si="1"/>
        <v>1.0954451150103321</v>
      </c>
      <c r="S8" s="12">
        <f t="shared" si="2"/>
        <v>4</v>
      </c>
      <c r="T8" s="12">
        <f t="shared" si="3"/>
        <v>0</v>
      </c>
      <c r="U8" s="12">
        <f t="shared" si="4"/>
        <v>2.5</v>
      </c>
      <c r="V8" s="12">
        <f t="shared" si="5"/>
        <v>1</v>
      </c>
    </row>
    <row r="9" spans="1:22" x14ac:dyDescent="0.2">
      <c r="A9" s="7">
        <v>8</v>
      </c>
      <c r="B9" s="7">
        <v>3</v>
      </c>
      <c r="C9" s="7">
        <v>1</v>
      </c>
      <c r="D9" s="8">
        <v>1</v>
      </c>
      <c r="E9" s="8">
        <v>3</v>
      </c>
      <c r="F9" s="8">
        <v>2</v>
      </c>
      <c r="G9" s="9">
        <v>4</v>
      </c>
      <c r="H9" s="9">
        <v>4</v>
      </c>
      <c r="I9" s="9">
        <v>5</v>
      </c>
      <c r="J9" s="9">
        <v>3</v>
      </c>
      <c r="K9" s="9">
        <v>1</v>
      </c>
      <c r="L9" s="9">
        <v>4</v>
      </c>
      <c r="M9" s="10">
        <v>8</v>
      </c>
      <c r="N9" s="11">
        <v>1</v>
      </c>
      <c r="O9" s="11">
        <v>1</v>
      </c>
      <c r="P9" s="11">
        <v>1</v>
      </c>
      <c r="Q9" s="12">
        <f t="shared" si="0"/>
        <v>3.5</v>
      </c>
      <c r="R9" s="12">
        <f t="shared" si="1"/>
        <v>1.3784048752090221</v>
      </c>
      <c r="S9" s="12">
        <f t="shared" si="2"/>
        <v>4.5</v>
      </c>
      <c r="T9" s="12">
        <f t="shared" si="3"/>
        <v>0.70710678118654757</v>
      </c>
      <c r="U9" s="12">
        <f t="shared" si="4"/>
        <v>3</v>
      </c>
      <c r="V9" s="12">
        <f t="shared" si="5"/>
        <v>1.4142135623730951</v>
      </c>
    </row>
    <row r="10" spans="1:22" x14ac:dyDescent="0.2">
      <c r="A10" s="7">
        <v>9</v>
      </c>
      <c r="B10" s="7">
        <v>5</v>
      </c>
      <c r="C10" s="7">
        <v>1</v>
      </c>
      <c r="D10" s="8">
        <v>2</v>
      </c>
      <c r="E10" s="8">
        <v>3</v>
      </c>
      <c r="F10" s="8">
        <v>2</v>
      </c>
      <c r="G10" s="9">
        <v>3</v>
      </c>
      <c r="H10" s="9">
        <v>2</v>
      </c>
      <c r="I10" s="9">
        <v>1</v>
      </c>
      <c r="J10" s="9">
        <v>2</v>
      </c>
      <c r="K10" s="9">
        <v>3</v>
      </c>
      <c r="L10" s="9">
        <v>4</v>
      </c>
      <c r="M10" s="10">
        <v>10</v>
      </c>
      <c r="N10" s="11">
        <v>1</v>
      </c>
      <c r="O10" s="11">
        <v>2</v>
      </c>
      <c r="P10" s="11">
        <v>2</v>
      </c>
      <c r="Q10" s="12">
        <f t="shared" si="0"/>
        <v>2.5</v>
      </c>
      <c r="R10" s="12">
        <f t="shared" si="1"/>
        <v>1.0488088481701516</v>
      </c>
      <c r="S10" s="12">
        <f t="shared" si="2"/>
        <v>1.5</v>
      </c>
      <c r="T10" s="12">
        <f t="shared" si="3"/>
        <v>0.70710678118654757</v>
      </c>
      <c r="U10" s="12">
        <f t="shared" si="4"/>
        <v>3</v>
      </c>
      <c r="V10" s="12">
        <f t="shared" si="5"/>
        <v>0.81649658092772603</v>
      </c>
    </row>
    <row r="11" spans="1:22" x14ac:dyDescent="0.2">
      <c r="A11" s="7">
        <v>10</v>
      </c>
      <c r="B11" s="7">
        <v>2</v>
      </c>
      <c r="C11" s="7">
        <v>2</v>
      </c>
      <c r="D11" s="8">
        <v>1</v>
      </c>
      <c r="E11" s="8">
        <v>3</v>
      </c>
      <c r="F11" s="8">
        <v>2</v>
      </c>
      <c r="G11" s="9">
        <v>3</v>
      </c>
      <c r="H11" s="9">
        <v>4</v>
      </c>
      <c r="I11" s="9">
        <v>5</v>
      </c>
      <c r="J11" s="9">
        <v>4</v>
      </c>
      <c r="K11" s="9">
        <v>3</v>
      </c>
      <c r="L11" s="9">
        <v>5</v>
      </c>
      <c r="M11" s="10">
        <v>8</v>
      </c>
      <c r="N11" s="11">
        <v>1</v>
      </c>
      <c r="O11" s="11">
        <v>2</v>
      </c>
      <c r="P11" s="11">
        <v>1</v>
      </c>
      <c r="Q11" s="12">
        <f t="shared" si="0"/>
        <v>4</v>
      </c>
      <c r="R11" s="12">
        <f t="shared" si="1"/>
        <v>0.89442719099991586</v>
      </c>
      <c r="S11" s="12">
        <f t="shared" si="2"/>
        <v>4.5</v>
      </c>
      <c r="T11" s="12">
        <f t="shared" si="3"/>
        <v>0.70710678118654757</v>
      </c>
      <c r="U11" s="12">
        <f t="shared" si="4"/>
        <v>3.75</v>
      </c>
      <c r="V11" s="12">
        <f t="shared" si="5"/>
        <v>0.9574271077563381</v>
      </c>
    </row>
    <row r="12" spans="1:22" x14ac:dyDescent="0.2">
      <c r="A12" s="7">
        <v>11</v>
      </c>
      <c r="B12" s="7">
        <v>2</v>
      </c>
      <c r="C12" s="7">
        <v>1</v>
      </c>
      <c r="D12" s="8">
        <v>1</v>
      </c>
      <c r="E12" s="8">
        <v>3</v>
      </c>
      <c r="F12" s="8">
        <v>2</v>
      </c>
      <c r="G12" s="9">
        <v>1</v>
      </c>
      <c r="H12" s="9">
        <v>4</v>
      </c>
      <c r="I12" s="9">
        <v>4</v>
      </c>
      <c r="J12" s="9">
        <v>2</v>
      </c>
      <c r="K12" s="9">
        <v>2</v>
      </c>
      <c r="L12" s="9">
        <v>4</v>
      </c>
      <c r="M12" s="10">
        <v>7</v>
      </c>
      <c r="N12" s="11">
        <v>1</v>
      </c>
      <c r="O12" s="11">
        <v>1</v>
      </c>
      <c r="P12" s="11">
        <v>1</v>
      </c>
      <c r="Q12" s="12">
        <f t="shared" si="0"/>
        <v>2.8333333333333335</v>
      </c>
      <c r="R12" s="12">
        <f t="shared" si="1"/>
        <v>1.3291601358251259</v>
      </c>
      <c r="S12" s="12">
        <f t="shared" si="2"/>
        <v>4</v>
      </c>
      <c r="T12" s="12">
        <f t="shared" si="3"/>
        <v>0</v>
      </c>
      <c r="U12" s="12">
        <f t="shared" si="4"/>
        <v>2.25</v>
      </c>
      <c r="V12" s="12">
        <f t="shared" si="5"/>
        <v>1.2583057392117916</v>
      </c>
    </row>
    <row r="13" spans="1:22" x14ac:dyDescent="0.2">
      <c r="A13" s="7">
        <v>12</v>
      </c>
      <c r="B13" s="7">
        <v>4</v>
      </c>
      <c r="C13" s="7">
        <v>2</v>
      </c>
      <c r="D13" s="8">
        <v>1</v>
      </c>
      <c r="E13" s="8">
        <v>3</v>
      </c>
      <c r="F13" s="8">
        <v>2</v>
      </c>
      <c r="G13" s="9">
        <v>3</v>
      </c>
      <c r="H13" s="9">
        <v>4</v>
      </c>
      <c r="I13" s="9">
        <v>5</v>
      </c>
      <c r="J13" s="9">
        <v>4</v>
      </c>
      <c r="K13" s="9">
        <v>3</v>
      </c>
      <c r="L13" s="9">
        <v>5</v>
      </c>
      <c r="M13" s="10">
        <v>6</v>
      </c>
      <c r="N13" s="11">
        <v>2</v>
      </c>
      <c r="O13" s="11">
        <v>1</v>
      </c>
      <c r="P13" s="11">
        <v>1</v>
      </c>
      <c r="Q13" s="12">
        <f t="shared" si="0"/>
        <v>4</v>
      </c>
      <c r="R13" s="12">
        <f t="shared" si="1"/>
        <v>0.89442719099991586</v>
      </c>
      <c r="S13" s="12">
        <f t="shared" si="2"/>
        <v>4.5</v>
      </c>
      <c r="T13" s="12">
        <f t="shared" si="3"/>
        <v>0.70710678118654757</v>
      </c>
      <c r="U13" s="12">
        <f t="shared" si="4"/>
        <v>3.75</v>
      </c>
      <c r="V13" s="12">
        <f t="shared" si="5"/>
        <v>0.9574271077563381</v>
      </c>
    </row>
    <row r="14" spans="1:22" x14ac:dyDescent="0.2">
      <c r="A14" s="7">
        <v>13</v>
      </c>
      <c r="B14" s="7">
        <v>10</v>
      </c>
      <c r="C14" s="7">
        <v>2</v>
      </c>
      <c r="D14" s="8">
        <v>2</v>
      </c>
      <c r="E14" s="8">
        <v>2</v>
      </c>
      <c r="F14" s="8">
        <v>2</v>
      </c>
      <c r="G14" s="9">
        <v>3</v>
      </c>
      <c r="H14" s="9">
        <v>2</v>
      </c>
      <c r="I14" s="9">
        <v>2</v>
      </c>
      <c r="J14" s="9">
        <v>2</v>
      </c>
      <c r="K14" s="9">
        <v>3</v>
      </c>
      <c r="L14" s="9">
        <v>3</v>
      </c>
      <c r="M14" s="10">
        <v>10</v>
      </c>
      <c r="N14" s="11">
        <v>2</v>
      </c>
      <c r="O14" s="11">
        <v>1</v>
      </c>
      <c r="P14" s="11">
        <v>1</v>
      </c>
      <c r="Q14" s="12">
        <f t="shared" si="0"/>
        <v>2.5</v>
      </c>
      <c r="R14" s="12">
        <f t="shared" si="1"/>
        <v>0.54772255750516607</v>
      </c>
      <c r="S14" s="12">
        <f t="shared" si="2"/>
        <v>2</v>
      </c>
      <c r="T14" s="12">
        <f t="shared" si="3"/>
        <v>0</v>
      </c>
      <c r="U14" s="12">
        <f t="shared" si="4"/>
        <v>2.75</v>
      </c>
      <c r="V14" s="12">
        <f t="shared" si="5"/>
        <v>0.5</v>
      </c>
    </row>
    <row r="15" spans="1:22" x14ac:dyDescent="0.2">
      <c r="A15" s="7">
        <v>14</v>
      </c>
      <c r="B15" s="7">
        <v>8</v>
      </c>
      <c r="C15" s="7">
        <v>2</v>
      </c>
      <c r="D15" s="8">
        <v>1</v>
      </c>
      <c r="E15" s="8">
        <v>3</v>
      </c>
      <c r="F15" s="8">
        <v>2</v>
      </c>
      <c r="G15" s="9">
        <v>4</v>
      </c>
      <c r="H15" s="9">
        <v>1</v>
      </c>
      <c r="I15" s="9">
        <v>1</v>
      </c>
      <c r="J15" s="9">
        <v>4</v>
      </c>
      <c r="K15" s="9">
        <v>4</v>
      </c>
      <c r="L15" s="9">
        <v>3</v>
      </c>
      <c r="M15" s="10">
        <v>6</v>
      </c>
      <c r="N15" s="11">
        <v>1</v>
      </c>
      <c r="O15" s="11">
        <v>1</v>
      </c>
      <c r="P15" s="11">
        <v>1</v>
      </c>
      <c r="Q15" s="12">
        <f t="shared" si="0"/>
        <v>2.8333333333333335</v>
      </c>
      <c r="R15" s="12">
        <f t="shared" si="1"/>
        <v>1.4719601443879746</v>
      </c>
      <c r="S15" s="12">
        <f t="shared" si="2"/>
        <v>1</v>
      </c>
      <c r="T15" s="12">
        <f t="shared" si="3"/>
        <v>0</v>
      </c>
      <c r="U15" s="12">
        <f t="shared" si="4"/>
        <v>3.75</v>
      </c>
      <c r="V15" s="12">
        <f t="shared" si="5"/>
        <v>0.5</v>
      </c>
    </row>
    <row r="16" spans="1:22" x14ac:dyDescent="0.2">
      <c r="A16" s="7">
        <v>15</v>
      </c>
      <c r="B16" s="7">
        <v>2</v>
      </c>
      <c r="C16" s="7">
        <v>2</v>
      </c>
      <c r="D16" s="8">
        <v>1</v>
      </c>
      <c r="E16" s="8">
        <v>3</v>
      </c>
      <c r="F16" s="8">
        <v>2</v>
      </c>
      <c r="G16" s="9">
        <v>3</v>
      </c>
      <c r="H16" s="9">
        <v>4</v>
      </c>
      <c r="I16" s="9">
        <v>5</v>
      </c>
      <c r="J16" s="9">
        <v>4</v>
      </c>
      <c r="K16" s="9">
        <v>4</v>
      </c>
      <c r="L16" s="9">
        <v>5</v>
      </c>
      <c r="M16" s="10">
        <v>6</v>
      </c>
      <c r="N16" s="11">
        <v>1</v>
      </c>
      <c r="O16" s="11">
        <v>1</v>
      </c>
      <c r="P16" s="11">
        <v>1</v>
      </c>
      <c r="Q16" s="12">
        <f t="shared" si="0"/>
        <v>4.166666666666667</v>
      </c>
      <c r="R16" s="12">
        <f t="shared" si="1"/>
        <v>0.75277265270908045</v>
      </c>
      <c r="S16" s="12">
        <f t="shared" si="2"/>
        <v>4.5</v>
      </c>
      <c r="T16" s="12">
        <f t="shared" si="3"/>
        <v>0.70710678118654757</v>
      </c>
      <c r="U16" s="12">
        <f t="shared" si="4"/>
        <v>4</v>
      </c>
      <c r="V16" s="12">
        <f t="shared" si="5"/>
        <v>0.81649658092772603</v>
      </c>
    </row>
    <row r="17" spans="1:22" x14ac:dyDescent="0.2">
      <c r="A17" s="7">
        <v>16</v>
      </c>
      <c r="B17" s="7">
        <v>4</v>
      </c>
      <c r="C17" s="7">
        <v>2</v>
      </c>
      <c r="D17" s="8">
        <v>1</v>
      </c>
      <c r="E17" s="8">
        <v>3</v>
      </c>
      <c r="F17" s="8">
        <v>2</v>
      </c>
      <c r="G17" s="9">
        <v>5</v>
      </c>
      <c r="H17" s="9">
        <v>5</v>
      </c>
      <c r="I17" s="9">
        <v>5</v>
      </c>
      <c r="J17" s="9">
        <v>3</v>
      </c>
      <c r="K17" s="9">
        <v>4</v>
      </c>
      <c r="L17" s="9">
        <v>4</v>
      </c>
      <c r="M17" s="10">
        <v>7</v>
      </c>
      <c r="N17" s="11">
        <v>1</v>
      </c>
      <c r="O17" s="11">
        <v>1</v>
      </c>
      <c r="P17" s="11">
        <v>1</v>
      </c>
      <c r="Q17" s="12">
        <f t="shared" si="0"/>
        <v>4.333333333333333</v>
      </c>
      <c r="R17" s="12">
        <f t="shared" si="1"/>
        <v>0.81649658092772548</v>
      </c>
      <c r="S17" s="12">
        <f t="shared" si="2"/>
        <v>5</v>
      </c>
      <c r="T17" s="12">
        <f t="shared" si="3"/>
        <v>0</v>
      </c>
      <c r="U17" s="12">
        <f t="shared" si="4"/>
        <v>4</v>
      </c>
      <c r="V17" s="12">
        <f t="shared" si="5"/>
        <v>0.81649658092772603</v>
      </c>
    </row>
    <row r="18" spans="1:22" x14ac:dyDescent="0.2">
      <c r="A18" s="7">
        <v>17</v>
      </c>
      <c r="B18" s="7">
        <v>9</v>
      </c>
      <c r="C18" s="7">
        <v>2</v>
      </c>
      <c r="D18" s="8">
        <v>2</v>
      </c>
      <c r="E18" s="8">
        <v>1</v>
      </c>
      <c r="F18" s="8">
        <v>2</v>
      </c>
      <c r="G18" s="9">
        <v>4</v>
      </c>
      <c r="H18" s="9">
        <v>2</v>
      </c>
      <c r="I18" s="9">
        <v>3</v>
      </c>
      <c r="J18" s="9">
        <v>4</v>
      </c>
      <c r="K18" s="9">
        <v>3</v>
      </c>
      <c r="L18" s="9">
        <v>4</v>
      </c>
      <c r="M18" s="10">
        <v>7</v>
      </c>
      <c r="N18" s="11">
        <v>1</v>
      </c>
      <c r="O18" s="11">
        <v>1</v>
      </c>
      <c r="P18" s="11">
        <v>1</v>
      </c>
      <c r="Q18" s="12">
        <f t="shared" si="0"/>
        <v>3.3333333333333335</v>
      </c>
      <c r="R18" s="12">
        <f t="shared" si="1"/>
        <v>0.81649658092772548</v>
      </c>
      <c r="S18" s="12">
        <f t="shared" si="2"/>
        <v>2.5</v>
      </c>
      <c r="T18" s="12">
        <f t="shared" si="3"/>
        <v>0.70710678118654757</v>
      </c>
      <c r="U18" s="12">
        <f t="shared" si="4"/>
        <v>3.75</v>
      </c>
      <c r="V18" s="12">
        <f t="shared" si="5"/>
        <v>0.5</v>
      </c>
    </row>
    <row r="19" spans="1:22" x14ac:dyDescent="0.2">
      <c r="A19" s="7">
        <v>18</v>
      </c>
      <c r="B19" s="7">
        <v>2</v>
      </c>
      <c r="C19" s="7">
        <v>2</v>
      </c>
      <c r="D19" s="8">
        <v>1</v>
      </c>
      <c r="E19" s="8">
        <v>3</v>
      </c>
      <c r="F19" s="8">
        <v>2</v>
      </c>
      <c r="G19" s="9">
        <v>5</v>
      </c>
      <c r="H19" s="9">
        <v>5</v>
      </c>
      <c r="I19" s="9">
        <v>5</v>
      </c>
      <c r="J19" s="9">
        <v>4</v>
      </c>
      <c r="K19" s="9">
        <v>4</v>
      </c>
      <c r="L19" s="9">
        <v>6</v>
      </c>
      <c r="M19" s="10">
        <v>5</v>
      </c>
      <c r="N19" s="11">
        <v>1</v>
      </c>
      <c r="O19" s="11">
        <v>1</v>
      </c>
      <c r="P19" s="11">
        <v>1</v>
      </c>
      <c r="Q19" s="12">
        <f t="shared" si="0"/>
        <v>4.833333333333333</v>
      </c>
      <c r="R19" s="12">
        <f t="shared" si="1"/>
        <v>0.75277265270908222</v>
      </c>
      <c r="S19" s="12">
        <f t="shared" si="2"/>
        <v>5</v>
      </c>
      <c r="T19" s="12">
        <f t="shared" si="3"/>
        <v>0</v>
      </c>
      <c r="U19" s="12">
        <f t="shared" si="4"/>
        <v>4.75</v>
      </c>
      <c r="V19" s="12">
        <f t="shared" si="5"/>
        <v>0.9574271077563381</v>
      </c>
    </row>
    <row r="20" spans="1:22" x14ac:dyDescent="0.2">
      <c r="A20" s="7">
        <v>19</v>
      </c>
      <c r="B20" s="7">
        <v>4</v>
      </c>
      <c r="C20" s="7">
        <v>2</v>
      </c>
      <c r="D20" s="8">
        <v>2</v>
      </c>
      <c r="E20" s="8">
        <v>1</v>
      </c>
      <c r="F20" s="8">
        <v>2</v>
      </c>
      <c r="G20" s="9">
        <v>4</v>
      </c>
      <c r="H20" s="9">
        <v>2</v>
      </c>
      <c r="I20" s="9">
        <v>2</v>
      </c>
      <c r="J20" s="9">
        <v>2</v>
      </c>
      <c r="K20" s="9">
        <v>3</v>
      </c>
      <c r="L20" s="9">
        <v>4</v>
      </c>
      <c r="M20" s="10">
        <v>6</v>
      </c>
      <c r="N20" s="11">
        <v>1</v>
      </c>
      <c r="O20" s="11">
        <v>2</v>
      </c>
      <c r="P20" s="11">
        <v>1</v>
      </c>
      <c r="Q20" s="12">
        <f t="shared" si="0"/>
        <v>2.8333333333333335</v>
      </c>
      <c r="R20" s="12">
        <f t="shared" si="1"/>
        <v>0.98319208025017524</v>
      </c>
      <c r="S20" s="12">
        <f t="shared" si="2"/>
        <v>2</v>
      </c>
      <c r="T20" s="12">
        <f t="shared" si="3"/>
        <v>0</v>
      </c>
      <c r="U20" s="12">
        <f t="shared" si="4"/>
        <v>3.25</v>
      </c>
      <c r="V20" s="12">
        <f t="shared" si="5"/>
        <v>0.9574271077563381</v>
      </c>
    </row>
    <row r="21" spans="1:22" x14ac:dyDescent="0.2">
      <c r="A21" s="7">
        <v>20</v>
      </c>
      <c r="B21" s="7">
        <v>3</v>
      </c>
      <c r="C21" s="7">
        <v>2</v>
      </c>
      <c r="D21" s="8">
        <v>2</v>
      </c>
      <c r="E21" s="8">
        <v>3</v>
      </c>
      <c r="F21" s="8">
        <v>2</v>
      </c>
      <c r="G21" s="9">
        <v>6</v>
      </c>
      <c r="H21" s="9">
        <v>5</v>
      </c>
      <c r="I21" s="9">
        <v>5</v>
      </c>
      <c r="J21" s="9">
        <v>4</v>
      </c>
      <c r="K21" s="9">
        <v>5</v>
      </c>
      <c r="L21" s="9">
        <v>6</v>
      </c>
      <c r="M21" s="10">
        <v>4</v>
      </c>
      <c r="N21" s="11">
        <v>2</v>
      </c>
      <c r="O21" s="11">
        <v>1</v>
      </c>
      <c r="P21" s="11">
        <v>1</v>
      </c>
      <c r="Q21" s="12">
        <f t="shared" si="0"/>
        <v>5.166666666666667</v>
      </c>
      <c r="R21" s="12">
        <f t="shared" si="1"/>
        <v>0.75277265270908222</v>
      </c>
      <c r="S21" s="12">
        <f t="shared" si="2"/>
        <v>5</v>
      </c>
      <c r="T21" s="12">
        <f t="shared" si="3"/>
        <v>0</v>
      </c>
      <c r="U21" s="12">
        <f t="shared" si="4"/>
        <v>5.25</v>
      </c>
      <c r="V21" s="12">
        <f t="shared" si="5"/>
        <v>0.9574271077563381</v>
      </c>
    </row>
    <row r="22" spans="1:22" x14ac:dyDescent="0.2">
      <c r="A22" s="7">
        <v>21</v>
      </c>
      <c r="B22" s="7">
        <v>10</v>
      </c>
      <c r="C22" s="7">
        <v>2</v>
      </c>
      <c r="D22" s="8">
        <v>1</v>
      </c>
      <c r="E22" s="8">
        <v>3</v>
      </c>
      <c r="F22" s="8">
        <v>2</v>
      </c>
      <c r="G22" s="9">
        <v>2</v>
      </c>
      <c r="H22" s="9">
        <v>1</v>
      </c>
      <c r="I22" s="9">
        <v>1</v>
      </c>
      <c r="J22" s="9">
        <v>3</v>
      </c>
      <c r="K22" s="9">
        <v>2</v>
      </c>
      <c r="L22" s="9">
        <v>1</v>
      </c>
      <c r="M22" s="10">
        <v>8</v>
      </c>
      <c r="N22" s="11">
        <v>1</v>
      </c>
      <c r="O22" s="11">
        <v>1</v>
      </c>
      <c r="P22" s="11">
        <v>1</v>
      </c>
      <c r="Q22" s="12">
        <f t="shared" si="0"/>
        <v>1.6666666666666667</v>
      </c>
      <c r="R22" s="12">
        <f t="shared" si="1"/>
        <v>0.81649658092772592</v>
      </c>
      <c r="S22" s="12">
        <f t="shared" si="2"/>
        <v>1</v>
      </c>
      <c r="T22" s="12">
        <f t="shared" si="3"/>
        <v>0</v>
      </c>
      <c r="U22" s="12">
        <f t="shared" si="4"/>
        <v>2</v>
      </c>
      <c r="V22" s="12">
        <f t="shared" si="5"/>
        <v>0.81649658092772603</v>
      </c>
    </row>
    <row r="23" spans="1:22" x14ac:dyDescent="0.2">
      <c r="A23" s="7">
        <v>22</v>
      </c>
      <c r="B23" s="7">
        <v>4</v>
      </c>
      <c r="C23" s="7">
        <v>1</v>
      </c>
      <c r="D23" s="8">
        <v>2</v>
      </c>
      <c r="E23" s="8">
        <v>3</v>
      </c>
      <c r="F23" s="8">
        <v>2</v>
      </c>
      <c r="G23" s="9">
        <v>5</v>
      </c>
      <c r="H23" s="9">
        <v>4</v>
      </c>
      <c r="I23" s="9">
        <v>3</v>
      </c>
      <c r="J23" s="9">
        <v>2</v>
      </c>
      <c r="K23" s="9">
        <v>2</v>
      </c>
      <c r="L23" s="9">
        <v>4</v>
      </c>
      <c r="M23" s="10">
        <v>6</v>
      </c>
      <c r="N23" s="11">
        <v>1</v>
      </c>
      <c r="O23" s="11">
        <v>1</v>
      </c>
      <c r="P23" s="11">
        <v>1</v>
      </c>
      <c r="Q23" s="12">
        <f t="shared" si="0"/>
        <v>3.3333333333333335</v>
      </c>
      <c r="R23" s="12">
        <f t="shared" si="1"/>
        <v>1.2110601416389963</v>
      </c>
      <c r="S23" s="12">
        <f t="shared" si="2"/>
        <v>3.5</v>
      </c>
      <c r="T23" s="12">
        <f t="shared" si="3"/>
        <v>0.70710678118654757</v>
      </c>
      <c r="U23" s="12">
        <f t="shared" si="4"/>
        <v>3.25</v>
      </c>
      <c r="V23" s="12">
        <f t="shared" si="5"/>
        <v>1.5</v>
      </c>
    </row>
    <row r="24" spans="1:22" x14ac:dyDescent="0.2">
      <c r="A24" s="7">
        <v>23</v>
      </c>
      <c r="B24" s="7">
        <v>2</v>
      </c>
      <c r="C24" s="7">
        <v>1</v>
      </c>
      <c r="D24" s="8">
        <v>1</v>
      </c>
      <c r="E24" s="8">
        <v>1</v>
      </c>
      <c r="F24" s="8">
        <v>2</v>
      </c>
      <c r="G24" s="9">
        <v>5</v>
      </c>
      <c r="H24" s="9">
        <v>1</v>
      </c>
      <c r="I24" s="9">
        <v>1</v>
      </c>
      <c r="J24" s="9">
        <v>5</v>
      </c>
      <c r="K24" s="9">
        <v>3</v>
      </c>
      <c r="L24" s="9">
        <v>7</v>
      </c>
      <c r="M24" s="10">
        <v>6</v>
      </c>
      <c r="N24" s="11">
        <v>2</v>
      </c>
      <c r="O24" s="11">
        <v>1</v>
      </c>
      <c r="P24" s="11">
        <v>1</v>
      </c>
      <c r="Q24" s="12">
        <f t="shared" si="0"/>
        <v>3.6666666666666665</v>
      </c>
      <c r="R24" s="12">
        <f t="shared" si="1"/>
        <v>2.4221202832779931</v>
      </c>
      <c r="S24" s="12">
        <f t="shared" si="2"/>
        <v>1</v>
      </c>
      <c r="T24" s="12">
        <f t="shared" si="3"/>
        <v>0</v>
      </c>
      <c r="U24" s="12">
        <f t="shared" si="4"/>
        <v>5</v>
      </c>
      <c r="V24" s="12">
        <f t="shared" si="5"/>
        <v>1.6329931618554521</v>
      </c>
    </row>
    <row r="25" spans="1:22" x14ac:dyDescent="0.2">
      <c r="A25" s="7">
        <v>24</v>
      </c>
      <c r="B25" s="7">
        <v>4</v>
      </c>
      <c r="C25" s="7">
        <v>1</v>
      </c>
      <c r="D25" s="8">
        <v>1</v>
      </c>
      <c r="E25" s="8">
        <v>3</v>
      </c>
      <c r="F25" s="8">
        <v>2</v>
      </c>
      <c r="G25" s="9">
        <v>4</v>
      </c>
      <c r="H25" s="9">
        <v>1</v>
      </c>
      <c r="I25" s="9">
        <v>1</v>
      </c>
      <c r="J25" s="9">
        <v>3</v>
      </c>
      <c r="K25" s="9">
        <v>2</v>
      </c>
      <c r="L25" s="9">
        <v>3</v>
      </c>
      <c r="M25" s="10">
        <v>6</v>
      </c>
      <c r="N25" s="11">
        <v>1</v>
      </c>
      <c r="O25" s="11">
        <v>1</v>
      </c>
      <c r="P25" s="11">
        <v>1</v>
      </c>
      <c r="Q25" s="12">
        <f t="shared" si="0"/>
        <v>2.3333333333333335</v>
      </c>
      <c r="R25" s="12">
        <f t="shared" si="1"/>
        <v>1.211060141638997</v>
      </c>
      <c r="S25" s="12">
        <f t="shared" si="2"/>
        <v>1</v>
      </c>
      <c r="T25" s="12">
        <f t="shared" si="3"/>
        <v>0</v>
      </c>
      <c r="U25" s="12">
        <f t="shared" si="4"/>
        <v>3</v>
      </c>
      <c r="V25" s="12">
        <f t="shared" si="5"/>
        <v>0.81649658092772603</v>
      </c>
    </row>
    <row r="26" spans="1:22" x14ac:dyDescent="0.2">
      <c r="A26" s="7">
        <v>25</v>
      </c>
      <c r="B26" s="7">
        <v>6</v>
      </c>
      <c r="C26" s="7">
        <v>1</v>
      </c>
      <c r="D26" s="8">
        <v>3</v>
      </c>
      <c r="E26" s="8">
        <v>2</v>
      </c>
      <c r="F26" s="8">
        <v>1</v>
      </c>
      <c r="G26" s="9">
        <v>1</v>
      </c>
      <c r="H26" s="9">
        <v>2</v>
      </c>
      <c r="I26" s="9">
        <v>1</v>
      </c>
      <c r="J26" s="9">
        <v>3</v>
      </c>
      <c r="K26" s="9">
        <v>1</v>
      </c>
      <c r="L26" s="9">
        <v>5</v>
      </c>
      <c r="M26" s="10">
        <v>4</v>
      </c>
      <c r="N26" s="11">
        <v>1</v>
      </c>
      <c r="O26" s="11">
        <v>1</v>
      </c>
      <c r="P26" s="11">
        <v>1</v>
      </c>
      <c r="Q26" s="12">
        <f t="shared" si="0"/>
        <v>2.1666666666666665</v>
      </c>
      <c r="R26" s="12">
        <f t="shared" si="1"/>
        <v>1.602081978759722</v>
      </c>
      <c r="S26" s="12">
        <f t="shared" si="2"/>
        <v>1.5</v>
      </c>
      <c r="T26" s="12">
        <f t="shared" si="3"/>
        <v>0.70710678118654757</v>
      </c>
      <c r="U26" s="12">
        <f t="shared" si="4"/>
        <v>2.5</v>
      </c>
      <c r="V26" s="12">
        <f t="shared" si="5"/>
        <v>1.9148542155126762</v>
      </c>
    </row>
    <row r="27" spans="1:22" x14ac:dyDescent="0.2">
      <c r="A27" s="7">
        <v>26</v>
      </c>
      <c r="B27" s="7">
        <v>4</v>
      </c>
      <c r="C27" s="7">
        <v>1</v>
      </c>
      <c r="D27" s="8">
        <v>1</v>
      </c>
      <c r="E27" s="8">
        <v>3</v>
      </c>
      <c r="F27" s="8">
        <v>1</v>
      </c>
      <c r="G27" s="9">
        <v>4</v>
      </c>
      <c r="H27" s="9">
        <v>1</v>
      </c>
      <c r="I27" s="9">
        <v>1</v>
      </c>
      <c r="J27" s="9">
        <v>5</v>
      </c>
      <c r="K27" s="9">
        <v>4</v>
      </c>
      <c r="L27" s="9">
        <v>3</v>
      </c>
      <c r="M27" s="10">
        <v>7</v>
      </c>
      <c r="N27" s="11">
        <v>1</v>
      </c>
      <c r="O27" s="11">
        <v>1</v>
      </c>
      <c r="P27" s="11">
        <v>1</v>
      </c>
      <c r="Q27" s="12">
        <f t="shared" si="0"/>
        <v>3</v>
      </c>
      <c r="R27" s="12">
        <f t="shared" si="1"/>
        <v>1.6733200530681511</v>
      </c>
      <c r="S27" s="12">
        <f t="shared" si="2"/>
        <v>1</v>
      </c>
      <c r="T27" s="12">
        <f t="shared" si="3"/>
        <v>0</v>
      </c>
      <c r="U27" s="12">
        <f t="shared" si="4"/>
        <v>4</v>
      </c>
      <c r="V27" s="12">
        <f t="shared" si="5"/>
        <v>0.81649658092772603</v>
      </c>
    </row>
    <row r="28" spans="1:22" x14ac:dyDescent="0.2">
      <c r="A28" s="7">
        <v>27</v>
      </c>
      <c r="B28" s="7">
        <v>8</v>
      </c>
      <c r="C28" s="7">
        <v>2</v>
      </c>
      <c r="D28" s="8">
        <v>1</v>
      </c>
      <c r="E28" s="8">
        <v>3</v>
      </c>
      <c r="F28" s="8">
        <v>2</v>
      </c>
      <c r="G28" s="9">
        <v>3</v>
      </c>
      <c r="H28" s="9">
        <v>1</v>
      </c>
      <c r="I28" s="9">
        <v>1</v>
      </c>
      <c r="J28" s="9">
        <v>3</v>
      </c>
      <c r="K28" s="9">
        <v>3</v>
      </c>
      <c r="L28" s="9">
        <v>3</v>
      </c>
      <c r="M28" s="10">
        <v>8</v>
      </c>
      <c r="N28" s="11">
        <v>1</v>
      </c>
      <c r="O28" s="11">
        <v>1</v>
      </c>
      <c r="P28" s="11">
        <v>1</v>
      </c>
      <c r="Q28" s="12">
        <f t="shared" si="0"/>
        <v>2.3333333333333335</v>
      </c>
      <c r="R28" s="12">
        <f t="shared" si="1"/>
        <v>1.0327955589886446</v>
      </c>
      <c r="S28" s="12">
        <f t="shared" si="2"/>
        <v>1</v>
      </c>
      <c r="T28" s="12">
        <f t="shared" si="3"/>
        <v>0</v>
      </c>
      <c r="U28" s="12">
        <f t="shared" si="4"/>
        <v>3</v>
      </c>
      <c r="V28" s="12">
        <f t="shared" si="5"/>
        <v>0</v>
      </c>
    </row>
    <row r="29" spans="1:22" x14ac:dyDescent="0.2">
      <c r="A29" s="7">
        <v>28</v>
      </c>
      <c r="B29" s="7">
        <v>2</v>
      </c>
      <c r="C29" s="7">
        <v>1</v>
      </c>
      <c r="D29" s="8">
        <v>1</v>
      </c>
      <c r="E29" s="8">
        <v>3</v>
      </c>
      <c r="F29" s="8">
        <v>2</v>
      </c>
      <c r="G29" s="9">
        <v>4</v>
      </c>
      <c r="H29" s="9">
        <v>1</v>
      </c>
      <c r="I29" s="9">
        <v>4</v>
      </c>
      <c r="J29" s="9">
        <v>4</v>
      </c>
      <c r="K29" s="9">
        <v>3</v>
      </c>
      <c r="L29" s="9">
        <v>5</v>
      </c>
      <c r="M29" s="10">
        <v>6</v>
      </c>
      <c r="N29" s="11">
        <v>1</v>
      </c>
      <c r="O29" s="11">
        <v>1</v>
      </c>
      <c r="P29" s="11">
        <v>1</v>
      </c>
      <c r="Q29" s="12">
        <f t="shared" si="0"/>
        <v>3.5</v>
      </c>
      <c r="R29" s="12">
        <f t="shared" si="1"/>
        <v>1.3784048752090221</v>
      </c>
      <c r="S29" s="12">
        <f t="shared" si="2"/>
        <v>2.5</v>
      </c>
      <c r="T29" s="12">
        <f t="shared" si="3"/>
        <v>2.1213203435596424</v>
      </c>
      <c r="U29" s="12">
        <f t="shared" si="4"/>
        <v>4</v>
      </c>
      <c r="V29" s="12">
        <f t="shared" si="5"/>
        <v>0.81649658092772603</v>
      </c>
    </row>
    <row r="30" spans="1:22" x14ac:dyDescent="0.2">
      <c r="A30" s="7">
        <v>29</v>
      </c>
      <c r="B30" s="7">
        <v>8</v>
      </c>
      <c r="C30" s="7">
        <v>2</v>
      </c>
      <c r="D30" s="8">
        <v>2</v>
      </c>
      <c r="E30" s="8">
        <v>3</v>
      </c>
      <c r="F30" s="8">
        <v>2</v>
      </c>
      <c r="G30" s="9">
        <v>5</v>
      </c>
      <c r="H30" s="9">
        <v>2</v>
      </c>
      <c r="I30" s="9">
        <v>5</v>
      </c>
      <c r="J30" s="9">
        <v>4</v>
      </c>
      <c r="K30" s="9">
        <v>2</v>
      </c>
      <c r="L30" s="9">
        <v>7</v>
      </c>
      <c r="M30" s="10">
        <v>2</v>
      </c>
      <c r="N30" s="11">
        <v>1</v>
      </c>
      <c r="O30" s="11">
        <v>1</v>
      </c>
      <c r="P30" s="11">
        <v>1</v>
      </c>
      <c r="Q30" s="12">
        <f t="shared" si="0"/>
        <v>4.166666666666667</v>
      </c>
      <c r="R30" s="12">
        <f t="shared" si="1"/>
        <v>1.9407902170679514</v>
      </c>
      <c r="S30" s="12">
        <f t="shared" si="2"/>
        <v>3.5</v>
      </c>
      <c r="T30" s="12">
        <f t="shared" si="3"/>
        <v>2.1213203435596424</v>
      </c>
      <c r="U30" s="12">
        <f t="shared" si="4"/>
        <v>4.5</v>
      </c>
      <c r="V30" s="12">
        <f t="shared" si="5"/>
        <v>2.0816659994661326</v>
      </c>
    </row>
    <row r="31" spans="1:22" x14ac:dyDescent="0.2">
      <c r="A31" s="7">
        <v>30</v>
      </c>
      <c r="B31" s="7">
        <v>2</v>
      </c>
      <c r="C31" s="7">
        <v>2</v>
      </c>
      <c r="D31" s="8">
        <v>1</v>
      </c>
      <c r="E31" s="8">
        <v>3</v>
      </c>
      <c r="F31" s="8">
        <v>2</v>
      </c>
      <c r="G31" s="9">
        <v>2</v>
      </c>
      <c r="H31" s="9">
        <v>2</v>
      </c>
      <c r="I31" s="9">
        <v>2</v>
      </c>
      <c r="J31" s="9">
        <v>2</v>
      </c>
      <c r="K31" s="9">
        <v>1</v>
      </c>
      <c r="L31" s="9">
        <v>4</v>
      </c>
      <c r="M31" s="10">
        <v>3</v>
      </c>
      <c r="N31" s="11">
        <v>1</v>
      </c>
      <c r="O31" s="11">
        <v>1</v>
      </c>
      <c r="P31" s="11">
        <v>1</v>
      </c>
      <c r="Q31" s="12">
        <f t="shared" si="0"/>
        <v>2.1666666666666665</v>
      </c>
      <c r="R31" s="12">
        <f t="shared" si="1"/>
        <v>0.9831920802501749</v>
      </c>
      <c r="S31" s="12">
        <f t="shared" si="2"/>
        <v>2</v>
      </c>
      <c r="T31" s="12">
        <f t="shared" si="3"/>
        <v>0</v>
      </c>
      <c r="U31" s="12">
        <f t="shared" si="4"/>
        <v>2.25</v>
      </c>
      <c r="V31" s="12">
        <f t="shared" si="5"/>
        <v>1.2583057392117916</v>
      </c>
    </row>
    <row r="32" spans="1:22" x14ac:dyDescent="0.2">
      <c r="A32" s="7">
        <v>31</v>
      </c>
      <c r="B32" s="7">
        <v>6</v>
      </c>
      <c r="C32" s="7">
        <v>2</v>
      </c>
      <c r="D32" s="8">
        <v>1</v>
      </c>
      <c r="E32" s="8">
        <v>3</v>
      </c>
      <c r="F32" s="8">
        <v>2</v>
      </c>
      <c r="G32" s="9">
        <v>3</v>
      </c>
      <c r="H32" s="9">
        <v>5</v>
      </c>
      <c r="I32" s="9">
        <v>7</v>
      </c>
      <c r="J32" s="9">
        <v>5</v>
      </c>
      <c r="K32" s="9">
        <v>5</v>
      </c>
      <c r="L32" s="9">
        <v>5</v>
      </c>
      <c r="M32" s="10">
        <v>4</v>
      </c>
      <c r="N32" s="11">
        <v>1</v>
      </c>
      <c r="O32" s="11">
        <v>1</v>
      </c>
      <c r="P32" s="11">
        <v>1</v>
      </c>
      <c r="Q32" s="12">
        <f t="shared" si="0"/>
        <v>5</v>
      </c>
      <c r="R32" s="12">
        <f t="shared" si="1"/>
        <v>1.2649110640673518</v>
      </c>
      <c r="S32" s="12">
        <f t="shared" si="2"/>
        <v>6</v>
      </c>
      <c r="T32" s="12">
        <f t="shared" si="3"/>
        <v>1.4142135623730951</v>
      </c>
      <c r="U32" s="12">
        <f t="shared" si="4"/>
        <v>4.5</v>
      </c>
      <c r="V32" s="12">
        <f t="shared" si="5"/>
        <v>1</v>
      </c>
    </row>
    <row r="33" spans="1:22" x14ac:dyDescent="0.2">
      <c r="A33" s="7">
        <v>32</v>
      </c>
      <c r="B33" s="7">
        <v>5</v>
      </c>
      <c r="C33" s="7">
        <v>1</v>
      </c>
      <c r="D33" s="8">
        <v>1</v>
      </c>
      <c r="E33" s="8">
        <v>3</v>
      </c>
      <c r="F33" s="8">
        <v>2</v>
      </c>
      <c r="G33" s="9">
        <v>1</v>
      </c>
      <c r="H33" s="9">
        <v>6</v>
      </c>
      <c r="I33" s="9">
        <v>7</v>
      </c>
      <c r="J33" s="9">
        <v>7</v>
      </c>
      <c r="K33" s="9">
        <v>4</v>
      </c>
      <c r="L33" s="9">
        <v>7</v>
      </c>
      <c r="M33" s="10">
        <v>4</v>
      </c>
      <c r="N33" s="11">
        <v>1</v>
      </c>
      <c r="O33" s="11">
        <v>1</v>
      </c>
      <c r="P33" s="11">
        <v>1</v>
      </c>
      <c r="Q33" s="12">
        <f t="shared" si="0"/>
        <v>5.333333333333333</v>
      </c>
      <c r="R33" s="12">
        <f t="shared" si="1"/>
        <v>2.422120283277994</v>
      </c>
      <c r="S33" s="12">
        <f t="shared" si="2"/>
        <v>6.5</v>
      </c>
      <c r="T33" s="12">
        <f t="shared" si="3"/>
        <v>0.70710678118654757</v>
      </c>
      <c r="U33" s="12">
        <f t="shared" si="4"/>
        <v>4.75</v>
      </c>
      <c r="V33" s="12">
        <f t="shared" si="5"/>
        <v>2.8722813232690143</v>
      </c>
    </row>
    <row r="34" spans="1:22" x14ac:dyDescent="0.2">
      <c r="A34" s="7">
        <v>33</v>
      </c>
      <c r="B34" s="7">
        <v>4</v>
      </c>
      <c r="C34" s="7">
        <v>1</v>
      </c>
      <c r="D34" s="8">
        <v>1</v>
      </c>
      <c r="E34" s="8">
        <v>3</v>
      </c>
      <c r="F34" s="8">
        <v>2</v>
      </c>
      <c r="G34" s="9">
        <v>3</v>
      </c>
      <c r="H34" s="9">
        <v>2</v>
      </c>
      <c r="I34" s="9">
        <v>5</v>
      </c>
      <c r="J34" s="9">
        <v>5</v>
      </c>
      <c r="K34" s="9">
        <v>2</v>
      </c>
      <c r="L34" s="9">
        <v>4</v>
      </c>
      <c r="M34" s="10">
        <v>4</v>
      </c>
      <c r="N34" s="11">
        <v>1</v>
      </c>
      <c r="O34" s="11">
        <v>1</v>
      </c>
      <c r="P34" s="11">
        <v>1</v>
      </c>
      <c r="Q34" s="12">
        <f t="shared" si="0"/>
        <v>3.5</v>
      </c>
      <c r="R34" s="12">
        <f t="shared" si="1"/>
        <v>1.3784048752090221</v>
      </c>
      <c r="S34" s="12">
        <f t="shared" si="2"/>
        <v>3.5</v>
      </c>
      <c r="T34" s="12">
        <f t="shared" si="3"/>
        <v>2.1213203435596424</v>
      </c>
      <c r="U34" s="12">
        <f t="shared" si="4"/>
        <v>3.5</v>
      </c>
      <c r="V34" s="12">
        <f t="shared" si="5"/>
        <v>1.2909944487358056</v>
      </c>
    </row>
    <row r="35" spans="1:22" x14ac:dyDescent="0.2">
      <c r="A35" s="7">
        <v>34</v>
      </c>
      <c r="B35" s="7">
        <v>6</v>
      </c>
      <c r="C35" s="7">
        <v>2</v>
      </c>
      <c r="D35" s="8">
        <v>1</v>
      </c>
      <c r="E35" s="8">
        <v>3</v>
      </c>
      <c r="F35" s="8">
        <v>2</v>
      </c>
      <c r="G35" s="9">
        <v>5</v>
      </c>
      <c r="H35" s="9">
        <v>3</v>
      </c>
      <c r="I35" s="9">
        <v>4</v>
      </c>
      <c r="J35" s="9">
        <v>2</v>
      </c>
      <c r="K35" s="9">
        <v>3</v>
      </c>
      <c r="L35" s="9">
        <v>4</v>
      </c>
      <c r="M35" s="10">
        <v>6</v>
      </c>
      <c r="N35" s="11">
        <v>1</v>
      </c>
      <c r="O35" s="11">
        <v>1</v>
      </c>
      <c r="P35" s="11">
        <v>1</v>
      </c>
      <c r="Q35" s="12">
        <f t="shared" si="0"/>
        <v>3.5</v>
      </c>
      <c r="R35" s="12">
        <f t="shared" si="1"/>
        <v>1.0488088481701516</v>
      </c>
      <c r="S35" s="12">
        <f t="shared" si="2"/>
        <v>3.5</v>
      </c>
      <c r="T35" s="12">
        <f t="shared" si="3"/>
        <v>0.70710678118654757</v>
      </c>
      <c r="U35" s="12">
        <f t="shared" si="4"/>
        <v>3.5</v>
      </c>
      <c r="V35" s="12">
        <f t="shared" si="5"/>
        <v>1.2909944487358056</v>
      </c>
    </row>
    <row r="36" spans="1:22" x14ac:dyDescent="0.2">
      <c r="A36" s="7">
        <v>35</v>
      </c>
      <c r="B36" s="7">
        <v>7</v>
      </c>
      <c r="C36" s="7">
        <v>1</v>
      </c>
      <c r="D36" s="8">
        <v>2</v>
      </c>
      <c r="E36" s="8">
        <v>3</v>
      </c>
      <c r="F36" s="8">
        <v>2</v>
      </c>
      <c r="G36" s="9">
        <v>1</v>
      </c>
      <c r="H36" s="9">
        <v>3</v>
      </c>
      <c r="I36" s="9">
        <v>5</v>
      </c>
      <c r="J36" s="9">
        <v>4</v>
      </c>
      <c r="K36" s="9">
        <v>5</v>
      </c>
      <c r="L36" s="9">
        <v>5</v>
      </c>
      <c r="M36" s="10">
        <v>6</v>
      </c>
      <c r="N36" s="11">
        <v>1</v>
      </c>
      <c r="O36" s="11">
        <v>1</v>
      </c>
      <c r="P36" s="11">
        <v>1</v>
      </c>
      <c r="Q36" s="12">
        <f t="shared" si="0"/>
        <v>3.8333333333333335</v>
      </c>
      <c r="R36" s="12">
        <f t="shared" si="1"/>
        <v>1.6020819787597218</v>
      </c>
      <c r="S36" s="12">
        <f t="shared" si="2"/>
        <v>4</v>
      </c>
      <c r="T36" s="12">
        <f t="shared" si="3"/>
        <v>1.4142135623730951</v>
      </c>
      <c r="U36" s="12">
        <f t="shared" si="4"/>
        <v>3.75</v>
      </c>
      <c r="V36" s="12">
        <f t="shared" si="5"/>
        <v>1.8929694486000912</v>
      </c>
    </row>
    <row r="37" spans="1:22" x14ac:dyDescent="0.2">
      <c r="A37" s="7">
        <v>36</v>
      </c>
      <c r="B37" s="7">
        <v>2</v>
      </c>
      <c r="C37" s="7">
        <v>2</v>
      </c>
      <c r="D37" s="8">
        <v>1</v>
      </c>
      <c r="E37" s="8">
        <v>3</v>
      </c>
      <c r="F37" s="8">
        <v>2</v>
      </c>
      <c r="G37" s="9">
        <v>3</v>
      </c>
      <c r="H37" s="9">
        <v>4</v>
      </c>
      <c r="I37" s="9">
        <v>7</v>
      </c>
      <c r="J37" s="9">
        <v>5</v>
      </c>
      <c r="K37" s="9">
        <v>6</v>
      </c>
      <c r="L37" s="9">
        <v>7</v>
      </c>
      <c r="M37" s="10">
        <v>2</v>
      </c>
      <c r="N37" s="11">
        <v>1</v>
      </c>
      <c r="O37" s="11">
        <v>1</v>
      </c>
      <c r="P37" s="11">
        <v>1</v>
      </c>
      <c r="Q37" s="12">
        <f t="shared" si="0"/>
        <v>5.333333333333333</v>
      </c>
      <c r="R37" s="12">
        <f t="shared" si="1"/>
        <v>1.6329931618554527</v>
      </c>
      <c r="S37" s="12">
        <f t="shared" si="2"/>
        <v>5.5</v>
      </c>
      <c r="T37" s="12">
        <f t="shared" si="3"/>
        <v>2.1213203435596424</v>
      </c>
      <c r="U37" s="12">
        <f t="shared" si="4"/>
        <v>5.25</v>
      </c>
      <c r="V37" s="12">
        <f t="shared" si="5"/>
        <v>1.707825127659933</v>
      </c>
    </row>
    <row r="38" spans="1:22" x14ac:dyDescent="0.2">
      <c r="A38" s="7">
        <v>37</v>
      </c>
      <c r="B38" s="7">
        <v>2</v>
      </c>
      <c r="C38" s="7">
        <v>2</v>
      </c>
      <c r="D38" s="8">
        <v>1</v>
      </c>
      <c r="E38" s="8">
        <v>3</v>
      </c>
      <c r="F38" s="8">
        <v>2</v>
      </c>
      <c r="G38" s="9">
        <v>3</v>
      </c>
      <c r="H38" s="9">
        <v>4</v>
      </c>
      <c r="I38" s="9">
        <v>7</v>
      </c>
      <c r="J38" s="9">
        <v>5</v>
      </c>
      <c r="K38" s="9">
        <v>6</v>
      </c>
      <c r="L38" s="9">
        <v>7</v>
      </c>
      <c r="M38" s="10">
        <v>2</v>
      </c>
      <c r="N38" s="11">
        <v>1</v>
      </c>
      <c r="O38" s="11">
        <v>1</v>
      </c>
      <c r="P38" s="11">
        <v>1</v>
      </c>
      <c r="Q38" s="12">
        <f t="shared" si="0"/>
        <v>5.333333333333333</v>
      </c>
      <c r="R38" s="12">
        <f t="shared" si="1"/>
        <v>1.6329931618554527</v>
      </c>
      <c r="S38" s="12">
        <f t="shared" si="2"/>
        <v>5.5</v>
      </c>
      <c r="T38" s="12">
        <f t="shared" si="3"/>
        <v>2.1213203435596424</v>
      </c>
      <c r="U38" s="12">
        <f t="shared" si="4"/>
        <v>5.25</v>
      </c>
      <c r="V38" s="12">
        <f t="shared" si="5"/>
        <v>1.707825127659933</v>
      </c>
    </row>
    <row r="39" spans="1:22" x14ac:dyDescent="0.2">
      <c r="A39" s="7">
        <v>38</v>
      </c>
      <c r="B39" s="7">
        <v>3</v>
      </c>
      <c r="C39" s="7">
        <v>1</v>
      </c>
      <c r="D39" s="8">
        <v>1</v>
      </c>
      <c r="E39" s="8">
        <v>3</v>
      </c>
      <c r="F39" s="8">
        <v>2</v>
      </c>
      <c r="G39" s="9">
        <v>1</v>
      </c>
      <c r="H39" s="9">
        <v>4</v>
      </c>
      <c r="I39" s="9">
        <v>6</v>
      </c>
      <c r="J39" s="9">
        <v>1</v>
      </c>
      <c r="K39" s="9">
        <v>1</v>
      </c>
      <c r="L39" s="9">
        <v>7</v>
      </c>
      <c r="M39" s="10">
        <v>1</v>
      </c>
      <c r="N39" s="11">
        <v>1</v>
      </c>
      <c r="O39" s="11">
        <v>1</v>
      </c>
      <c r="P39" s="11">
        <v>1</v>
      </c>
      <c r="Q39" s="12">
        <f t="shared" si="0"/>
        <v>3.3333333333333335</v>
      </c>
      <c r="R39" s="12">
        <f t="shared" si="1"/>
        <v>2.7325202042558927</v>
      </c>
      <c r="S39" s="12">
        <f t="shared" si="2"/>
        <v>5</v>
      </c>
      <c r="T39" s="12">
        <f t="shared" si="3"/>
        <v>1.4142135623730951</v>
      </c>
      <c r="U39" s="12">
        <f t="shared" si="4"/>
        <v>2.5</v>
      </c>
      <c r="V39" s="12">
        <f t="shared" si="5"/>
        <v>3</v>
      </c>
    </row>
    <row r="40" spans="1:22" x14ac:dyDescent="0.2">
      <c r="A40" s="7">
        <v>39</v>
      </c>
      <c r="B40" s="7">
        <v>4</v>
      </c>
      <c r="C40" s="7">
        <v>1</v>
      </c>
      <c r="D40" s="8">
        <v>2</v>
      </c>
      <c r="E40" s="8">
        <v>3</v>
      </c>
      <c r="F40" s="8">
        <v>2</v>
      </c>
      <c r="G40" s="9">
        <v>5</v>
      </c>
      <c r="H40" s="9">
        <v>4</v>
      </c>
      <c r="I40" s="9">
        <v>3</v>
      </c>
      <c r="J40" s="9">
        <v>2</v>
      </c>
      <c r="K40" s="9">
        <v>2</v>
      </c>
      <c r="L40" s="9">
        <v>4</v>
      </c>
      <c r="M40" s="10">
        <v>6</v>
      </c>
      <c r="N40" s="11">
        <v>1</v>
      </c>
      <c r="O40" s="11">
        <v>1</v>
      </c>
      <c r="P40" s="11">
        <v>1</v>
      </c>
      <c r="Q40" s="12">
        <f t="shared" si="0"/>
        <v>3.3333333333333335</v>
      </c>
      <c r="R40" s="12">
        <f t="shared" si="1"/>
        <v>1.2110601416389963</v>
      </c>
      <c r="S40" s="12">
        <f t="shared" si="2"/>
        <v>3.5</v>
      </c>
      <c r="T40" s="12">
        <f t="shared" si="3"/>
        <v>0.70710678118654757</v>
      </c>
      <c r="U40" s="12">
        <f t="shared" si="4"/>
        <v>3.25</v>
      </c>
      <c r="V40" s="12">
        <f t="shared" si="5"/>
        <v>1.5</v>
      </c>
    </row>
    <row r="41" spans="1:22" x14ac:dyDescent="0.2">
      <c r="A41" s="7">
        <v>40</v>
      </c>
      <c r="B41" s="7">
        <v>8</v>
      </c>
      <c r="C41" s="7">
        <v>2</v>
      </c>
      <c r="D41" s="8">
        <v>1</v>
      </c>
      <c r="E41" s="8">
        <v>3</v>
      </c>
      <c r="F41" s="8">
        <v>2</v>
      </c>
      <c r="G41" s="9">
        <v>4</v>
      </c>
      <c r="H41" s="9">
        <v>1</v>
      </c>
      <c r="I41" s="9">
        <v>1</v>
      </c>
      <c r="J41" s="9">
        <v>4</v>
      </c>
      <c r="K41" s="9">
        <v>4</v>
      </c>
      <c r="L41" s="9">
        <v>3</v>
      </c>
      <c r="M41" s="10">
        <v>6</v>
      </c>
      <c r="N41" s="11">
        <v>1</v>
      </c>
      <c r="O41" s="11">
        <v>1</v>
      </c>
      <c r="P41" s="11">
        <v>1</v>
      </c>
      <c r="Q41" s="12">
        <f t="shared" si="0"/>
        <v>2.8333333333333335</v>
      </c>
      <c r="R41" s="12">
        <f t="shared" si="1"/>
        <v>1.4719601443879746</v>
      </c>
      <c r="S41" s="12">
        <f t="shared" si="2"/>
        <v>1</v>
      </c>
      <c r="T41" s="12">
        <f t="shared" si="3"/>
        <v>0</v>
      </c>
      <c r="U41" s="12">
        <f t="shared" si="4"/>
        <v>3.75</v>
      </c>
      <c r="V41" s="12">
        <f t="shared" si="5"/>
        <v>0.5</v>
      </c>
    </row>
    <row r="42" spans="1:22" x14ac:dyDescent="0.2">
      <c r="A42" s="7">
        <v>41</v>
      </c>
      <c r="B42" s="7">
        <v>6</v>
      </c>
      <c r="C42" s="7">
        <v>2</v>
      </c>
      <c r="D42" s="8">
        <v>2</v>
      </c>
      <c r="E42" s="8">
        <v>1</v>
      </c>
      <c r="F42" s="8">
        <v>2</v>
      </c>
      <c r="G42" s="9">
        <v>4</v>
      </c>
      <c r="H42" s="9">
        <v>2</v>
      </c>
      <c r="I42" s="9">
        <v>1</v>
      </c>
      <c r="J42" s="9">
        <v>4</v>
      </c>
      <c r="K42" s="9">
        <v>3</v>
      </c>
      <c r="L42" s="9">
        <v>5</v>
      </c>
      <c r="M42" s="10">
        <v>6</v>
      </c>
      <c r="N42" s="11">
        <v>1</v>
      </c>
      <c r="O42" s="11">
        <v>2</v>
      </c>
      <c r="P42" s="11">
        <v>1</v>
      </c>
      <c r="Q42" s="12">
        <f t="shared" si="0"/>
        <v>3.1666666666666665</v>
      </c>
      <c r="R42" s="12">
        <f t="shared" si="1"/>
        <v>1.4719601443879746</v>
      </c>
      <c r="S42" s="12">
        <f t="shared" si="2"/>
        <v>1.5</v>
      </c>
      <c r="T42" s="12">
        <f t="shared" si="3"/>
        <v>0.70710678118654757</v>
      </c>
      <c r="U42" s="12">
        <f t="shared" si="4"/>
        <v>4</v>
      </c>
      <c r="V42" s="12">
        <f t="shared" si="5"/>
        <v>0.81649658092772603</v>
      </c>
    </row>
    <row r="43" spans="1:22" x14ac:dyDescent="0.2">
      <c r="A43" s="7">
        <v>42</v>
      </c>
      <c r="B43" s="7">
        <v>4</v>
      </c>
      <c r="C43" s="7">
        <v>2</v>
      </c>
      <c r="D43" s="8">
        <v>1</v>
      </c>
      <c r="E43" s="8">
        <v>3</v>
      </c>
      <c r="F43" s="8">
        <v>2</v>
      </c>
      <c r="G43" s="9">
        <v>4</v>
      </c>
      <c r="H43" s="9">
        <v>4</v>
      </c>
      <c r="I43" s="9">
        <v>1</v>
      </c>
      <c r="J43" s="9">
        <v>5</v>
      </c>
      <c r="K43" s="9">
        <v>5</v>
      </c>
      <c r="L43" s="9">
        <v>5</v>
      </c>
      <c r="M43" s="10">
        <v>6</v>
      </c>
      <c r="N43" s="11">
        <v>2</v>
      </c>
      <c r="O43" s="11">
        <v>1</v>
      </c>
      <c r="P43" s="11">
        <v>1</v>
      </c>
      <c r="Q43" s="12">
        <f t="shared" si="0"/>
        <v>4</v>
      </c>
      <c r="R43" s="12">
        <f t="shared" si="1"/>
        <v>1.5491933384829668</v>
      </c>
      <c r="S43" s="12">
        <f t="shared" si="2"/>
        <v>2.5</v>
      </c>
      <c r="T43" s="12">
        <f t="shared" si="3"/>
        <v>2.1213203435596424</v>
      </c>
      <c r="U43" s="12">
        <f t="shared" si="4"/>
        <v>4.75</v>
      </c>
      <c r="V43" s="12">
        <f t="shared" si="5"/>
        <v>0.5</v>
      </c>
    </row>
    <row r="44" spans="1:22" s="62" customFormat="1" x14ac:dyDescent="0.2">
      <c r="A44" s="63" t="s">
        <v>22</v>
      </c>
      <c r="B44" s="64">
        <f>AVERAGE(B2:B43)</f>
        <v>4.7142857142857144</v>
      </c>
      <c r="C44" s="64"/>
      <c r="D44" s="64"/>
      <c r="E44" s="64"/>
      <c r="F44" s="64"/>
      <c r="G44" s="64">
        <f t="shared" ref="G44:P44" si="6">AVERAGE(G2:G43)</f>
        <v>3.3333333333333335</v>
      </c>
      <c r="H44" s="64">
        <f t="shared" si="6"/>
        <v>3.0238095238095237</v>
      </c>
      <c r="I44" s="64">
        <f t="shared" si="6"/>
        <v>3.3571428571428572</v>
      </c>
      <c r="J44" s="64">
        <f t="shared" si="6"/>
        <v>3.4285714285714284</v>
      </c>
      <c r="K44" s="64">
        <f t="shared" si="6"/>
        <v>3.0714285714285716</v>
      </c>
      <c r="L44" s="64">
        <f t="shared" si="6"/>
        <v>4.4523809523809526</v>
      </c>
      <c r="M44" s="64">
        <f t="shared" si="6"/>
        <v>5.9523809523809526</v>
      </c>
      <c r="N44" s="64">
        <f t="shared" si="6"/>
        <v>1.1428571428571428</v>
      </c>
      <c r="O44" s="64">
        <f t="shared" si="6"/>
        <v>1.1190476190476191</v>
      </c>
      <c r="P44" s="64">
        <f t="shared" si="6"/>
        <v>1.0238095238095237</v>
      </c>
      <c r="Q44" s="64">
        <f>AVERAGE(Q2:Q43)</f>
        <v>3.4444444444444451</v>
      </c>
      <c r="R44" s="64">
        <f>STDEV(R2:R43)</f>
        <v>0.47023210379257385</v>
      </c>
      <c r="S44" s="64">
        <f>AVERAGE(S2:S43)</f>
        <v>3.1904761904761907</v>
      </c>
      <c r="T44" s="64">
        <f>STDEV(T2:T43)</f>
        <v>0.76433265890756374</v>
      </c>
      <c r="U44" s="64">
        <f>AVERAGE(U2:U43)</f>
        <v>3.5714285714285716</v>
      </c>
      <c r="V44" s="64">
        <f>STDEV(V2:V43)</f>
        <v>0.63751659266574978</v>
      </c>
    </row>
    <row r="45" spans="1:22" s="62" customFormat="1" x14ac:dyDescent="0.2">
      <c r="A45" s="63" t="s">
        <v>23</v>
      </c>
      <c r="B45" s="64">
        <f>STDEV(B2:B43)</f>
        <v>2.5306483723877937</v>
      </c>
      <c r="C45" s="64"/>
      <c r="D45" s="64"/>
      <c r="E45" s="64"/>
      <c r="F45" s="64"/>
      <c r="G45" s="64">
        <f t="shared" ref="G45:P45" si="7">STDEV(G2:G43)</f>
        <v>1.3373921960961419</v>
      </c>
      <c r="H45" s="64">
        <f t="shared" si="7"/>
        <v>1.4731432337774077</v>
      </c>
      <c r="I45" s="64">
        <f t="shared" si="7"/>
        <v>2.0220905455038425</v>
      </c>
      <c r="J45" s="64">
        <f t="shared" si="7"/>
        <v>1.3640480848197207</v>
      </c>
      <c r="K45" s="64">
        <f t="shared" si="7"/>
        <v>1.438034857321296</v>
      </c>
      <c r="L45" s="64">
        <f t="shared" si="7"/>
        <v>1.549230823350279</v>
      </c>
      <c r="M45" s="64">
        <f t="shared" si="7"/>
        <v>2.1859013986240066</v>
      </c>
      <c r="N45" s="64">
        <f t="shared" si="7"/>
        <v>0.3541688016605733</v>
      </c>
      <c r="O45" s="64">
        <f t="shared" si="7"/>
        <v>0.32777006756156785</v>
      </c>
      <c r="P45" s="64">
        <f t="shared" si="7"/>
        <v>0.15430334996209177</v>
      </c>
      <c r="Q45" s="64"/>
      <c r="R45" s="64"/>
      <c r="S45" s="64"/>
      <c r="T45" s="64"/>
      <c r="U45" s="64"/>
      <c r="V45" s="64"/>
    </row>
    <row r="46" spans="1:22" x14ac:dyDescent="0.2">
      <c r="Q46" s="13"/>
      <c r="R46" s="13"/>
      <c r="S46" s="13"/>
      <c r="T46" s="13"/>
      <c r="U46" s="13"/>
      <c r="V46" s="13"/>
    </row>
  </sheetData>
  <conditionalFormatting sqref="S2:S43">
    <cfRule type="cellIs" dxfId="69" priority="1" operator="equal">
      <formula>1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A9FBC-4E0C-3F4E-B038-F9CB05F39FE7}">
  <dimension ref="A1:BB59"/>
  <sheetViews>
    <sheetView tabSelected="1" topLeftCell="A46" zoomScale="97" workbookViewId="0">
      <selection activeCell="F61" sqref="F61"/>
    </sheetView>
  </sheetViews>
  <sheetFormatPr baseColWidth="10" defaultRowHeight="16" x14ac:dyDescent="0.2"/>
  <cols>
    <col min="31" max="31" width="15.6640625" customWidth="1"/>
    <col min="34" max="34" width="13.6640625" customWidth="1"/>
    <col min="35" max="35" width="14.6640625" customWidth="1"/>
    <col min="36" max="36" width="18.6640625" customWidth="1"/>
    <col min="44" max="44" width="12.33203125" customWidth="1"/>
    <col min="45" max="45" width="12.1640625" customWidth="1"/>
    <col min="53" max="53" width="13" customWidth="1"/>
    <col min="54" max="54" width="12.5" customWidth="1"/>
  </cols>
  <sheetData>
    <row r="1" spans="1:54" x14ac:dyDescent="0.2">
      <c r="A1" s="95" t="s">
        <v>129</v>
      </c>
      <c r="B1" s="79" t="s">
        <v>130</v>
      </c>
      <c r="C1" s="79"/>
      <c r="D1" s="79"/>
      <c r="E1" s="80" t="s">
        <v>131</v>
      </c>
      <c r="F1" s="80"/>
      <c r="G1" s="80"/>
      <c r="H1" s="81" t="s">
        <v>132</v>
      </c>
      <c r="I1" s="81"/>
      <c r="J1" s="81" t="s">
        <v>133</v>
      </c>
      <c r="K1" s="81"/>
      <c r="L1" s="81"/>
      <c r="M1" s="98" t="s">
        <v>134</v>
      </c>
      <c r="N1" s="98"/>
      <c r="O1" s="98"/>
      <c r="P1" s="98"/>
      <c r="Q1" s="98"/>
      <c r="R1" s="98"/>
      <c r="S1" s="98"/>
      <c r="T1" s="98"/>
      <c r="U1" s="98"/>
      <c r="V1" s="94" t="s">
        <v>135</v>
      </c>
      <c r="W1" s="94"/>
      <c r="X1" s="94"/>
      <c r="Y1" s="94"/>
      <c r="Z1" s="94"/>
      <c r="AA1" s="94"/>
      <c r="AB1" s="94"/>
      <c r="AC1" s="94"/>
      <c r="AD1" s="94"/>
      <c r="AE1" s="74" t="s">
        <v>174</v>
      </c>
      <c r="AF1" s="83" t="s">
        <v>136</v>
      </c>
      <c r="AG1" s="84"/>
      <c r="AH1" s="84"/>
      <c r="AI1" s="84"/>
      <c r="AJ1" s="85"/>
      <c r="AK1" s="76" t="s">
        <v>137</v>
      </c>
      <c r="AL1" s="77"/>
      <c r="AM1" s="77"/>
      <c r="AN1" s="77"/>
      <c r="AO1" s="77"/>
      <c r="AP1" s="77"/>
      <c r="AQ1" s="77"/>
      <c r="AR1" s="77"/>
      <c r="AS1" s="78"/>
      <c r="AT1" s="76" t="s">
        <v>138</v>
      </c>
      <c r="AU1" s="77"/>
      <c r="AV1" s="77"/>
      <c r="AW1" s="77"/>
      <c r="AX1" s="77"/>
      <c r="AY1" s="77"/>
      <c r="AZ1" s="77"/>
      <c r="BA1" s="77"/>
      <c r="BB1" s="78"/>
    </row>
    <row r="2" spans="1:54" ht="18" customHeight="1" x14ac:dyDescent="0.2">
      <c r="A2" s="96"/>
      <c r="B2" s="79"/>
      <c r="C2" s="79"/>
      <c r="D2" s="79"/>
      <c r="E2" s="80"/>
      <c r="F2" s="80"/>
      <c r="G2" s="80"/>
      <c r="H2" s="81"/>
      <c r="I2" s="81"/>
      <c r="J2" s="81"/>
      <c r="K2" s="81"/>
      <c r="L2" s="81"/>
      <c r="M2" s="92">
        <v>0.25</v>
      </c>
      <c r="N2" s="92">
        <v>0.5</v>
      </c>
      <c r="O2" s="92">
        <v>1</v>
      </c>
      <c r="P2" s="92">
        <v>2</v>
      </c>
      <c r="Q2" s="92">
        <v>4</v>
      </c>
      <c r="R2" s="38"/>
      <c r="S2" s="39"/>
      <c r="T2" s="39"/>
      <c r="U2" s="39"/>
      <c r="V2" s="90">
        <v>0.25</v>
      </c>
      <c r="W2" s="90">
        <v>0.5</v>
      </c>
      <c r="X2" s="90">
        <v>1</v>
      </c>
      <c r="Y2" s="90">
        <v>2</v>
      </c>
      <c r="Z2" s="90">
        <v>4</v>
      </c>
      <c r="AA2" s="40" t="s">
        <v>139</v>
      </c>
      <c r="AB2" s="41" t="s">
        <v>140</v>
      </c>
      <c r="AC2" s="41" t="s">
        <v>141</v>
      </c>
      <c r="AD2" s="41" t="s">
        <v>142</v>
      </c>
      <c r="AE2" s="82"/>
      <c r="AF2" s="92" t="s">
        <v>143</v>
      </c>
      <c r="AG2" s="90" t="s">
        <v>144</v>
      </c>
      <c r="AH2" s="86" t="s">
        <v>145</v>
      </c>
      <c r="AI2" s="88" t="s">
        <v>146</v>
      </c>
      <c r="AJ2" s="88" t="s">
        <v>147</v>
      </c>
      <c r="AK2" s="74" t="s">
        <v>148</v>
      </c>
      <c r="AL2" s="74" t="s">
        <v>149</v>
      </c>
      <c r="AM2" s="74" t="s">
        <v>150</v>
      </c>
      <c r="AN2" s="74" t="s">
        <v>151</v>
      </c>
      <c r="AO2" s="74" t="s">
        <v>152</v>
      </c>
      <c r="AP2" s="74" t="s">
        <v>153</v>
      </c>
      <c r="AQ2" s="74" t="s">
        <v>154</v>
      </c>
      <c r="AR2" s="74" t="s">
        <v>200</v>
      </c>
      <c r="AS2" s="74" t="s">
        <v>201</v>
      </c>
      <c r="AT2" s="74" t="s">
        <v>148</v>
      </c>
      <c r="AU2" s="74" t="s">
        <v>149</v>
      </c>
      <c r="AV2" s="74" t="s">
        <v>150</v>
      </c>
      <c r="AW2" s="74" t="s">
        <v>151</v>
      </c>
      <c r="AX2" s="74" t="s">
        <v>152</v>
      </c>
      <c r="AY2" s="74" t="s">
        <v>153</v>
      </c>
      <c r="AZ2" s="74" t="s">
        <v>154</v>
      </c>
      <c r="BA2" s="74" t="s">
        <v>202</v>
      </c>
      <c r="BB2" s="74" t="s">
        <v>203</v>
      </c>
    </row>
    <row r="3" spans="1:54" ht="17" customHeight="1" x14ac:dyDescent="0.2">
      <c r="A3" s="97"/>
      <c r="B3" s="43" t="s">
        <v>155</v>
      </c>
      <c r="C3" s="43" t="s">
        <v>156</v>
      </c>
      <c r="D3" s="43" t="s">
        <v>157</v>
      </c>
      <c r="E3" s="44" t="s">
        <v>158</v>
      </c>
      <c r="F3" s="45" t="s">
        <v>159</v>
      </c>
      <c r="G3" s="44" t="s">
        <v>160</v>
      </c>
      <c r="H3" s="42" t="s">
        <v>161</v>
      </c>
      <c r="I3" s="42" t="s">
        <v>162</v>
      </c>
      <c r="J3" s="42" t="s">
        <v>163</v>
      </c>
      <c r="K3" s="42" t="s">
        <v>164</v>
      </c>
      <c r="L3" s="42" t="s">
        <v>165</v>
      </c>
      <c r="M3" s="93"/>
      <c r="N3" s="93"/>
      <c r="O3" s="93"/>
      <c r="P3" s="93"/>
      <c r="Q3" s="93"/>
      <c r="R3" t="s">
        <v>166</v>
      </c>
      <c r="S3" t="s">
        <v>167</v>
      </c>
      <c r="T3" t="s">
        <v>168</v>
      </c>
      <c r="U3" t="s">
        <v>169</v>
      </c>
      <c r="V3" s="91"/>
      <c r="W3" s="91"/>
      <c r="X3" s="91"/>
      <c r="Y3" s="91"/>
      <c r="Z3" s="91"/>
      <c r="AA3" t="s">
        <v>170</v>
      </c>
      <c r="AB3" t="s">
        <v>171</v>
      </c>
      <c r="AC3" t="s">
        <v>172</v>
      </c>
      <c r="AD3" t="s">
        <v>173</v>
      </c>
      <c r="AE3" s="75"/>
      <c r="AF3" s="93"/>
      <c r="AG3" s="91"/>
      <c r="AH3" s="87"/>
      <c r="AI3" s="89"/>
      <c r="AJ3" s="89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</row>
    <row r="4" spans="1:54" x14ac:dyDescent="0.2">
      <c r="A4" s="46" t="s">
        <v>175</v>
      </c>
      <c r="B4" s="27">
        <v>10</v>
      </c>
      <c r="C4" s="27" t="s">
        <v>176</v>
      </c>
      <c r="D4" s="47">
        <v>44509</v>
      </c>
      <c r="E4" s="48">
        <v>42970</v>
      </c>
      <c r="F4" s="49">
        <f t="shared" ref="F4:F59" si="0">YEARFRAC(E4, D4, 1)</f>
        <v>4.214129244249726</v>
      </c>
      <c r="G4" s="9" t="s">
        <v>177</v>
      </c>
      <c r="H4" s="11" t="s">
        <v>178</v>
      </c>
      <c r="I4" s="11" t="s">
        <v>178</v>
      </c>
      <c r="J4" s="11" t="s">
        <v>179</v>
      </c>
      <c r="K4" s="11" t="s">
        <v>179</v>
      </c>
      <c r="L4" s="11" t="s">
        <v>179</v>
      </c>
      <c r="M4" s="50">
        <v>15</v>
      </c>
      <c r="N4" s="50">
        <v>15</v>
      </c>
      <c r="O4" s="50">
        <v>15</v>
      </c>
      <c r="P4" s="50">
        <v>10</v>
      </c>
      <c r="Q4" s="50">
        <v>10</v>
      </c>
      <c r="R4" s="51">
        <f t="shared" ref="R4:R9" si="1">AVERAGE(O4,Q4)</f>
        <v>12.5</v>
      </c>
      <c r="S4" s="51">
        <f t="shared" ref="S4:S9" si="2">AVERAGE(N4,O4,Q4)</f>
        <v>13.333333333333334</v>
      </c>
      <c r="T4" s="51">
        <f t="shared" ref="T4:T9" si="3">AVERAGE(N4,O4,P4,Q4)</f>
        <v>12.5</v>
      </c>
      <c r="U4" s="51">
        <f t="shared" ref="U4:U9" si="4">AVERAGE(M4:Q4)</f>
        <v>13</v>
      </c>
      <c r="V4" s="52">
        <v>15</v>
      </c>
      <c r="W4" s="52">
        <v>15</v>
      </c>
      <c r="X4" s="52">
        <v>15</v>
      </c>
      <c r="Y4" s="52">
        <v>15</v>
      </c>
      <c r="Z4" s="52">
        <v>15</v>
      </c>
      <c r="AA4" s="12">
        <f t="shared" ref="AA4:AC22" si="5">AVERAGE(X4,Z4)</f>
        <v>15</v>
      </c>
      <c r="AB4" s="12">
        <f t="shared" ref="AB4:AB9" si="6">AVERAGE(W4,X4,Z4)</f>
        <v>15</v>
      </c>
      <c r="AC4" s="12">
        <f t="shared" ref="AC4:AC9" si="7">AVERAGE(W4,X4,Y4,Z4)</f>
        <v>15</v>
      </c>
      <c r="AD4" s="12">
        <f t="shared" ref="AD4:AD9" si="8">AVERAGE(V4:Z4)</f>
        <v>15</v>
      </c>
      <c r="AE4" s="53">
        <f>AVERAGE(U4,AD4)</f>
        <v>14</v>
      </c>
      <c r="AF4" s="51">
        <v>37</v>
      </c>
      <c r="AG4" s="12">
        <v>35</v>
      </c>
      <c r="AH4" s="12">
        <v>35</v>
      </c>
      <c r="AI4" s="12"/>
      <c r="AJ4" s="12">
        <f>AVERAGE(AF4:AG4)</f>
        <v>36</v>
      </c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</row>
    <row r="5" spans="1:54" x14ac:dyDescent="0.2">
      <c r="A5" s="46" t="s">
        <v>180</v>
      </c>
      <c r="B5" s="27">
        <v>11</v>
      </c>
      <c r="C5" s="27" t="s">
        <v>176</v>
      </c>
      <c r="D5" s="47">
        <v>44531</v>
      </c>
      <c r="E5" s="48">
        <v>41875</v>
      </c>
      <c r="F5" s="49">
        <f t="shared" si="0"/>
        <v>7.2717316906228611</v>
      </c>
      <c r="G5" s="9" t="s">
        <v>181</v>
      </c>
      <c r="H5" s="11" t="s">
        <v>178</v>
      </c>
      <c r="I5" s="11" t="s">
        <v>178</v>
      </c>
      <c r="J5" s="11" t="s">
        <v>179</v>
      </c>
      <c r="K5" s="11" t="s">
        <v>179</v>
      </c>
      <c r="L5" s="11" t="s">
        <v>179</v>
      </c>
      <c r="M5" s="50">
        <v>10</v>
      </c>
      <c r="N5" s="50">
        <v>10</v>
      </c>
      <c r="O5" s="50">
        <v>0</v>
      </c>
      <c r="P5" s="50">
        <v>5</v>
      </c>
      <c r="Q5" s="50">
        <v>5</v>
      </c>
      <c r="R5" s="51">
        <f t="shared" si="1"/>
        <v>2.5</v>
      </c>
      <c r="S5" s="51">
        <f t="shared" si="2"/>
        <v>5</v>
      </c>
      <c r="T5" s="51">
        <f t="shared" si="3"/>
        <v>5</v>
      </c>
      <c r="U5" s="51">
        <f t="shared" si="4"/>
        <v>6</v>
      </c>
      <c r="V5" s="52">
        <v>20</v>
      </c>
      <c r="W5" s="52">
        <v>20</v>
      </c>
      <c r="X5" s="52">
        <v>15</v>
      </c>
      <c r="Y5" s="52">
        <v>0</v>
      </c>
      <c r="Z5" s="52">
        <v>10</v>
      </c>
      <c r="AA5" s="12">
        <f t="shared" si="5"/>
        <v>12.5</v>
      </c>
      <c r="AB5" s="12">
        <f t="shared" si="6"/>
        <v>15</v>
      </c>
      <c r="AC5" s="12">
        <f t="shared" si="7"/>
        <v>11.25</v>
      </c>
      <c r="AD5" s="12">
        <f t="shared" si="8"/>
        <v>13</v>
      </c>
      <c r="AE5" s="53">
        <f t="shared" ref="AE5:AE59" si="9">AVERAGE(U5,AD5)</f>
        <v>9.5</v>
      </c>
      <c r="AF5" s="51">
        <v>38.4</v>
      </c>
      <c r="AG5" s="12">
        <v>37.333300000000001</v>
      </c>
      <c r="AH5" s="12">
        <v>37.333300000000001</v>
      </c>
      <c r="AI5" s="12">
        <v>40.4</v>
      </c>
      <c r="AJ5" s="12">
        <f t="shared" ref="AJ5:AJ59" si="10">AVERAGE(AF5:AG5)</f>
        <v>37.86665</v>
      </c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54" x14ac:dyDescent="0.2">
      <c r="A6" s="46" t="s">
        <v>182</v>
      </c>
      <c r="B6" s="27">
        <v>12</v>
      </c>
      <c r="C6" s="27" t="s">
        <v>176</v>
      </c>
      <c r="D6" s="47">
        <v>44531</v>
      </c>
      <c r="E6" s="48">
        <v>41403</v>
      </c>
      <c r="F6" s="49">
        <f t="shared" si="0"/>
        <v>8.5646486157590509</v>
      </c>
      <c r="G6" s="9" t="s">
        <v>181</v>
      </c>
      <c r="H6" s="11" t="s">
        <v>178</v>
      </c>
      <c r="I6" s="11" t="s">
        <v>178</v>
      </c>
      <c r="J6" s="11" t="s">
        <v>179</v>
      </c>
      <c r="K6" s="11" t="s">
        <v>179</v>
      </c>
      <c r="L6" s="11" t="s">
        <v>179</v>
      </c>
      <c r="M6" s="50">
        <v>20</v>
      </c>
      <c r="N6" s="50">
        <v>15</v>
      </c>
      <c r="O6" s="50">
        <v>5</v>
      </c>
      <c r="P6" s="50">
        <v>10</v>
      </c>
      <c r="Q6" s="50">
        <v>5</v>
      </c>
      <c r="R6" s="51">
        <f t="shared" si="1"/>
        <v>5</v>
      </c>
      <c r="S6" s="51">
        <f t="shared" si="2"/>
        <v>8.3333333333333339</v>
      </c>
      <c r="T6" s="51">
        <f t="shared" si="3"/>
        <v>8.75</v>
      </c>
      <c r="U6" s="51">
        <f t="shared" si="4"/>
        <v>11</v>
      </c>
      <c r="V6" s="52">
        <v>15</v>
      </c>
      <c r="W6" s="52">
        <v>20</v>
      </c>
      <c r="X6" s="52">
        <v>10</v>
      </c>
      <c r="Y6" s="52">
        <v>0</v>
      </c>
      <c r="Z6" s="52">
        <v>5</v>
      </c>
      <c r="AA6" s="12">
        <f t="shared" si="5"/>
        <v>7.5</v>
      </c>
      <c r="AB6" s="12">
        <f t="shared" si="6"/>
        <v>11.666666666666666</v>
      </c>
      <c r="AC6" s="12">
        <f t="shared" si="7"/>
        <v>8.75</v>
      </c>
      <c r="AD6" s="12">
        <f t="shared" si="8"/>
        <v>10</v>
      </c>
      <c r="AE6" s="53">
        <f t="shared" si="9"/>
        <v>10.5</v>
      </c>
      <c r="AF6" s="51">
        <v>24.1</v>
      </c>
      <c r="AG6" s="12">
        <v>23.5</v>
      </c>
      <c r="AH6" s="12">
        <v>23.5</v>
      </c>
      <c r="AI6" s="12">
        <v>25.7667</v>
      </c>
      <c r="AJ6" s="12">
        <f t="shared" si="10"/>
        <v>23.8</v>
      </c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4" x14ac:dyDescent="0.2">
      <c r="A7" s="46" t="s">
        <v>183</v>
      </c>
      <c r="B7" s="27">
        <v>13</v>
      </c>
      <c r="C7" s="27" t="s">
        <v>176</v>
      </c>
      <c r="D7" s="47">
        <v>44531</v>
      </c>
      <c r="E7" s="48">
        <v>41875</v>
      </c>
      <c r="F7" s="49">
        <f t="shared" si="0"/>
        <v>7.2717316906228611</v>
      </c>
      <c r="G7" s="9" t="s">
        <v>177</v>
      </c>
      <c r="H7" s="11" t="s">
        <v>178</v>
      </c>
      <c r="I7" s="11" t="s">
        <v>178</v>
      </c>
      <c r="J7" s="11" t="s">
        <v>179</v>
      </c>
      <c r="K7" s="11" t="s">
        <v>179</v>
      </c>
      <c r="L7" s="11" t="s">
        <v>179</v>
      </c>
      <c r="M7" s="50">
        <v>5</v>
      </c>
      <c r="N7" s="50">
        <v>5</v>
      </c>
      <c r="O7" s="50">
        <v>5</v>
      </c>
      <c r="P7" s="50">
        <v>5</v>
      </c>
      <c r="Q7" s="50">
        <v>5</v>
      </c>
      <c r="R7" s="51">
        <f t="shared" si="1"/>
        <v>5</v>
      </c>
      <c r="S7" s="51">
        <f t="shared" si="2"/>
        <v>5</v>
      </c>
      <c r="T7" s="51">
        <f t="shared" si="3"/>
        <v>5</v>
      </c>
      <c r="U7" s="51">
        <f t="shared" si="4"/>
        <v>5</v>
      </c>
      <c r="V7" s="52">
        <v>15</v>
      </c>
      <c r="W7" s="52">
        <v>10</v>
      </c>
      <c r="X7" s="52">
        <v>10</v>
      </c>
      <c r="Y7" s="52">
        <v>10</v>
      </c>
      <c r="Z7" s="52">
        <v>0</v>
      </c>
      <c r="AA7" s="12">
        <f t="shared" si="5"/>
        <v>5</v>
      </c>
      <c r="AB7" s="12">
        <f t="shared" si="6"/>
        <v>6.666666666666667</v>
      </c>
      <c r="AC7" s="12">
        <f t="shared" si="7"/>
        <v>7.5</v>
      </c>
      <c r="AD7" s="12">
        <f t="shared" si="8"/>
        <v>9</v>
      </c>
      <c r="AE7" s="53">
        <f t="shared" si="9"/>
        <v>7</v>
      </c>
      <c r="AF7" s="51">
        <v>30.2</v>
      </c>
      <c r="AG7" s="12">
        <v>29.7</v>
      </c>
      <c r="AH7" s="12">
        <v>29.7</v>
      </c>
      <c r="AI7" s="12">
        <v>31.8</v>
      </c>
      <c r="AJ7" s="12">
        <f t="shared" si="10"/>
        <v>29.95</v>
      </c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</row>
    <row r="8" spans="1:54" x14ac:dyDescent="0.2">
      <c r="A8" s="46" t="s">
        <v>184</v>
      </c>
      <c r="B8" s="27">
        <v>14</v>
      </c>
      <c r="C8" s="27" t="s">
        <v>176</v>
      </c>
      <c r="D8" s="47">
        <v>44540</v>
      </c>
      <c r="E8" s="48">
        <v>42724</v>
      </c>
      <c r="F8" s="49">
        <f t="shared" si="0"/>
        <v>4.9708029197080297</v>
      </c>
      <c r="G8" s="9" t="s">
        <v>177</v>
      </c>
      <c r="H8" s="11" t="s">
        <v>178</v>
      </c>
      <c r="I8" s="11" t="s">
        <v>178</v>
      </c>
      <c r="J8" s="11" t="s">
        <v>179</v>
      </c>
      <c r="K8" s="11" t="s">
        <v>179</v>
      </c>
      <c r="L8" s="11" t="s">
        <v>179</v>
      </c>
      <c r="M8" s="50">
        <v>20</v>
      </c>
      <c r="N8" s="50">
        <v>10</v>
      </c>
      <c r="O8" s="50">
        <v>10</v>
      </c>
      <c r="P8" s="50">
        <v>20</v>
      </c>
      <c r="Q8" s="50">
        <v>20</v>
      </c>
      <c r="R8" s="51">
        <f t="shared" si="1"/>
        <v>15</v>
      </c>
      <c r="S8" s="51">
        <f t="shared" si="2"/>
        <v>13.333333333333334</v>
      </c>
      <c r="T8" s="51">
        <f t="shared" si="3"/>
        <v>15</v>
      </c>
      <c r="U8" s="51">
        <f t="shared" si="4"/>
        <v>16</v>
      </c>
      <c r="V8" s="52">
        <v>10</v>
      </c>
      <c r="W8" s="52">
        <v>5</v>
      </c>
      <c r="X8" s="52">
        <v>5</v>
      </c>
      <c r="Y8" s="52">
        <v>5</v>
      </c>
      <c r="Z8" s="52">
        <v>10</v>
      </c>
      <c r="AA8" s="12">
        <f t="shared" si="5"/>
        <v>7.5</v>
      </c>
      <c r="AB8" s="12">
        <f t="shared" si="6"/>
        <v>6.666666666666667</v>
      </c>
      <c r="AC8" s="12">
        <f t="shared" si="7"/>
        <v>6.25</v>
      </c>
      <c r="AD8" s="12">
        <f t="shared" si="8"/>
        <v>7</v>
      </c>
      <c r="AE8" s="53">
        <f t="shared" si="9"/>
        <v>11.5</v>
      </c>
      <c r="AF8" s="51">
        <v>46.666699999999999</v>
      </c>
      <c r="AG8" s="12">
        <v>30.066700000000001</v>
      </c>
      <c r="AH8" s="12">
        <v>30.066700000000001</v>
      </c>
      <c r="AI8" s="12">
        <v>32.4</v>
      </c>
      <c r="AJ8" s="12">
        <f t="shared" si="10"/>
        <v>38.366700000000002</v>
      </c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54" x14ac:dyDescent="0.2">
      <c r="A9" s="46" t="s">
        <v>185</v>
      </c>
      <c r="B9" s="27">
        <v>15</v>
      </c>
      <c r="C9" s="27" t="s">
        <v>176</v>
      </c>
      <c r="D9" s="47">
        <v>44542</v>
      </c>
      <c r="E9" s="48">
        <v>42970</v>
      </c>
      <c r="F9" s="49">
        <f t="shared" si="0"/>
        <v>4.3044906900328588</v>
      </c>
      <c r="G9" s="9" t="s">
        <v>177</v>
      </c>
      <c r="H9" s="11" t="s">
        <v>178</v>
      </c>
      <c r="I9" s="11" t="s">
        <v>178</v>
      </c>
      <c r="J9" s="11" t="s">
        <v>179</v>
      </c>
      <c r="K9" s="11" t="s">
        <v>179</v>
      </c>
      <c r="L9" s="11" t="s">
        <v>179</v>
      </c>
      <c r="M9" s="50">
        <v>10</v>
      </c>
      <c r="N9" s="50">
        <v>10</v>
      </c>
      <c r="O9" s="50">
        <v>15</v>
      </c>
      <c r="P9" s="50">
        <v>10</v>
      </c>
      <c r="Q9" s="50">
        <v>5</v>
      </c>
      <c r="R9" s="51">
        <f t="shared" si="1"/>
        <v>10</v>
      </c>
      <c r="S9" s="51">
        <f t="shared" si="2"/>
        <v>10</v>
      </c>
      <c r="T9" s="51">
        <f t="shared" si="3"/>
        <v>10</v>
      </c>
      <c r="U9" s="51">
        <f t="shared" si="4"/>
        <v>10</v>
      </c>
      <c r="V9" s="52">
        <v>15</v>
      </c>
      <c r="W9" s="52">
        <v>15</v>
      </c>
      <c r="X9" s="52">
        <v>10</v>
      </c>
      <c r="Y9" s="52">
        <v>15</v>
      </c>
      <c r="Z9" s="52">
        <v>10</v>
      </c>
      <c r="AA9" s="12">
        <f t="shared" si="5"/>
        <v>10</v>
      </c>
      <c r="AB9" s="12">
        <f t="shared" si="6"/>
        <v>11.666666666666666</v>
      </c>
      <c r="AC9" s="12">
        <f t="shared" si="7"/>
        <v>12.5</v>
      </c>
      <c r="AD9" s="12">
        <f t="shared" si="8"/>
        <v>13</v>
      </c>
      <c r="AE9" s="53">
        <f t="shared" si="9"/>
        <v>11.5</v>
      </c>
      <c r="AF9" s="51">
        <v>44</v>
      </c>
      <c r="AG9" s="12">
        <v>32.933300000000003</v>
      </c>
      <c r="AH9" s="12">
        <v>32.933300000000003</v>
      </c>
      <c r="AI9" s="12">
        <v>33.4</v>
      </c>
      <c r="AJ9" s="12">
        <f t="shared" si="10"/>
        <v>38.466650000000001</v>
      </c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54" x14ac:dyDescent="0.2">
      <c r="A10" s="54">
        <v>1</v>
      </c>
      <c r="B10" s="27">
        <v>16</v>
      </c>
      <c r="C10" s="27" t="s">
        <v>176</v>
      </c>
      <c r="D10" s="47">
        <v>44543</v>
      </c>
      <c r="E10" s="48">
        <v>42968</v>
      </c>
      <c r="F10" s="49">
        <f t="shared" si="0"/>
        <v>4.3127053669222342</v>
      </c>
      <c r="G10" s="9" t="s">
        <v>181</v>
      </c>
      <c r="H10" s="11" t="s">
        <v>186</v>
      </c>
      <c r="I10" s="11" t="s">
        <v>178</v>
      </c>
      <c r="J10" s="11" t="s">
        <v>187</v>
      </c>
      <c r="K10" s="50" t="s">
        <v>188</v>
      </c>
      <c r="L10" s="50" t="s">
        <v>189</v>
      </c>
      <c r="M10" s="50">
        <v>35</v>
      </c>
      <c r="N10" s="50">
        <v>40</v>
      </c>
      <c r="O10" s="50">
        <v>40</v>
      </c>
      <c r="P10" s="50">
        <v>35</v>
      </c>
      <c r="Q10" s="50">
        <v>30</v>
      </c>
      <c r="R10" s="51">
        <f>AVERAGE(O10,Q10)</f>
        <v>35</v>
      </c>
      <c r="S10" s="51">
        <f>AVERAGE(N10,O10,Q10)</f>
        <v>36.666666666666664</v>
      </c>
      <c r="T10" s="51">
        <f>AVERAGE(N10,O10,P10,Q10)</f>
        <v>36.25</v>
      </c>
      <c r="U10" s="51">
        <f>AVERAGE(M10:Q10)</f>
        <v>36</v>
      </c>
      <c r="V10" s="52">
        <v>25</v>
      </c>
      <c r="W10" s="52">
        <v>20</v>
      </c>
      <c r="X10" s="52">
        <v>15</v>
      </c>
      <c r="Y10" s="52">
        <v>20</v>
      </c>
      <c r="Z10" s="52">
        <v>20</v>
      </c>
      <c r="AA10" s="12">
        <f t="shared" si="5"/>
        <v>17.5</v>
      </c>
      <c r="AB10" s="12">
        <f>AVERAGE(W10,X10,Z10)</f>
        <v>18.333333333333332</v>
      </c>
      <c r="AC10" s="12">
        <f>AVERAGE(W10,X10,Y10,Z10)</f>
        <v>18.75</v>
      </c>
      <c r="AD10" s="12">
        <f>AVERAGE(V10:Z10)</f>
        <v>20</v>
      </c>
      <c r="AE10" s="53">
        <f t="shared" si="9"/>
        <v>28</v>
      </c>
      <c r="AF10" s="51">
        <v>49</v>
      </c>
      <c r="AG10" s="12"/>
      <c r="AH10" s="12"/>
      <c r="AI10" s="12"/>
      <c r="AJ10" s="12">
        <f t="shared" si="10"/>
        <v>49</v>
      </c>
      <c r="AK10" s="11">
        <v>3</v>
      </c>
      <c r="AL10" s="11">
        <v>3</v>
      </c>
      <c r="AM10" s="11">
        <v>1</v>
      </c>
      <c r="AN10" s="11">
        <v>1</v>
      </c>
      <c r="AO10" s="11">
        <v>1</v>
      </c>
      <c r="AP10" s="11">
        <v>7</v>
      </c>
      <c r="AQ10" s="11">
        <v>4</v>
      </c>
      <c r="AR10" s="61">
        <f>AVERAGE(AK10:AP10)</f>
        <v>2.6666666666666665</v>
      </c>
      <c r="AS10" s="11">
        <f>AVERAGE(AL10:AM10)</f>
        <v>2</v>
      </c>
      <c r="AT10" s="11">
        <v>5</v>
      </c>
      <c r="AU10" s="11">
        <v>5</v>
      </c>
      <c r="AV10" s="11">
        <v>7</v>
      </c>
      <c r="AW10" s="11">
        <v>7</v>
      </c>
      <c r="AX10" s="11">
        <v>5</v>
      </c>
      <c r="AY10" s="11">
        <v>7</v>
      </c>
      <c r="AZ10" s="11">
        <v>5</v>
      </c>
      <c r="BA10" s="61">
        <f>AVERAGE(AT10:AY10)</f>
        <v>6</v>
      </c>
      <c r="BB10" s="11">
        <f>AVERAGE(AU10:AV10)</f>
        <v>6</v>
      </c>
    </row>
    <row r="11" spans="1:54" x14ac:dyDescent="0.2">
      <c r="A11" s="54">
        <v>2</v>
      </c>
      <c r="B11" s="27">
        <v>17</v>
      </c>
      <c r="C11" s="27" t="s">
        <v>176</v>
      </c>
      <c r="D11" s="47">
        <v>44543</v>
      </c>
      <c r="E11" s="48">
        <v>42534</v>
      </c>
      <c r="F11" s="49">
        <f t="shared" si="0"/>
        <v>5.4990875912408761</v>
      </c>
      <c r="G11" s="9" t="s">
        <v>177</v>
      </c>
      <c r="H11" s="11" t="s">
        <v>186</v>
      </c>
      <c r="I11" s="11" t="s">
        <v>186</v>
      </c>
      <c r="J11" s="11" t="s">
        <v>190</v>
      </c>
      <c r="K11" s="9" t="s">
        <v>191</v>
      </c>
      <c r="L11" s="9" t="s">
        <v>192</v>
      </c>
      <c r="M11" s="50">
        <v>40</v>
      </c>
      <c r="N11" s="50">
        <v>35</v>
      </c>
      <c r="O11" s="50">
        <v>20</v>
      </c>
      <c r="P11" s="50">
        <v>15</v>
      </c>
      <c r="Q11" s="50">
        <v>15</v>
      </c>
      <c r="R11" s="51">
        <f>AVERAGE(O11,Q11)</f>
        <v>17.5</v>
      </c>
      <c r="S11" s="51">
        <f>AVERAGE(N11,O11,Q11)</f>
        <v>23.333333333333332</v>
      </c>
      <c r="T11" s="51">
        <f>AVERAGE(N11,O11,P11,Q11)</f>
        <v>21.25</v>
      </c>
      <c r="U11" s="51">
        <f>AVERAGE(M11:Q11)</f>
        <v>25</v>
      </c>
      <c r="V11" s="52">
        <v>50</v>
      </c>
      <c r="W11" s="52">
        <v>45</v>
      </c>
      <c r="X11" s="52">
        <v>40</v>
      </c>
      <c r="Y11" s="52">
        <v>20</v>
      </c>
      <c r="Z11" s="52">
        <v>20</v>
      </c>
      <c r="AA11" s="12">
        <f t="shared" si="5"/>
        <v>30</v>
      </c>
      <c r="AB11" s="12">
        <f>AVERAGE(W11,X11,Z11)</f>
        <v>35</v>
      </c>
      <c r="AC11" s="12">
        <f>AVERAGE(W11,X11,Y11,Z11)</f>
        <v>31.25</v>
      </c>
      <c r="AD11" s="12">
        <f>AVERAGE(V11:Z11)</f>
        <v>35</v>
      </c>
      <c r="AE11" s="53">
        <f t="shared" si="9"/>
        <v>30</v>
      </c>
      <c r="AF11" s="51">
        <v>49</v>
      </c>
      <c r="AG11" s="12">
        <v>49</v>
      </c>
      <c r="AH11" s="12"/>
      <c r="AI11" s="51">
        <v>45.4</v>
      </c>
      <c r="AJ11" s="12">
        <f t="shared" si="10"/>
        <v>49</v>
      </c>
      <c r="AK11" s="11">
        <v>1</v>
      </c>
      <c r="AL11" s="11">
        <v>3</v>
      </c>
      <c r="AM11" s="11">
        <v>1</v>
      </c>
      <c r="AN11" s="11">
        <v>2</v>
      </c>
      <c r="AO11" s="11">
        <v>1</v>
      </c>
      <c r="AP11" s="11">
        <v>5</v>
      </c>
      <c r="AQ11" s="11">
        <v>4</v>
      </c>
      <c r="AR11" s="61">
        <f t="shared" ref="AR11:AR59" si="11">AVERAGE(AK11:AP11)</f>
        <v>2.1666666666666665</v>
      </c>
      <c r="AS11" s="11">
        <f t="shared" ref="AS11:AS59" si="12">AVERAGE(AL11:AM11)</f>
        <v>2</v>
      </c>
      <c r="AT11" s="11">
        <v>1</v>
      </c>
      <c r="AU11" s="11">
        <v>3</v>
      </c>
      <c r="AV11" s="11">
        <v>2</v>
      </c>
      <c r="AW11" s="11">
        <v>2</v>
      </c>
      <c r="AX11" s="11">
        <v>1</v>
      </c>
      <c r="AY11" s="11">
        <v>5</v>
      </c>
      <c r="AZ11" s="11">
        <v>8</v>
      </c>
      <c r="BA11" s="61">
        <f t="shared" ref="BA11:BA59" si="13">AVERAGE(AT11:AY11)</f>
        <v>2.3333333333333335</v>
      </c>
      <c r="BB11" s="11">
        <f t="shared" ref="BB11:BB59" si="14">AVERAGE(AU11:AV11)</f>
        <v>2.5</v>
      </c>
    </row>
    <row r="12" spans="1:54" x14ac:dyDescent="0.2">
      <c r="A12" s="54">
        <v>3</v>
      </c>
      <c r="B12" s="27">
        <v>19</v>
      </c>
      <c r="C12" s="27" t="s">
        <v>176</v>
      </c>
      <c r="D12" s="47">
        <v>44545</v>
      </c>
      <c r="E12" s="48">
        <v>42593</v>
      </c>
      <c r="F12" s="49">
        <f t="shared" si="0"/>
        <v>5.3430656934306571</v>
      </c>
      <c r="G12" s="9" t="s">
        <v>177</v>
      </c>
      <c r="H12" s="11" t="s">
        <v>186</v>
      </c>
      <c r="I12" s="11" t="s">
        <v>193</v>
      </c>
      <c r="J12" s="11" t="s">
        <v>190</v>
      </c>
      <c r="K12" s="50" t="s">
        <v>188</v>
      </c>
      <c r="L12" s="50" t="s">
        <v>189</v>
      </c>
      <c r="M12" s="50">
        <v>30</v>
      </c>
      <c r="N12" s="50">
        <v>25</v>
      </c>
      <c r="O12" s="50">
        <v>20</v>
      </c>
      <c r="P12" s="50">
        <v>15</v>
      </c>
      <c r="Q12" s="50">
        <v>15</v>
      </c>
      <c r="R12" s="51">
        <f>AVERAGE(O12,Q12)</f>
        <v>17.5</v>
      </c>
      <c r="S12" s="51">
        <f>AVERAGE(N12,O12,Q12)</f>
        <v>20</v>
      </c>
      <c r="T12" s="51">
        <f>AVERAGE(N12,O12,P12,Q12)</f>
        <v>18.75</v>
      </c>
      <c r="U12" s="51">
        <f>AVERAGE(M12:Q12)</f>
        <v>21</v>
      </c>
      <c r="V12" s="52">
        <v>20</v>
      </c>
      <c r="W12" s="52">
        <v>20</v>
      </c>
      <c r="X12" s="52">
        <v>15</v>
      </c>
      <c r="Y12" s="52">
        <v>15</v>
      </c>
      <c r="Z12" s="52">
        <v>15</v>
      </c>
      <c r="AA12" s="12">
        <f t="shared" si="5"/>
        <v>15</v>
      </c>
      <c r="AB12" s="12">
        <f>AVERAGE(W12,X12,Z12)</f>
        <v>16.666666666666668</v>
      </c>
      <c r="AC12" s="12">
        <f>AVERAGE(W12,X12,Y12,Z12)</f>
        <v>16.25</v>
      </c>
      <c r="AD12" s="12">
        <f>AVERAGE(V12:Z12)</f>
        <v>17</v>
      </c>
      <c r="AE12" s="53">
        <f t="shared" si="9"/>
        <v>19</v>
      </c>
      <c r="AF12" s="51">
        <v>47</v>
      </c>
      <c r="AG12" s="12">
        <v>35</v>
      </c>
      <c r="AH12" s="12">
        <v>35</v>
      </c>
      <c r="AI12" s="12">
        <v>32.4</v>
      </c>
      <c r="AJ12" s="12">
        <f t="shared" si="10"/>
        <v>41</v>
      </c>
      <c r="AK12" s="11">
        <v>3</v>
      </c>
      <c r="AL12" s="11">
        <v>3</v>
      </c>
      <c r="AM12" s="11">
        <v>2</v>
      </c>
      <c r="AN12" s="11">
        <v>2</v>
      </c>
      <c r="AO12" s="11">
        <v>1</v>
      </c>
      <c r="AP12" s="11">
        <v>3</v>
      </c>
      <c r="AQ12" s="11">
        <v>6</v>
      </c>
      <c r="AR12" s="61">
        <f t="shared" si="11"/>
        <v>2.3333333333333335</v>
      </c>
      <c r="AS12" s="11">
        <f t="shared" si="12"/>
        <v>2.5</v>
      </c>
      <c r="AT12" s="11"/>
      <c r="AU12" s="11"/>
      <c r="AV12" s="11"/>
      <c r="AW12" s="11"/>
      <c r="AX12" s="11"/>
      <c r="AY12" s="11"/>
      <c r="AZ12" s="11"/>
      <c r="BA12" s="61"/>
      <c r="BB12" s="11"/>
    </row>
    <row r="13" spans="1:54" x14ac:dyDescent="0.2">
      <c r="A13" s="54">
        <v>4</v>
      </c>
      <c r="B13" s="27">
        <v>20</v>
      </c>
      <c r="C13" s="27" t="s">
        <v>176</v>
      </c>
      <c r="D13" s="47">
        <v>44548</v>
      </c>
      <c r="E13" s="48">
        <v>42737</v>
      </c>
      <c r="F13" s="49">
        <f t="shared" si="0"/>
        <v>4.9589266155531213</v>
      </c>
      <c r="G13" s="9" t="s">
        <v>177</v>
      </c>
      <c r="H13" s="11" t="s">
        <v>194</v>
      </c>
      <c r="I13" s="11" t="s">
        <v>186</v>
      </c>
      <c r="J13" s="11" t="s">
        <v>190</v>
      </c>
      <c r="K13" s="55" t="s">
        <v>195</v>
      </c>
      <c r="L13" s="55" t="s">
        <v>189</v>
      </c>
      <c r="M13" s="50">
        <v>30</v>
      </c>
      <c r="N13" s="50">
        <v>20</v>
      </c>
      <c r="O13" s="50">
        <v>10</v>
      </c>
      <c r="P13" s="50">
        <v>10</v>
      </c>
      <c r="Q13" s="50">
        <v>20</v>
      </c>
      <c r="R13" s="51">
        <f t="shared" ref="R13:T28" si="15">AVERAGE(O13,Q13)</f>
        <v>15</v>
      </c>
      <c r="S13" s="51">
        <f t="shared" ref="S13:S21" si="16">AVERAGE(N13,O13,Q13)</f>
        <v>16.666666666666668</v>
      </c>
      <c r="T13" s="51">
        <f t="shared" ref="T13:T21" si="17">AVERAGE(N13,O13,P13,Q13)</f>
        <v>15</v>
      </c>
      <c r="U13" s="51">
        <f t="shared" ref="U13:U36" si="18">AVERAGE(M13:Q13)</f>
        <v>18</v>
      </c>
      <c r="V13" s="52">
        <v>35</v>
      </c>
      <c r="W13" s="52">
        <v>25</v>
      </c>
      <c r="X13" s="52">
        <v>10</v>
      </c>
      <c r="Y13" s="52">
        <v>15</v>
      </c>
      <c r="Z13" s="52">
        <v>20</v>
      </c>
      <c r="AA13" s="12">
        <f t="shared" si="5"/>
        <v>15</v>
      </c>
      <c r="AB13" s="12">
        <f t="shared" ref="AB13:AB21" si="19">AVERAGE(W13,X13,Z13)</f>
        <v>18.333333333333332</v>
      </c>
      <c r="AC13" s="12">
        <f t="shared" ref="AC13:AC21" si="20">AVERAGE(W13,X13,Y13,Z13)</f>
        <v>17.5</v>
      </c>
      <c r="AD13" s="12">
        <f t="shared" ref="AD13:AD59" si="21">AVERAGE(V13:Z13)</f>
        <v>21</v>
      </c>
      <c r="AE13" s="53">
        <f t="shared" si="9"/>
        <v>19.5</v>
      </c>
      <c r="AF13" s="51">
        <v>27.333300000000001</v>
      </c>
      <c r="AG13" s="12">
        <v>42</v>
      </c>
      <c r="AH13" s="51">
        <v>27.333300000000001</v>
      </c>
      <c r="AI13" s="51">
        <v>23.666699999999999</v>
      </c>
      <c r="AJ13" s="12">
        <f t="shared" si="10"/>
        <v>34.666650000000004</v>
      </c>
      <c r="AK13" s="11">
        <v>3</v>
      </c>
      <c r="AL13" s="11">
        <v>4</v>
      </c>
      <c r="AM13" s="11">
        <v>2</v>
      </c>
      <c r="AN13" s="11">
        <v>5</v>
      </c>
      <c r="AO13" s="11">
        <v>3</v>
      </c>
      <c r="AP13" s="11">
        <v>3</v>
      </c>
      <c r="AQ13" s="11">
        <v>7</v>
      </c>
      <c r="AR13" s="61">
        <f t="shared" si="11"/>
        <v>3.3333333333333335</v>
      </c>
      <c r="AS13" s="11">
        <f t="shared" si="12"/>
        <v>3</v>
      </c>
      <c r="AT13" s="11">
        <v>1</v>
      </c>
      <c r="AU13" s="11">
        <v>3</v>
      </c>
      <c r="AV13" s="11">
        <v>1</v>
      </c>
      <c r="AW13" s="11">
        <v>2</v>
      </c>
      <c r="AX13" s="11">
        <v>1</v>
      </c>
      <c r="AY13" s="11">
        <v>4</v>
      </c>
      <c r="AZ13" s="11">
        <v>9</v>
      </c>
      <c r="BA13" s="61">
        <f t="shared" si="13"/>
        <v>2</v>
      </c>
      <c r="BB13" s="11">
        <f t="shared" si="14"/>
        <v>2</v>
      </c>
    </row>
    <row r="14" spans="1:54" x14ac:dyDescent="0.2">
      <c r="A14" s="54">
        <v>5</v>
      </c>
      <c r="B14" s="27">
        <v>21</v>
      </c>
      <c r="C14" s="27" t="s">
        <v>176</v>
      </c>
      <c r="D14" s="47">
        <v>44550</v>
      </c>
      <c r="E14" s="48">
        <v>42649</v>
      </c>
      <c r="F14" s="49">
        <f t="shared" si="0"/>
        <v>5.2034671532846719</v>
      </c>
      <c r="G14" s="9" t="s">
        <v>181</v>
      </c>
      <c r="H14" s="11" t="s">
        <v>194</v>
      </c>
      <c r="I14" s="11" t="s">
        <v>194</v>
      </c>
      <c r="J14" s="11" t="s">
        <v>190</v>
      </c>
      <c r="K14" s="9" t="s">
        <v>191</v>
      </c>
      <c r="L14" s="9" t="s">
        <v>192</v>
      </c>
      <c r="M14" s="50">
        <v>25</v>
      </c>
      <c r="N14" s="50">
        <v>20</v>
      </c>
      <c r="O14" s="50">
        <v>15</v>
      </c>
      <c r="P14" s="50">
        <v>10</v>
      </c>
      <c r="Q14" s="50">
        <v>15</v>
      </c>
      <c r="R14" s="51">
        <f t="shared" si="15"/>
        <v>15</v>
      </c>
      <c r="S14" s="51">
        <f t="shared" si="16"/>
        <v>16.666666666666668</v>
      </c>
      <c r="T14" s="51">
        <f t="shared" si="17"/>
        <v>15</v>
      </c>
      <c r="U14" s="51">
        <f t="shared" si="18"/>
        <v>17</v>
      </c>
      <c r="V14" s="52">
        <v>30</v>
      </c>
      <c r="W14" s="52">
        <v>25</v>
      </c>
      <c r="X14" s="52">
        <v>20</v>
      </c>
      <c r="Y14" s="52">
        <v>20</v>
      </c>
      <c r="Z14" s="52">
        <v>20</v>
      </c>
      <c r="AA14" s="12">
        <f t="shared" si="5"/>
        <v>20</v>
      </c>
      <c r="AB14" s="12">
        <f t="shared" si="19"/>
        <v>21.666666666666668</v>
      </c>
      <c r="AC14" s="12">
        <f t="shared" si="20"/>
        <v>21.25</v>
      </c>
      <c r="AD14" s="12">
        <f t="shared" si="21"/>
        <v>23</v>
      </c>
      <c r="AE14" s="53">
        <f t="shared" si="9"/>
        <v>20</v>
      </c>
      <c r="AF14" s="51">
        <v>37.1</v>
      </c>
      <c r="AG14" s="12">
        <v>34.700000000000003</v>
      </c>
      <c r="AH14" s="12">
        <v>34.700000000000003</v>
      </c>
      <c r="AI14" s="12">
        <v>35.166699999999999</v>
      </c>
      <c r="AJ14" s="12">
        <f t="shared" si="10"/>
        <v>35.900000000000006</v>
      </c>
      <c r="AK14" s="11">
        <v>1</v>
      </c>
      <c r="AL14" s="11">
        <v>3</v>
      </c>
      <c r="AM14" s="11">
        <v>3</v>
      </c>
      <c r="AN14" s="11">
        <v>3</v>
      </c>
      <c r="AO14" s="11">
        <v>1</v>
      </c>
      <c r="AP14" s="11">
        <v>3</v>
      </c>
      <c r="AQ14" s="11">
        <v>8</v>
      </c>
      <c r="AR14" s="61">
        <f t="shared" si="11"/>
        <v>2.3333333333333335</v>
      </c>
      <c r="AS14" s="11">
        <f t="shared" si="12"/>
        <v>3</v>
      </c>
      <c r="AT14" s="11">
        <v>1</v>
      </c>
      <c r="AU14" s="11">
        <v>2</v>
      </c>
      <c r="AV14" s="11">
        <v>1</v>
      </c>
      <c r="AW14" s="11">
        <v>2</v>
      </c>
      <c r="AX14" s="11">
        <v>1</v>
      </c>
      <c r="AY14" s="11">
        <v>3</v>
      </c>
      <c r="AZ14" s="11">
        <v>7</v>
      </c>
      <c r="BA14" s="61">
        <f t="shared" si="13"/>
        <v>1.6666666666666667</v>
      </c>
      <c r="BB14" s="11">
        <f t="shared" si="14"/>
        <v>1.5</v>
      </c>
    </row>
    <row r="15" spans="1:54" x14ac:dyDescent="0.2">
      <c r="A15" s="54">
        <v>6</v>
      </c>
      <c r="B15" s="27">
        <v>22</v>
      </c>
      <c r="C15" s="27" t="s">
        <v>176</v>
      </c>
      <c r="D15" s="47">
        <v>44553</v>
      </c>
      <c r="E15" s="48">
        <v>42405</v>
      </c>
      <c r="F15" s="49">
        <f t="shared" si="0"/>
        <v>5.8795620437956204</v>
      </c>
      <c r="G15" s="9" t="s">
        <v>177</v>
      </c>
      <c r="H15" s="11" t="s">
        <v>196</v>
      </c>
      <c r="I15" s="11" t="s">
        <v>196</v>
      </c>
      <c r="J15" s="11" t="s">
        <v>190</v>
      </c>
      <c r="K15" s="9" t="s">
        <v>191</v>
      </c>
      <c r="L15" s="9" t="s">
        <v>192</v>
      </c>
      <c r="M15" s="50">
        <v>15</v>
      </c>
      <c r="N15" s="50">
        <v>15</v>
      </c>
      <c r="O15" s="50">
        <v>15</v>
      </c>
      <c r="P15" s="50">
        <v>10</v>
      </c>
      <c r="Q15" s="50">
        <v>20</v>
      </c>
      <c r="R15" s="51">
        <f t="shared" si="15"/>
        <v>17.5</v>
      </c>
      <c r="S15" s="51">
        <f t="shared" si="16"/>
        <v>16.666666666666668</v>
      </c>
      <c r="T15" s="51">
        <f t="shared" si="17"/>
        <v>15</v>
      </c>
      <c r="U15" s="51">
        <f t="shared" si="18"/>
        <v>15</v>
      </c>
      <c r="V15" s="52">
        <v>15</v>
      </c>
      <c r="W15" s="52">
        <v>15</v>
      </c>
      <c r="X15" s="52">
        <v>5</v>
      </c>
      <c r="Y15" s="52">
        <v>10</v>
      </c>
      <c r="Z15" s="52">
        <v>5</v>
      </c>
      <c r="AA15" s="12">
        <f t="shared" si="5"/>
        <v>5</v>
      </c>
      <c r="AB15" s="12">
        <f t="shared" si="19"/>
        <v>8.3333333333333339</v>
      </c>
      <c r="AC15" s="12">
        <f t="shared" si="20"/>
        <v>8.75</v>
      </c>
      <c r="AD15" s="12">
        <f t="shared" si="21"/>
        <v>10</v>
      </c>
      <c r="AE15" s="53">
        <f t="shared" si="9"/>
        <v>12.5</v>
      </c>
      <c r="AF15" s="51">
        <v>27.333300000000001</v>
      </c>
      <c r="AG15" s="12">
        <v>31.6</v>
      </c>
      <c r="AH15" s="51">
        <v>27.333300000000001</v>
      </c>
      <c r="AI15" s="51">
        <v>32.333300000000001</v>
      </c>
      <c r="AJ15" s="12">
        <f t="shared" si="10"/>
        <v>29.466650000000001</v>
      </c>
      <c r="AK15" s="11">
        <v>2</v>
      </c>
      <c r="AL15" s="11">
        <v>3</v>
      </c>
      <c r="AM15" s="11">
        <v>3</v>
      </c>
      <c r="AN15" s="11">
        <v>4</v>
      </c>
      <c r="AO15" s="11">
        <v>2</v>
      </c>
      <c r="AP15" s="11">
        <v>4</v>
      </c>
      <c r="AQ15" s="11">
        <v>8</v>
      </c>
      <c r="AR15" s="61">
        <f t="shared" si="11"/>
        <v>3</v>
      </c>
      <c r="AS15" s="11">
        <f t="shared" si="12"/>
        <v>3</v>
      </c>
      <c r="AT15" s="11">
        <v>2</v>
      </c>
      <c r="AU15" s="11">
        <v>3</v>
      </c>
      <c r="AV15" s="11">
        <v>3</v>
      </c>
      <c r="AW15" s="11">
        <v>4</v>
      </c>
      <c r="AX15" s="11">
        <v>2</v>
      </c>
      <c r="AY15" s="11">
        <v>4</v>
      </c>
      <c r="AZ15" s="11">
        <v>8</v>
      </c>
      <c r="BA15" s="61">
        <f t="shared" si="13"/>
        <v>3</v>
      </c>
      <c r="BB15" s="11">
        <f t="shared" si="14"/>
        <v>3</v>
      </c>
    </row>
    <row r="16" spans="1:54" x14ac:dyDescent="0.2">
      <c r="A16" s="54">
        <v>7</v>
      </c>
      <c r="B16" s="27">
        <v>23</v>
      </c>
      <c r="C16" s="27" t="s">
        <v>197</v>
      </c>
      <c r="D16" s="47">
        <v>44556</v>
      </c>
      <c r="E16" s="48">
        <v>42858</v>
      </c>
      <c r="F16" s="49">
        <f t="shared" si="0"/>
        <v>4.6495071193866373</v>
      </c>
      <c r="G16" s="9" t="s">
        <v>177</v>
      </c>
      <c r="H16" s="11" t="s">
        <v>186</v>
      </c>
      <c r="I16" s="11" t="s">
        <v>186</v>
      </c>
      <c r="J16" s="11" t="s">
        <v>190</v>
      </c>
      <c r="K16" s="9" t="s">
        <v>191</v>
      </c>
      <c r="L16" s="9" t="s">
        <v>192</v>
      </c>
      <c r="M16" s="50">
        <v>50</v>
      </c>
      <c r="N16" s="50">
        <v>50</v>
      </c>
      <c r="O16" s="50">
        <v>40</v>
      </c>
      <c r="P16" s="50">
        <v>35</v>
      </c>
      <c r="Q16" s="50">
        <v>30</v>
      </c>
      <c r="R16" s="51">
        <f t="shared" si="15"/>
        <v>35</v>
      </c>
      <c r="S16" s="51">
        <f t="shared" si="16"/>
        <v>40</v>
      </c>
      <c r="T16" s="51">
        <f t="shared" si="17"/>
        <v>38.75</v>
      </c>
      <c r="U16" s="51">
        <f t="shared" si="18"/>
        <v>41</v>
      </c>
      <c r="V16" s="52">
        <v>40</v>
      </c>
      <c r="W16" s="52">
        <v>35</v>
      </c>
      <c r="X16" s="52">
        <v>40</v>
      </c>
      <c r="Y16" s="52">
        <v>30</v>
      </c>
      <c r="Z16" s="52">
        <v>45</v>
      </c>
      <c r="AA16" s="12">
        <f t="shared" si="5"/>
        <v>42.5</v>
      </c>
      <c r="AB16" s="12">
        <f t="shared" si="19"/>
        <v>40</v>
      </c>
      <c r="AC16" s="12">
        <f t="shared" si="20"/>
        <v>37.5</v>
      </c>
      <c r="AD16" s="12">
        <f t="shared" si="21"/>
        <v>38</v>
      </c>
      <c r="AE16" s="53">
        <f t="shared" si="9"/>
        <v>39.5</v>
      </c>
      <c r="AF16" s="51">
        <v>59</v>
      </c>
      <c r="AG16" s="12">
        <v>59</v>
      </c>
      <c r="AH16" s="12">
        <v>59</v>
      </c>
      <c r="AI16" s="51">
        <v>59</v>
      </c>
      <c r="AJ16" s="12">
        <f t="shared" si="10"/>
        <v>59</v>
      </c>
      <c r="AK16" s="11">
        <v>3</v>
      </c>
      <c r="AL16" s="11">
        <v>6</v>
      </c>
      <c r="AM16" s="11">
        <v>5</v>
      </c>
      <c r="AN16" s="11">
        <v>5</v>
      </c>
      <c r="AO16" s="11">
        <v>2</v>
      </c>
      <c r="AP16" s="11">
        <v>6</v>
      </c>
      <c r="AQ16" s="11">
        <v>4</v>
      </c>
      <c r="AR16" s="61">
        <f t="shared" si="11"/>
        <v>4.5</v>
      </c>
      <c r="AS16" s="11">
        <f t="shared" si="12"/>
        <v>5.5</v>
      </c>
      <c r="AT16" s="11">
        <v>5</v>
      </c>
      <c r="AU16" s="11">
        <v>6</v>
      </c>
      <c r="AV16" s="11">
        <v>6</v>
      </c>
      <c r="AW16" s="11">
        <v>5</v>
      </c>
      <c r="AX16" s="11">
        <v>5</v>
      </c>
      <c r="AY16" s="11">
        <v>7</v>
      </c>
      <c r="AZ16" s="11">
        <v>3</v>
      </c>
      <c r="BA16" s="61">
        <f t="shared" si="13"/>
        <v>5.666666666666667</v>
      </c>
      <c r="BB16" s="11">
        <f t="shared" si="14"/>
        <v>6</v>
      </c>
    </row>
    <row r="17" spans="1:54" x14ac:dyDescent="0.2">
      <c r="A17" s="54">
        <v>8</v>
      </c>
      <c r="B17" s="27">
        <v>24</v>
      </c>
      <c r="C17" s="27" t="s">
        <v>197</v>
      </c>
      <c r="D17" s="47">
        <v>44556</v>
      </c>
      <c r="E17" s="48">
        <v>43238</v>
      </c>
      <c r="F17" s="49">
        <f t="shared" si="0"/>
        <v>3.6084873374401094</v>
      </c>
      <c r="G17" s="9" t="s">
        <v>181</v>
      </c>
      <c r="H17" s="11" t="s">
        <v>186</v>
      </c>
      <c r="I17" s="11" t="s">
        <v>194</v>
      </c>
      <c r="J17" s="11" t="s">
        <v>190</v>
      </c>
      <c r="K17" s="50" t="s">
        <v>188</v>
      </c>
      <c r="L17" s="50" t="s">
        <v>189</v>
      </c>
      <c r="M17" s="50">
        <v>35</v>
      </c>
      <c r="N17" s="50">
        <v>40</v>
      </c>
      <c r="O17" s="50">
        <v>35</v>
      </c>
      <c r="P17" s="50">
        <v>25</v>
      </c>
      <c r="Q17" s="50"/>
      <c r="R17" s="51">
        <f t="shared" si="15"/>
        <v>35</v>
      </c>
      <c r="S17" s="51">
        <f t="shared" si="16"/>
        <v>37.5</v>
      </c>
      <c r="T17" s="51">
        <f t="shared" si="17"/>
        <v>33.333333333333336</v>
      </c>
      <c r="U17" s="51">
        <f t="shared" si="18"/>
        <v>33.75</v>
      </c>
      <c r="V17" s="52">
        <v>30</v>
      </c>
      <c r="W17" s="52">
        <v>20</v>
      </c>
      <c r="X17" s="52">
        <v>20</v>
      </c>
      <c r="Y17" s="52">
        <v>15</v>
      </c>
      <c r="Z17" s="52"/>
      <c r="AA17" s="12">
        <f t="shared" si="5"/>
        <v>20</v>
      </c>
      <c r="AB17" s="12">
        <f t="shared" si="19"/>
        <v>20</v>
      </c>
      <c r="AC17" s="12">
        <f t="shared" si="20"/>
        <v>18.333333333333332</v>
      </c>
      <c r="AD17" s="12">
        <f t="shared" si="21"/>
        <v>21.25</v>
      </c>
      <c r="AE17" s="53">
        <f t="shared" si="9"/>
        <v>27.5</v>
      </c>
      <c r="AF17" s="51">
        <v>59</v>
      </c>
      <c r="AG17" s="12">
        <v>54.66</v>
      </c>
      <c r="AH17" s="12">
        <v>54.66</v>
      </c>
      <c r="AI17" s="12">
        <v>55.45</v>
      </c>
      <c r="AJ17" s="12">
        <f t="shared" si="10"/>
        <v>56.83</v>
      </c>
      <c r="AK17" s="11">
        <v>2</v>
      </c>
      <c r="AL17" s="11">
        <v>3</v>
      </c>
      <c r="AM17" s="11">
        <v>3</v>
      </c>
      <c r="AN17" s="11">
        <v>3</v>
      </c>
      <c r="AO17" s="11">
        <v>3</v>
      </c>
      <c r="AP17" s="11">
        <v>3</v>
      </c>
      <c r="AQ17" s="11">
        <v>6</v>
      </c>
      <c r="AR17" s="61">
        <f t="shared" si="11"/>
        <v>2.8333333333333335</v>
      </c>
      <c r="AS17" s="11">
        <f t="shared" si="12"/>
        <v>3</v>
      </c>
      <c r="AT17" s="11">
        <v>4</v>
      </c>
      <c r="AU17" s="11">
        <v>3</v>
      </c>
      <c r="AV17" s="11">
        <v>3</v>
      </c>
      <c r="AW17" s="11">
        <v>3</v>
      </c>
      <c r="AX17" s="11">
        <v>5</v>
      </c>
      <c r="AY17" s="11">
        <v>6</v>
      </c>
      <c r="AZ17" s="11">
        <v>5</v>
      </c>
      <c r="BA17" s="61">
        <f t="shared" si="13"/>
        <v>4</v>
      </c>
      <c r="BB17" s="11">
        <f t="shared" si="14"/>
        <v>3</v>
      </c>
    </row>
    <row r="18" spans="1:54" x14ac:dyDescent="0.2">
      <c r="A18" s="54">
        <v>9</v>
      </c>
      <c r="B18" s="27">
        <v>25</v>
      </c>
      <c r="C18" s="27" t="s">
        <v>176</v>
      </c>
      <c r="D18" s="47">
        <v>44557</v>
      </c>
      <c r="E18" s="48">
        <v>42603</v>
      </c>
      <c r="F18" s="49">
        <f t="shared" si="0"/>
        <v>5.3485401459854014</v>
      </c>
      <c r="G18" s="9" t="s">
        <v>181</v>
      </c>
      <c r="H18" s="11" t="s">
        <v>178</v>
      </c>
      <c r="I18" s="11" t="s">
        <v>196</v>
      </c>
      <c r="J18" s="11" t="s">
        <v>190</v>
      </c>
      <c r="K18" s="55" t="s">
        <v>195</v>
      </c>
      <c r="L18" s="55" t="s">
        <v>189</v>
      </c>
      <c r="M18" s="50">
        <v>15</v>
      </c>
      <c r="N18" s="50">
        <v>15</v>
      </c>
      <c r="O18" s="50">
        <v>15</v>
      </c>
      <c r="P18" s="50">
        <v>15</v>
      </c>
      <c r="Q18" s="50">
        <v>15</v>
      </c>
      <c r="R18" s="51">
        <f t="shared" si="15"/>
        <v>15</v>
      </c>
      <c r="S18" s="51">
        <f t="shared" si="16"/>
        <v>15</v>
      </c>
      <c r="T18" s="51">
        <f t="shared" si="17"/>
        <v>15</v>
      </c>
      <c r="U18" s="51">
        <f t="shared" si="18"/>
        <v>15</v>
      </c>
      <c r="V18" s="52">
        <v>15</v>
      </c>
      <c r="W18" s="52">
        <v>15</v>
      </c>
      <c r="X18" s="52">
        <v>15</v>
      </c>
      <c r="Y18" s="52">
        <v>15</v>
      </c>
      <c r="Z18" s="52">
        <v>15</v>
      </c>
      <c r="AA18" s="12">
        <f t="shared" si="5"/>
        <v>15</v>
      </c>
      <c r="AB18" s="12">
        <f t="shared" si="19"/>
        <v>15</v>
      </c>
      <c r="AC18" s="12">
        <f t="shared" si="20"/>
        <v>15</v>
      </c>
      <c r="AD18" s="12">
        <f t="shared" si="21"/>
        <v>15</v>
      </c>
      <c r="AE18" s="53">
        <f t="shared" si="9"/>
        <v>15</v>
      </c>
      <c r="AF18" s="51">
        <v>25.533300000000001</v>
      </c>
      <c r="AG18" s="12">
        <v>31.933299999999999</v>
      </c>
      <c r="AH18" s="51">
        <v>25.533300000000001</v>
      </c>
      <c r="AI18" s="51">
        <v>30.866700000000002</v>
      </c>
      <c r="AJ18" s="12">
        <f t="shared" si="10"/>
        <v>28.7333</v>
      </c>
      <c r="AK18" s="11">
        <v>4</v>
      </c>
      <c r="AL18" s="11">
        <v>5</v>
      </c>
      <c r="AM18" s="11">
        <v>1</v>
      </c>
      <c r="AN18" s="11">
        <v>1</v>
      </c>
      <c r="AO18" s="11">
        <v>1</v>
      </c>
      <c r="AP18" s="11">
        <v>4</v>
      </c>
      <c r="AQ18" s="11">
        <v>8</v>
      </c>
      <c r="AR18" s="61">
        <f t="shared" si="11"/>
        <v>2.6666666666666665</v>
      </c>
      <c r="AS18" s="11">
        <f t="shared" si="12"/>
        <v>3</v>
      </c>
      <c r="AT18" s="11"/>
      <c r="AU18" s="11"/>
      <c r="AV18" s="11"/>
      <c r="AW18" s="11"/>
      <c r="AX18" s="11"/>
      <c r="AY18" s="11"/>
      <c r="AZ18" s="11"/>
      <c r="BA18" s="61"/>
      <c r="BB18" s="11"/>
    </row>
    <row r="19" spans="1:54" x14ac:dyDescent="0.2">
      <c r="A19" s="54">
        <v>10</v>
      </c>
      <c r="B19" s="27">
        <v>26</v>
      </c>
      <c r="C19" s="27" t="s">
        <v>176</v>
      </c>
      <c r="D19" s="47">
        <v>44557</v>
      </c>
      <c r="E19" s="48">
        <v>42870</v>
      </c>
      <c r="F19" s="49">
        <f t="shared" si="0"/>
        <v>4.619386637458927</v>
      </c>
      <c r="G19" s="9" t="s">
        <v>177</v>
      </c>
      <c r="H19" s="11" t="s">
        <v>193</v>
      </c>
      <c r="I19" s="11" t="s">
        <v>178</v>
      </c>
      <c r="J19" s="11" t="s">
        <v>190</v>
      </c>
      <c r="K19" s="50" t="s">
        <v>188</v>
      </c>
      <c r="L19" s="50" t="s">
        <v>189</v>
      </c>
      <c r="M19" s="50"/>
      <c r="N19" s="50">
        <v>15</v>
      </c>
      <c r="O19" s="50">
        <v>15</v>
      </c>
      <c r="P19" s="50">
        <v>15</v>
      </c>
      <c r="Q19" s="50">
        <v>15</v>
      </c>
      <c r="R19" s="51">
        <f t="shared" si="15"/>
        <v>15</v>
      </c>
      <c r="S19" s="51">
        <f t="shared" si="16"/>
        <v>15</v>
      </c>
      <c r="T19" s="51">
        <f t="shared" si="17"/>
        <v>15</v>
      </c>
      <c r="U19" s="51">
        <f t="shared" si="18"/>
        <v>15</v>
      </c>
      <c r="V19" s="52"/>
      <c r="W19" s="52">
        <v>15</v>
      </c>
      <c r="X19" s="52">
        <v>15</v>
      </c>
      <c r="Y19" s="52">
        <v>15</v>
      </c>
      <c r="Z19" s="52">
        <v>15</v>
      </c>
      <c r="AA19" s="12">
        <f t="shared" si="5"/>
        <v>15</v>
      </c>
      <c r="AB19" s="12">
        <f t="shared" si="19"/>
        <v>15</v>
      </c>
      <c r="AC19" s="12">
        <f t="shared" si="20"/>
        <v>15</v>
      </c>
      <c r="AD19" s="12">
        <f t="shared" si="21"/>
        <v>15</v>
      </c>
      <c r="AE19" s="53">
        <f t="shared" si="9"/>
        <v>15</v>
      </c>
      <c r="AF19" s="51">
        <v>45.5</v>
      </c>
      <c r="AG19" s="12"/>
      <c r="AH19" s="12"/>
      <c r="AI19" s="56"/>
      <c r="AJ19" s="12">
        <f t="shared" si="10"/>
        <v>45.5</v>
      </c>
      <c r="AK19" s="11">
        <v>1</v>
      </c>
      <c r="AL19" s="11">
        <v>1</v>
      </c>
      <c r="AM19" s="11">
        <v>5</v>
      </c>
      <c r="AN19" s="11">
        <v>1</v>
      </c>
      <c r="AO19" s="11">
        <v>6</v>
      </c>
      <c r="AP19" s="11">
        <v>7</v>
      </c>
      <c r="AQ19" s="11">
        <v>6</v>
      </c>
      <c r="AR19" s="61">
        <f t="shared" si="11"/>
        <v>3.5</v>
      </c>
      <c r="AS19" s="11">
        <f t="shared" si="12"/>
        <v>3</v>
      </c>
      <c r="AT19" s="11">
        <v>3</v>
      </c>
      <c r="AU19" s="11">
        <v>5</v>
      </c>
      <c r="AV19" s="11">
        <v>6</v>
      </c>
      <c r="AW19" s="11">
        <v>5</v>
      </c>
      <c r="AX19" s="11">
        <v>6</v>
      </c>
      <c r="AY19" s="11">
        <v>7</v>
      </c>
      <c r="AZ19" s="11">
        <v>4</v>
      </c>
      <c r="BA19" s="61">
        <f t="shared" si="13"/>
        <v>5.333333333333333</v>
      </c>
      <c r="BB19" s="11">
        <f t="shared" si="14"/>
        <v>5.5</v>
      </c>
    </row>
    <row r="20" spans="1:54" x14ac:dyDescent="0.2">
      <c r="A20" s="54">
        <v>11</v>
      </c>
      <c r="B20" s="27">
        <v>27</v>
      </c>
      <c r="C20" s="27" t="s">
        <v>176</v>
      </c>
      <c r="D20" s="47">
        <v>44559</v>
      </c>
      <c r="E20" s="48">
        <v>42783</v>
      </c>
      <c r="F20" s="49">
        <f t="shared" si="0"/>
        <v>4.8630887185104053</v>
      </c>
      <c r="G20" s="9" t="s">
        <v>181</v>
      </c>
      <c r="H20" s="11" t="s">
        <v>186</v>
      </c>
      <c r="I20" s="11" t="s">
        <v>196</v>
      </c>
      <c r="J20" s="11" t="s">
        <v>190</v>
      </c>
      <c r="K20" s="9" t="s">
        <v>191</v>
      </c>
      <c r="L20" s="9" t="s">
        <v>192</v>
      </c>
      <c r="M20" s="50">
        <v>20</v>
      </c>
      <c r="N20" s="50">
        <v>15</v>
      </c>
      <c r="O20" s="50">
        <v>10</v>
      </c>
      <c r="P20" s="50">
        <v>10</v>
      </c>
      <c r="Q20" s="50">
        <v>10</v>
      </c>
      <c r="R20" s="51">
        <f t="shared" si="15"/>
        <v>10</v>
      </c>
      <c r="S20" s="51">
        <f t="shared" si="16"/>
        <v>11.666666666666666</v>
      </c>
      <c r="T20" s="51">
        <f t="shared" si="17"/>
        <v>11.25</v>
      </c>
      <c r="U20" s="51">
        <f t="shared" si="18"/>
        <v>13</v>
      </c>
      <c r="V20" s="52">
        <v>15</v>
      </c>
      <c r="W20" s="52">
        <v>15</v>
      </c>
      <c r="X20" s="52">
        <v>10</v>
      </c>
      <c r="Y20" s="52">
        <v>10</v>
      </c>
      <c r="Z20" s="52">
        <v>10</v>
      </c>
      <c r="AA20" s="12">
        <f t="shared" si="5"/>
        <v>10</v>
      </c>
      <c r="AB20" s="12">
        <f t="shared" si="19"/>
        <v>11.666666666666666</v>
      </c>
      <c r="AC20" s="12">
        <f t="shared" si="20"/>
        <v>11.25</v>
      </c>
      <c r="AD20" s="12">
        <f t="shared" si="21"/>
        <v>12</v>
      </c>
      <c r="AE20" s="53">
        <f t="shared" si="9"/>
        <v>12.5</v>
      </c>
      <c r="AF20" s="51">
        <v>33.7333</v>
      </c>
      <c r="AG20" s="12">
        <v>31.6</v>
      </c>
      <c r="AH20" s="12">
        <v>31.6</v>
      </c>
      <c r="AI20" s="12"/>
      <c r="AJ20" s="12">
        <f t="shared" si="10"/>
        <v>32.666650000000004</v>
      </c>
      <c r="AK20" s="11">
        <v>3</v>
      </c>
      <c r="AL20" s="11">
        <v>4</v>
      </c>
      <c r="AM20" s="11">
        <v>1</v>
      </c>
      <c r="AN20" s="11">
        <v>1</v>
      </c>
      <c r="AO20" s="11">
        <v>4</v>
      </c>
      <c r="AP20" s="11">
        <v>4</v>
      </c>
      <c r="AQ20" s="11">
        <v>7</v>
      </c>
      <c r="AR20" s="61">
        <f t="shared" si="11"/>
        <v>2.8333333333333335</v>
      </c>
      <c r="AS20" s="11">
        <f t="shared" si="12"/>
        <v>2.5</v>
      </c>
      <c r="AT20" s="11">
        <v>3</v>
      </c>
      <c r="AU20" s="11">
        <v>4</v>
      </c>
      <c r="AV20" s="11">
        <v>1</v>
      </c>
      <c r="AW20" s="11">
        <v>2</v>
      </c>
      <c r="AX20" s="11">
        <v>3</v>
      </c>
      <c r="AY20" s="11">
        <v>3</v>
      </c>
      <c r="AZ20" s="11">
        <v>7</v>
      </c>
      <c r="BA20" s="61">
        <f t="shared" si="13"/>
        <v>2.6666666666666665</v>
      </c>
      <c r="BB20" s="11">
        <f t="shared" si="14"/>
        <v>2.5</v>
      </c>
    </row>
    <row r="21" spans="1:54" x14ac:dyDescent="0.2">
      <c r="A21" s="54">
        <v>12</v>
      </c>
      <c r="B21" s="27">
        <v>28</v>
      </c>
      <c r="C21" s="27" t="s">
        <v>198</v>
      </c>
      <c r="D21" s="47">
        <v>44563</v>
      </c>
      <c r="E21" s="48">
        <v>43222</v>
      </c>
      <c r="F21" s="49">
        <f t="shared" si="0"/>
        <v>3.6719605695509312</v>
      </c>
      <c r="G21" s="9" t="s">
        <v>177</v>
      </c>
      <c r="H21" s="11" t="s">
        <v>186</v>
      </c>
      <c r="I21" s="11" t="s">
        <v>186</v>
      </c>
      <c r="J21" s="11" t="s">
        <v>190</v>
      </c>
      <c r="K21" s="9" t="s">
        <v>191</v>
      </c>
      <c r="L21" s="9" t="s">
        <v>192</v>
      </c>
      <c r="M21" s="50"/>
      <c r="N21" s="50">
        <v>30</v>
      </c>
      <c r="O21" s="50">
        <v>20</v>
      </c>
      <c r="P21" s="50">
        <v>10</v>
      </c>
      <c r="Q21" s="50">
        <v>10</v>
      </c>
      <c r="R21" s="51">
        <f t="shared" si="15"/>
        <v>15</v>
      </c>
      <c r="S21" s="51">
        <f t="shared" si="16"/>
        <v>20</v>
      </c>
      <c r="T21" s="51">
        <f t="shared" si="17"/>
        <v>17.5</v>
      </c>
      <c r="U21" s="51">
        <f t="shared" si="18"/>
        <v>17.5</v>
      </c>
      <c r="V21" s="52"/>
      <c r="W21" s="52">
        <v>20</v>
      </c>
      <c r="X21" s="52">
        <v>15</v>
      </c>
      <c r="Y21" s="52">
        <v>10</v>
      </c>
      <c r="Z21" s="52">
        <v>10</v>
      </c>
      <c r="AA21" s="12">
        <f t="shared" si="5"/>
        <v>12.5</v>
      </c>
      <c r="AB21" s="12">
        <f t="shared" si="19"/>
        <v>15</v>
      </c>
      <c r="AC21" s="12">
        <f t="shared" si="20"/>
        <v>13.75</v>
      </c>
      <c r="AD21" s="12">
        <f t="shared" si="21"/>
        <v>13.75</v>
      </c>
      <c r="AE21" s="53">
        <f t="shared" si="9"/>
        <v>15.625</v>
      </c>
      <c r="AF21" s="51">
        <v>50.133299999999998</v>
      </c>
      <c r="AG21" s="12">
        <v>47.966700000000003</v>
      </c>
      <c r="AH21" s="12">
        <v>47.966700000000003</v>
      </c>
      <c r="AI21" s="51"/>
      <c r="AJ21" s="12">
        <f t="shared" si="10"/>
        <v>49.05</v>
      </c>
      <c r="AK21" s="11">
        <v>1</v>
      </c>
      <c r="AL21" s="11">
        <v>1</v>
      </c>
      <c r="AM21" s="11">
        <v>3</v>
      </c>
      <c r="AN21" s="11">
        <v>3</v>
      </c>
      <c r="AO21" s="11">
        <v>1</v>
      </c>
      <c r="AP21" s="11">
        <v>7</v>
      </c>
      <c r="AQ21" s="11">
        <v>8</v>
      </c>
      <c r="AR21" s="61">
        <f t="shared" si="11"/>
        <v>2.6666666666666665</v>
      </c>
      <c r="AS21" s="11">
        <f t="shared" si="12"/>
        <v>2</v>
      </c>
      <c r="AT21" s="11"/>
      <c r="AU21" s="11"/>
      <c r="AV21" s="11"/>
      <c r="AW21" s="11"/>
      <c r="AX21" s="11"/>
      <c r="AY21" s="11"/>
      <c r="AZ21" s="11"/>
      <c r="BA21" s="61"/>
      <c r="BB21" s="11"/>
    </row>
    <row r="22" spans="1:54" x14ac:dyDescent="0.2">
      <c r="A22" s="54">
        <v>13</v>
      </c>
      <c r="B22" s="27">
        <v>32</v>
      </c>
      <c r="C22" s="27" t="s">
        <v>176</v>
      </c>
      <c r="D22" s="47">
        <v>44573</v>
      </c>
      <c r="E22" s="48">
        <v>42805</v>
      </c>
      <c r="F22" s="49">
        <f t="shared" si="0"/>
        <v>4.8416248288452755</v>
      </c>
      <c r="G22" s="9" t="s">
        <v>181</v>
      </c>
      <c r="H22" s="11" t="s">
        <v>178</v>
      </c>
      <c r="I22" s="11" t="s">
        <v>186</v>
      </c>
      <c r="J22" s="11" t="s">
        <v>187</v>
      </c>
      <c r="K22" s="55" t="s">
        <v>195</v>
      </c>
      <c r="L22" s="55" t="s">
        <v>189</v>
      </c>
      <c r="M22" s="50">
        <v>15</v>
      </c>
      <c r="N22" s="50">
        <v>15</v>
      </c>
      <c r="O22" s="50">
        <v>10</v>
      </c>
      <c r="P22" s="50">
        <v>15</v>
      </c>
      <c r="Q22" s="50">
        <v>20</v>
      </c>
      <c r="R22" s="51">
        <f t="shared" si="15"/>
        <v>15</v>
      </c>
      <c r="S22" s="51">
        <f t="shared" si="15"/>
        <v>15</v>
      </c>
      <c r="T22" s="51">
        <f t="shared" si="15"/>
        <v>17.5</v>
      </c>
      <c r="U22" s="51">
        <f t="shared" si="18"/>
        <v>15</v>
      </c>
      <c r="V22" s="52">
        <v>15</v>
      </c>
      <c r="W22" s="52">
        <v>15</v>
      </c>
      <c r="X22" s="52">
        <v>20</v>
      </c>
      <c r="Y22" s="52">
        <v>15</v>
      </c>
      <c r="Z22" s="52">
        <v>15</v>
      </c>
      <c r="AA22" s="12">
        <f t="shared" si="5"/>
        <v>17.5</v>
      </c>
      <c r="AB22" s="12">
        <f t="shared" si="5"/>
        <v>16.25</v>
      </c>
      <c r="AC22" s="12">
        <f t="shared" si="5"/>
        <v>15.625</v>
      </c>
      <c r="AD22" s="12">
        <f t="shared" si="21"/>
        <v>16</v>
      </c>
      <c r="AE22" s="53">
        <f t="shared" si="9"/>
        <v>15.5</v>
      </c>
      <c r="AF22" s="51">
        <v>33.6</v>
      </c>
      <c r="AG22" s="12">
        <v>44.9</v>
      </c>
      <c r="AH22" s="51">
        <v>33.6</v>
      </c>
      <c r="AI22" s="51">
        <v>34.833300000000001</v>
      </c>
      <c r="AJ22" s="12">
        <f t="shared" si="10"/>
        <v>39.25</v>
      </c>
      <c r="AK22" s="11">
        <v>3</v>
      </c>
      <c r="AL22" s="11">
        <v>1</v>
      </c>
      <c r="AM22" s="11">
        <v>1</v>
      </c>
      <c r="AN22" s="11">
        <v>1</v>
      </c>
      <c r="AO22" s="11">
        <v>1</v>
      </c>
      <c r="AP22" s="11">
        <v>1</v>
      </c>
      <c r="AQ22" s="11">
        <v>10</v>
      </c>
      <c r="AR22" s="61">
        <f t="shared" si="11"/>
        <v>1.3333333333333333</v>
      </c>
      <c r="AS22" s="11">
        <f t="shared" si="12"/>
        <v>1</v>
      </c>
      <c r="AT22" s="11">
        <v>1</v>
      </c>
      <c r="AU22" s="11">
        <v>1</v>
      </c>
      <c r="AV22" s="11">
        <v>1</v>
      </c>
      <c r="AW22" s="11">
        <v>1</v>
      </c>
      <c r="AX22" s="11">
        <v>1</v>
      </c>
      <c r="AY22" s="11">
        <v>7</v>
      </c>
      <c r="AZ22" s="11">
        <v>10</v>
      </c>
      <c r="BA22" s="61">
        <f t="shared" si="13"/>
        <v>2</v>
      </c>
      <c r="BB22" s="11">
        <f t="shared" si="14"/>
        <v>1</v>
      </c>
    </row>
    <row r="23" spans="1:54" x14ac:dyDescent="0.2">
      <c r="A23" s="54">
        <v>14</v>
      </c>
      <c r="B23" s="27">
        <v>33</v>
      </c>
      <c r="C23" s="27" t="s">
        <v>176</v>
      </c>
      <c r="D23" s="47">
        <v>44579</v>
      </c>
      <c r="E23" s="48">
        <v>42695</v>
      </c>
      <c r="F23" s="49">
        <f t="shared" si="0"/>
        <v>5.1576065701994525</v>
      </c>
      <c r="G23" s="9" t="s">
        <v>177</v>
      </c>
      <c r="H23" s="11" t="s">
        <v>194</v>
      </c>
      <c r="I23" s="11" t="s">
        <v>194</v>
      </c>
      <c r="J23" s="11" t="s">
        <v>190</v>
      </c>
      <c r="K23" s="9" t="s">
        <v>191</v>
      </c>
      <c r="L23" s="9" t="s">
        <v>192</v>
      </c>
      <c r="M23" s="50">
        <v>40</v>
      </c>
      <c r="N23" s="50">
        <v>30</v>
      </c>
      <c r="O23" s="50">
        <v>20</v>
      </c>
      <c r="P23" s="50">
        <v>20</v>
      </c>
      <c r="Q23" s="50">
        <v>20</v>
      </c>
      <c r="R23" s="51">
        <f t="shared" si="15"/>
        <v>20</v>
      </c>
      <c r="S23" s="51">
        <f t="shared" si="15"/>
        <v>20</v>
      </c>
      <c r="T23" s="51">
        <f t="shared" si="15"/>
        <v>20</v>
      </c>
      <c r="U23" s="51">
        <f t="shared" si="18"/>
        <v>26</v>
      </c>
      <c r="V23" s="52">
        <v>30</v>
      </c>
      <c r="W23" s="52">
        <v>20</v>
      </c>
      <c r="X23" s="52">
        <v>20</v>
      </c>
      <c r="Y23" s="52">
        <v>20</v>
      </c>
      <c r="Z23" s="52">
        <v>20</v>
      </c>
      <c r="AA23" s="12">
        <f t="shared" ref="AA23:AC38" si="22">AVERAGE(X23,Z23)</f>
        <v>20</v>
      </c>
      <c r="AB23" s="12">
        <f t="shared" si="22"/>
        <v>20</v>
      </c>
      <c r="AC23" s="12">
        <f t="shared" si="22"/>
        <v>20</v>
      </c>
      <c r="AD23" s="12">
        <f t="shared" si="21"/>
        <v>22</v>
      </c>
      <c r="AE23" s="53">
        <f t="shared" si="9"/>
        <v>24</v>
      </c>
      <c r="AF23" s="51">
        <v>41.2667</v>
      </c>
      <c r="AG23" s="12">
        <v>31.2</v>
      </c>
      <c r="AH23" s="12">
        <v>31.2</v>
      </c>
      <c r="AI23" s="12">
        <v>34.033299999999997</v>
      </c>
      <c r="AJ23" s="12">
        <f t="shared" si="10"/>
        <v>36.233350000000002</v>
      </c>
      <c r="AK23" s="11">
        <v>1</v>
      </c>
      <c r="AL23" s="11">
        <v>1</v>
      </c>
      <c r="AM23" s="11">
        <v>6</v>
      </c>
      <c r="AN23" s="11">
        <v>3</v>
      </c>
      <c r="AO23" s="11">
        <v>1</v>
      </c>
      <c r="AP23" s="11">
        <v>1</v>
      </c>
      <c r="AQ23" s="11">
        <v>8</v>
      </c>
      <c r="AR23" s="61">
        <f t="shared" si="11"/>
        <v>2.1666666666666665</v>
      </c>
      <c r="AS23" s="11">
        <f t="shared" si="12"/>
        <v>3.5</v>
      </c>
      <c r="AT23" s="11">
        <v>7</v>
      </c>
      <c r="AU23" s="11">
        <v>1</v>
      </c>
      <c r="AV23" s="11">
        <v>7</v>
      </c>
      <c r="AW23" s="11">
        <v>1</v>
      </c>
      <c r="AX23" s="11">
        <v>2</v>
      </c>
      <c r="AY23" s="11">
        <v>7</v>
      </c>
      <c r="AZ23" s="11">
        <v>5</v>
      </c>
      <c r="BA23" s="61">
        <f t="shared" si="13"/>
        <v>4.166666666666667</v>
      </c>
      <c r="BB23" s="11">
        <f t="shared" si="14"/>
        <v>4</v>
      </c>
    </row>
    <row r="24" spans="1:54" x14ac:dyDescent="0.2">
      <c r="A24" s="54">
        <v>15</v>
      </c>
      <c r="B24" s="27">
        <v>34</v>
      </c>
      <c r="C24" s="27" t="s">
        <v>176</v>
      </c>
      <c r="D24" s="47">
        <v>44579</v>
      </c>
      <c r="E24" s="48">
        <v>42616</v>
      </c>
      <c r="F24" s="49">
        <f t="shared" si="0"/>
        <v>5.3738756355103634</v>
      </c>
      <c r="G24" s="9" t="s">
        <v>181</v>
      </c>
      <c r="H24" s="11" t="s">
        <v>196</v>
      </c>
      <c r="I24" s="11" t="s">
        <v>196</v>
      </c>
      <c r="J24" s="11" t="s">
        <v>190</v>
      </c>
      <c r="K24" s="9" t="s">
        <v>191</v>
      </c>
      <c r="L24" s="9" t="s">
        <v>192</v>
      </c>
      <c r="M24" s="50">
        <v>20</v>
      </c>
      <c r="N24" s="50">
        <v>20</v>
      </c>
      <c r="O24" s="50">
        <v>20</v>
      </c>
      <c r="P24" s="50">
        <v>20</v>
      </c>
      <c r="Q24" s="50">
        <v>20</v>
      </c>
      <c r="R24" s="51">
        <f t="shared" si="15"/>
        <v>20</v>
      </c>
      <c r="S24" s="51">
        <f t="shared" si="15"/>
        <v>20</v>
      </c>
      <c r="T24" s="51">
        <f t="shared" si="15"/>
        <v>20</v>
      </c>
      <c r="U24" s="51">
        <f t="shared" si="18"/>
        <v>20</v>
      </c>
      <c r="V24" s="52">
        <v>20</v>
      </c>
      <c r="W24" s="52">
        <v>20</v>
      </c>
      <c r="X24" s="52">
        <v>20</v>
      </c>
      <c r="Y24" s="52">
        <v>20</v>
      </c>
      <c r="Z24" s="52">
        <v>20</v>
      </c>
      <c r="AA24" s="12">
        <f t="shared" si="22"/>
        <v>20</v>
      </c>
      <c r="AB24" s="12">
        <f t="shared" si="22"/>
        <v>20</v>
      </c>
      <c r="AC24" s="12">
        <f t="shared" si="22"/>
        <v>20</v>
      </c>
      <c r="AD24" s="12">
        <f t="shared" si="21"/>
        <v>20</v>
      </c>
      <c r="AE24" s="53">
        <f t="shared" si="9"/>
        <v>20</v>
      </c>
      <c r="AF24" s="51">
        <v>34.366700000000002</v>
      </c>
      <c r="AG24" s="12">
        <v>39.433300000000003</v>
      </c>
      <c r="AH24" s="51">
        <v>34.366700000000002</v>
      </c>
      <c r="AI24" s="51">
        <v>32.466700000000003</v>
      </c>
      <c r="AJ24" s="12">
        <f t="shared" si="10"/>
        <v>36.900000000000006</v>
      </c>
      <c r="AK24" s="11">
        <v>2</v>
      </c>
      <c r="AL24" s="11">
        <v>4</v>
      </c>
      <c r="AM24" s="11">
        <v>4</v>
      </c>
      <c r="AN24" s="11">
        <v>4</v>
      </c>
      <c r="AO24" s="11">
        <v>5</v>
      </c>
      <c r="AP24" s="11">
        <v>4</v>
      </c>
      <c r="AQ24" s="11">
        <v>8</v>
      </c>
      <c r="AR24" s="61">
        <f t="shared" si="11"/>
        <v>3.8333333333333335</v>
      </c>
      <c r="AS24" s="11">
        <f t="shared" si="12"/>
        <v>4</v>
      </c>
      <c r="AT24" s="11">
        <v>3</v>
      </c>
      <c r="AU24" s="11">
        <v>4</v>
      </c>
      <c r="AV24" s="11">
        <v>5</v>
      </c>
      <c r="AW24" s="11">
        <v>5</v>
      </c>
      <c r="AX24" s="11">
        <v>2</v>
      </c>
      <c r="AY24" s="11">
        <v>3</v>
      </c>
      <c r="AZ24" s="11">
        <v>8</v>
      </c>
      <c r="BA24" s="61">
        <f t="shared" si="13"/>
        <v>3.6666666666666665</v>
      </c>
      <c r="BB24" s="11">
        <f t="shared" si="14"/>
        <v>4.5</v>
      </c>
    </row>
    <row r="25" spans="1:54" x14ac:dyDescent="0.2">
      <c r="A25" s="54">
        <v>16</v>
      </c>
      <c r="B25" s="27">
        <v>36</v>
      </c>
      <c r="C25" s="27" t="s">
        <v>176</v>
      </c>
      <c r="D25" s="47">
        <v>44581</v>
      </c>
      <c r="E25" s="48">
        <v>42936</v>
      </c>
      <c r="F25" s="49">
        <f t="shared" si="0"/>
        <v>4.5047923322683703</v>
      </c>
      <c r="G25" s="9" t="s">
        <v>177</v>
      </c>
      <c r="H25" s="11" t="s">
        <v>186</v>
      </c>
      <c r="I25" s="11" t="s">
        <v>186</v>
      </c>
      <c r="J25" s="11" t="s">
        <v>190</v>
      </c>
      <c r="K25" s="9" t="s">
        <v>191</v>
      </c>
      <c r="L25" s="9" t="s">
        <v>192</v>
      </c>
      <c r="M25" s="50">
        <v>30</v>
      </c>
      <c r="N25" s="50">
        <v>30</v>
      </c>
      <c r="O25" s="50">
        <v>20</v>
      </c>
      <c r="P25" s="50">
        <v>20</v>
      </c>
      <c r="Q25" s="50">
        <v>20</v>
      </c>
      <c r="R25" s="51">
        <f t="shared" si="15"/>
        <v>20</v>
      </c>
      <c r="S25" s="51">
        <f t="shared" si="15"/>
        <v>20</v>
      </c>
      <c r="T25" s="51">
        <f t="shared" si="15"/>
        <v>20</v>
      </c>
      <c r="U25" s="51">
        <f t="shared" si="18"/>
        <v>24</v>
      </c>
      <c r="V25" s="52">
        <v>35</v>
      </c>
      <c r="W25" s="52">
        <v>25</v>
      </c>
      <c r="X25" s="52">
        <v>20</v>
      </c>
      <c r="Y25" s="52">
        <v>20</v>
      </c>
      <c r="Z25" s="52">
        <v>20</v>
      </c>
      <c r="AA25" s="12">
        <f t="shared" si="22"/>
        <v>20</v>
      </c>
      <c r="AB25" s="12">
        <f t="shared" si="22"/>
        <v>20</v>
      </c>
      <c r="AC25" s="12">
        <f t="shared" si="22"/>
        <v>20</v>
      </c>
      <c r="AD25" s="12">
        <f t="shared" si="21"/>
        <v>24</v>
      </c>
      <c r="AE25" s="53">
        <f t="shared" si="9"/>
        <v>24</v>
      </c>
      <c r="AF25" s="51">
        <v>42.366700000000002</v>
      </c>
      <c r="AG25" s="12">
        <v>41.6</v>
      </c>
      <c r="AH25" s="12">
        <v>41.6</v>
      </c>
      <c r="AI25" s="12"/>
      <c r="AJ25" s="12">
        <f t="shared" si="10"/>
        <v>41.983350000000002</v>
      </c>
      <c r="AK25" s="11">
        <v>1</v>
      </c>
      <c r="AL25" s="11">
        <v>2</v>
      </c>
      <c r="AM25" s="11">
        <v>1</v>
      </c>
      <c r="AN25" s="11">
        <v>2</v>
      </c>
      <c r="AO25" s="11">
        <v>1</v>
      </c>
      <c r="AP25" s="11">
        <v>7</v>
      </c>
      <c r="AQ25" s="11">
        <v>6</v>
      </c>
      <c r="AR25" s="61">
        <f t="shared" si="11"/>
        <v>2.3333333333333335</v>
      </c>
      <c r="AS25" s="11">
        <f t="shared" si="12"/>
        <v>1.5</v>
      </c>
      <c r="AT25" s="11"/>
      <c r="AU25" s="11"/>
      <c r="AV25" s="11"/>
      <c r="AW25" s="11"/>
      <c r="AX25" s="11"/>
      <c r="AY25" s="11"/>
      <c r="AZ25" s="11"/>
      <c r="BA25" s="61"/>
      <c r="BB25" s="11"/>
    </row>
    <row r="26" spans="1:54" x14ac:dyDescent="0.2">
      <c r="A26" s="54">
        <v>17</v>
      </c>
      <c r="B26" s="27">
        <v>37</v>
      </c>
      <c r="C26" s="27" t="s">
        <v>176</v>
      </c>
      <c r="D26" s="47">
        <v>44585</v>
      </c>
      <c r="E26" s="48">
        <v>42936</v>
      </c>
      <c r="F26" s="49">
        <f t="shared" si="0"/>
        <v>4.515746234596075</v>
      </c>
      <c r="G26" s="9" t="s">
        <v>177</v>
      </c>
      <c r="H26" s="11" t="s">
        <v>194</v>
      </c>
      <c r="I26" s="11" t="s">
        <v>194</v>
      </c>
      <c r="J26" s="11" t="s">
        <v>190</v>
      </c>
      <c r="K26" s="9" t="s">
        <v>191</v>
      </c>
      <c r="L26" s="9" t="s">
        <v>192</v>
      </c>
      <c r="M26" s="50"/>
      <c r="N26" s="50">
        <v>20</v>
      </c>
      <c r="O26" s="50">
        <v>20</v>
      </c>
      <c r="P26" s="50">
        <v>20</v>
      </c>
      <c r="Q26" s="50"/>
      <c r="R26" s="51">
        <f t="shared" si="15"/>
        <v>20</v>
      </c>
      <c r="S26" s="51">
        <f t="shared" si="15"/>
        <v>20</v>
      </c>
      <c r="T26" s="51">
        <f t="shared" si="15"/>
        <v>20</v>
      </c>
      <c r="U26" s="51">
        <f t="shared" si="18"/>
        <v>20</v>
      </c>
      <c r="V26" s="52"/>
      <c r="W26" s="52">
        <v>20</v>
      </c>
      <c r="X26" s="52">
        <v>20</v>
      </c>
      <c r="Y26" s="52">
        <v>20</v>
      </c>
      <c r="Z26" s="52"/>
      <c r="AA26" s="12">
        <f t="shared" si="22"/>
        <v>20</v>
      </c>
      <c r="AB26" s="12">
        <f t="shared" si="22"/>
        <v>20</v>
      </c>
      <c r="AC26" s="12">
        <f t="shared" si="22"/>
        <v>20</v>
      </c>
      <c r="AD26" s="12">
        <f t="shared" si="21"/>
        <v>20</v>
      </c>
      <c r="AE26" s="53">
        <f t="shared" si="9"/>
        <v>20</v>
      </c>
      <c r="AF26" s="51">
        <v>33.6</v>
      </c>
      <c r="AG26" s="12">
        <v>44.9</v>
      </c>
      <c r="AH26" s="51">
        <v>33.6</v>
      </c>
      <c r="AI26" s="51">
        <v>34.833300000000001</v>
      </c>
      <c r="AJ26" s="12">
        <f t="shared" si="10"/>
        <v>39.25</v>
      </c>
      <c r="AK26" s="11">
        <v>4</v>
      </c>
      <c r="AL26" s="11">
        <v>3</v>
      </c>
      <c r="AM26" s="11">
        <v>4</v>
      </c>
      <c r="AN26" s="11">
        <v>6</v>
      </c>
      <c r="AO26" s="11">
        <v>1</v>
      </c>
      <c r="AP26" s="11">
        <v>4</v>
      </c>
      <c r="AQ26" s="11">
        <v>5</v>
      </c>
      <c r="AR26" s="61">
        <f t="shared" si="11"/>
        <v>3.6666666666666665</v>
      </c>
      <c r="AS26" s="11">
        <f t="shared" si="12"/>
        <v>3.5</v>
      </c>
      <c r="AT26" s="11">
        <v>4</v>
      </c>
      <c r="AU26" s="11">
        <v>2</v>
      </c>
      <c r="AV26" s="11">
        <v>6</v>
      </c>
      <c r="AW26" s="11">
        <v>7</v>
      </c>
      <c r="AX26" s="11">
        <v>2</v>
      </c>
      <c r="AY26" s="11">
        <v>3</v>
      </c>
      <c r="AZ26" s="11">
        <v>2</v>
      </c>
      <c r="BA26" s="61">
        <f t="shared" si="13"/>
        <v>4</v>
      </c>
      <c r="BB26" s="11">
        <f t="shared" si="14"/>
        <v>4</v>
      </c>
    </row>
    <row r="27" spans="1:54" x14ac:dyDescent="0.2">
      <c r="A27" s="54">
        <v>18</v>
      </c>
      <c r="B27" s="27">
        <v>38</v>
      </c>
      <c r="C27" s="27" t="s">
        <v>197</v>
      </c>
      <c r="D27" s="47">
        <v>44586</v>
      </c>
      <c r="E27" s="48">
        <v>42712</v>
      </c>
      <c r="F27" s="49">
        <f t="shared" si="0"/>
        <v>5.1302307391474384</v>
      </c>
      <c r="G27" s="9" t="s">
        <v>181</v>
      </c>
      <c r="H27" s="11" t="s">
        <v>186</v>
      </c>
      <c r="I27" s="11" t="s">
        <v>186</v>
      </c>
      <c r="J27" s="11" t="s">
        <v>190</v>
      </c>
      <c r="K27" s="9" t="s">
        <v>191</v>
      </c>
      <c r="L27" s="9" t="s">
        <v>192</v>
      </c>
      <c r="M27" s="50">
        <v>50</v>
      </c>
      <c r="N27" s="50">
        <v>20</v>
      </c>
      <c r="O27" s="50">
        <v>15</v>
      </c>
      <c r="P27" s="50">
        <v>15</v>
      </c>
      <c r="Q27" s="50">
        <v>20</v>
      </c>
      <c r="R27" s="51">
        <f t="shared" si="15"/>
        <v>17.5</v>
      </c>
      <c r="S27" s="51">
        <f t="shared" si="15"/>
        <v>16.25</v>
      </c>
      <c r="T27" s="51">
        <f t="shared" si="15"/>
        <v>18.125</v>
      </c>
      <c r="U27" s="51">
        <f t="shared" si="18"/>
        <v>24</v>
      </c>
      <c r="V27" s="52">
        <v>50</v>
      </c>
      <c r="W27" s="52">
        <v>50</v>
      </c>
      <c r="X27" s="52">
        <v>25</v>
      </c>
      <c r="Y27" s="52">
        <v>25</v>
      </c>
      <c r="Z27" s="52">
        <v>40</v>
      </c>
      <c r="AA27" s="12">
        <f t="shared" si="22"/>
        <v>32.5</v>
      </c>
      <c r="AB27" s="12">
        <f t="shared" si="22"/>
        <v>28.75</v>
      </c>
      <c r="AC27" s="12">
        <f t="shared" si="22"/>
        <v>34.375</v>
      </c>
      <c r="AD27" s="12">
        <f t="shared" si="21"/>
        <v>38</v>
      </c>
      <c r="AE27" s="53">
        <f t="shared" si="9"/>
        <v>31</v>
      </c>
      <c r="AF27" s="51">
        <v>50.333300000000001</v>
      </c>
      <c r="AG27" s="12">
        <v>59</v>
      </c>
      <c r="AH27" s="12">
        <v>59</v>
      </c>
      <c r="AI27" s="51"/>
      <c r="AJ27" s="12">
        <f t="shared" si="10"/>
        <v>54.666650000000004</v>
      </c>
      <c r="AK27" s="11">
        <v>4</v>
      </c>
      <c r="AL27" s="11">
        <v>4</v>
      </c>
      <c r="AM27" s="11">
        <v>3</v>
      </c>
      <c r="AN27" s="11">
        <v>5</v>
      </c>
      <c r="AO27" s="11">
        <v>1</v>
      </c>
      <c r="AP27" s="11">
        <v>4</v>
      </c>
      <c r="AQ27" s="11">
        <v>9</v>
      </c>
      <c r="AR27" s="61">
        <f t="shared" si="11"/>
        <v>3.5</v>
      </c>
      <c r="AS27" s="11">
        <f t="shared" si="12"/>
        <v>3.5</v>
      </c>
      <c r="AT27" s="11">
        <v>3</v>
      </c>
      <c r="AU27" s="11">
        <v>5</v>
      </c>
      <c r="AV27" s="11">
        <v>3</v>
      </c>
      <c r="AW27" s="11">
        <v>3</v>
      </c>
      <c r="AX27" s="11">
        <v>2</v>
      </c>
      <c r="AY27" s="11">
        <v>4</v>
      </c>
      <c r="AZ27" s="11">
        <v>9</v>
      </c>
      <c r="BA27" s="61">
        <f t="shared" si="13"/>
        <v>3.3333333333333335</v>
      </c>
      <c r="BB27" s="11">
        <f t="shared" si="14"/>
        <v>4</v>
      </c>
    </row>
    <row r="28" spans="1:54" x14ac:dyDescent="0.2">
      <c r="A28" s="54">
        <v>19</v>
      </c>
      <c r="B28" s="27">
        <v>39</v>
      </c>
      <c r="C28" s="27" t="s">
        <v>197</v>
      </c>
      <c r="D28" s="47">
        <v>44586</v>
      </c>
      <c r="E28" s="58">
        <v>43090</v>
      </c>
      <c r="F28" s="49">
        <f t="shared" si="0"/>
        <v>4.0967594705613877</v>
      </c>
      <c r="G28" s="9" t="s">
        <v>177</v>
      </c>
      <c r="H28" s="11" t="s">
        <v>193</v>
      </c>
      <c r="I28" s="11" t="s">
        <v>193</v>
      </c>
      <c r="J28" s="11" t="s">
        <v>190</v>
      </c>
      <c r="K28" s="9" t="s">
        <v>191</v>
      </c>
      <c r="L28" s="9" t="s">
        <v>192</v>
      </c>
      <c r="M28" s="50">
        <v>10</v>
      </c>
      <c r="N28" s="50">
        <v>10</v>
      </c>
      <c r="O28" s="50">
        <v>10</v>
      </c>
      <c r="P28" s="50">
        <v>10</v>
      </c>
      <c r="Q28" s="50">
        <v>10</v>
      </c>
      <c r="R28" s="51">
        <f t="shared" si="15"/>
        <v>10</v>
      </c>
      <c r="S28" s="51">
        <f t="shared" si="15"/>
        <v>10</v>
      </c>
      <c r="T28" s="51">
        <f t="shared" si="15"/>
        <v>10</v>
      </c>
      <c r="U28" s="51">
        <f t="shared" si="18"/>
        <v>10</v>
      </c>
      <c r="V28" s="52">
        <v>10</v>
      </c>
      <c r="W28" s="52">
        <v>10</v>
      </c>
      <c r="X28" s="52">
        <v>10</v>
      </c>
      <c r="Y28" s="52">
        <v>10</v>
      </c>
      <c r="Z28" s="52">
        <v>10</v>
      </c>
      <c r="AA28" s="12">
        <f t="shared" si="22"/>
        <v>10</v>
      </c>
      <c r="AB28" s="12">
        <f t="shared" si="22"/>
        <v>10</v>
      </c>
      <c r="AC28" s="12">
        <f t="shared" si="22"/>
        <v>10</v>
      </c>
      <c r="AD28" s="12">
        <f t="shared" si="21"/>
        <v>10</v>
      </c>
      <c r="AE28" s="53">
        <f t="shared" si="9"/>
        <v>10</v>
      </c>
      <c r="AF28" s="51">
        <v>38.633299999999998</v>
      </c>
      <c r="AG28" s="12">
        <v>36.433300000000003</v>
      </c>
      <c r="AH28" s="12">
        <v>36.433300000000003</v>
      </c>
      <c r="AI28" s="12"/>
      <c r="AJ28" s="12">
        <f t="shared" si="10"/>
        <v>37.533299999999997</v>
      </c>
      <c r="AK28" s="11">
        <v>3</v>
      </c>
      <c r="AL28" s="11">
        <v>1</v>
      </c>
      <c r="AM28" s="11">
        <v>1</v>
      </c>
      <c r="AN28" s="11">
        <v>2</v>
      </c>
      <c r="AO28" s="11">
        <v>1</v>
      </c>
      <c r="AP28" s="11">
        <v>3</v>
      </c>
      <c r="AQ28" s="11">
        <v>9</v>
      </c>
      <c r="AR28" s="61">
        <f t="shared" si="11"/>
        <v>1.8333333333333333</v>
      </c>
      <c r="AS28" s="11">
        <f t="shared" si="12"/>
        <v>1</v>
      </c>
      <c r="AT28" s="11">
        <v>2</v>
      </c>
      <c r="AU28" s="11">
        <v>2</v>
      </c>
      <c r="AV28" s="11">
        <v>1</v>
      </c>
      <c r="AW28" s="11">
        <v>2</v>
      </c>
      <c r="AX28" s="11">
        <v>1</v>
      </c>
      <c r="AY28" s="11">
        <v>3</v>
      </c>
      <c r="AZ28" s="11">
        <v>9</v>
      </c>
      <c r="BA28" s="61">
        <f t="shared" si="13"/>
        <v>1.8333333333333333</v>
      </c>
      <c r="BB28" s="11">
        <f t="shared" si="14"/>
        <v>1.5</v>
      </c>
    </row>
    <row r="29" spans="1:54" x14ac:dyDescent="0.2">
      <c r="A29" s="54">
        <v>20</v>
      </c>
      <c r="B29" s="27">
        <v>40</v>
      </c>
      <c r="C29" s="27" t="s">
        <v>176</v>
      </c>
      <c r="D29" s="47">
        <v>44592</v>
      </c>
      <c r="E29" s="48">
        <v>42499</v>
      </c>
      <c r="F29" s="49">
        <f t="shared" si="0"/>
        <v>5.7297614391865466</v>
      </c>
      <c r="G29" s="9" t="s">
        <v>181</v>
      </c>
      <c r="H29" s="11" t="s">
        <v>186</v>
      </c>
      <c r="I29" s="11" t="s">
        <v>186</v>
      </c>
      <c r="J29" s="11" t="s">
        <v>190</v>
      </c>
      <c r="K29" s="9" t="s">
        <v>191</v>
      </c>
      <c r="L29" s="9" t="s">
        <v>192</v>
      </c>
      <c r="M29" s="50">
        <v>35</v>
      </c>
      <c r="N29" s="50">
        <v>35</v>
      </c>
      <c r="O29" s="50">
        <v>30</v>
      </c>
      <c r="P29" s="50">
        <v>20</v>
      </c>
      <c r="Q29" s="50">
        <v>30</v>
      </c>
      <c r="R29" s="51">
        <f t="shared" ref="R29:T36" si="23">AVERAGE(O29,Q29)</f>
        <v>30</v>
      </c>
      <c r="S29" s="51">
        <f t="shared" si="23"/>
        <v>25</v>
      </c>
      <c r="T29" s="51">
        <f t="shared" si="23"/>
        <v>27.5</v>
      </c>
      <c r="U29" s="51">
        <f t="shared" si="18"/>
        <v>30</v>
      </c>
      <c r="V29" s="52">
        <v>20</v>
      </c>
      <c r="W29" s="52">
        <v>20</v>
      </c>
      <c r="X29" s="52">
        <v>20</v>
      </c>
      <c r="Y29" s="52">
        <v>20</v>
      </c>
      <c r="Z29" s="52">
        <v>20</v>
      </c>
      <c r="AA29" s="12">
        <f t="shared" si="22"/>
        <v>20</v>
      </c>
      <c r="AB29" s="12">
        <f t="shared" si="22"/>
        <v>20</v>
      </c>
      <c r="AC29" s="12">
        <f t="shared" si="22"/>
        <v>20</v>
      </c>
      <c r="AD29" s="12">
        <f t="shared" si="21"/>
        <v>20</v>
      </c>
      <c r="AE29" s="53">
        <f t="shared" si="9"/>
        <v>25</v>
      </c>
      <c r="AF29" s="51">
        <v>59</v>
      </c>
      <c r="AG29" s="12">
        <v>38.933300000000003</v>
      </c>
      <c r="AH29" s="12">
        <v>38.933300000000003</v>
      </c>
      <c r="AI29" s="12"/>
      <c r="AJ29" s="12">
        <f t="shared" si="10"/>
        <v>48.966650000000001</v>
      </c>
      <c r="AK29" s="11">
        <v>3</v>
      </c>
      <c r="AL29" s="11">
        <v>4</v>
      </c>
      <c r="AM29" s="11">
        <v>5</v>
      </c>
      <c r="AN29" s="11">
        <v>7</v>
      </c>
      <c r="AO29" s="11">
        <v>4</v>
      </c>
      <c r="AP29" s="11">
        <v>6</v>
      </c>
      <c r="AQ29" s="11">
        <v>4</v>
      </c>
      <c r="AR29" s="61">
        <f t="shared" si="11"/>
        <v>4.833333333333333</v>
      </c>
      <c r="AS29" s="11">
        <f t="shared" si="12"/>
        <v>4.5</v>
      </c>
      <c r="AT29" s="11">
        <v>4</v>
      </c>
      <c r="AU29" s="11">
        <v>2</v>
      </c>
      <c r="AV29" s="11">
        <v>5</v>
      </c>
      <c r="AW29" s="11">
        <v>6</v>
      </c>
      <c r="AX29" s="11">
        <v>1</v>
      </c>
      <c r="AY29" s="11">
        <v>6</v>
      </c>
      <c r="AZ29" s="11">
        <v>9</v>
      </c>
      <c r="BA29" s="61">
        <f t="shared" si="13"/>
        <v>4</v>
      </c>
      <c r="BB29" s="11">
        <f t="shared" si="14"/>
        <v>3.5</v>
      </c>
    </row>
    <row r="30" spans="1:54" x14ac:dyDescent="0.2">
      <c r="A30" s="54">
        <v>21</v>
      </c>
      <c r="B30" s="27">
        <v>41</v>
      </c>
      <c r="C30" s="27" t="s">
        <v>176</v>
      </c>
      <c r="D30" s="47">
        <v>44592</v>
      </c>
      <c r="E30" s="48">
        <v>42698</v>
      </c>
      <c r="F30" s="49">
        <f t="shared" si="0"/>
        <v>5.1849824012514665</v>
      </c>
      <c r="G30" s="9" t="s">
        <v>181</v>
      </c>
      <c r="H30" s="11" t="s">
        <v>186</v>
      </c>
      <c r="I30" s="11" t="s">
        <v>186</v>
      </c>
      <c r="J30" s="11" t="s">
        <v>190</v>
      </c>
      <c r="K30" s="9" t="s">
        <v>191</v>
      </c>
      <c r="L30" s="9" t="s">
        <v>192</v>
      </c>
      <c r="M30" s="50">
        <v>40</v>
      </c>
      <c r="N30" s="50">
        <v>40</v>
      </c>
      <c r="O30" s="50">
        <v>40</v>
      </c>
      <c r="P30" s="50">
        <v>25</v>
      </c>
      <c r="Q30" s="50">
        <v>25</v>
      </c>
      <c r="R30" s="51">
        <f t="shared" si="23"/>
        <v>32.5</v>
      </c>
      <c r="S30" s="51">
        <f t="shared" si="23"/>
        <v>28.75</v>
      </c>
      <c r="T30" s="51">
        <f t="shared" si="23"/>
        <v>26.875</v>
      </c>
      <c r="U30" s="51">
        <f t="shared" si="18"/>
        <v>34</v>
      </c>
      <c r="V30" s="52">
        <v>55</v>
      </c>
      <c r="W30" s="52">
        <v>35</v>
      </c>
      <c r="X30" s="52">
        <v>30</v>
      </c>
      <c r="Y30" s="52">
        <v>35</v>
      </c>
      <c r="Z30" s="52">
        <v>35</v>
      </c>
      <c r="AA30" s="12">
        <f t="shared" si="22"/>
        <v>32.5</v>
      </c>
      <c r="AB30" s="12">
        <f t="shared" si="22"/>
        <v>33.75</v>
      </c>
      <c r="AC30" s="12">
        <f t="shared" si="22"/>
        <v>34.375</v>
      </c>
      <c r="AD30" s="12">
        <f t="shared" si="21"/>
        <v>38</v>
      </c>
      <c r="AE30" s="53">
        <f t="shared" si="9"/>
        <v>36</v>
      </c>
      <c r="AF30" s="51">
        <v>59</v>
      </c>
      <c r="AG30" s="12">
        <v>59</v>
      </c>
      <c r="AH30" s="12">
        <v>59</v>
      </c>
      <c r="AI30" s="12">
        <v>59</v>
      </c>
      <c r="AJ30" s="12">
        <f t="shared" si="10"/>
        <v>59</v>
      </c>
      <c r="AK30" s="11">
        <v>7</v>
      </c>
      <c r="AL30" s="11">
        <v>7</v>
      </c>
      <c r="AM30" s="11">
        <v>4</v>
      </c>
      <c r="AN30" s="11">
        <v>1</v>
      </c>
      <c r="AO30" s="11">
        <v>5</v>
      </c>
      <c r="AP30" s="11">
        <v>6</v>
      </c>
      <c r="AQ30" s="11">
        <v>4</v>
      </c>
      <c r="AR30" s="61">
        <f t="shared" si="11"/>
        <v>5</v>
      </c>
      <c r="AS30" s="11">
        <f t="shared" si="12"/>
        <v>5.5</v>
      </c>
      <c r="AT30" s="11">
        <v>5</v>
      </c>
      <c r="AU30" s="11">
        <v>6</v>
      </c>
      <c r="AV30" s="11">
        <v>5</v>
      </c>
      <c r="AW30" s="11">
        <v>4</v>
      </c>
      <c r="AX30" s="11">
        <v>5</v>
      </c>
      <c r="AY30" s="11">
        <v>5</v>
      </c>
      <c r="AZ30" s="11">
        <v>2</v>
      </c>
      <c r="BA30" s="61">
        <f t="shared" si="13"/>
        <v>5</v>
      </c>
      <c r="BB30" s="11">
        <f t="shared" si="14"/>
        <v>5.5</v>
      </c>
    </row>
    <row r="31" spans="1:54" x14ac:dyDescent="0.2">
      <c r="A31" s="54">
        <v>22</v>
      </c>
      <c r="B31" s="27">
        <v>42</v>
      </c>
      <c r="C31" s="27" t="s">
        <v>176</v>
      </c>
      <c r="D31" s="47">
        <v>44594</v>
      </c>
      <c r="E31" s="48">
        <v>42539</v>
      </c>
      <c r="F31" s="49">
        <f t="shared" si="0"/>
        <v>5.6257332811888929</v>
      </c>
      <c r="G31" s="9" t="s">
        <v>177</v>
      </c>
      <c r="H31" s="11" t="s">
        <v>193</v>
      </c>
      <c r="I31" s="11" t="s">
        <v>178</v>
      </c>
      <c r="J31" s="11" t="s">
        <v>190</v>
      </c>
      <c r="K31" s="50" t="s">
        <v>188</v>
      </c>
      <c r="L31" s="50" t="s">
        <v>189</v>
      </c>
      <c r="M31" s="50">
        <v>20</v>
      </c>
      <c r="N31" s="50">
        <v>20</v>
      </c>
      <c r="O31" s="50">
        <v>20</v>
      </c>
      <c r="P31" s="50">
        <v>20</v>
      </c>
      <c r="Q31" s="50">
        <v>20</v>
      </c>
      <c r="R31" s="51">
        <f t="shared" si="23"/>
        <v>20</v>
      </c>
      <c r="S31" s="51">
        <f t="shared" si="23"/>
        <v>20</v>
      </c>
      <c r="T31" s="51">
        <f t="shared" si="23"/>
        <v>20</v>
      </c>
      <c r="U31" s="51">
        <f t="shared" si="18"/>
        <v>20</v>
      </c>
      <c r="V31" s="52">
        <v>20</v>
      </c>
      <c r="W31" s="52">
        <v>20</v>
      </c>
      <c r="X31" s="52">
        <v>20</v>
      </c>
      <c r="Y31" s="52">
        <v>20</v>
      </c>
      <c r="Z31" s="52">
        <v>20</v>
      </c>
      <c r="AA31" s="12">
        <f t="shared" si="22"/>
        <v>20</v>
      </c>
      <c r="AB31" s="12">
        <f t="shared" si="22"/>
        <v>20</v>
      </c>
      <c r="AC31" s="12">
        <f t="shared" si="22"/>
        <v>20</v>
      </c>
      <c r="AD31" s="12">
        <f t="shared" si="21"/>
        <v>20</v>
      </c>
      <c r="AE31" s="53">
        <f t="shared" si="9"/>
        <v>20</v>
      </c>
      <c r="AF31" s="51">
        <v>33.633000000000003</v>
      </c>
      <c r="AG31" s="12">
        <v>38.6</v>
      </c>
      <c r="AH31" s="51">
        <v>33.633000000000003</v>
      </c>
      <c r="AI31" s="51">
        <v>32.9</v>
      </c>
      <c r="AJ31" s="12">
        <f t="shared" si="10"/>
        <v>36.116500000000002</v>
      </c>
      <c r="AK31" s="11">
        <v>1</v>
      </c>
      <c r="AL31" s="11">
        <v>1</v>
      </c>
      <c r="AM31" s="11">
        <v>1</v>
      </c>
      <c r="AN31" s="11">
        <v>1</v>
      </c>
      <c r="AO31" s="11">
        <v>1</v>
      </c>
      <c r="AP31" s="11">
        <v>1</v>
      </c>
      <c r="AQ31" s="11">
        <v>10</v>
      </c>
      <c r="AR31" s="61">
        <f t="shared" si="11"/>
        <v>1</v>
      </c>
      <c r="AS31" s="11">
        <f t="shared" si="12"/>
        <v>1</v>
      </c>
      <c r="AT31" s="11"/>
      <c r="AU31" s="11"/>
      <c r="AV31" s="11"/>
      <c r="AW31" s="11"/>
      <c r="AX31" s="11"/>
      <c r="AY31" s="11"/>
      <c r="AZ31" s="11"/>
      <c r="BA31" s="61"/>
      <c r="BB31" s="11"/>
    </row>
    <row r="32" spans="1:54" x14ac:dyDescent="0.2">
      <c r="A32" s="54">
        <v>23</v>
      </c>
      <c r="B32" s="27">
        <v>43</v>
      </c>
      <c r="C32" s="27" t="s">
        <v>176</v>
      </c>
      <c r="D32" s="47">
        <v>44602</v>
      </c>
      <c r="E32" s="48">
        <v>42526</v>
      </c>
      <c r="F32" s="49">
        <f t="shared" si="0"/>
        <v>5.6832225263981231</v>
      </c>
      <c r="G32" s="9" t="s">
        <v>177</v>
      </c>
      <c r="H32" s="11" t="s">
        <v>178</v>
      </c>
      <c r="I32" s="11" t="s">
        <v>186</v>
      </c>
      <c r="J32" s="11" t="s">
        <v>190</v>
      </c>
      <c r="K32" s="55" t="s">
        <v>195</v>
      </c>
      <c r="L32" s="55" t="s">
        <v>189</v>
      </c>
      <c r="M32" s="50">
        <v>5</v>
      </c>
      <c r="N32" s="50">
        <v>5</v>
      </c>
      <c r="O32" s="50">
        <v>10</v>
      </c>
      <c r="P32" s="50">
        <v>0</v>
      </c>
      <c r="Q32" s="50">
        <v>-10</v>
      </c>
      <c r="R32" s="51">
        <f t="shared" si="23"/>
        <v>0</v>
      </c>
      <c r="S32" s="51">
        <f t="shared" si="23"/>
        <v>0</v>
      </c>
      <c r="T32" s="51">
        <f t="shared" si="23"/>
        <v>-5</v>
      </c>
      <c r="U32" s="53">
        <f t="shared" si="18"/>
        <v>2</v>
      </c>
      <c r="V32" s="52">
        <v>0</v>
      </c>
      <c r="W32" s="52">
        <v>10</v>
      </c>
      <c r="X32" s="52">
        <v>10</v>
      </c>
      <c r="Y32" s="52">
        <v>10</v>
      </c>
      <c r="Z32" s="52">
        <v>0</v>
      </c>
      <c r="AA32" s="12">
        <f t="shared" si="22"/>
        <v>5</v>
      </c>
      <c r="AB32" s="12">
        <f t="shared" si="22"/>
        <v>7.5</v>
      </c>
      <c r="AC32" s="12">
        <f t="shared" si="22"/>
        <v>3.75</v>
      </c>
      <c r="AD32" s="12">
        <f t="shared" si="21"/>
        <v>6</v>
      </c>
      <c r="AE32" s="53">
        <f t="shared" si="9"/>
        <v>4</v>
      </c>
      <c r="AF32" s="51">
        <v>24.332999999999998</v>
      </c>
      <c r="AG32" s="12">
        <v>28.933299999999999</v>
      </c>
      <c r="AH32" s="51">
        <v>24.332999999999998</v>
      </c>
      <c r="AI32" s="51">
        <v>23.7333</v>
      </c>
      <c r="AJ32" s="12">
        <f t="shared" si="10"/>
        <v>26.633150000000001</v>
      </c>
      <c r="AK32" s="11">
        <v>2</v>
      </c>
      <c r="AL32" s="11">
        <v>1</v>
      </c>
      <c r="AM32" s="11">
        <v>1</v>
      </c>
      <c r="AN32" s="11">
        <v>1</v>
      </c>
      <c r="AO32" s="11">
        <v>1</v>
      </c>
      <c r="AP32" s="11">
        <v>3</v>
      </c>
      <c r="AQ32" s="11">
        <v>8</v>
      </c>
      <c r="AR32" s="61">
        <f t="shared" si="11"/>
        <v>1.5</v>
      </c>
      <c r="AS32" s="11">
        <f t="shared" si="12"/>
        <v>1</v>
      </c>
      <c r="AT32" s="11"/>
      <c r="AU32" s="11"/>
      <c r="AV32" s="11"/>
      <c r="AW32" s="11"/>
      <c r="AX32" s="11"/>
      <c r="AY32" s="11"/>
      <c r="AZ32" s="11"/>
      <c r="BA32" s="61"/>
      <c r="BB32" s="11"/>
    </row>
    <row r="33" spans="1:54" x14ac:dyDescent="0.2">
      <c r="A33" s="54">
        <v>24</v>
      </c>
      <c r="B33" s="27">
        <v>45</v>
      </c>
      <c r="C33" s="27" t="s">
        <v>176</v>
      </c>
      <c r="D33" s="47">
        <v>44606</v>
      </c>
      <c r="E33" s="48">
        <v>42431</v>
      </c>
      <c r="F33" s="49">
        <f t="shared" si="0"/>
        <v>5.9542432538130621</v>
      </c>
      <c r="G33" s="9" t="s">
        <v>177</v>
      </c>
      <c r="H33" s="11" t="s">
        <v>194</v>
      </c>
      <c r="I33" s="11" t="s">
        <v>194</v>
      </c>
      <c r="J33" s="11" t="s">
        <v>190</v>
      </c>
      <c r="K33" s="9" t="s">
        <v>191</v>
      </c>
      <c r="L33" s="9" t="s">
        <v>192</v>
      </c>
      <c r="M33" s="50">
        <v>40</v>
      </c>
      <c r="N33" s="50">
        <v>30</v>
      </c>
      <c r="O33" s="50">
        <v>20</v>
      </c>
      <c r="P33" s="50">
        <v>20</v>
      </c>
      <c r="Q33" s="50">
        <v>20</v>
      </c>
      <c r="R33" s="51">
        <f t="shared" si="23"/>
        <v>20</v>
      </c>
      <c r="S33" s="51">
        <f t="shared" ref="S33:S59" si="24">AVERAGE(N33,O33,Q33)</f>
        <v>23.333333333333332</v>
      </c>
      <c r="T33" s="51">
        <f t="shared" ref="T33:T59" si="25">AVERAGE(N33:Q33)</f>
        <v>22.5</v>
      </c>
      <c r="U33" s="53">
        <f t="shared" si="18"/>
        <v>26</v>
      </c>
      <c r="V33" s="52">
        <v>40</v>
      </c>
      <c r="W33" s="52">
        <v>30</v>
      </c>
      <c r="X33" s="52">
        <v>20</v>
      </c>
      <c r="Y33" s="52">
        <v>20</v>
      </c>
      <c r="Z33" s="52">
        <v>20</v>
      </c>
      <c r="AA33" s="12">
        <f t="shared" si="22"/>
        <v>20</v>
      </c>
      <c r="AB33" s="12">
        <f t="shared" ref="AB33:AB59" si="26">AVERAGE(W33,X33,Z33)</f>
        <v>23.333333333333332</v>
      </c>
      <c r="AC33" s="12">
        <f t="shared" ref="AC33:AC59" si="27">AVERAGE(W33:Z33)</f>
        <v>22.5</v>
      </c>
      <c r="AD33" s="12">
        <f t="shared" si="21"/>
        <v>26</v>
      </c>
      <c r="AE33" s="53">
        <f t="shared" si="9"/>
        <v>26</v>
      </c>
      <c r="AF33" s="51">
        <v>43.7333</v>
      </c>
      <c r="AG33" s="12">
        <v>37.7333</v>
      </c>
      <c r="AH33" s="12">
        <v>37.7333</v>
      </c>
      <c r="AI33" s="12">
        <v>41.8</v>
      </c>
      <c r="AJ33" s="12">
        <f t="shared" si="10"/>
        <v>40.7333</v>
      </c>
      <c r="AK33" s="11">
        <v>1</v>
      </c>
      <c r="AL33" s="11">
        <v>5</v>
      </c>
      <c r="AM33" s="11">
        <v>1</v>
      </c>
      <c r="AN33" s="11">
        <v>1</v>
      </c>
      <c r="AO33" s="11">
        <v>1</v>
      </c>
      <c r="AP33" s="11">
        <v>3</v>
      </c>
      <c r="AQ33" s="11">
        <v>8</v>
      </c>
      <c r="AR33" s="61">
        <f t="shared" si="11"/>
        <v>2</v>
      </c>
      <c r="AS33" s="11">
        <f t="shared" si="12"/>
        <v>3</v>
      </c>
      <c r="AT33" s="11"/>
      <c r="AU33" s="11"/>
      <c r="AV33" s="11"/>
      <c r="AW33" s="11"/>
      <c r="AX33" s="11"/>
      <c r="AY33" s="11"/>
      <c r="AZ33" s="11"/>
      <c r="BA33" s="61"/>
      <c r="BB33" s="11"/>
    </row>
    <row r="34" spans="1:54" x14ac:dyDescent="0.2">
      <c r="A34" s="54">
        <v>25</v>
      </c>
      <c r="B34" s="27">
        <v>46</v>
      </c>
      <c r="C34" s="27" t="s">
        <v>176</v>
      </c>
      <c r="D34" s="47">
        <v>44609</v>
      </c>
      <c r="E34" s="48">
        <v>42491</v>
      </c>
      <c r="F34" s="49">
        <f t="shared" si="0"/>
        <v>5.7982010168165816</v>
      </c>
      <c r="G34" s="9" t="s">
        <v>177</v>
      </c>
      <c r="H34" s="11" t="s">
        <v>178</v>
      </c>
      <c r="I34" s="11" t="s">
        <v>186</v>
      </c>
      <c r="J34" s="11" t="s">
        <v>190</v>
      </c>
      <c r="K34" s="55" t="s">
        <v>195</v>
      </c>
      <c r="L34" s="55" t="s">
        <v>189</v>
      </c>
      <c r="M34" s="50">
        <v>20</v>
      </c>
      <c r="N34" s="50">
        <v>20</v>
      </c>
      <c r="O34" s="50">
        <v>5</v>
      </c>
      <c r="P34" s="50">
        <v>0</v>
      </c>
      <c r="Q34" s="50">
        <v>15</v>
      </c>
      <c r="R34" s="51">
        <f t="shared" si="23"/>
        <v>10</v>
      </c>
      <c r="S34" s="51">
        <f t="shared" si="24"/>
        <v>13.333333333333334</v>
      </c>
      <c r="T34" s="51">
        <f t="shared" si="25"/>
        <v>10</v>
      </c>
      <c r="U34" s="53">
        <f t="shared" si="18"/>
        <v>12</v>
      </c>
      <c r="V34" s="52">
        <v>25</v>
      </c>
      <c r="W34" s="52">
        <v>10</v>
      </c>
      <c r="X34" s="52">
        <v>0</v>
      </c>
      <c r="Y34" s="52">
        <v>0</v>
      </c>
      <c r="Z34" s="52">
        <v>15</v>
      </c>
      <c r="AA34" s="12">
        <f t="shared" si="22"/>
        <v>7.5</v>
      </c>
      <c r="AB34" s="12">
        <f t="shared" si="26"/>
        <v>8.3333333333333339</v>
      </c>
      <c r="AC34" s="12">
        <f t="shared" si="27"/>
        <v>6.25</v>
      </c>
      <c r="AD34" s="12">
        <f t="shared" si="21"/>
        <v>10</v>
      </c>
      <c r="AE34" s="53">
        <f t="shared" si="9"/>
        <v>11</v>
      </c>
      <c r="AF34" s="51">
        <v>30.366700000000002</v>
      </c>
      <c r="AG34" s="12">
        <v>27</v>
      </c>
      <c r="AH34" s="12">
        <v>27</v>
      </c>
      <c r="AI34" s="12">
        <v>20.6</v>
      </c>
      <c r="AJ34" s="12">
        <f t="shared" si="10"/>
        <v>28.683350000000001</v>
      </c>
      <c r="AK34" s="11">
        <v>2</v>
      </c>
      <c r="AL34" s="11">
        <v>2</v>
      </c>
      <c r="AM34" s="11">
        <v>2</v>
      </c>
      <c r="AN34" s="11">
        <v>2</v>
      </c>
      <c r="AO34" s="11">
        <v>2</v>
      </c>
      <c r="AP34" s="11">
        <v>2</v>
      </c>
      <c r="AQ34" s="11">
        <v>8</v>
      </c>
      <c r="AR34" s="61">
        <f t="shared" si="11"/>
        <v>2</v>
      </c>
      <c r="AS34" s="11">
        <f t="shared" si="12"/>
        <v>2</v>
      </c>
      <c r="AT34" s="11"/>
      <c r="AU34" s="11"/>
      <c r="AV34" s="11"/>
      <c r="AW34" s="11"/>
      <c r="AX34" s="11"/>
      <c r="AY34" s="11"/>
      <c r="AZ34" s="11"/>
      <c r="BA34" s="61"/>
      <c r="BB34" s="11"/>
    </row>
    <row r="35" spans="1:54" x14ac:dyDescent="0.2">
      <c r="A35" s="54">
        <v>26</v>
      </c>
      <c r="B35" s="27">
        <v>47</v>
      </c>
      <c r="C35" s="27" t="s">
        <v>197</v>
      </c>
      <c r="D35" s="47">
        <v>44611</v>
      </c>
      <c r="E35" s="48">
        <v>42895</v>
      </c>
      <c r="F35" s="49">
        <f t="shared" si="0"/>
        <v>4.6992240985851206</v>
      </c>
      <c r="G35" s="9" t="s">
        <v>177</v>
      </c>
      <c r="H35" s="11" t="s">
        <v>194</v>
      </c>
      <c r="I35" s="11" t="s">
        <v>194</v>
      </c>
      <c r="J35" s="11" t="s">
        <v>190</v>
      </c>
      <c r="K35" s="9" t="s">
        <v>191</v>
      </c>
      <c r="L35" s="9" t="s">
        <v>192</v>
      </c>
      <c r="M35" s="50">
        <v>20</v>
      </c>
      <c r="N35" s="50">
        <v>15</v>
      </c>
      <c r="O35" s="50">
        <v>5</v>
      </c>
      <c r="P35" s="50">
        <v>5</v>
      </c>
      <c r="Q35" s="50"/>
      <c r="R35" s="51">
        <f t="shared" si="23"/>
        <v>5</v>
      </c>
      <c r="S35" s="51">
        <f t="shared" si="24"/>
        <v>10</v>
      </c>
      <c r="T35" s="51">
        <f t="shared" si="25"/>
        <v>8.3333333333333339</v>
      </c>
      <c r="U35" s="53">
        <f t="shared" si="18"/>
        <v>11.25</v>
      </c>
      <c r="V35" s="52">
        <v>20</v>
      </c>
      <c r="W35" s="52">
        <v>15</v>
      </c>
      <c r="X35" s="52">
        <v>5</v>
      </c>
      <c r="Y35" s="52">
        <v>0</v>
      </c>
      <c r="Z35" s="52"/>
      <c r="AA35" s="12">
        <f t="shared" si="22"/>
        <v>5</v>
      </c>
      <c r="AB35" s="12">
        <f t="shared" si="26"/>
        <v>10</v>
      </c>
      <c r="AC35" s="12">
        <f t="shared" si="27"/>
        <v>6.666666666666667</v>
      </c>
      <c r="AD35" s="12">
        <f t="shared" si="21"/>
        <v>10</v>
      </c>
      <c r="AE35" s="53">
        <f t="shared" si="9"/>
        <v>10.625</v>
      </c>
      <c r="AF35" s="51">
        <v>39.1</v>
      </c>
      <c r="AG35" s="12">
        <v>36.200000000000003</v>
      </c>
      <c r="AH35" s="12">
        <v>36.200000000000003</v>
      </c>
      <c r="AI35" s="12">
        <v>36.1</v>
      </c>
      <c r="AJ35" s="12">
        <f t="shared" si="10"/>
        <v>37.650000000000006</v>
      </c>
      <c r="AK35" s="11">
        <v>1</v>
      </c>
      <c r="AL35" s="11">
        <v>1</v>
      </c>
      <c r="AM35" s="11">
        <v>1</v>
      </c>
      <c r="AN35" s="11">
        <v>1</v>
      </c>
      <c r="AO35" s="11">
        <v>1</v>
      </c>
      <c r="AP35" s="11">
        <v>1</v>
      </c>
      <c r="AQ35" s="11">
        <v>8</v>
      </c>
      <c r="AR35" s="61">
        <f t="shared" si="11"/>
        <v>1</v>
      </c>
      <c r="AS35" s="11">
        <f t="shared" si="12"/>
        <v>1</v>
      </c>
      <c r="AT35" s="11">
        <v>1</v>
      </c>
      <c r="AU35" s="11">
        <v>1</v>
      </c>
      <c r="AV35" s="11">
        <v>1</v>
      </c>
      <c r="AW35" s="11">
        <v>1</v>
      </c>
      <c r="AX35" s="11">
        <v>1</v>
      </c>
      <c r="AY35" s="11">
        <v>1</v>
      </c>
      <c r="AZ35" s="11">
        <v>10</v>
      </c>
      <c r="BA35" s="61">
        <f t="shared" si="13"/>
        <v>1</v>
      </c>
      <c r="BB35" s="11">
        <f t="shared" si="14"/>
        <v>1</v>
      </c>
    </row>
    <row r="36" spans="1:54" x14ac:dyDescent="0.2">
      <c r="A36" s="54">
        <v>27</v>
      </c>
      <c r="B36" s="27">
        <v>48</v>
      </c>
      <c r="C36" s="27" t="s">
        <v>176</v>
      </c>
      <c r="D36" s="47">
        <v>44614</v>
      </c>
      <c r="E36" s="48">
        <v>42484</v>
      </c>
      <c r="F36" s="49">
        <f t="shared" si="0"/>
        <v>5.831052014078999</v>
      </c>
      <c r="G36" s="9" t="s">
        <v>177</v>
      </c>
      <c r="H36" s="11" t="s">
        <v>186</v>
      </c>
      <c r="I36" s="11" t="s">
        <v>178</v>
      </c>
      <c r="J36" s="11" t="s">
        <v>190</v>
      </c>
      <c r="K36" s="50" t="s">
        <v>188</v>
      </c>
      <c r="L36" s="50" t="s">
        <v>189</v>
      </c>
      <c r="M36" s="50">
        <v>25</v>
      </c>
      <c r="N36" s="50">
        <v>30</v>
      </c>
      <c r="O36" s="50">
        <v>25</v>
      </c>
      <c r="P36" s="50">
        <v>40</v>
      </c>
      <c r="Q36" s="50"/>
      <c r="R36" s="51">
        <f t="shared" si="23"/>
        <v>25</v>
      </c>
      <c r="S36" s="51">
        <f t="shared" si="24"/>
        <v>27.5</v>
      </c>
      <c r="T36" s="51">
        <f t="shared" si="25"/>
        <v>31.666666666666668</v>
      </c>
      <c r="U36" s="51">
        <f t="shared" si="18"/>
        <v>30</v>
      </c>
      <c r="V36" s="52">
        <v>15</v>
      </c>
      <c r="W36" s="52">
        <v>15</v>
      </c>
      <c r="X36" s="52">
        <v>10</v>
      </c>
      <c r="Y36" s="52">
        <v>10</v>
      </c>
      <c r="Z36" s="52">
        <v>15</v>
      </c>
      <c r="AA36" s="12">
        <f t="shared" si="22"/>
        <v>12.5</v>
      </c>
      <c r="AB36" s="12">
        <f t="shared" si="26"/>
        <v>13.333333333333334</v>
      </c>
      <c r="AC36" s="12">
        <f t="shared" si="27"/>
        <v>12.5</v>
      </c>
      <c r="AD36" s="12">
        <f t="shared" si="21"/>
        <v>13</v>
      </c>
      <c r="AE36" s="53">
        <f t="shared" si="9"/>
        <v>21.5</v>
      </c>
      <c r="AF36" s="51">
        <v>46</v>
      </c>
      <c r="AG36" s="12">
        <v>28.33</v>
      </c>
      <c r="AH36" s="12">
        <v>28.33</v>
      </c>
      <c r="AI36" s="12">
        <v>24.832999999999998</v>
      </c>
      <c r="AJ36" s="12">
        <f t="shared" si="10"/>
        <v>37.164999999999999</v>
      </c>
      <c r="AK36" s="11">
        <v>3</v>
      </c>
      <c r="AL36" s="11">
        <v>1</v>
      </c>
      <c r="AM36" s="11">
        <v>1</v>
      </c>
      <c r="AN36" s="11">
        <v>3</v>
      </c>
      <c r="AO36" s="11">
        <v>1</v>
      </c>
      <c r="AP36" s="11">
        <v>4</v>
      </c>
      <c r="AQ36" s="11">
        <v>10</v>
      </c>
      <c r="AR36" s="61">
        <f t="shared" si="11"/>
        <v>2.1666666666666665</v>
      </c>
      <c r="AS36" s="11">
        <f t="shared" si="12"/>
        <v>1</v>
      </c>
      <c r="AT36" s="11">
        <v>1</v>
      </c>
      <c r="AU36" s="11">
        <v>1</v>
      </c>
      <c r="AV36" s="11">
        <v>1</v>
      </c>
      <c r="AW36" s="11">
        <v>1</v>
      </c>
      <c r="AX36" s="11">
        <v>1</v>
      </c>
      <c r="AY36" s="11">
        <v>7</v>
      </c>
      <c r="AZ36" s="11">
        <v>6</v>
      </c>
      <c r="BA36" s="61">
        <f t="shared" si="13"/>
        <v>2</v>
      </c>
      <c r="BB36" s="11">
        <f t="shared" si="14"/>
        <v>1</v>
      </c>
    </row>
    <row r="37" spans="1:54" x14ac:dyDescent="0.2">
      <c r="A37" s="54">
        <v>28</v>
      </c>
      <c r="B37" s="27">
        <v>49</v>
      </c>
      <c r="C37" s="27" t="s">
        <v>199</v>
      </c>
      <c r="D37" s="47">
        <v>44625</v>
      </c>
      <c r="E37" s="48">
        <v>42831</v>
      </c>
      <c r="F37" s="49">
        <f t="shared" si="0"/>
        <v>4.9128251939753538</v>
      </c>
      <c r="G37" s="9" t="s">
        <v>181</v>
      </c>
      <c r="H37" s="11" t="s">
        <v>186</v>
      </c>
      <c r="I37" s="11" t="s">
        <v>186</v>
      </c>
      <c r="J37" s="11" t="s">
        <v>190</v>
      </c>
      <c r="K37" s="9" t="s">
        <v>191</v>
      </c>
      <c r="L37" s="9" t="s">
        <v>192</v>
      </c>
      <c r="M37" s="50">
        <v>40</v>
      </c>
      <c r="N37" s="50">
        <v>30</v>
      </c>
      <c r="O37" s="50">
        <v>30</v>
      </c>
      <c r="P37" s="50">
        <v>20</v>
      </c>
      <c r="Q37" s="50">
        <v>20</v>
      </c>
      <c r="R37" s="51">
        <f>AVERAGE(O37,Q37)</f>
        <v>25</v>
      </c>
      <c r="S37" s="51">
        <f t="shared" si="24"/>
        <v>26.666666666666668</v>
      </c>
      <c r="T37" s="51">
        <f t="shared" si="25"/>
        <v>25</v>
      </c>
      <c r="U37" s="51">
        <f>AVERAGE(M37:Q37)</f>
        <v>28</v>
      </c>
      <c r="V37" s="52">
        <v>25</v>
      </c>
      <c r="W37" s="52">
        <v>20</v>
      </c>
      <c r="X37" s="52">
        <v>15</v>
      </c>
      <c r="Y37" s="52">
        <v>10</v>
      </c>
      <c r="Z37" s="52">
        <v>20</v>
      </c>
      <c r="AA37" s="12">
        <f t="shared" si="22"/>
        <v>17.5</v>
      </c>
      <c r="AB37" s="12">
        <f t="shared" si="26"/>
        <v>18.333333333333332</v>
      </c>
      <c r="AC37" s="12">
        <f t="shared" si="27"/>
        <v>16.25</v>
      </c>
      <c r="AD37" s="12">
        <f t="shared" si="21"/>
        <v>18</v>
      </c>
      <c r="AE37" s="53">
        <f t="shared" si="9"/>
        <v>23</v>
      </c>
      <c r="AF37" s="51">
        <v>49.933329999999998</v>
      </c>
      <c r="AG37" s="12">
        <v>32.033299999999997</v>
      </c>
      <c r="AH37" s="12">
        <v>32.033299999999997</v>
      </c>
      <c r="AI37" s="12">
        <v>33.9</v>
      </c>
      <c r="AJ37" s="12">
        <f t="shared" si="10"/>
        <v>40.983314999999997</v>
      </c>
      <c r="AK37" s="11">
        <v>1</v>
      </c>
      <c r="AL37" s="11">
        <v>4</v>
      </c>
      <c r="AM37" s="11">
        <v>1</v>
      </c>
      <c r="AN37" s="11">
        <v>1</v>
      </c>
      <c r="AO37" s="11">
        <v>1</v>
      </c>
      <c r="AP37" s="11">
        <v>6</v>
      </c>
      <c r="AQ37" s="11">
        <v>8</v>
      </c>
      <c r="AR37" s="61">
        <f t="shared" si="11"/>
        <v>2.3333333333333335</v>
      </c>
      <c r="AS37" s="11">
        <f t="shared" si="12"/>
        <v>2.5</v>
      </c>
      <c r="AT37" s="11"/>
      <c r="AU37" s="11"/>
      <c r="AV37" s="11"/>
      <c r="AW37" s="11"/>
      <c r="AX37" s="11"/>
      <c r="AY37" s="11"/>
      <c r="AZ37" s="11"/>
      <c r="BA37" s="61"/>
      <c r="BB37" s="11"/>
    </row>
    <row r="38" spans="1:54" x14ac:dyDescent="0.2">
      <c r="A38" s="54">
        <v>29</v>
      </c>
      <c r="B38" s="27">
        <v>50</v>
      </c>
      <c r="C38" s="27" t="s">
        <v>176</v>
      </c>
      <c r="D38" s="47">
        <v>44629</v>
      </c>
      <c r="E38" s="48">
        <v>43361</v>
      </c>
      <c r="F38" s="49">
        <f t="shared" si="0"/>
        <v>3.4720700985761228</v>
      </c>
      <c r="G38" s="9" t="s">
        <v>177</v>
      </c>
      <c r="H38" s="11" t="s">
        <v>194</v>
      </c>
      <c r="I38" s="11" t="s">
        <v>193</v>
      </c>
      <c r="J38" s="11" t="s">
        <v>190</v>
      </c>
      <c r="K38" s="9" t="s">
        <v>191</v>
      </c>
      <c r="L38" s="9" t="s">
        <v>192</v>
      </c>
      <c r="M38" s="50">
        <v>35</v>
      </c>
      <c r="N38" s="50">
        <v>20</v>
      </c>
      <c r="O38" s="50">
        <v>15</v>
      </c>
      <c r="P38" s="50">
        <v>20</v>
      </c>
      <c r="Q38" s="50"/>
      <c r="R38" s="51">
        <f>AVERAGE(O38,Q38)</f>
        <v>15</v>
      </c>
      <c r="S38" s="51">
        <f t="shared" si="24"/>
        <v>17.5</v>
      </c>
      <c r="T38" s="51">
        <f t="shared" si="25"/>
        <v>18.333333333333332</v>
      </c>
      <c r="U38" s="51">
        <f>AVERAGE(M38:Q38)</f>
        <v>22.5</v>
      </c>
      <c r="V38" s="52">
        <v>35</v>
      </c>
      <c r="W38" s="52">
        <v>20</v>
      </c>
      <c r="X38" s="52">
        <v>20</v>
      </c>
      <c r="Y38" s="52">
        <v>20</v>
      </c>
      <c r="Z38" s="52"/>
      <c r="AA38" s="12">
        <f t="shared" si="22"/>
        <v>20</v>
      </c>
      <c r="AB38" s="12">
        <f t="shared" si="26"/>
        <v>20</v>
      </c>
      <c r="AC38" s="12">
        <f t="shared" si="27"/>
        <v>20</v>
      </c>
      <c r="AD38" s="12">
        <f t="shared" si="21"/>
        <v>23.75</v>
      </c>
      <c r="AE38" s="53">
        <f t="shared" si="9"/>
        <v>23.125</v>
      </c>
      <c r="AF38" s="51">
        <v>46.866700000000002</v>
      </c>
      <c r="AG38" s="12">
        <v>48.933300000000003</v>
      </c>
      <c r="AH38" s="51">
        <v>46.866700000000002</v>
      </c>
      <c r="AI38" s="51"/>
      <c r="AJ38" s="12">
        <f t="shared" si="10"/>
        <v>47.900000000000006</v>
      </c>
      <c r="AK38" s="11">
        <v>3</v>
      </c>
      <c r="AL38" s="11">
        <v>2</v>
      </c>
      <c r="AM38" s="11">
        <v>2</v>
      </c>
      <c r="AN38" s="11">
        <v>3</v>
      </c>
      <c r="AO38" s="11">
        <v>2</v>
      </c>
      <c r="AP38" s="11">
        <v>2</v>
      </c>
      <c r="AQ38" s="11">
        <v>6</v>
      </c>
      <c r="AR38" s="61">
        <f t="shared" si="11"/>
        <v>2.3333333333333335</v>
      </c>
      <c r="AS38" s="11">
        <f t="shared" si="12"/>
        <v>2</v>
      </c>
      <c r="AT38" s="11">
        <v>2</v>
      </c>
      <c r="AU38" s="11">
        <v>2</v>
      </c>
      <c r="AV38" s="11">
        <v>2</v>
      </c>
      <c r="AW38" s="11">
        <v>5</v>
      </c>
      <c r="AX38" s="11">
        <v>3</v>
      </c>
      <c r="AY38" s="11">
        <v>5</v>
      </c>
      <c r="AZ38" s="11">
        <v>5</v>
      </c>
      <c r="BA38" s="61">
        <f t="shared" si="13"/>
        <v>3.1666666666666665</v>
      </c>
      <c r="BB38" s="11">
        <f t="shared" si="14"/>
        <v>2</v>
      </c>
    </row>
    <row r="39" spans="1:54" x14ac:dyDescent="0.2">
      <c r="A39" s="54">
        <v>30</v>
      </c>
      <c r="B39" s="27">
        <v>51</v>
      </c>
      <c r="C39" s="27" t="s">
        <v>199</v>
      </c>
      <c r="D39" s="47">
        <v>44629</v>
      </c>
      <c r="E39" s="48">
        <v>42743</v>
      </c>
      <c r="F39" s="49">
        <f t="shared" si="0"/>
        <v>5.164764947512551</v>
      </c>
      <c r="G39" s="9" t="s">
        <v>181</v>
      </c>
      <c r="H39" s="11" t="s">
        <v>178</v>
      </c>
      <c r="I39" s="11" t="s">
        <v>196</v>
      </c>
      <c r="J39" s="11" t="s">
        <v>190</v>
      </c>
      <c r="K39" s="55" t="s">
        <v>195</v>
      </c>
      <c r="L39" s="55" t="s">
        <v>189</v>
      </c>
      <c r="M39" s="50">
        <v>30</v>
      </c>
      <c r="N39" s="50">
        <v>20</v>
      </c>
      <c r="O39" s="50">
        <v>15</v>
      </c>
      <c r="P39" s="50">
        <v>15</v>
      </c>
      <c r="Q39" s="50">
        <v>15</v>
      </c>
      <c r="R39" s="51">
        <f>AVERAGE(O39,Q39)</f>
        <v>15</v>
      </c>
      <c r="S39" s="51">
        <f t="shared" si="24"/>
        <v>16.666666666666668</v>
      </c>
      <c r="T39" s="51">
        <f t="shared" si="25"/>
        <v>16.25</v>
      </c>
      <c r="U39" s="51">
        <f>AVERAGE(M39:Q39)</f>
        <v>19</v>
      </c>
      <c r="V39" s="52">
        <v>30</v>
      </c>
      <c r="W39" s="52">
        <v>25</v>
      </c>
      <c r="X39" s="52">
        <v>20</v>
      </c>
      <c r="Y39" s="52">
        <v>10</v>
      </c>
      <c r="Z39" s="52">
        <v>20</v>
      </c>
      <c r="AA39" s="12">
        <f t="shared" ref="AA39:AA59" si="28">AVERAGE(X39,Z39)</f>
        <v>20</v>
      </c>
      <c r="AB39" s="12">
        <f t="shared" si="26"/>
        <v>21.666666666666668</v>
      </c>
      <c r="AC39" s="12">
        <f t="shared" si="27"/>
        <v>18.75</v>
      </c>
      <c r="AD39" s="12">
        <f t="shared" si="21"/>
        <v>21</v>
      </c>
      <c r="AE39" s="53">
        <f t="shared" si="9"/>
        <v>20</v>
      </c>
      <c r="AF39" s="51">
        <v>31</v>
      </c>
      <c r="AG39" s="12">
        <v>40.366700000000002</v>
      </c>
      <c r="AH39" s="51">
        <v>31</v>
      </c>
      <c r="AI39" s="51">
        <v>33.667000000000002</v>
      </c>
      <c r="AJ39" s="12">
        <f t="shared" si="10"/>
        <v>35.683350000000004</v>
      </c>
      <c r="AK39" s="11">
        <v>4</v>
      </c>
      <c r="AL39" s="11">
        <v>2</v>
      </c>
      <c r="AM39" s="11">
        <v>2</v>
      </c>
      <c r="AN39" s="11">
        <v>3</v>
      </c>
      <c r="AO39" s="11">
        <v>2</v>
      </c>
      <c r="AP39" s="11">
        <v>4</v>
      </c>
      <c r="AQ39" s="11">
        <v>10</v>
      </c>
      <c r="AR39" s="61">
        <f t="shared" si="11"/>
        <v>2.8333333333333335</v>
      </c>
      <c r="AS39" s="11">
        <f t="shared" si="12"/>
        <v>2</v>
      </c>
      <c r="AT39" s="11"/>
      <c r="AU39" s="11"/>
      <c r="AV39" s="11"/>
      <c r="AW39" s="11"/>
      <c r="AX39" s="11"/>
      <c r="AY39" s="11"/>
      <c r="AZ39" s="11"/>
      <c r="BA39" s="61"/>
      <c r="BB39" s="11"/>
    </row>
    <row r="40" spans="1:54" x14ac:dyDescent="0.2">
      <c r="A40" s="54">
        <v>31</v>
      </c>
      <c r="B40" s="27">
        <v>52</v>
      </c>
      <c r="C40" s="27" t="s">
        <v>176</v>
      </c>
      <c r="D40" s="47">
        <v>44636</v>
      </c>
      <c r="E40" s="48">
        <v>42490</v>
      </c>
      <c r="F40" s="49">
        <f t="shared" si="0"/>
        <v>5.8748533437622212</v>
      </c>
      <c r="G40" s="9" t="s">
        <v>177</v>
      </c>
      <c r="H40" s="11" t="s">
        <v>178</v>
      </c>
      <c r="I40" s="11" t="s">
        <v>178</v>
      </c>
      <c r="J40" s="11" t="s">
        <v>190</v>
      </c>
      <c r="K40" s="55" t="s">
        <v>195</v>
      </c>
      <c r="L40" s="55" t="s">
        <v>189</v>
      </c>
      <c r="M40" s="50">
        <v>20</v>
      </c>
      <c r="N40" s="50">
        <v>15</v>
      </c>
      <c r="O40" s="50">
        <v>10</v>
      </c>
      <c r="P40" s="50">
        <v>15</v>
      </c>
      <c r="Q40" s="50">
        <v>10</v>
      </c>
      <c r="R40" s="51">
        <f t="shared" ref="R40:R59" si="29">AVERAGE(O40,Q40)</f>
        <v>10</v>
      </c>
      <c r="S40" s="51">
        <f t="shared" si="24"/>
        <v>11.666666666666666</v>
      </c>
      <c r="T40" s="51">
        <f t="shared" si="25"/>
        <v>12.5</v>
      </c>
      <c r="U40" s="51">
        <f t="shared" ref="U40:U59" si="30">AVERAGE(M40:Q40)</f>
        <v>14</v>
      </c>
      <c r="V40" s="52">
        <v>15</v>
      </c>
      <c r="W40" s="52">
        <v>20</v>
      </c>
      <c r="X40" s="52">
        <v>10</v>
      </c>
      <c r="Y40" s="52">
        <v>10</v>
      </c>
      <c r="Z40" s="52">
        <v>10</v>
      </c>
      <c r="AA40" s="12">
        <f t="shared" si="28"/>
        <v>10</v>
      </c>
      <c r="AB40" s="12">
        <f t="shared" si="26"/>
        <v>13.333333333333334</v>
      </c>
      <c r="AC40" s="12">
        <f t="shared" si="27"/>
        <v>12.5</v>
      </c>
      <c r="AD40" s="12">
        <f t="shared" si="21"/>
        <v>13</v>
      </c>
      <c r="AE40" s="53">
        <f t="shared" si="9"/>
        <v>13.5</v>
      </c>
      <c r="AF40" s="51">
        <v>35.333300000000001</v>
      </c>
      <c r="AG40" s="12"/>
      <c r="AH40" s="12"/>
      <c r="AI40" s="56"/>
      <c r="AJ40" s="12">
        <f t="shared" si="10"/>
        <v>35.333300000000001</v>
      </c>
      <c r="AK40" s="11">
        <v>3</v>
      </c>
      <c r="AL40" s="11">
        <v>4</v>
      </c>
      <c r="AM40" s="11">
        <v>4</v>
      </c>
      <c r="AN40" s="11">
        <v>6</v>
      </c>
      <c r="AO40" s="11">
        <v>4</v>
      </c>
      <c r="AP40" s="11">
        <v>1</v>
      </c>
      <c r="AQ40" s="11">
        <v>6</v>
      </c>
      <c r="AR40" s="61">
        <f t="shared" si="11"/>
        <v>3.6666666666666665</v>
      </c>
      <c r="AS40" s="11">
        <f t="shared" si="12"/>
        <v>4</v>
      </c>
      <c r="AT40" s="11"/>
      <c r="AU40" s="11"/>
      <c r="AV40" s="11"/>
      <c r="AW40" s="11"/>
      <c r="AX40" s="11"/>
      <c r="AY40" s="11"/>
      <c r="AZ40" s="11"/>
      <c r="BA40" s="61"/>
      <c r="BB40" s="11"/>
    </row>
    <row r="41" spans="1:54" x14ac:dyDescent="0.2">
      <c r="A41" s="54">
        <v>32</v>
      </c>
      <c r="B41" s="27">
        <v>53</v>
      </c>
      <c r="C41" s="27" t="s">
        <v>176</v>
      </c>
      <c r="D41" s="47">
        <v>44636</v>
      </c>
      <c r="E41" s="48">
        <v>43118</v>
      </c>
      <c r="F41" s="49">
        <f t="shared" si="0"/>
        <v>4.1566265060240966</v>
      </c>
      <c r="G41" s="9" t="s">
        <v>177</v>
      </c>
      <c r="H41" s="11" t="s">
        <v>194</v>
      </c>
      <c r="I41" s="11" t="s">
        <v>193</v>
      </c>
      <c r="J41" s="11" t="s">
        <v>190</v>
      </c>
      <c r="K41" s="9" t="s">
        <v>191</v>
      </c>
      <c r="L41" s="9" t="s">
        <v>192</v>
      </c>
      <c r="M41" s="50">
        <v>35</v>
      </c>
      <c r="N41" s="50">
        <v>30</v>
      </c>
      <c r="O41" s="50">
        <v>15</v>
      </c>
      <c r="P41" s="50">
        <v>15</v>
      </c>
      <c r="Q41" s="50">
        <v>15</v>
      </c>
      <c r="R41" s="51">
        <f t="shared" si="29"/>
        <v>15</v>
      </c>
      <c r="S41" s="51">
        <f t="shared" si="24"/>
        <v>20</v>
      </c>
      <c r="T41" s="51">
        <f t="shared" si="25"/>
        <v>18.75</v>
      </c>
      <c r="U41" s="51">
        <f t="shared" si="30"/>
        <v>22</v>
      </c>
      <c r="V41" s="52">
        <v>30</v>
      </c>
      <c r="W41" s="52">
        <v>20</v>
      </c>
      <c r="X41" s="52">
        <v>20</v>
      </c>
      <c r="Y41" s="52">
        <v>15</v>
      </c>
      <c r="Z41" s="52">
        <v>10</v>
      </c>
      <c r="AA41" s="12">
        <f t="shared" si="28"/>
        <v>15</v>
      </c>
      <c r="AB41" s="12">
        <f t="shared" si="26"/>
        <v>16.666666666666668</v>
      </c>
      <c r="AC41" s="12">
        <f t="shared" si="27"/>
        <v>16.25</v>
      </c>
      <c r="AD41" s="12">
        <f t="shared" si="21"/>
        <v>19</v>
      </c>
      <c r="AE41" s="53">
        <f t="shared" si="9"/>
        <v>20.5</v>
      </c>
      <c r="AF41" s="51">
        <v>39.033299999999997</v>
      </c>
      <c r="AG41" s="12">
        <v>32.466700000000003</v>
      </c>
      <c r="AH41" s="12">
        <v>32.466700000000003</v>
      </c>
      <c r="AI41" s="12"/>
      <c r="AJ41" s="12">
        <f t="shared" si="10"/>
        <v>35.75</v>
      </c>
      <c r="AK41" s="11">
        <v>1</v>
      </c>
      <c r="AL41" s="11">
        <v>1</v>
      </c>
      <c r="AM41" s="11">
        <v>3</v>
      </c>
      <c r="AN41" s="11">
        <v>5</v>
      </c>
      <c r="AO41" s="11">
        <v>1</v>
      </c>
      <c r="AP41" s="11">
        <v>1</v>
      </c>
      <c r="AQ41" s="11">
        <v>10</v>
      </c>
      <c r="AR41" s="61">
        <f t="shared" si="11"/>
        <v>2</v>
      </c>
      <c r="AS41" s="11">
        <f t="shared" si="12"/>
        <v>2</v>
      </c>
      <c r="AT41" s="11"/>
      <c r="AU41" s="11"/>
      <c r="AV41" s="11"/>
      <c r="AW41" s="11"/>
      <c r="AX41" s="11"/>
      <c r="AY41" s="11"/>
      <c r="AZ41" s="11"/>
      <c r="BA41" s="61"/>
      <c r="BB41" s="11"/>
    </row>
    <row r="42" spans="1:54" x14ac:dyDescent="0.2">
      <c r="A42" s="54">
        <v>33</v>
      </c>
      <c r="B42" s="27">
        <v>54</v>
      </c>
      <c r="C42" s="27" t="s">
        <v>176</v>
      </c>
      <c r="D42" s="47">
        <v>44637</v>
      </c>
      <c r="E42" s="48">
        <v>42686</v>
      </c>
      <c r="F42" s="49">
        <f t="shared" si="0"/>
        <v>5.3410246382479469</v>
      </c>
      <c r="G42" s="9" t="s">
        <v>177</v>
      </c>
      <c r="H42" s="11" t="s">
        <v>193</v>
      </c>
      <c r="I42" s="11" t="s">
        <v>193</v>
      </c>
      <c r="J42" s="11" t="s">
        <v>190</v>
      </c>
      <c r="K42" s="9" t="s">
        <v>191</v>
      </c>
      <c r="L42" s="9" t="s">
        <v>192</v>
      </c>
      <c r="M42" s="50">
        <v>25</v>
      </c>
      <c r="N42" s="50">
        <v>10</v>
      </c>
      <c r="O42" s="50">
        <v>10</v>
      </c>
      <c r="P42" s="50">
        <v>10</v>
      </c>
      <c r="Q42" s="50">
        <v>20</v>
      </c>
      <c r="R42" s="51">
        <f t="shared" si="29"/>
        <v>15</v>
      </c>
      <c r="S42" s="51">
        <f t="shared" si="24"/>
        <v>13.333333333333334</v>
      </c>
      <c r="T42" s="51">
        <f t="shared" si="25"/>
        <v>12.5</v>
      </c>
      <c r="U42" s="51">
        <f t="shared" si="30"/>
        <v>15</v>
      </c>
      <c r="V42" s="52">
        <v>15</v>
      </c>
      <c r="W42" s="52">
        <v>15</v>
      </c>
      <c r="X42" s="52">
        <v>15</v>
      </c>
      <c r="Y42" s="52">
        <v>15</v>
      </c>
      <c r="Z42" s="52">
        <v>15</v>
      </c>
      <c r="AA42" s="12">
        <f t="shared" si="28"/>
        <v>15</v>
      </c>
      <c r="AB42" s="12">
        <f t="shared" si="26"/>
        <v>15</v>
      </c>
      <c r="AC42" s="12">
        <f t="shared" si="27"/>
        <v>15</v>
      </c>
      <c r="AD42" s="12">
        <f t="shared" si="21"/>
        <v>15</v>
      </c>
      <c r="AE42" s="53">
        <f t="shared" si="9"/>
        <v>15</v>
      </c>
      <c r="AF42" s="51">
        <v>57.65</v>
      </c>
      <c r="AG42" s="12">
        <v>49.6</v>
      </c>
      <c r="AH42" s="12">
        <v>49.6</v>
      </c>
      <c r="AI42" s="12"/>
      <c r="AJ42" s="12">
        <f t="shared" si="10"/>
        <v>53.625</v>
      </c>
      <c r="AK42" s="11">
        <v>1</v>
      </c>
      <c r="AL42" s="11">
        <v>3</v>
      </c>
      <c r="AM42" s="11">
        <v>6</v>
      </c>
      <c r="AN42" s="11">
        <v>6</v>
      </c>
      <c r="AO42" s="11">
        <v>1</v>
      </c>
      <c r="AP42" s="11">
        <v>6</v>
      </c>
      <c r="AQ42" s="11">
        <v>6</v>
      </c>
      <c r="AR42" s="61">
        <f t="shared" si="11"/>
        <v>3.8333333333333335</v>
      </c>
      <c r="AS42" s="11">
        <f t="shared" si="12"/>
        <v>4.5</v>
      </c>
      <c r="AT42" s="11">
        <v>1</v>
      </c>
      <c r="AU42" s="11">
        <v>1</v>
      </c>
      <c r="AV42" s="11">
        <v>5</v>
      </c>
      <c r="AW42" s="11">
        <v>5</v>
      </c>
      <c r="AX42" s="11">
        <v>2</v>
      </c>
      <c r="AY42" s="11">
        <v>7</v>
      </c>
      <c r="AZ42" s="11">
        <v>8</v>
      </c>
      <c r="BA42" s="61">
        <f t="shared" si="13"/>
        <v>3.5</v>
      </c>
      <c r="BB42" s="11">
        <f t="shared" si="14"/>
        <v>3</v>
      </c>
    </row>
    <row r="43" spans="1:54" x14ac:dyDescent="0.2">
      <c r="A43" s="54">
        <v>34</v>
      </c>
      <c r="B43" s="27">
        <v>55</v>
      </c>
      <c r="C43" s="27" t="s">
        <v>176</v>
      </c>
      <c r="D43" s="47">
        <v>44637</v>
      </c>
      <c r="E43" s="48">
        <v>43043</v>
      </c>
      <c r="F43" s="49">
        <f t="shared" si="0"/>
        <v>4.3651300775901412</v>
      </c>
      <c r="G43" s="9" t="s">
        <v>177</v>
      </c>
      <c r="H43" s="11" t="s">
        <v>193</v>
      </c>
      <c r="I43" s="11" t="s">
        <v>178</v>
      </c>
      <c r="J43" s="11" t="s">
        <v>190</v>
      </c>
      <c r="K43" s="50" t="s">
        <v>188</v>
      </c>
      <c r="L43" s="50" t="s">
        <v>189</v>
      </c>
      <c r="M43" s="50">
        <v>20</v>
      </c>
      <c r="N43" s="50">
        <v>10</v>
      </c>
      <c r="O43" s="50">
        <v>10</v>
      </c>
      <c r="P43" s="50">
        <v>10</v>
      </c>
      <c r="Q43" s="50">
        <v>10</v>
      </c>
      <c r="R43" s="51">
        <f t="shared" si="29"/>
        <v>10</v>
      </c>
      <c r="S43" s="51">
        <f t="shared" si="24"/>
        <v>10</v>
      </c>
      <c r="T43" s="51">
        <f t="shared" si="25"/>
        <v>10</v>
      </c>
      <c r="U43" s="51">
        <f t="shared" si="30"/>
        <v>12</v>
      </c>
      <c r="V43" s="52">
        <v>20</v>
      </c>
      <c r="W43" s="52">
        <v>20</v>
      </c>
      <c r="X43" s="52">
        <v>15</v>
      </c>
      <c r="Y43" s="52">
        <v>15</v>
      </c>
      <c r="Z43" s="52">
        <v>15</v>
      </c>
      <c r="AA43" s="12">
        <f t="shared" si="28"/>
        <v>15</v>
      </c>
      <c r="AB43" s="12">
        <f t="shared" si="26"/>
        <v>16.666666666666668</v>
      </c>
      <c r="AC43" s="12">
        <f t="shared" si="27"/>
        <v>16.25</v>
      </c>
      <c r="AD43" s="12">
        <f t="shared" si="21"/>
        <v>17</v>
      </c>
      <c r="AE43" s="53">
        <f t="shared" si="9"/>
        <v>14.5</v>
      </c>
      <c r="AF43" s="51">
        <v>44.866700000000002</v>
      </c>
      <c r="AG43" s="12">
        <v>50.5</v>
      </c>
      <c r="AH43" s="51">
        <v>44.866700000000002</v>
      </c>
      <c r="AI43" s="51"/>
      <c r="AJ43" s="12">
        <f t="shared" si="10"/>
        <v>47.683350000000004</v>
      </c>
      <c r="AK43" s="11">
        <v>1</v>
      </c>
      <c r="AL43" s="11">
        <v>1</v>
      </c>
      <c r="AM43" s="11">
        <v>1</v>
      </c>
      <c r="AN43" s="11">
        <v>4</v>
      </c>
      <c r="AO43" s="11">
        <v>1</v>
      </c>
      <c r="AP43" s="11">
        <v>1</v>
      </c>
      <c r="AQ43" s="11">
        <v>9</v>
      </c>
      <c r="AR43" s="61">
        <f t="shared" si="11"/>
        <v>1.5</v>
      </c>
      <c r="AS43" s="11">
        <f t="shared" si="12"/>
        <v>1</v>
      </c>
      <c r="AT43" s="11">
        <v>1</v>
      </c>
      <c r="AU43" s="11">
        <v>1</v>
      </c>
      <c r="AV43" s="11">
        <v>1</v>
      </c>
      <c r="AW43" s="11">
        <v>4</v>
      </c>
      <c r="AX43" s="11">
        <v>1</v>
      </c>
      <c r="AY43" s="11">
        <v>2</v>
      </c>
      <c r="AZ43" s="11">
        <v>9</v>
      </c>
      <c r="BA43" s="61">
        <f t="shared" si="13"/>
        <v>1.6666666666666667</v>
      </c>
      <c r="BB43" s="11">
        <f t="shared" si="14"/>
        <v>1</v>
      </c>
    </row>
    <row r="44" spans="1:54" x14ac:dyDescent="0.2">
      <c r="A44" s="54">
        <v>35</v>
      </c>
      <c r="B44" s="27">
        <v>56</v>
      </c>
      <c r="C44" s="27" t="s">
        <v>176</v>
      </c>
      <c r="D44" s="47">
        <v>44639</v>
      </c>
      <c r="E44" s="48">
        <v>43278</v>
      </c>
      <c r="F44" s="49">
        <f t="shared" si="0"/>
        <v>3.726725082146769</v>
      </c>
      <c r="G44" s="9" t="s">
        <v>177</v>
      </c>
      <c r="H44" s="11" t="s">
        <v>186</v>
      </c>
      <c r="I44" s="11" t="s">
        <v>186</v>
      </c>
      <c r="J44" s="11" t="s">
        <v>190</v>
      </c>
      <c r="K44" s="9" t="s">
        <v>191</v>
      </c>
      <c r="L44" s="9" t="s">
        <v>192</v>
      </c>
      <c r="M44" s="50">
        <v>35</v>
      </c>
      <c r="N44" s="50">
        <v>25</v>
      </c>
      <c r="O44" s="50">
        <v>25</v>
      </c>
      <c r="P44" s="50">
        <v>15</v>
      </c>
      <c r="Q44" s="50">
        <v>25</v>
      </c>
      <c r="R44" s="51">
        <f t="shared" si="29"/>
        <v>25</v>
      </c>
      <c r="S44" s="51">
        <f t="shared" si="24"/>
        <v>25</v>
      </c>
      <c r="T44" s="51">
        <f t="shared" si="25"/>
        <v>22.5</v>
      </c>
      <c r="U44" s="51">
        <f t="shared" si="30"/>
        <v>25</v>
      </c>
      <c r="V44" s="52">
        <v>35</v>
      </c>
      <c r="W44" s="52">
        <v>25</v>
      </c>
      <c r="X44" s="52">
        <v>25</v>
      </c>
      <c r="Y44" s="52">
        <v>20</v>
      </c>
      <c r="Z44" s="52">
        <v>30</v>
      </c>
      <c r="AA44" s="12">
        <f t="shared" si="28"/>
        <v>27.5</v>
      </c>
      <c r="AB44" s="12">
        <f t="shared" si="26"/>
        <v>26.666666666666668</v>
      </c>
      <c r="AC44" s="12">
        <f t="shared" si="27"/>
        <v>25</v>
      </c>
      <c r="AD44" s="12">
        <f t="shared" si="21"/>
        <v>27</v>
      </c>
      <c r="AE44" s="53">
        <f t="shared" si="9"/>
        <v>26</v>
      </c>
      <c r="AF44" s="51">
        <v>58.2</v>
      </c>
      <c r="AG44" s="12">
        <v>58.6</v>
      </c>
      <c r="AH44" s="51">
        <v>58.2</v>
      </c>
      <c r="AI44" s="51"/>
      <c r="AJ44" s="12">
        <f t="shared" si="10"/>
        <v>58.400000000000006</v>
      </c>
      <c r="AK44" s="11">
        <v>3</v>
      </c>
      <c r="AL44" s="11">
        <v>3</v>
      </c>
      <c r="AM44" s="11">
        <v>6</v>
      </c>
      <c r="AN44" s="11">
        <v>4</v>
      </c>
      <c r="AO44" s="11">
        <v>4</v>
      </c>
      <c r="AP44" s="11">
        <v>7</v>
      </c>
      <c r="AQ44" s="11">
        <v>5</v>
      </c>
      <c r="AR44" s="61">
        <f t="shared" si="11"/>
        <v>4.5</v>
      </c>
      <c r="AS44" s="11">
        <f t="shared" si="12"/>
        <v>4.5</v>
      </c>
      <c r="AT44" s="11"/>
      <c r="AU44" s="11"/>
      <c r="AV44" s="11"/>
      <c r="AW44" s="11"/>
      <c r="AX44" s="11"/>
      <c r="AY44" s="11"/>
      <c r="AZ44" s="11"/>
      <c r="BA44" s="61"/>
      <c r="BB44" s="11"/>
    </row>
    <row r="45" spans="1:54" x14ac:dyDescent="0.2">
      <c r="A45" s="54">
        <v>36</v>
      </c>
      <c r="B45" s="27">
        <v>57</v>
      </c>
      <c r="C45" s="27" t="s">
        <v>176</v>
      </c>
      <c r="D45" s="47">
        <v>44641</v>
      </c>
      <c r="E45" s="48">
        <v>42913</v>
      </c>
      <c r="F45" s="49">
        <f t="shared" si="0"/>
        <v>4.7320858055682331</v>
      </c>
      <c r="G45" s="9" t="s">
        <v>181</v>
      </c>
      <c r="H45" s="11" t="s">
        <v>194</v>
      </c>
      <c r="I45" s="11" t="s">
        <v>194</v>
      </c>
      <c r="J45" s="11" t="s">
        <v>190</v>
      </c>
      <c r="K45" s="9" t="s">
        <v>191</v>
      </c>
      <c r="L45" s="9" t="s">
        <v>192</v>
      </c>
      <c r="M45" s="50">
        <v>25</v>
      </c>
      <c r="N45" s="50">
        <v>20</v>
      </c>
      <c r="O45" s="50">
        <v>15</v>
      </c>
      <c r="P45" s="50">
        <v>15</v>
      </c>
      <c r="Q45" s="50">
        <v>20</v>
      </c>
      <c r="R45" s="51">
        <f t="shared" si="29"/>
        <v>17.5</v>
      </c>
      <c r="S45" s="51">
        <f t="shared" si="24"/>
        <v>18.333333333333332</v>
      </c>
      <c r="T45" s="51">
        <f t="shared" si="25"/>
        <v>17.5</v>
      </c>
      <c r="U45" s="51">
        <f t="shared" si="30"/>
        <v>19</v>
      </c>
      <c r="V45" s="52">
        <v>25</v>
      </c>
      <c r="W45" s="52">
        <v>15</v>
      </c>
      <c r="X45" s="52">
        <v>10</v>
      </c>
      <c r="Y45" s="52">
        <v>10</v>
      </c>
      <c r="Z45" s="52">
        <v>15</v>
      </c>
      <c r="AA45" s="12">
        <f t="shared" si="28"/>
        <v>12.5</v>
      </c>
      <c r="AB45" s="12">
        <f t="shared" si="26"/>
        <v>13.333333333333334</v>
      </c>
      <c r="AC45" s="12">
        <f t="shared" si="27"/>
        <v>12.5</v>
      </c>
      <c r="AD45" s="12">
        <f t="shared" si="21"/>
        <v>15</v>
      </c>
      <c r="AE45" s="53">
        <f t="shared" si="9"/>
        <v>17</v>
      </c>
      <c r="AF45" s="51">
        <v>39.2667</v>
      </c>
      <c r="AG45" s="12">
        <v>37.833329999999997</v>
      </c>
      <c r="AH45" s="12">
        <v>37.833329999999997</v>
      </c>
      <c r="AI45" s="12"/>
      <c r="AJ45" s="12">
        <f t="shared" si="10"/>
        <v>38.550015000000002</v>
      </c>
      <c r="AK45" s="11">
        <v>2</v>
      </c>
      <c r="AL45" s="11">
        <v>1</v>
      </c>
      <c r="AM45" s="11">
        <v>2</v>
      </c>
      <c r="AN45" s="11">
        <v>1</v>
      </c>
      <c r="AO45" s="11">
        <v>2</v>
      </c>
      <c r="AP45" s="11">
        <v>3</v>
      </c>
      <c r="AQ45" s="11">
        <v>10</v>
      </c>
      <c r="AR45" s="61">
        <f t="shared" si="11"/>
        <v>1.8333333333333333</v>
      </c>
      <c r="AS45" s="11">
        <f t="shared" si="12"/>
        <v>1.5</v>
      </c>
      <c r="AT45" s="11"/>
      <c r="AU45" s="11"/>
      <c r="AV45" s="11"/>
      <c r="AW45" s="11"/>
      <c r="AX45" s="11"/>
      <c r="AY45" s="11"/>
      <c r="AZ45" s="11"/>
      <c r="BA45" s="61"/>
      <c r="BB45" s="11"/>
    </row>
    <row r="46" spans="1:54" x14ac:dyDescent="0.2">
      <c r="A46" s="54">
        <v>37</v>
      </c>
      <c r="B46" s="27">
        <v>58</v>
      </c>
      <c r="C46" s="27" t="s">
        <v>176</v>
      </c>
      <c r="D46" s="47">
        <v>44641</v>
      </c>
      <c r="E46" s="48">
        <v>42539</v>
      </c>
      <c r="F46" s="49">
        <f t="shared" si="0"/>
        <v>5.7543996871333594</v>
      </c>
      <c r="G46" s="9" t="s">
        <v>177</v>
      </c>
      <c r="H46" s="11" t="s">
        <v>194</v>
      </c>
      <c r="I46" s="11" t="s">
        <v>193</v>
      </c>
      <c r="J46" s="11" t="s">
        <v>190</v>
      </c>
      <c r="K46" s="9" t="s">
        <v>191</v>
      </c>
      <c r="L46" s="9" t="s">
        <v>192</v>
      </c>
      <c r="M46" s="50">
        <v>20</v>
      </c>
      <c r="N46" s="50">
        <v>20</v>
      </c>
      <c r="O46" s="50">
        <v>15</v>
      </c>
      <c r="P46" s="50">
        <v>10</v>
      </c>
      <c r="Q46" s="50">
        <v>15</v>
      </c>
      <c r="R46" s="51">
        <f t="shared" si="29"/>
        <v>15</v>
      </c>
      <c r="S46" s="51">
        <f t="shared" si="24"/>
        <v>16.666666666666668</v>
      </c>
      <c r="T46" s="51">
        <f t="shared" si="25"/>
        <v>15</v>
      </c>
      <c r="U46" s="51">
        <f t="shared" si="30"/>
        <v>16</v>
      </c>
      <c r="V46" s="52">
        <v>20</v>
      </c>
      <c r="W46" s="52">
        <v>20</v>
      </c>
      <c r="X46" s="52">
        <v>10</v>
      </c>
      <c r="Y46" s="52">
        <v>10</v>
      </c>
      <c r="Z46" s="52">
        <v>10</v>
      </c>
      <c r="AA46" s="12">
        <f t="shared" si="28"/>
        <v>10</v>
      </c>
      <c r="AB46" s="12">
        <f t="shared" si="26"/>
        <v>13.333333333333334</v>
      </c>
      <c r="AC46" s="12">
        <f t="shared" si="27"/>
        <v>12.5</v>
      </c>
      <c r="AD46" s="12">
        <f t="shared" si="21"/>
        <v>14</v>
      </c>
      <c r="AE46" s="53">
        <f t="shared" si="9"/>
        <v>15</v>
      </c>
      <c r="AF46" s="51">
        <v>37.633299999999998</v>
      </c>
      <c r="AG46" s="12">
        <v>29.333300000000001</v>
      </c>
      <c r="AH46" s="51">
        <v>37.633299999999998</v>
      </c>
      <c r="AI46" s="12"/>
      <c r="AJ46" s="12">
        <f t="shared" si="10"/>
        <v>33.4833</v>
      </c>
      <c r="AK46" s="11">
        <v>3</v>
      </c>
      <c r="AL46" s="11">
        <v>1</v>
      </c>
      <c r="AM46" s="11">
        <v>1</v>
      </c>
      <c r="AN46" s="11">
        <v>2</v>
      </c>
      <c r="AO46" s="11">
        <v>4</v>
      </c>
      <c r="AP46" s="11">
        <v>3</v>
      </c>
      <c r="AQ46" s="11">
        <v>9</v>
      </c>
      <c r="AR46" s="61">
        <f t="shared" si="11"/>
        <v>2.3333333333333335</v>
      </c>
      <c r="AS46" s="11">
        <f t="shared" si="12"/>
        <v>1</v>
      </c>
      <c r="AT46" s="11">
        <v>1</v>
      </c>
      <c r="AU46" s="11">
        <v>1</v>
      </c>
      <c r="AV46" s="11">
        <v>1</v>
      </c>
      <c r="AW46" s="11">
        <v>2</v>
      </c>
      <c r="AX46" s="11">
        <v>1</v>
      </c>
      <c r="AY46" s="11">
        <v>2</v>
      </c>
      <c r="AZ46" s="11">
        <v>10</v>
      </c>
      <c r="BA46" s="61">
        <f t="shared" si="13"/>
        <v>1.3333333333333333</v>
      </c>
      <c r="BB46" s="11">
        <f t="shared" si="14"/>
        <v>1</v>
      </c>
    </row>
    <row r="47" spans="1:54" x14ac:dyDescent="0.2">
      <c r="A47" s="54">
        <v>38</v>
      </c>
      <c r="B47" s="27">
        <v>59</v>
      </c>
      <c r="C47" s="27" t="s">
        <v>176</v>
      </c>
      <c r="D47" s="47">
        <v>44643</v>
      </c>
      <c r="E47" s="48">
        <v>42539</v>
      </c>
      <c r="F47" s="49">
        <f t="shared" si="0"/>
        <v>5.7598748533437627</v>
      </c>
      <c r="G47" s="9" t="s">
        <v>177</v>
      </c>
      <c r="H47" s="11" t="s">
        <v>178</v>
      </c>
      <c r="I47" s="11" t="s">
        <v>194</v>
      </c>
      <c r="J47" s="11" t="s">
        <v>190</v>
      </c>
      <c r="K47" s="52" t="s">
        <v>195</v>
      </c>
      <c r="L47" s="55" t="s">
        <v>189</v>
      </c>
      <c r="M47" s="50">
        <v>5</v>
      </c>
      <c r="N47" s="50">
        <v>0</v>
      </c>
      <c r="O47" s="50">
        <v>10</v>
      </c>
      <c r="P47" s="50">
        <v>0</v>
      </c>
      <c r="Q47" s="50">
        <v>10</v>
      </c>
      <c r="R47" s="51">
        <f t="shared" si="29"/>
        <v>10</v>
      </c>
      <c r="S47" s="51">
        <f t="shared" si="24"/>
        <v>6.666666666666667</v>
      </c>
      <c r="T47" s="51">
        <f t="shared" si="25"/>
        <v>5</v>
      </c>
      <c r="U47" s="51">
        <f t="shared" si="30"/>
        <v>5</v>
      </c>
      <c r="V47" s="52">
        <v>0</v>
      </c>
      <c r="W47" s="52">
        <v>10</v>
      </c>
      <c r="X47" s="52">
        <v>5</v>
      </c>
      <c r="Y47" s="52">
        <v>10</v>
      </c>
      <c r="Z47" s="52">
        <v>10</v>
      </c>
      <c r="AA47" s="12">
        <f t="shared" si="28"/>
        <v>7.5</v>
      </c>
      <c r="AB47" s="12">
        <f t="shared" si="26"/>
        <v>8.3333333333333339</v>
      </c>
      <c r="AC47" s="12">
        <f t="shared" si="27"/>
        <v>8.75</v>
      </c>
      <c r="AD47" s="12">
        <f t="shared" si="21"/>
        <v>7</v>
      </c>
      <c r="AE47" s="53">
        <f t="shared" si="9"/>
        <v>6</v>
      </c>
      <c r="AF47" s="51">
        <v>28.333300000000001</v>
      </c>
      <c r="AG47" s="12">
        <v>35.2667</v>
      </c>
      <c r="AH47" s="51">
        <v>28.333300000000001</v>
      </c>
      <c r="AI47" s="51"/>
      <c r="AJ47" s="12">
        <f t="shared" si="10"/>
        <v>31.8</v>
      </c>
      <c r="AK47" s="11">
        <v>4</v>
      </c>
      <c r="AL47" s="11">
        <v>2</v>
      </c>
      <c r="AM47" s="11">
        <v>3</v>
      </c>
      <c r="AN47" s="11">
        <v>2</v>
      </c>
      <c r="AO47" s="11">
        <v>2</v>
      </c>
      <c r="AP47" s="11">
        <v>2</v>
      </c>
      <c r="AQ47" s="11">
        <v>6</v>
      </c>
      <c r="AR47" s="61">
        <f t="shared" si="11"/>
        <v>2.5</v>
      </c>
      <c r="AS47" s="11">
        <f t="shared" si="12"/>
        <v>2.5</v>
      </c>
      <c r="AT47" s="11"/>
      <c r="AU47" s="11"/>
      <c r="AV47" s="11"/>
      <c r="AW47" s="11"/>
      <c r="AX47" s="11"/>
      <c r="AY47" s="11"/>
      <c r="AZ47" s="11"/>
      <c r="BA47" s="61"/>
      <c r="BB47" s="11"/>
    </row>
    <row r="48" spans="1:54" x14ac:dyDescent="0.2">
      <c r="A48" s="54">
        <v>39</v>
      </c>
      <c r="B48" s="27">
        <v>60</v>
      </c>
      <c r="C48" s="27" t="s">
        <v>176</v>
      </c>
      <c r="D48" s="47">
        <v>44651</v>
      </c>
      <c r="E48" s="48">
        <v>42687</v>
      </c>
      <c r="F48" s="49">
        <f t="shared" si="0"/>
        <v>5.3766132186155655</v>
      </c>
      <c r="G48" s="9" t="s">
        <v>181</v>
      </c>
      <c r="H48" s="11" t="s">
        <v>194</v>
      </c>
      <c r="I48" s="11" t="s">
        <v>194</v>
      </c>
      <c r="J48" s="11" t="s">
        <v>190</v>
      </c>
      <c r="K48" s="9" t="s">
        <v>191</v>
      </c>
      <c r="L48" s="9" t="s">
        <v>192</v>
      </c>
      <c r="M48" s="50">
        <v>25</v>
      </c>
      <c r="N48" s="50">
        <v>20</v>
      </c>
      <c r="O48" s="50">
        <v>12</v>
      </c>
      <c r="P48" s="50">
        <v>10</v>
      </c>
      <c r="Q48" s="50">
        <v>15</v>
      </c>
      <c r="R48" s="51">
        <f t="shared" si="29"/>
        <v>13.5</v>
      </c>
      <c r="S48" s="51">
        <f t="shared" si="24"/>
        <v>15.666666666666666</v>
      </c>
      <c r="T48" s="51">
        <f t="shared" si="25"/>
        <v>14.25</v>
      </c>
      <c r="U48" s="51">
        <f t="shared" si="30"/>
        <v>16.399999999999999</v>
      </c>
      <c r="V48" s="52">
        <v>20</v>
      </c>
      <c r="W48" s="52">
        <v>20</v>
      </c>
      <c r="X48" s="52">
        <v>15</v>
      </c>
      <c r="Y48" s="52">
        <v>10</v>
      </c>
      <c r="Z48" s="52">
        <v>15</v>
      </c>
      <c r="AA48" s="12">
        <f t="shared" si="28"/>
        <v>15</v>
      </c>
      <c r="AB48" s="12">
        <f t="shared" si="26"/>
        <v>16.666666666666668</v>
      </c>
      <c r="AC48" s="12">
        <f t="shared" si="27"/>
        <v>15</v>
      </c>
      <c r="AD48" s="12">
        <f t="shared" si="21"/>
        <v>16</v>
      </c>
      <c r="AE48" s="53">
        <f t="shared" si="9"/>
        <v>16.2</v>
      </c>
      <c r="AF48" s="51">
        <v>32.299999999999997</v>
      </c>
      <c r="AG48" s="12">
        <v>35.2667</v>
      </c>
      <c r="AH48" s="51">
        <v>32.299999999999997</v>
      </c>
      <c r="AI48" s="51">
        <v>32.4</v>
      </c>
      <c r="AJ48" s="12">
        <f t="shared" si="10"/>
        <v>33.783349999999999</v>
      </c>
      <c r="AK48" s="11">
        <v>5</v>
      </c>
      <c r="AL48" s="11">
        <v>2</v>
      </c>
      <c r="AM48" s="11">
        <v>2</v>
      </c>
      <c r="AN48" s="11">
        <v>1</v>
      </c>
      <c r="AO48" s="11">
        <v>2</v>
      </c>
      <c r="AP48" s="11">
        <v>3</v>
      </c>
      <c r="AQ48" s="11">
        <v>4</v>
      </c>
      <c r="AR48" s="61">
        <f t="shared" si="11"/>
        <v>2.5</v>
      </c>
      <c r="AS48" s="11">
        <f t="shared" si="12"/>
        <v>2</v>
      </c>
      <c r="AT48" s="11">
        <v>1</v>
      </c>
      <c r="AU48" s="11">
        <v>1</v>
      </c>
      <c r="AV48" s="11">
        <v>4</v>
      </c>
      <c r="AW48" s="11">
        <v>5</v>
      </c>
      <c r="AX48" s="11">
        <v>3</v>
      </c>
      <c r="AY48" s="11">
        <v>2</v>
      </c>
      <c r="AZ48" s="11">
        <v>10</v>
      </c>
      <c r="BA48" s="61">
        <f t="shared" si="13"/>
        <v>2.6666666666666665</v>
      </c>
      <c r="BB48" s="11">
        <f t="shared" si="14"/>
        <v>2.5</v>
      </c>
    </row>
    <row r="49" spans="1:54" x14ac:dyDescent="0.2">
      <c r="A49" s="54">
        <v>40</v>
      </c>
      <c r="B49" s="27">
        <v>62</v>
      </c>
      <c r="C49" s="27" t="s">
        <v>176</v>
      </c>
      <c r="D49" s="47">
        <v>44655</v>
      </c>
      <c r="E49" s="48">
        <v>42625</v>
      </c>
      <c r="F49" s="49">
        <f t="shared" si="0"/>
        <v>5.5572937035588579</v>
      </c>
      <c r="G49" s="9" t="s">
        <v>177</v>
      </c>
      <c r="H49" s="11" t="s">
        <v>194</v>
      </c>
      <c r="I49" s="11" t="s">
        <v>178</v>
      </c>
      <c r="J49" s="11" t="s">
        <v>190</v>
      </c>
      <c r="K49" s="50" t="s">
        <v>188</v>
      </c>
      <c r="L49" s="50" t="s">
        <v>189</v>
      </c>
      <c r="M49" s="50">
        <v>15</v>
      </c>
      <c r="N49" s="50">
        <v>15</v>
      </c>
      <c r="O49" s="50">
        <v>15</v>
      </c>
      <c r="P49" s="50">
        <v>15</v>
      </c>
      <c r="Q49" s="50">
        <v>15</v>
      </c>
      <c r="R49" s="51">
        <f t="shared" si="29"/>
        <v>15</v>
      </c>
      <c r="S49" s="51">
        <f t="shared" si="24"/>
        <v>15</v>
      </c>
      <c r="T49" s="51">
        <f t="shared" si="25"/>
        <v>15</v>
      </c>
      <c r="U49" s="51">
        <f t="shared" si="30"/>
        <v>15</v>
      </c>
      <c r="V49" s="52">
        <v>15</v>
      </c>
      <c r="W49" s="52">
        <v>15</v>
      </c>
      <c r="X49" s="52">
        <v>15</v>
      </c>
      <c r="Y49" s="52">
        <v>15</v>
      </c>
      <c r="Z49" s="52">
        <v>15</v>
      </c>
      <c r="AA49" s="12">
        <f t="shared" si="28"/>
        <v>15</v>
      </c>
      <c r="AB49" s="12">
        <f t="shared" si="26"/>
        <v>15</v>
      </c>
      <c r="AC49" s="12">
        <f t="shared" si="27"/>
        <v>15</v>
      </c>
      <c r="AD49" s="12">
        <f t="shared" si="21"/>
        <v>15</v>
      </c>
      <c r="AE49" s="53">
        <f t="shared" si="9"/>
        <v>15</v>
      </c>
      <c r="AF49" s="51">
        <v>35.799999999999997</v>
      </c>
      <c r="AG49" s="12">
        <v>28.3</v>
      </c>
      <c r="AH49" s="12">
        <v>28.3</v>
      </c>
      <c r="AI49" s="12">
        <v>29.7</v>
      </c>
      <c r="AJ49" s="12">
        <f t="shared" si="10"/>
        <v>32.049999999999997</v>
      </c>
      <c r="AK49" s="11">
        <v>5</v>
      </c>
      <c r="AL49" s="11">
        <v>1</v>
      </c>
      <c r="AM49" s="11">
        <v>1</v>
      </c>
      <c r="AN49" s="11">
        <v>1</v>
      </c>
      <c r="AO49" s="11">
        <v>1</v>
      </c>
      <c r="AP49" s="11">
        <v>1</v>
      </c>
      <c r="AQ49" s="11">
        <v>10</v>
      </c>
      <c r="AR49" s="61">
        <f t="shared" si="11"/>
        <v>1.6666666666666667</v>
      </c>
      <c r="AS49" s="11">
        <f t="shared" si="12"/>
        <v>1</v>
      </c>
      <c r="AT49" s="11">
        <v>1</v>
      </c>
      <c r="AU49" s="11">
        <v>1</v>
      </c>
      <c r="AV49" s="11">
        <v>1</v>
      </c>
      <c r="AW49" s="11">
        <v>1</v>
      </c>
      <c r="AX49" s="11">
        <v>1</v>
      </c>
      <c r="AY49" s="11">
        <v>1</v>
      </c>
      <c r="AZ49" s="11">
        <v>5</v>
      </c>
      <c r="BA49" s="61">
        <f t="shared" si="13"/>
        <v>1</v>
      </c>
      <c r="BB49" s="11">
        <f t="shared" si="14"/>
        <v>1</v>
      </c>
    </row>
    <row r="50" spans="1:54" x14ac:dyDescent="0.2">
      <c r="A50" s="54">
        <v>41</v>
      </c>
      <c r="B50" s="27">
        <v>63</v>
      </c>
      <c r="C50" s="27" t="s">
        <v>176</v>
      </c>
      <c r="D50" s="47">
        <v>44660</v>
      </c>
      <c r="E50" s="48">
        <v>42516</v>
      </c>
      <c r="F50" s="49">
        <f t="shared" si="0"/>
        <v>5.8693781775518188</v>
      </c>
      <c r="G50" s="9" t="s">
        <v>177</v>
      </c>
      <c r="H50" s="11" t="s">
        <v>194</v>
      </c>
      <c r="I50" s="11" t="s">
        <v>194</v>
      </c>
      <c r="J50" s="11" t="s">
        <v>190</v>
      </c>
      <c r="K50" s="9" t="s">
        <v>191</v>
      </c>
      <c r="L50" s="9" t="s">
        <v>192</v>
      </c>
      <c r="M50" s="50">
        <v>30</v>
      </c>
      <c r="N50" s="50">
        <v>25</v>
      </c>
      <c r="O50" s="50">
        <v>20</v>
      </c>
      <c r="P50" s="50">
        <v>5</v>
      </c>
      <c r="Q50" s="50">
        <v>5</v>
      </c>
      <c r="R50" s="51">
        <f t="shared" si="29"/>
        <v>12.5</v>
      </c>
      <c r="S50" s="51">
        <f t="shared" si="24"/>
        <v>16.666666666666668</v>
      </c>
      <c r="T50" s="51">
        <f t="shared" si="25"/>
        <v>13.75</v>
      </c>
      <c r="U50" s="51">
        <f t="shared" si="30"/>
        <v>17</v>
      </c>
      <c r="V50" s="52">
        <v>20</v>
      </c>
      <c r="W50" s="52">
        <v>20</v>
      </c>
      <c r="X50" s="52">
        <v>15</v>
      </c>
      <c r="Y50" s="52">
        <v>5</v>
      </c>
      <c r="Z50" s="52">
        <v>5</v>
      </c>
      <c r="AA50" s="12">
        <f t="shared" si="28"/>
        <v>10</v>
      </c>
      <c r="AB50" s="12">
        <f t="shared" si="26"/>
        <v>13.333333333333334</v>
      </c>
      <c r="AC50" s="12">
        <f t="shared" si="27"/>
        <v>11.25</v>
      </c>
      <c r="AD50" s="12">
        <f t="shared" si="21"/>
        <v>13</v>
      </c>
      <c r="AE50" s="53">
        <f t="shared" si="9"/>
        <v>15</v>
      </c>
      <c r="AF50" s="51">
        <v>37.1</v>
      </c>
      <c r="AG50" s="12">
        <v>35.6</v>
      </c>
      <c r="AH50" s="12">
        <v>35.6</v>
      </c>
      <c r="AI50" s="12"/>
      <c r="AJ50" s="12">
        <f t="shared" si="10"/>
        <v>36.35</v>
      </c>
      <c r="AK50" s="11">
        <v>2</v>
      </c>
      <c r="AL50" s="11">
        <v>1</v>
      </c>
      <c r="AM50" s="11">
        <v>4</v>
      </c>
      <c r="AN50" s="11">
        <v>3</v>
      </c>
      <c r="AO50" s="11">
        <v>1</v>
      </c>
      <c r="AP50" s="11">
        <v>1</v>
      </c>
      <c r="AQ50" s="11">
        <v>10</v>
      </c>
      <c r="AR50" s="61">
        <f t="shared" si="11"/>
        <v>2</v>
      </c>
      <c r="AS50" s="11">
        <f t="shared" si="12"/>
        <v>2.5</v>
      </c>
      <c r="AT50" s="11"/>
      <c r="AU50" s="11"/>
      <c r="AV50" s="11"/>
      <c r="AW50" s="11"/>
      <c r="AX50" s="11"/>
      <c r="AY50" s="11"/>
      <c r="AZ50" s="11"/>
      <c r="BA50" s="61"/>
      <c r="BB50" s="11"/>
    </row>
    <row r="51" spans="1:54" x14ac:dyDescent="0.2">
      <c r="A51" s="54">
        <v>42</v>
      </c>
      <c r="B51" s="27">
        <v>64</v>
      </c>
      <c r="C51" s="27" t="s">
        <v>176</v>
      </c>
      <c r="D51" s="47">
        <v>44660</v>
      </c>
      <c r="E51" s="48">
        <v>42516</v>
      </c>
      <c r="F51" s="49">
        <f t="shared" si="0"/>
        <v>5.8693781775518188</v>
      </c>
      <c r="G51" s="9" t="s">
        <v>181</v>
      </c>
      <c r="H51" s="11" t="s">
        <v>193</v>
      </c>
      <c r="I51" s="11" t="s">
        <v>193</v>
      </c>
      <c r="J51" s="11" t="s">
        <v>190</v>
      </c>
      <c r="K51" s="9" t="s">
        <v>191</v>
      </c>
      <c r="L51" s="9" t="s">
        <v>192</v>
      </c>
      <c r="M51" s="50">
        <v>40</v>
      </c>
      <c r="N51" s="50">
        <v>30</v>
      </c>
      <c r="O51" s="50">
        <v>15</v>
      </c>
      <c r="P51" s="50">
        <v>15</v>
      </c>
      <c r="Q51" s="50">
        <v>15</v>
      </c>
      <c r="R51" s="51">
        <f t="shared" si="29"/>
        <v>15</v>
      </c>
      <c r="S51" s="51">
        <f t="shared" si="24"/>
        <v>20</v>
      </c>
      <c r="T51" s="51">
        <f t="shared" si="25"/>
        <v>18.75</v>
      </c>
      <c r="U51" s="51">
        <f t="shared" si="30"/>
        <v>23</v>
      </c>
      <c r="V51" s="52">
        <v>30</v>
      </c>
      <c r="W51" s="52">
        <v>25</v>
      </c>
      <c r="X51" s="52">
        <v>15</v>
      </c>
      <c r="Y51" s="52">
        <v>15</v>
      </c>
      <c r="Z51" s="52">
        <v>15</v>
      </c>
      <c r="AA51" s="12">
        <f t="shared" si="28"/>
        <v>15</v>
      </c>
      <c r="AB51" s="12">
        <f t="shared" si="26"/>
        <v>18.333333333333332</v>
      </c>
      <c r="AC51" s="12">
        <f t="shared" si="27"/>
        <v>17.5</v>
      </c>
      <c r="AD51" s="12">
        <f t="shared" si="21"/>
        <v>20</v>
      </c>
      <c r="AE51" s="53">
        <f t="shared" si="9"/>
        <v>21.5</v>
      </c>
      <c r="AF51" s="51">
        <v>46.333300000000001</v>
      </c>
      <c r="AG51" s="12">
        <v>31.366700000000002</v>
      </c>
      <c r="AH51" s="12">
        <v>31.366700000000002</v>
      </c>
      <c r="AI51" s="12">
        <v>31</v>
      </c>
      <c r="AJ51" s="12">
        <f t="shared" si="10"/>
        <v>38.85</v>
      </c>
      <c r="AK51" s="11">
        <v>4</v>
      </c>
      <c r="AL51" s="11">
        <v>2</v>
      </c>
      <c r="AM51" s="11">
        <v>4</v>
      </c>
      <c r="AN51" s="11">
        <v>4</v>
      </c>
      <c r="AO51" s="11">
        <v>1</v>
      </c>
      <c r="AP51" s="11">
        <v>2</v>
      </c>
      <c r="AQ51" s="11">
        <v>10</v>
      </c>
      <c r="AR51" s="61">
        <f t="shared" si="11"/>
        <v>2.8333333333333335</v>
      </c>
      <c r="AS51" s="11">
        <f t="shared" si="12"/>
        <v>3</v>
      </c>
      <c r="AT51" s="11"/>
      <c r="AU51" s="11"/>
      <c r="AV51" s="11"/>
      <c r="AW51" s="11"/>
      <c r="AX51" s="11"/>
      <c r="AY51" s="11"/>
      <c r="AZ51" s="11"/>
      <c r="BA51" s="61"/>
      <c r="BB51" s="11"/>
    </row>
    <row r="52" spans="1:54" x14ac:dyDescent="0.2">
      <c r="A52" s="54">
        <v>43</v>
      </c>
      <c r="B52" s="27">
        <v>65</v>
      </c>
      <c r="C52" s="27" t="s">
        <v>197</v>
      </c>
      <c r="D52" s="47">
        <v>44660</v>
      </c>
      <c r="E52" s="48">
        <v>42938</v>
      </c>
      <c r="F52" s="49">
        <f t="shared" si="0"/>
        <v>4.7156549520766768</v>
      </c>
      <c r="G52" s="9" t="s">
        <v>177</v>
      </c>
      <c r="H52" s="11" t="s">
        <v>186</v>
      </c>
      <c r="I52" s="11" t="s">
        <v>178</v>
      </c>
      <c r="J52" s="11" t="s">
        <v>190</v>
      </c>
      <c r="K52" s="50" t="s">
        <v>188</v>
      </c>
      <c r="L52" s="50" t="s">
        <v>189</v>
      </c>
      <c r="M52" s="50">
        <v>15</v>
      </c>
      <c r="N52" s="50">
        <v>15</v>
      </c>
      <c r="O52" s="50">
        <v>0</v>
      </c>
      <c r="P52" s="50">
        <v>0</v>
      </c>
      <c r="Q52" s="50">
        <v>5</v>
      </c>
      <c r="R52" s="51">
        <f t="shared" si="29"/>
        <v>2.5</v>
      </c>
      <c r="S52" s="51">
        <f t="shared" si="24"/>
        <v>6.666666666666667</v>
      </c>
      <c r="T52" s="51">
        <f t="shared" si="25"/>
        <v>5</v>
      </c>
      <c r="U52" s="51">
        <f t="shared" si="30"/>
        <v>7</v>
      </c>
      <c r="V52" s="52">
        <v>20</v>
      </c>
      <c r="W52" s="52">
        <v>15</v>
      </c>
      <c r="X52" s="52">
        <v>10</v>
      </c>
      <c r="Y52" s="52">
        <v>10</v>
      </c>
      <c r="Z52" s="52">
        <v>10</v>
      </c>
      <c r="AA52" s="12">
        <f t="shared" si="28"/>
        <v>10</v>
      </c>
      <c r="AB52" s="12">
        <f t="shared" si="26"/>
        <v>11.666666666666666</v>
      </c>
      <c r="AC52" s="12">
        <f t="shared" si="27"/>
        <v>11.25</v>
      </c>
      <c r="AD52" s="12">
        <f t="shared" si="21"/>
        <v>13</v>
      </c>
      <c r="AE52" s="53">
        <f t="shared" si="9"/>
        <v>10</v>
      </c>
      <c r="AF52" s="51">
        <v>30.933299999999999</v>
      </c>
      <c r="AG52" s="12">
        <v>36.866700000000002</v>
      </c>
      <c r="AH52" s="51">
        <v>30.933299999999999</v>
      </c>
      <c r="AI52" s="51">
        <v>27.3</v>
      </c>
      <c r="AJ52" s="12">
        <f t="shared" si="10"/>
        <v>33.9</v>
      </c>
      <c r="AK52" s="11">
        <v>6</v>
      </c>
      <c r="AL52" s="11">
        <v>2</v>
      </c>
      <c r="AM52" s="11">
        <v>1</v>
      </c>
      <c r="AN52" s="11">
        <v>4</v>
      </c>
      <c r="AO52" s="11">
        <v>3</v>
      </c>
      <c r="AP52" s="11">
        <v>6</v>
      </c>
      <c r="AQ52" s="11">
        <v>4</v>
      </c>
      <c r="AR52" s="61">
        <f t="shared" si="11"/>
        <v>3.6666666666666665</v>
      </c>
      <c r="AS52" s="11">
        <f t="shared" si="12"/>
        <v>1.5</v>
      </c>
      <c r="AT52" s="11"/>
      <c r="AU52" s="11"/>
      <c r="AV52" s="11"/>
      <c r="AW52" s="11"/>
      <c r="AX52" s="11"/>
      <c r="AY52" s="11"/>
      <c r="AZ52" s="11"/>
      <c r="BA52" s="61"/>
      <c r="BB52" s="11"/>
    </row>
    <row r="53" spans="1:54" x14ac:dyDescent="0.2">
      <c r="A53" s="54">
        <v>44</v>
      </c>
      <c r="B53" s="27">
        <v>66</v>
      </c>
      <c r="C53" s="27" t="s">
        <v>197</v>
      </c>
      <c r="D53" s="47">
        <v>44661</v>
      </c>
      <c r="E53" s="48">
        <v>43296</v>
      </c>
      <c r="F53" s="49">
        <f t="shared" si="0"/>
        <v>3.7376779846659365</v>
      </c>
      <c r="G53" s="9" t="s">
        <v>181</v>
      </c>
      <c r="H53" s="11" t="s">
        <v>193</v>
      </c>
      <c r="I53" s="11" t="s">
        <v>178</v>
      </c>
      <c r="J53" s="11" t="s">
        <v>190</v>
      </c>
      <c r="K53" s="50" t="s">
        <v>188</v>
      </c>
      <c r="L53" s="50" t="s">
        <v>189</v>
      </c>
      <c r="M53" s="50"/>
      <c r="N53" s="50">
        <v>20</v>
      </c>
      <c r="O53" s="50">
        <v>20</v>
      </c>
      <c r="P53" s="50">
        <v>20</v>
      </c>
      <c r="Q53" s="50"/>
      <c r="R53" s="51">
        <f t="shared" si="29"/>
        <v>20</v>
      </c>
      <c r="S53" s="51">
        <f t="shared" si="24"/>
        <v>20</v>
      </c>
      <c r="T53" s="51">
        <f t="shared" si="25"/>
        <v>20</v>
      </c>
      <c r="U53" s="51">
        <f t="shared" si="30"/>
        <v>20</v>
      </c>
      <c r="V53" s="52"/>
      <c r="W53" s="52">
        <v>15</v>
      </c>
      <c r="X53" s="52">
        <v>15</v>
      </c>
      <c r="Y53" s="52">
        <v>15</v>
      </c>
      <c r="Z53" s="52"/>
      <c r="AA53" s="12">
        <f t="shared" si="28"/>
        <v>15</v>
      </c>
      <c r="AB53" s="12">
        <f t="shared" si="26"/>
        <v>15</v>
      </c>
      <c r="AC53" s="12">
        <f t="shared" si="27"/>
        <v>15</v>
      </c>
      <c r="AD53" s="12">
        <f t="shared" si="21"/>
        <v>15</v>
      </c>
      <c r="AE53" s="53">
        <f t="shared" si="9"/>
        <v>17.5</v>
      </c>
      <c r="AF53" s="51">
        <v>53</v>
      </c>
      <c r="AG53" s="12">
        <v>50.2</v>
      </c>
      <c r="AH53" s="12">
        <v>50.2</v>
      </c>
      <c r="AI53" s="12"/>
      <c r="AJ53" s="12">
        <f t="shared" si="10"/>
        <v>51.6</v>
      </c>
      <c r="AK53" s="11">
        <v>4</v>
      </c>
      <c r="AL53" s="11">
        <v>4</v>
      </c>
      <c r="AM53" s="11">
        <v>5</v>
      </c>
      <c r="AN53" s="11">
        <v>5</v>
      </c>
      <c r="AO53" s="11">
        <v>5</v>
      </c>
      <c r="AP53" s="11">
        <v>6</v>
      </c>
      <c r="AQ53" s="11">
        <v>6</v>
      </c>
      <c r="AR53" s="61">
        <f t="shared" si="11"/>
        <v>4.833333333333333</v>
      </c>
      <c r="AS53" s="11">
        <f t="shared" si="12"/>
        <v>4.5</v>
      </c>
      <c r="AT53" s="11"/>
      <c r="AU53" s="11"/>
      <c r="AV53" s="11"/>
      <c r="AW53" s="11"/>
      <c r="AX53" s="11"/>
      <c r="AY53" s="11"/>
      <c r="AZ53" s="11"/>
      <c r="BA53" s="61"/>
      <c r="BB53" s="11"/>
    </row>
    <row r="54" spans="1:54" x14ac:dyDescent="0.2">
      <c r="A54" s="54">
        <v>45</v>
      </c>
      <c r="B54" s="27">
        <v>67</v>
      </c>
      <c r="C54" s="27" t="s">
        <v>197</v>
      </c>
      <c r="D54" s="47">
        <v>44662</v>
      </c>
      <c r="E54" s="48">
        <v>42837</v>
      </c>
      <c r="F54" s="49">
        <f t="shared" si="0"/>
        <v>4.9977179370150617</v>
      </c>
      <c r="G54" s="9" t="s">
        <v>181</v>
      </c>
      <c r="H54" s="11" t="s">
        <v>194</v>
      </c>
      <c r="I54" s="11" t="s">
        <v>194</v>
      </c>
      <c r="J54" s="11" t="s">
        <v>190</v>
      </c>
      <c r="K54" s="9" t="s">
        <v>191</v>
      </c>
      <c r="L54" s="9" t="s">
        <v>192</v>
      </c>
      <c r="M54" s="50">
        <v>30</v>
      </c>
      <c r="N54" s="50">
        <v>20</v>
      </c>
      <c r="O54" s="50">
        <v>15</v>
      </c>
      <c r="P54" s="50">
        <v>5</v>
      </c>
      <c r="Q54" s="50">
        <v>5</v>
      </c>
      <c r="R54" s="51">
        <f t="shared" si="29"/>
        <v>10</v>
      </c>
      <c r="S54" s="51">
        <f t="shared" si="24"/>
        <v>13.333333333333334</v>
      </c>
      <c r="T54" s="51">
        <f t="shared" si="25"/>
        <v>11.25</v>
      </c>
      <c r="U54" s="51">
        <f t="shared" si="30"/>
        <v>15</v>
      </c>
      <c r="V54" s="52">
        <v>20</v>
      </c>
      <c r="W54" s="52">
        <v>20</v>
      </c>
      <c r="X54" s="52">
        <v>15</v>
      </c>
      <c r="Y54" s="52">
        <v>10</v>
      </c>
      <c r="Z54" s="52">
        <v>5</v>
      </c>
      <c r="AA54" s="12">
        <f t="shared" si="28"/>
        <v>10</v>
      </c>
      <c r="AB54" s="12">
        <f t="shared" si="26"/>
        <v>13.333333333333334</v>
      </c>
      <c r="AC54" s="12">
        <f t="shared" si="27"/>
        <v>12.5</v>
      </c>
      <c r="AD54" s="12">
        <f t="shared" si="21"/>
        <v>14</v>
      </c>
      <c r="AE54" s="53">
        <f t="shared" si="9"/>
        <v>14.5</v>
      </c>
      <c r="AF54" s="51">
        <v>39.366700000000002</v>
      </c>
      <c r="AG54" s="12">
        <v>37.799999999999997</v>
      </c>
      <c r="AH54" s="12">
        <v>37.799999999999997</v>
      </c>
      <c r="AI54" s="12"/>
      <c r="AJ54" s="12">
        <f t="shared" si="10"/>
        <v>38.583349999999996</v>
      </c>
      <c r="AK54" s="11">
        <v>2</v>
      </c>
      <c r="AL54" s="11">
        <v>3</v>
      </c>
      <c r="AM54" s="11">
        <v>2</v>
      </c>
      <c r="AN54" s="11">
        <v>3</v>
      </c>
      <c r="AO54" s="11">
        <v>3</v>
      </c>
      <c r="AP54" s="11">
        <v>3</v>
      </c>
      <c r="AQ54" s="11">
        <v>9</v>
      </c>
      <c r="AR54" s="61">
        <f t="shared" si="11"/>
        <v>2.6666666666666665</v>
      </c>
      <c r="AS54" s="11">
        <f t="shared" si="12"/>
        <v>2.5</v>
      </c>
      <c r="AT54" s="11"/>
      <c r="AU54" s="11"/>
      <c r="AV54" s="11"/>
      <c r="AW54" s="11"/>
      <c r="AX54" s="11"/>
      <c r="AY54" s="11"/>
      <c r="AZ54" s="11"/>
      <c r="BA54" s="61"/>
      <c r="BB54" s="11"/>
    </row>
    <row r="55" spans="1:54" x14ac:dyDescent="0.2">
      <c r="A55" s="54">
        <v>46</v>
      </c>
      <c r="B55" s="27">
        <v>69</v>
      </c>
      <c r="C55" s="27" t="s">
        <v>176</v>
      </c>
      <c r="D55" s="47">
        <v>44669</v>
      </c>
      <c r="E55" s="48">
        <v>43034</v>
      </c>
      <c r="F55" s="49">
        <f t="shared" si="0"/>
        <v>4.4774075764491101</v>
      </c>
      <c r="G55" s="9" t="s">
        <v>181</v>
      </c>
      <c r="H55" s="11" t="s">
        <v>186</v>
      </c>
      <c r="I55" s="11" t="s">
        <v>178</v>
      </c>
      <c r="J55" s="11" t="s">
        <v>190</v>
      </c>
      <c r="K55" s="50" t="s">
        <v>188</v>
      </c>
      <c r="L55" s="50" t="s">
        <v>189</v>
      </c>
      <c r="M55" s="50">
        <v>35</v>
      </c>
      <c r="N55" s="50">
        <v>30</v>
      </c>
      <c r="O55" s="50">
        <v>15</v>
      </c>
      <c r="P55" s="50">
        <v>20</v>
      </c>
      <c r="Q55" s="50">
        <v>20</v>
      </c>
      <c r="R55" s="51">
        <f t="shared" si="29"/>
        <v>17.5</v>
      </c>
      <c r="S55" s="51">
        <f t="shared" si="24"/>
        <v>21.666666666666668</v>
      </c>
      <c r="T55" s="51">
        <f t="shared" si="25"/>
        <v>21.25</v>
      </c>
      <c r="U55" s="51">
        <f t="shared" si="30"/>
        <v>24</v>
      </c>
      <c r="V55" s="52">
        <v>35</v>
      </c>
      <c r="W55" s="52">
        <v>30</v>
      </c>
      <c r="X55" s="52">
        <v>15</v>
      </c>
      <c r="Y55" s="52">
        <v>20</v>
      </c>
      <c r="Z55" s="52">
        <v>15</v>
      </c>
      <c r="AA55" s="12">
        <f t="shared" si="28"/>
        <v>15</v>
      </c>
      <c r="AB55" s="12">
        <f t="shared" si="26"/>
        <v>20</v>
      </c>
      <c r="AC55" s="12">
        <f t="shared" si="27"/>
        <v>20</v>
      </c>
      <c r="AD55" s="12">
        <f t="shared" si="21"/>
        <v>23</v>
      </c>
      <c r="AE55" s="53">
        <f t="shared" si="9"/>
        <v>23.5</v>
      </c>
      <c r="AF55" s="51">
        <v>45.7333</v>
      </c>
      <c r="AG55" s="12">
        <v>40.6</v>
      </c>
      <c r="AH55" s="12">
        <v>40.6</v>
      </c>
      <c r="AI55" s="12">
        <v>44.832999999999998</v>
      </c>
      <c r="AJ55" s="12">
        <f t="shared" si="10"/>
        <v>43.166650000000004</v>
      </c>
      <c r="AK55" s="11">
        <v>5</v>
      </c>
      <c r="AL55" s="11">
        <v>1</v>
      </c>
      <c r="AM55" s="11">
        <v>1</v>
      </c>
      <c r="AN55" s="11">
        <v>3</v>
      </c>
      <c r="AO55" s="11">
        <v>4</v>
      </c>
      <c r="AP55" s="11">
        <v>3</v>
      </c>
      <c r="AQ55" s="11">
        <v>8</v>
      </c>
      <c r="AR55" s="61">
        <f t="shared" si="11"/>
        <v>2.8333333333333335</v>
      </c>
      <c r="AS55" s="11">
        <f t="shared" si="12"/>
        <v>1</v>
      </c>
      <c r="AT55" s="11"/>
      <c r="AU55" s="11"/>
      <c r="AV55" s="11"/>
      <c r="AW55" s="11"/>
      <c r="AX55" s="11"/>
      <c r="AY55" s="11"/>
      <c r="AZ55" s="11"/>
      <c r="BA55" s="61"/>
      <c r="BB55" s="11"/>
    </row>
    <row r="56" spans="1:54" x14ac:dyDescent="0.2">
      <c r="A56" s="54">
        <v>47</v>
      </c>
      <c r="B56" s="27">
        <v>70</v>
      </c>
      <c r="C56" s="27" t="s">
        <v>176</v>
      </c>
      <c r="D56" s="47">
        <v>44669</v>
      </c>
      <c r="E56" s="48">
        <v>43404</v>
      </c>
      <c r="F56" s="49">
        <f t="shared" si="0"/>
        <v>3.463855421686747</v>
      </c>
      <c r="G56" s="9" t="s">
        <v>177</v>
      </c>
      <c r="H56" s="11" t="s">
        <v>186</v>
      </c>
      <c r="I56" s="11" t="s">
        <v>186</v>
      </c>
      <c r="J56" s="11" t="s">
        <v>190</v>
      </c>
      <c r="K56" s="9" t="s">
        <v>191</v>
      </c>
      <c r="L56" s="9" t="s">
        <v>192</v>
      </c>
      <c r="M56" s="50">
        <v>40</v>
      </c>
      <c r="N56" s="50">
        <v>35</v>
      </c>
      <c r="O56" s="50">
        <v>20</v>
      </c>
      <c r="P56" s="50">
        <v>25</v>
      </c>
      <c r="Q56" s="50">
        <v>30</v>
      </c>
      <c r="R56" s="51">
        <f t="shared" si="29"/>
        <v>25</v>
      </c>
      <c r="S56" s="51">
        <f t="shared" si="24"/>
        <v>28.333333333333332</v>
      </c>
      <c r="T56" s="51">
        <f t="shared" si="25"/>
        <v>27.5</v>
      </c>
      <c r="U56" s="51">
        <f t="shared" si="30"/>
        <v>30</v>
      </c>
      <c r="V56" s="52">
        <v>35</v>
      </c>
      <c r="W56" s="52">
        <v>30</v>
      </c>
      <c r="X56" s="52">
        <v>30</v>
      </c>
      <c r="Y56" s="52">
        <v>25</v>
      </c>
      <c r="Z56" s="52">
        <v>20</v>
      </c>
      <c r="AA56" s="12">
        <f t="shared" si="28"/>
        <v>25</v>
      </c>
      <c r="AB56" s="12">
        <f t="shared" si="26"/>
        <v>26.666666666666668</v>
      </c>
      <c r="AC56" s="12">
        <f t="shared" si="27"/>
        <v>26.25</v>
      </c>
      <c r="AD56" s="12">
        <f t="shared" si="21"/>
        <v>28</v>
      </c>
      <c r="AE56" s="53">
        <f t="shared" si="9"/>
        <v>29</v>
      </c>
      <c r="AF56" s="51">
        <v>58.66</v>
      </c>
      <c r="AG56" s="12">
        <v>50.5</v>
      </c>
      <c r="AH56" s="12">
        <v>50.5</v>
      </c>
      <c r="AI56" s="12"/>
      <c r="AJ56" s="12">
        <f t="shared" si="10"/>
        <v>54.58</v>
      </c>
      <c r="AK56" s="11">
        <v>2</v>
      </c>
      <c r="AL56" s="11">
        <v>3</v>
      </c>
      <c r="AM56" s="11">
        <v>2</v>
      </c>
      <c r="AN56" s="11">
        <v>3</v>
      </c>
      <c r="AO56" s="11">
        <v>1</v>
      </c>
      <c r="AP56" s="11">
        <v>2</v>
      </c>
      <c r="AQ56" s="11">
        <v>9</v>
      </c>
      <c r="AR56" s="61">
        <f t="shared" si="11"/>
        <v>2.1666666666666665</v>
      </c>
      <c r="AS56" s="11">
        <f t="shared" si="12"/>
        <v>2.5</v>
      </c>
      <c r="AT56" s="11"/>
      <c r="AU56" s="11"/>
      <c r="AV56" s="11"/>
      <c r="AW56" s="11"/>
      <c r="AX56" s="11"/>
      <c r="AY56" s="11"/>
      <c r="AZ56" s="11"/>
      <c r="BA56" s="61"/>
      <c r="BB56" s="11"/>
    </row>
    <row r="57" spans="1:54" x14ac:dyDescent="0.2">
      <c r="A57" s="54">
        <v>48</v>
      </c>
      <c r="B57" s="27">
        <v>71</v>
      </c>
      <c r="C57" s="27" t="s">
        <v>176</v>
      </c>
      <c r="D57" s="47">
        <v>44705</v>
      </c>
      <c r="E57" s="48">
        <v>42693</v>
      </c>
      <c r="F57" s="49">
        <f t="shared" si="0"/>
        <v>5.5080172076652332</v>
      </c>
      <c r="G57" s="9" t="s">
        <v>177</v>
      </c>
      <c r="H57" s="11" t="s">
        <v>186</v>
      </c>
      <c r="I57" s="11" t="s">
        <v>178</v>
      </c>
      <c r="J57" s="11" t="s">
        <v>190</v>
      </c>
      <c r="K57" s="50" t="s">
        <v>188</v>
      </c>
      <c r="L57" s="50" t="s">
        <v>189</v>
      </c>
      <c r="M57" s="50">
        <v>20</v>
      </c>
      <c r="N57" s="50">
        <v>20</v>
      </c>
      <c r="O57" s="50">
        <v>15</v>
      </c>
      <c r="P57" s="50">
        <v>15</v>
      </c>
      <c r="Q57" s="50">
        <v>15</v>
      </c>
      <c r="R57" s="51">
        <f t="shared" si="29"/>
        <v>15</v>
      </c>
      <c r="S57" s="51">
        <f t="shared" si="24"/>
        <v>16.666666666666668</v>
      </c>
      <c r="T57" s="51">
        <f t="shared" si="25"/>
        <v>16.25</v>
      </c>
      <c r="U57" s="51">
        <f t="shared" si="30"/>
        <v>17</v>
      </c>
      <c r="V57" s="52">
        <v>15</v>
      </c>
      <c r="W57" s="52">
        <v>15</v>
      </c>
      <c r="X57" s="52">
        <v>10</v>
      </c>
      <c r="Y57" s="52">
        <v>10</v>
      </c>
      <c r="Z57" s="52">
        <v>15</v>
      </c>
      <c r="AA57" s="12">
        <f t="shared" si="28"/>
        <v>12.5</v>
      </c>
      <c r="AB57" s="12">
        <f t="shared" si="26"/>
        <v>13.333333333333334</v>
      </c>
      <c r="AC57" s="12">
        <f t="shared" si="27"/>
        <v>12.5</v>
      </c>
      <c r="AD57" s="12">
        <f t="shared" si="21"/>
        <v>13</v>
      </c>
      <c r="AE57" s="53">
        <f t="shared" si="9"/>
        <v>15</v>
      </c>
      <c r="AF57" s="51">
        <v>35.93</v>
      </c>
      <c r="AG57" s="59">
        <v>34.566699999999997</v>
      </c>
      <c r="AH57" s="59">
        <v>34.566699999999997</v>
      </c>
      <c r="AI57" s="51"/>
      <c r="AJ57" s="12">
        <f t="shared" si="10"/>
        <v>35.248350000000002</v>
      </c>
      <c r="AK57" s="11">
        <v>4</v>
      </c>
      <c r="AL57" s="11">
        <v>5</v>
      </c>
      <c r="AM57" s="11">
        <v>5</v>
      </c>
      <c r="AN57" s="11">
        <v>5</v>
      </c>
      <c r="AO57" s="11">
        <v>2</v>
      </c>
      <c r="AP57" s="11">
        <v>6</v>
      </c>
      <c r="AQ57" s="11">
        <v>10</v>
      </c>
      <c r="AR57" s="61">
        <f t="shared" si="11"/>
        <v>4.5</v>
      </c>
      <c r="AS57" s="11">
        <f t="shared" si="12"/>
        <v>5</v>
      </c>
      <c r="AT57" s="11"/>
      <c r="AU57" s="11"/>
      <c r="AV57" s="11"/>
      <c r="AW57" s="11"/>
      <c r="AX57" s="11"/>
      <c r="AY57" s="11"/>
      <c r="AZ57" s="11"/>
      <c r="BA57" s="61"/>
      <c r="BB57" s="11"/>
    </row>
    <row r="58" spans="1:54" x14ac:dyDescent="0.2">
      <c r="A58" s="54">
        <v>49</v>
      </c>
      <c r="B58" s="27">
        <v>72</v>
      </c>
      <c r="C58" s="27" t="s">
        <v>176</v>
      </c>
      <c r="D58" s="47">
        <v>44705</v>
      </c>
      <c r="E58" s="48">
        <v>43041</v>
      </c>
      <c r="F58" s="49">
        <f t="shared" si="0"/>
        <v>4.5568233683249657</v>
      </c>
      <c r="G58" s="9" t="s">
        <v>177</v>
      </c>
      <c r="H58" s="11" t="s">
        <v>194</v>
      </c>
      <c r="I58" s="11" t="s">
        <v>194</v>
      </c>
      <c r="J58" s="11" t="s">
        <v>190</v>
      </c>
      <c r="K58" s="9" t="s">
        <v>191</v>
      </c>
      <c r="L58" s="9" t="s">
        <v>192</v>
      </c>
      <c r="M58" s="50">
        <v>30</v>
      </c>
      <c r="N58" s="50">
        <v>25</v>
      </c>
      <c r="O58" s="50">
        <v>20</v>
      </c>
      <c r="P58" s="50">
        <v>15</v>
      </c>
      <c r="Q58" s="50">
        <v>15</v>
      </c>
      <c r="R58" s="51">
        <f t="shared" si="29"/>
        <v>17.5</v>
      </c>
      <c r="S58" s="51">
        <f t="shared" si="24"/>
        <v>20</v>
      </c>
      <c r="T58" s="51">
        <f t="shared" si="25"/>
        <v>18.75</v>
      </c>
      <c r="U58" s="51">
        <f t="shared" si="30"/>
        <v>21</v>
      </c>
      <c r="V58" s="52">
        <v>30</v>
      </c>
      <c r="W58" s="52">
        <v>25</v>
      </c>
      <c r="X58" s="52">
        <v>20</v>
      </c>
      <c r="Y58" s="52">
        <v>15</v>
      </c>
      <c r="Z58" s="52">
        <v>15</v>
      </c>
      <c r="AA58" s="12">
        <f t="shared" si="28"/>
        <v>17.5</v>
      </c>
      <c r="AB58" s="12">
        <f t="shared" si="26"/>
        <v>20</v>
      </c>
      <c r="AC58" s="12">
        <f t="shared" si="27"/>
        <v>18.75</v>
      </c>
      <c r="AD58" s="12">
        <f t="shared" si="21"/>
        <v>21</v>
      </c>
      <c r="AE58" s="53">
        <f t="shared" si="9"/>
        <v>21</v>
      </c>
      <c r="AF58" s="51">
        <v>43.53</v>
      </c>
      <c r="AG58" s="59">
        <v>47.832999999999998</v>
      </c>
      <c r="AH58" s="51">
        <v>43.53</v>
      </c>
      <c r="AI58" s="12"/>
      <c r="AJ58" s="12">
        <f t="shared" si="10"/>
        <v>45.6815</v>
      </c>
      <c r="AK58" s="11">
        <v>2</v>
      </c>
      <c r="AL58" s="11">
        <v>1</v>
      </c>
      <c r="AM58" s="11">
        <v>1</v>
      </c>
      <c r="AN58" s="11">
        <v>1</v>
      </c>
      <c r="AO58" s="11">
        <v>1</v>
      </c>
      <c r="AP58" s="11">
        <v>1</v>
      </c>
      <c r="AQ58" s="11">
        <v>10</v>
      </c>
      <c r="AR58" s="61">
        <f t="shared" si="11"/>
        <v>1.1666666666666667</v>
      </c>
      <c r="AS58" s="11">
        <f t="shared" si="12"/>
        <v>1</v>
      </c>
      <c r="AT58" s="11">
        <v>1</v>
      </c>
      <c r="AU58" s="11">
        <v>4</v>
      </c>
      <c r="AV58" s="11">
        <v>2</v>
      </c>
      <c r="AW58" s="11">
        <v>3</v>
      </c>
      <c r="AX58" s="11">
        <v>1</v>
      </c>
      <c r="AY58" s="11">
        <v>2</v>
      </c>
      <c r="AZ58" s="11">
        <v>9</v>
      </c>
      <c r="BA58" s="61">
        <f t="shared" si="13"/>
        <v>2.1666666666666665</v>
      </c>
      <c r="BB58" s="11">
        <f t="shared" si="14"/>
        <v>3</v>
      </c>
    </row>
    <row r="59" spans="1:54" x14ac:dyDescent="0.2">
      <c r="A59" s="54">
        <v>50</v>
      </c>
      <c r="B59" s="27">
        <v>73</v>
      </c>
      <c r="C59" s="27" t="s">
        <v>176</v>
      </c>
      <c r="D59" s="47">
        <v>44707</v>
      </c>
      <c r="E59" s="48">
        <v>43105</v>
      </c>
      <c r="F59" s="49">
        <f t="shared" si="0"/>
        <v>4.3866374589266153</v>
      </c>
      <c r="G59" s="9" t="s">
        <v>181</v>
      </c>
      <c r="H59" s="11" t="s">
        <v>186</v>
      </c>
      <c r="I59" s="11" t="s">
        <v>186</v>
      </c>
      <c r="J59" s="11" t="s">
        <v>190</v>
      </c>
      <c r="K59" s="9" t="s">
        <v>191</v>
      </c>
      <c r="L59" s="9" t="s">
        <v>192</v>
      </c>
      <c r="M59" s="50">
        <v>35</v>
      </c>
      <c r="N59" s="50">
        <v>30</v>
      </c>
      <c r="O59" s="50">
        <v>15</v>
      </c>
      <c r="P59" s="50">
        <v>15</v>
      </c>
      <c r="Q59" s="50">
        <v>20</v>
      </c>
      <c r="R59" s="51">
        <f t="shared" si="29"/>
        <v>17.5</v>
      </c>
      <c r="S59" s="51">
        <f t="shared" si="24"/>
        <v>21.666666666666668</v>
      </c>
      <c r="T59" s="51">
        <f t="shared" si="25"/>
        <v>20</v>
      </c>
      <c r="U59" s="51">
        <f t="shared" si="30"/>
        <v>23</v>
      </c>
      <c r="V59" s="52">
        <v>30</v>
      </c>
      <c r="W59" s="52">
        <v>20</v>
      </c>
      <c r="X59" s="52">
        <v>15</v>
      </c>
      <c r="Y59" s="52">
        <v>15</v>
      </c>
      <c r="Z59" s="52">
        <v>20</v>
      </c>
      <c r="AA59" s="12">
        <f t="shared" si="28"/>
        <v>17.5</v>
      </c>
      <c r="AB59" s="12">
        <f t="shared" si="26"/>
        <v>18.333333333333332</v>
      </c>
      <c r="AC59" s="12">
        <f t="shared" si="27"/>
        <v>17.5</v>
      </c>
      <c r="AD59" s="12">
        <f t="shared" si="21"/>
        <v>20</v>
      </c>
      <c r="AE59" s="53">
        <f t="shared" si="9"/>
        <v>21.5</v>
      </c>
      <c r="AF59" s="51">
        <v>51.2667</v>
      </c>
      <c r="AG59" s="59">
        <v>39.033000000000001</v>
      </c>
      <c r="AH59" s="59">
        <v>39.033000000000001</v>
      </c>
      <c r="AI59" s="59">
        <v>40.200000000000003</v>
      </c>
      <c r="AJ59" s="12">
        <f t="shared" si="10"/>
        <v>45.149850000000001</v>
      </c>
      <c r="AK59" s="11">
        <v>4</v>
      </c>
      <c r="AL59" s="11">
        <v>5</v>
      </c>
      <c r="AM59" s="11">
        <v>4</v>
      </c>
      <c r="AN59" s="11">
        <v>5</v>
      </c>
      <c r="AO59" s="11">
        <v>5</v>
      </c>
      <c r="AP59" s="11">
        <v>6</v>
      </c>
      <c r="AQ59" s="11">
        <v>4</v>
      </c>
      <c r="AR59" s="61">
        <f t="shared" si="11"/>
        <v>4.833333333333333</v>
      </c>
      <c r="AS59" s="11">
        <f t="shared" si="12"/>
        <v>4.5</v>
      </c>
      <c r="AT59" s="11">
        <v>1</v>
      </c>
      <c r="AU59" s="11">
        <v>1</v>
      </c>
      <c r="AV59" s="11">
        <v>1</v>
      </c>
      <c r="AW59" s="11">
        <v>1</v>
      </c>
      <c r="AX59" s="11">
        <v>1</v>
      </c>
      <c r="AY59" s="11">
        <v>1</v>
      </c>
      <c r="AZ59" s="11">
        <v>10</v>
      </c>
      <c r="BA59" s="61">
        <f t="shared" si="13"/>
        <v>1</v>
      </c>
      <c r="BB59" s="11">
        <f t="shared" si="14"/>
        <v>1</v>
      </c>
    </row>
  </sheetData>
  <mergeCells count="44">
    <mergeCell ref="A1:A3"/>
    <mergeCell ref="M1:U1"/>
    <mergeCell ref="AF1:AJ1"/>
    <mergeCell ref="AW2:AW3"/>
    <mergeCell ref="AX2:AX3"/>
    <mergeCell ref="AY2:AY3"/>
    <mergeCell ref="AZ2:AZ3"/>
    <mergeCell ref="AH2:AH3"/>
    <mergeCell ref="AI2:AI3"/>
    <mergeCell ref="AJ2:AJ3"/>
    <mergeCell ref="AT2:AT3"/>
    <mergeCell ref="AU2:AU3"/>
    <mergeCell ref="AV2:AV3"/>
    <mergeCell ref="AR2:AR3"/>
    <mergeCell ref="AS2:AS3"/>
    <mergeCell ref="AF2:AF3"/>
    <mergeCell ref="AG2:AG3"/>
    <mergeCell ref="B1:D2"/>
    <mergeCell ref="E1:G2"/>
    <mergeCell ref="H1:I2"/>
    <mergeCell ref="J1:L2"/>
    <mergeCell ref="AE1:AE3"/>
    <mergeCell ref="W2:W3"/>
    <mergeCell ref="X2:X3"/>
    <mergeCell ref="Y2:Y3"/>
    <mergeCell ref="Z2:Z3"/>
    <mergeCell ref="V1:AD1"/>
    <mergeCell ref="M2:M3"/>
    <mergeCell ref="N2:N3"/>
    <mergeCell ref="O2:O3"/>
    <mergeCell ref="P2:P3"/>
    <mergeCell ref="Q2:Q3"/>
    <mergeCell ref="V2:V3"/>
    <mergeCell ref="BB2:BB3"/>
    <mergeCell ref="AK1:AS1"/>
    <mergeCell ref="AT1:BB1"/>
    <mergeCell ref="AK2:AK3"/>
    <mergeCell ref="AL2:AL3"/>
    <mergeCell ref="AM2:AM3"/>
    <mergeCell ref="AN2:AN3"/>
    <mergeCell ref="AO2:AO3"/>
    <mergeCell ref="AP2:AP3"/>
    <mergeCell ref="AQ2:AQ3"/>
    <mergeCell ref="BA2:BA3"/>
  </mergeCells>
  <conditionalFormatting sqref="AF13:AG20 AF23:AG26 AF28:AG44 AH25 AF12 AF21:AF22 AF27">
    <cfRule type="cellIs" dxfId="68" priority="69" operator="equal">
      <formula>59</formula>
    </cfRule>
  </conditionalFormatting>
  <conditionalFormatting sqref="AH19 AH40">
    <cfRule type="cellIs" dxfId="67" priority="68" operator="equal">
      <formula>59</formula>
    </cfRule>
  </conditionalFormatting>
  <conditionalFormatting sqref="AI38">
    <cfRule type="cellIs" dxfId="66" priority="50" operator="equal">
      <formula>59</formula>
    </cfRule>
  </conditionalFormatting>
  <conditionalFormatting sqref="AI43">
    <cfRule type="cellIs" dxfId="65" priority="52" operator="equal">
      <formula>59</formula>
    </cfRule>
  </conditionalFormatting>
  <conditionalFormatting sqref="AI41:AI42">
    <cfRule type="cellIs" dxfId="64" priority="53" operator="equal">
      <formula>59</formula>
    </cfRule>
  </conditionalFormatting>
  <conditionalFormatting sqref="AI56">
    <cfRule type="cellIs" dxfId="63" priority="54" operator="equal">
      <formula>59</formula>
    </cfRule>
  </conditionalFormatting>
  <conditionalFormatting sqref="AG56">
    <cfRule type="cellIs" dxfId="62" priority="55" operator="equal">
      <formula>59</formula>
    </cfRule>
  </conditionalFormatting>
  <conditionalFormatting sqref="AG4">
    <cfRule type="cellIs" dxfId="61" priority="57" operator="equal">
      <formula>59</formula>
    </cfRule>
  </conditionalFormatting>
  <conditionalFormatting sqref="AF12:AG12">
    <cfRule type="cellIs" dxfId="60" priority="67" operator="equal">
      <formula>59</formula>
    </cfRule>
  </conditionalFormatting>
  <conditionalFormatting sqref="AH10">
    <cfRule type="cellIs" dxfId="59" priority="65" operator="greaterThanOrEqual">
      <formula>57</formula>
    </cfRule>
  </conditionalFormatting>
  <conditionalFormatting sqref="AG10">
    <cfRule type="cellIs" dxfId="58" priority="66" operator="equal">
      <formula>59</formula>
    </cfRule>
  </conditionalFormatting>
  <conditionalFormatting sqref="AH11">
    <cfRule type="cellIs" dxfId="57" priority="63" operator="greaterThanOrEqual">
      <formula>57</formula>
    </cfRule>
  </conditionalFormatting>
  <conditionalFormatting sqref="AF11:AG11">
    <cfRule type="cellIs" dxfId="56" priority="64" operator="equal">
      <formula>59</formula>
    </cfRule>
  </conditionalFormatting>
  <conditionalFormatting sqref="AF10">
    <cfRule type="cellIs" dxfId="55" priority="62" operator="equal">
      <formula>59</formula>
    </cfRule>
  </conditionalFormatting>
  <conditionalFormatting sqref="AF21:AG21">
    <cfRule type="cellIs" dxfId="54" priority="61" operator="greaterThanOrEqual">
      <formula>57</formula>
    </cfRule>
  </conditionalFormatting>
  <conditionalFormatting sqref="AF27:AH27">
    <cfRule type="cellIs" dxfId="53" priority="60" operator="greaterThanOrEqual">
      <formula>57</formula>
    </cfRule>
  </conditionalFormatting>
  <conditionalFormatting sqref="AF5:AH9">
    <cfRule type="cellIs" dxfId="52" priority="59" operator="greaterThanOrEqual">
      <formula>57</formula>
    </cfRule>
  </conditionalFormatting>
  <conditionalFormatting sqref="AF4">
    <cfRule type="cellIs" dxfId="51" priority="58" operator="greaterThanOrEqual">
      <formula>57</formula>
    </cfRule>
  </conditionalFormatting>
  <conditionalFormatting sqref="AI11">
    <cfRule type="cellIs" dxfId="50" priority="30" operator="equal">
      <formula>59</formula>
    </cfRule>
  </conditionalFormatting>
  <conditionalFormatting sqref="AI4:AJ4 AJ5:AJ59">
    <cfRule type="cellIs" dxfId="49" priority="56" operator="equal">
      <formula>59</formula>
    </cfRule>
  </conditionalFormatting>
  <conditionalFormatting sqref="AI44">
    <cfRule type="cellIs" dxfId="48" priority="51" operator="equal">
      <formula>59</formula>
    </cfRule>
  </conditionalFormatting>
  <conditionalFormatting sqref="AI29">
    <cfRule type="cellIs" dxfId="47" priority="49" operator="equal">
      <formula>59</formula>
    </cfRule>
  </conditionalFormatting>
  <conditionalFormatting sqref="AI28">
    <cfRule type="cellIs" dxfId="46" priority="48" operator="equal">
      <formula>59</formula>
    </cfRule>
  </conditionalFormatting>
  <conditionalFormatting sqref="AI27">
    <cfRule type="cellIs" dxfId="45" priority="47" operator="greaterThanOrEqual">
      <formula>57</formula>
    </cfRule>
  </conditionalFormatting>
  <conditionalFormatting sqref="AI25">
    <cfRule type="cellIs" dxfId="44" priority="46" operator="equal">
      <formula>59</formula>
    </cfRule>
  </conditionalFormatting>
  <conditionalFormatting sqref="AF22:AH22">
    <cfRule type="cellIs" dxfId="43" priority="45" operator="greaterThanOrEqual">
      <formula>57</formula>
    </cfRule>
  </conditionalFormatting>
  <conditionalFormatting sqref="AI20">
    <cfRule type="cellIs" dxfId="42" priority="44" operator="equal">
      <formula>59</formula>
    </cfRule>
  </conditionalFormatting>
  <conditionalFormatting sqref="AH44">
    <cfRule type="cellIs" dxfId="41" priority="2" operator="equal">
      <formula>59</formula>
    </cfRule>
  </conditionalFormatting>
  <conditionalFormatting sqref="AI7:AI9">
    <cfRule type="cellIs" dxfId="40" priority="43" operator="greaterThanOrEqual">
      <formula>57</formula>
    </cfRule>
  </conditionalFormatting>
  <conditionalFormatting sqref="AI12:AI17">
    <cfRule type="cellIs" dxfId="39" priority="42" operator="greaterThanOrEqual">
      <formula>57</formula>
    </cfRule>
  </conditionalFormatting>
  <conditionalFormatting sqref="AI18">
    <cfRule type="cellIs" dxfId="38" priority="41" operator="greaterThanOrEqual">
      <formula>57</formula>
    </cfRule>
  </conditionalFormatting>
  <conditionalFormatting sqref="AI22:AI24">
    <cfRule type="cellIs" dxfId="37" priority="40" operator="greaterThanOrEqual">
      <formula>57</formula>
    </cfRule>
  </conditionalFormatting>
  <conditionalFormatting sqref="AI26">
    <cfRule type="cellIs" dxfId="36" priority="39" operator="greaterThanOrEqual">
      <formula>57</formula>
    </cfRule>
  </conditionalFormatting>
  <conditionalFormatting sqref="AI30:AI32">
    <cfRule type="cellIs" dxfId="35" priority="38" operator="greaterThanOrEqual">
      <formula>57</formula>
    </cfRule>
  </conditionalFormatting>
  <conditionalFormatting sqref="AI33:AI37">
    <cfRule type="cellIs" dxfId="34" priority="37" operator="greaterThanOrEqual">
      <formula>57</formula>
    </cfRule>
  </conditionalFormatting>
  <conditionalFormatting sqref="AI39">
    <cfRule type="cellIs" dxfId="33" priority="36" operator="greaterThanOrEqual">
      <formula>57</formula>
    </cfRule>
  </conditionalFormatting>
  <conditionalFormatting sqref="AI48">
    <cfRule type="cellIs" dxfId="32" priority="35" operator="greaterThanOrEqual">
      <formula>57</formula>
    </cfRule>
  </conditionalFormatting>
  <conditionalFormatting sqref="AI49">
    <cfRule type="cellIs" dxfId="31" priority="34" operator="greaterThanOrEqual">
      <formula>57</formula>
    </cfRule>
  </conditionalFormatting>
  <conditionalFormatting sqref="AI51:AI52">
    <cfRule type="cellIs" dxfId="30" priority="33" operator="greaterThanOrEqual">
      <formula>57</formula>
    </cfRule>
  </conditionalFormatting>
  <conditionalFormatting sqref="AI5:AI6">
    <cfRule type="cellIs" dxfId="29" priority="32" operator="greaterThanOrEqual">
      <formula>57</formula>
    </cfRule>
  </conditionalFormatting>
  <conditionalFormatting sqref="AH4">
    <cfRule type="cellIs" dxfId="28" priority="31" operator="equal">
      <formula>59</formula>
    </cfRule>
  </conditionalFormatting>
  <conditionalFormatting sqref="AH56">
    <cfRule type="cellIs" dxfId="27" priority="1" operator="equal">
      <formula>59</formula>
    </cfRule>
  </conditionalFormatting>
  <conditionalFormatting sqref="AH12">
    <cfRule type="cellIs" dxfId="26" priority="29" operator="equal">
      <formula>59</formula>
    </cfRule>
  </conditionalFormatting>
  <conditionalFormatting sqref="AH13">
    <cfRule type="cellIs" dxfId="25" priority="28" operator="equal">
      <formula>59</formula>
    </cfRule>
  </conditionalFormatting>
  <conditionalFormatting sqref="AH14">
    <cfRule type="cellIs" dxfId="24" priority="27" operator="equal">
      <formula>59</formula>
    </cfRule>
  </conditionalFormatting>
  <conditionalFormatting sqref="AH15">
    <cfRule type="cellIs" dxfId="23" priority="26" operator="equal">
      <formula>59</formula>
    </cfRule>
  </conditionalFormatting>
  <conditionalFormatting sqref="AH16">
    <cfRule type="cellIs" dxfId="22" priority="25" operator="equal">
      <formula>59</formula>
    </cfRule>
  </conditionalFormatting>
  <conditionalFormatting sqref="AH17">
    <cfRule type="cellIs" dxfId="21" priority="24" operator="equal">
      <formula>59</formula>
    </cfRule>
  </conditionalFormatting>
  <conditionalFormatting sqref="AH18">
    <cfRule type="cellIs" dxfId="20" priority="23" operator="equal">
      <formula>59</formula>
    </cfRule>
  </conditionalFormatting>
  <conditionalFormatting sqref="AH20">
    <cfRule type="cellIs" dxfId="19" priority="22" operator="equal">
      <formula>59</formula>
    </cfRule>
  </conditionalFormatting>
  <conditionalFormatting sqref="AH21">
    <cfRule type="cellIs" dxfId="18" priority="21" operator="greaterThanOrEqual">
      <formula>57</formula>
    </cfRule>
  </conditionalFormatting>
  <conditionalFormatting sqref="AH23">
    <cfRule type="cellIs" dxfId="17" priority="20" operator="equal">
      <formula>59</formula>
    </cfRule>
  </conditionalFormatting>
  <conditionalFormatting sqref="AH24">
    <cfRule type="cellIs" dxfId="16" priority="19" operator="equal">
      <formula>59</formula>
    </cfRule>
  </conditionalFormatting>
  <conditionalFormatting sqref="AH26">
    <cfRule type="cellIs" dxfId="15" priority="18" operator="equal">
      <formula>59</formula>
    </cfRule>
  </conditionalFormatting>
  <conditionalFormatting sqref="AH28">
    <cfRule type="cellIs" dxfId="14" priority="17" operator="equal">
      <formula>59</formula>
    </cfRule>
  </conditionalFormatting>
  <conditionalFormatting sqref="AH29">
    <cfRule type="cellIs" dxfId="13" priority="16" operator="equal">
      <formula>59</formula>
    </cfRule>
  </conditionalFormatting>
  <conditionalFormatting sqref="AH30">
    <cfRule type="cellIs" dxfId="12" priority="15" operator="equal">
      <formula>59</formula>
    </cfRule>
  </conditionalFormatting>
  <conditionalFormatting sqref="AH31">
    <cfRule type="cellIs" dxfId="11" priority="14" operator="equal">
      <formula>59</formula>
    </cfRule>
  </conditionalFormatting>
  <conditionalFormatting sqref="AH32">
    <cfRule type="cellIs" dxfId="10" priority="13" operator="equal">
      <formula>59</formula>
    </cfRule>
  </conditionalFormatting>
  <conditionalFormatting sqref="AH33">
    <cfRule type="cellIs" dxfId="9" priority="12" operator="equal">
      <formula>59</formula>
    </cfRule>
  </conditionalFormatting>
  <conditionalFormatting sqref="AH34">
    <cfRule type="cellIs" dxfId="8" priority="11" operator="equal">
      <formula>59</formula>
    </cfRule>
  </conditionalFormatting>
  <conditionalFormatting sqref="AH35">
    <cfRule type="cellIs" dxfId="7" priority="10" operator="equal">
      <formula>59</formula>
    </cfRule>
  </conditionalFormatting>
  <conditionalFormatting sqref="AH36">
    <cfRule type="cellIs" dxfId="6" priority="9" operator="equal">
      <formula>59</formula>
    </cfRule>
  </conditionalFormatting>
  <conditionalFormatting sqref="AH37">
    <cfRule type="cellIs" dxfId="5" priority="8" operator="equal">
      <formula>59</formula>
    </cfRule>
  </conditionalFormatting>
  <conditionalFormatting sqref="AH38">
    <cfRule type="cellIs" dxfId="4" priority="7" operator="equal">
      <formula>59</formula>
    </cfRule>
  </conditionalFormatting>
  <conditionalFormatting sqref="AH39">
    <cfRule type="cellIs" dxfId="3" priority="6" operator="equal">
      <formula>59</formula>
    </cfRule>
  </conditionalFormatting>
  <conditionalFormatting sqref="AH41">
    <cfRule type="cellIs" dxfId="2" priority="5" operator="equal">
      <formula>59</formula>
    </cfRule>
  </conditionalFormatting>
  <conditionalFormatting sqref="AH42">
    <cfRule type="cellIs" dxfId="1" priority="4" operator="equal">
      <formula>59</formula>
    </cfRule>
  </conditionalFormatting>
  <conditionalFormatting sqref="AH43">
    <cfRule type="cellIs" dxfId="0" priority="3" operator="equal">
      <formula>59</formula>
    </cfRule>
  </conditionalFormatting>
  <dataValidations count="8">
    <dataValidation type="list" allowBlank="1" showInputMessage="1" showErrorMessage="1" sqref="H32 I13 I15:I16 H15:H18 H20 I29:I32 H29:H30 H12 H24:I25 H21:I22 I18:I20 H27:I27 H4:I11" xr:uid="{99D6A62E-351E-6648-99D1-5319ED547102}">
      <formula1>"Type A, Type As, Type Ad, Type C, Type Cs, Type Cd, Type B"</formula1>
    </dataValidation>
    <dataValidation type="list" allowBlank="1" showInputMessage="1" showErrorMessage="1" sqref="H31 H33:I60 H13:H14 I14 I17 H19 H23:I23 I12 H26:I26 H28:I28" xr:uid="{5C6E7CC7-7537-C646-9A76-B3577AE27F80}">
      <formula1>"Type A, Type As, Type Ad, Type C, Type Cs, Type Cd, Type C1, Type C2, Type B"</formula1>
    </dataValidation>
    <dataValidation type="list" allowBlank="1" showInputMessage="1" showErrorMessage="1" sqref="L4:L61 J4:K9" xr:uid="{1EACFAAF-D139-E44C-A129-B218E1F1F938}">
      <formula1>"Uilateral, Bilateral, None"</formula1>
    </dataValidation>
    <dataValidation type="list" allowBlank="1" showInputMessage="1" showErrorMessage="1" sqref="J10:J60" xr:uid="{2EED660D-2A43-D34A-B811-CFA410EAD8BE}">
      <formula1>"Chronic, Recurrent"</formula1>
    </dataValidation>
    <dataValidation type="list" allowBlank="1" showInputMessage="1" showErrorMessage="1" sqref="G4:G60" xr:uid="{F4F6057F-7233-FA4E-9F1F-C43AC5D5D726}">
      <formula1>"Male, Female"</formula1>
    </dataValidation>
    <dataValidation type="list" allowBlank="1" showInputMessage="1" showErrorMessage="1" sqref="K10:K60" xr:uid="{A916C91B-29BF-544F-ACA2-E5D8262BFE02}">
      <formula1>"Right, Left, Both"</formula1>
    </dataValidation>
    <dataValidation operator="lessThan" allowBlank="1" showInputMessage="1" showErrorMessage="1" sqref="F4:F47" xr:uid="{F9A3D666-5CB1-4D4F-8F24-998CE553A5A5}"/>
    <dataValidation type="date" operator="lessThan" allowBlank="1" showInputMessage="1" showErrorMessage="1" sqref="E5 E7" xr:uid="{DE588009-2225-D84C-81D9-435401F02659}">
      <formula1>44525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Pilot</vt:lpstr>
      <vt:lpstr>Experiment 1.A</vt:lpstr>
      <vt:lpstr>Experiment 1.B</vt:lpstr>
      <vt:lpstr>Experiment 2</vt:lpstr>
      <vt:lpstr>Experiment 3</vt:lpstr>
      <vt:lpstr>Experiment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alsebai</dc:creator>
  <cp:lastModifiedBy>sarah alsebai</cp:lastModifiedBy>
  <dcterms:created xsi:type="dcterms:W3CDTF">2024-02-12T18:08:48Z</dcterms:created>
  <dcterms:modified xsi:type="dcterms:W3CDTF">2024-02-14T07:38:07Z</dcterms:modified>
</cp:coreProperties>
</file>