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My Passport/Dianne/Dianne_analysis/Official_prism_analysis_WCP/"/>
    </mc:Choice>
  </mc:AlternateContent>
  <xr:revisionPtr revIDLastSave="0" documentId="13_ncr:1_{0E3F7FC6-A585-8D43-AF69-E4C15943CBAD}" xr6:coauthVersionLast="36" xr6:coauthVersionMax="36" xr10:uidLastSave="{00000000-0000-0000-0000-000000000000}"/>
  <bookViews>
    <workbookView xWindow="-4040" yWindow="-18780" windowWidth="28800" windowHeight="15960" activeTab="3" xr2:uid="{67A652E9-AF91-7748-B9B6-D15F53354D05}"/>
  </bookViews>
  <sheets>
    <sheet name="0-1h" sheetId="4" r:id="rId1"/>
    <sheet name="6h" sheetId="5" r:id="rId2"/>
    <sheet name="16h" sheetId="6" r:id="rId3"/>
    <sheet name="Transduced_0-1h" sheetId="1" r:id="rId4"/>
    <sheet name="Transduced_6h" sheetId="2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83" i="2" l="1"/>
  <c r="AZ83" i="2"/>
  <c r="AW82" i="2"/>
  <c r="AX82" i="2"/>
  <c r="AY82" i="2"/>
  <c r="AZ82" i="2"/>
  <c r="BA82" i="2"/>
  <c r="BB82" i="2"/>
  <c r="BB81" i="2"/>
  <c r="BA81" i="2"/>
  <c r="AZ81" i="2"/>
  <c r="AY81" i="2"/>
  <c r="AX81" i="2"/>
  <c r="AW81" i="2"/>
  <c r="AJ101" i="1"/>
  <c r="AK101" i="1"/>
  <c r="AL101" i="1"/>
  <c r="AM101" i="1"/>
  <c r="AJ102" i="1"/>
  <c r="AL102" i="1"/>
  <c r="AM102" i="1"/>
  <c r="AM100" i="1"/>
  <c r="AL100" i="1"/>
  <c r="AK100" i="1"/>
  <c r="AJ100" i="1"/>
  <c r="AM99" i="1"/>
  <c r="AL99" i="1"/>
  <c r="AK99" i="1"/>
  <c r="AJ99" i="1"/>
  <c r="B128" i="1"/>
  <c r="B135" i="1"/>
  <c r="AM55" i="6"/>
  <c r="AL55" i="6"/>
  <c r="AK55" i="6"/>
  <c r="AJ55" i="6"/>
  <c r="AM54" i="6"/>
  <c r="AL54" i="6"/>
  <c r="AK54" i="6"/>
  <c r="AJ54" i="6"/>
  <c r="P135" i="1" l="1"/>
  <c r="R135" i="1"/>
  <c r="S135" i="1"/>
  <c r="I135" i="1"/>
  <c r="K135" i="1"/>
  <c r="L135" i="1"/>
  <c r="M135" i="1"/>
  <c r="P128" i="1"/>
  <c r="H128" i="1"/>
  <c r="R128" i="1" s="1"/>
  <c r="I128" i="1"/>
  <c r="K128" i="1"/>
  <c r="L128" i="1"/>
  <c r="M128" i="1"/>
  <c r="S128" i="1"/>
  <c r="P122" i="1"/>
  <c r="R122" i="1"/>
  <c r="S122" i="1"/>
  <c r="P115" i="1"/>
  <c r="R115" i="1"/>
  <c r="S115" i="1"/>
  <c r="P109" i="1"/>
  <c r="R109" i="1"/>
  <c r="S109" i="1"/>
  <c r="P102" i="1"/>
  <c r="R102" i="1"/>
  <c r="S102" i="1"/>
  <c r="V102" i="1"/>
  <c r="W102" i="1"/>
  <c r="AB102" i="1"/>
  <c r="AC102" i="1"/>
  <c r="AD102" i="1"/>
  <c r="AE102" i="1"/>
  <c r="AF102" i="1"/>
  <c r="AG102" i="1"/>
  <c r="AM58" i="5"/>
  <c r="AL58" i="5"/>
  <c r="AK58" i="5"/>
  <c r="AJ58" i="5"/>
  <c r="AM57" i="5"/>
  <c r="AL57" i="5"/>
  <c r="AK57" i="5"/>
  <c r="AJ57" i="5"/>
  <c r="AM80" i="4" l="1"/>
  <c r="AN80" i="4"/>
  <c r="AO80" i="4"/>
  <c r="AP80" i="4"/>
  <c r="AM81" i="4"/>
  <c r="AN81" i="4"/>
  <c r="AO81" i="4"/>
  <c r="AP81" i="4"/>
  <c r="AP82" i="4"/>
  <c r="AO82" i="4"/>
  <c r="AN82" i="4"/>
  <c r="AM82" i="4"/>
  <c r="V87" i="4"/>
  <c r="V86" i="4"/>
  <c r="V82" i="4"/>
  <c r="V81" i="4"/>
  <c r="V80" i="4"/>
  <c r="V76" i="4"/>
  <c r="V75" i="4"/>
  <c r="V74" i="4"/>
  <c r="V70" i="4"/>
  <c r="V69" i="4"/>
  <c r="V68" i="4"/>
  <c r="V63" i="4"/>
  <c r="V64" i="4"/>
  <c r="V62" i="4"/>
  <c r="AD55" i="6"/>
  <c r="AC55" i="6"/>
  <c r="AB55" i="6"/>
  <c r="AA55" i="6"/>
  <c r="Z55" i="6"/>
  <c r="Y55" i="6"/>
  <c r="X55" i="6"/>
  <c r="W55" i="6"/>
  <c r="V55" i="6"/>
  <c r="AD54" i="6"/>
  <c r="AC54" i="6"/>
  <c r="AB54" i="6"/>
  <c r="AA54" i="6"/>
  <c r="Z54" i="6"/>
  <c r="Y54" i="6"/>
  <c r="X54" i="6"/>
  <c r="W54" i="6"/>
  <c r="V54" i="6"/>
  <c r="M82" i="5"/>
  <c r="L82" i="5"/>
  <c r="J82" i="5"/>
  <c r="I82" i="5"/>
  <c r="H82" i="5"/>
  <c r="G82" i="5"/>
  <c r="F82" i="5"/>
  <c r="E82" i="5"/>
  <c r="D82" i="5"/>
  <c r="C82" i="5"/>
  <c r="B82" i="5"/>
  <c r="M81" i="5"/>
  <c r="L81" i="5"/>
  <c r="K81" i="5"/>
  <c r="J81" i="5"/>
  <c r="I81" i="5"/>
  <c r="H81" i="5"/>
  <c r="G81" i="5"/>
  <c r="F81" i="5"/>
  <c r="E81" i="5"/>
  <c r="D81" i="5"/>
  <c r="C81" i="5"/>
  <c r="B81" i="5"/>
  <c r="S81" i="5"/>
  <c r="P81" i="5"/>
  <c r="AG58" i="5"/>
  <c r="AF58" i="5"/>
  <c r="AE58" i="5"/>
  <c r="AD58" i="5"/>
  <c r="AC58" i="5"/>
  <c r="AB58" i="5"/>
  <c r="AA58" i="5"/>
  <c r="Z58" i="5"/>
  <c r="Y58" i="5"/>
  <c r="X58" i="5"/>
  <c r="W58" i="5"/>
  <c r="V58" i="5"/>
  <c r="AG57" i="5"/>
  <c r="AF57" i="5"/>
  <c r="AE57" i="5"/>
  <c r="AD57" i="5"/>
  <c r="AC57" i="5"/>
  <c r="AB57" i="5"/>
  <c r="AA57" i="5"/>
  <c r="Z57" i="5"/>
  <c r="Y57" i="5"/>
  <c r="X57" i="5"/>
  <c r="W57" i="5"/>
  <c r="V57" i="5"/>
  <c r="AJ82" i="4"/>
  <c r="AI82" i="4"/>
  <c r="AH82" i="4"/>
  <c r="AG82" i="4"/>
  <c r="AF82" i="4"/>
  <c r="AE82" i="4"/>
  <c r="AD82" i="4"/>
  <c r="AC82" i="4"/>
  <c r="AB82" i="4"/>
  <c r="AA82" i="4"/>
  <c r="Z82" i="4"/>
  <c r="Y82" i="4"/>
  <c r="AJ81" i="4"/>
  <c r="AI81" i="4"/>
  <c r="AH81" i="4"/>
  <c r="AG81" i="4"/>
  <c r="AF81" i="4"/>
  <c r="AE81" i="4"/>
  <c r="AD81" i="4"/>
  <c r="AC81" i="4"/>
  <c r="AB81" i="4"/>
  <c r="AA81" i="4"/>
  <c r="Z81" i="4"/>
  <c r="Y81" i="4"/>
  <c r="AJ80" i="4"/>
  <c r="AI80" i="4"/>
  <c r="AH80" i="4"/>
  <c r="AG80" i="4"/>
  <c r="AF80" i="4"/>
  <c r="AE80" i="4"/>
  <c r="AD80" i="4"/>
  <c r="AC80" i="4"/>
  <c r="AB80" i="4"/>
  <c r="AA80" i="4"/>
  <c r="Z80" i="4"/>
  <c r="Y80" i="4"/>
  <c r="S79" i="6"/>
  <c r="S78" i="6"/>
  <c r="J79" i="6"/>
  <c r="I79" i="6"/>
  <c r="H79" i="6"/>
  <c r="G79" i="6"/>
  <c r="F79" i="6"/>
  <c r="E79" i="6"/>
  <c r="D79" i="6"/>
  <c r="C79" i="6"/>
  <c r="B79" i="6"/>
  <c r="J78" i="6"/>
  <c r="I78" i="6"/>
  <c r="H78" i="6"/>
  <c r="R78" i="6" s="1"/>
  <c r="G78" i="6"/>
  <c r="F78" i="6"/>
  <c r="Q78" i="6"/>
  <c r="D78" i="6"/>
  <c r="C78" i="6"/>
  <c r="B78" i="6"/>
  <c r="E80" i="6"/>
  <c r="H80" i="6"/>
  <c r="I80" i="6"/>
  <c r="R67" i="6"/>
  <c r="Q67" i="6"/>
  <c r="P67" i="6"/>
  <c r="R66" i="6"/>
  <c r="Q66" i="6"/>
  <c r="P66" i="6"/>
  <c r="R61" i="6"/>
  <c r="Q61" i="6"/>
  <c r="P61" i="6"/>
  <c r="R60" i="6"/>
  <c r="Q60" i="6"/>
  <c r="P60" i="6"/>
  <c r="R55" i="6"/>
  <c r="Q55" i="6"/>
  <c r="P55" i="6"/>
  <c r="R54" i="6"/>
  <c r="Q54" i="6"/>
  <c r="P54" i="6"/>
  <c r="R49" i="6"/>
  <c r="Q49" i="6"/>
  <c r="P49" i="6"/>
  <c r="R48" i="6"/>
  <c r="Q48" i="6"/>
  <c r="P48" i="6"/>
  <c r="R43" i="6"/>
  <c r="Q43" i="6"/>
  <c r="P43" i="6"/>
  <c r="R42" i="6"/>
  <c r="Q42" i="6"/>
  <c r="P42" i="6"/>
  <c r="R37" i="6"/>
  <c r="Q37" i="6"/>
  <c r="P37" i="6"/>
  <c r="R36" i="6"/>
  <c r="Q36" i="6"/>
  <c r="P36" i="6"/>
  <c r="P82" i="5"/>
  <c r="S64" i="5"/>
  <c r="R64" i="5"/>
  <c r="Q64" i="5"/>
  <c r="P64" i="5"/>
  <c r="S63" i="5"/>
  <c r="R63" i="5"/>
  <c r="Q63" i="5"/>
  <c r="P63" i="5"/>
  <c r="S82" i="5"/>
  <c r="S70" i="5"/>
  <c r="R70" i="5"/>
  <c r="Q70" i="5"/>
  <c r="P70" i="5"/>
  <c r="S69" i="5"/>
  <c r="R69" i="5"/>
  <c r="Q69" i="5"/>
  <c r="P69" i="5"/>
  <c r="S58" i="5"/>
  <c r="R58" i="5"/>
  <c r="Q58" i="5"/>
  <c r="P58" i="5"/>
  <c r="S57" i="5"/>
  <c r="R57" i="5"/>
  <c r="Q57" i="5"/>
  <c r="P57" i="5"/>
  <c r="S52" i="5"/>
  <c r="R52" i="5"/>
  <c r="Q52" i="5"/>
  <c r="P52" i="5"/>
  <c r="S51" i="5"/>
  <c r="R51" i="5"/>
  <c r="Q51" i="5"/>
  <c r="P51" i="5"/>
  <c r="S46" i="5"/>
  <c r="R46" i="5"/>
  <c r="Q46" i="5"/>
  <c r="P46" i="5"/>
  <c r="S45" i="5"/>
  <c r="R45" i="5"/>
  <c r="Q45" i="5"/>
  <c r="P45" i="5"/>
  <c r="S40" i="5"/>
  <c r="R40" i="5"/>
  <c r="Q40" i="5"/>
  <c r="P40" i="5"/>
  <c r="S39" i="5"/>
  <c r="R39" i="5"/>
  <c r="Q39" i="5"/>
  <c r="P39" i="5"/>
  <c r="U82" i="4"/>
  <c r="U76" i="4"/>
  <c r="U70" i="4"/>
  <c r="U64" i="4"/>
  <c r="U87" i="4"/>
  <c r="T87" i="4"/>
  <c r="S87" i="4"/>
  <c r="R87" i="4"/>
  <c r="U86" i="4"/>
  <c r="T86" i="4"/>
  <c r="S86" i="4"/>
  <c r="R86" i="4"/>
  <c r="C104" i="4"/>
  <c r="D104" i="4"/>
  <c r="E104" i="4"/>
  <c r="F104" i="4"/>
  <c r="G104" i="4"/>
  <c r="H104" i="4"/>
  <c r="I104" i="4"/>
  <c r="J104" i="4"/>
  <c r="K104" i="4"/>
  <c r="L104" i="4"/>
  <c r="M104" i="4"/>
  <c r="C105" i="4"/>
  <c r="D105" i="4"/>
  <c r="E105" i="4"/>
  <c r="F105" i="4"/>
  <c r="G105" i="4"/>
  <c r="H105" i="4"/>
  <c r="I105" i="4"/>
  <c r="J105" i="4"/>
  <c r="L105" i="4"/>
  <c r="M105" i="4"/>
  <c r="U105" i="4" s="1"/>
  <c r="B105" i="4"/>
  <c r="B104" i="4"/>
  <c r="U98" i="4"/>
  <c r="T98" i="4"/>
  <c r="S98" i="4"/>
  <c r="R98" i="4"/>
  <c r="U93" i="4"/>
  <c r="T93" i="4"/>
  <c r="S93" i="4"/>
  <c r="R93" i="4"/>
  <c r="U92" i="4"/>
  <c r="T92" i="4"/>
  <c r="S92" i="4"/>
  <c r="R92" i="4"/>
  <c r="T82" i="4"/>
  <c r="S82" i="4"/>
  <c r="R82" i="4"/>
  <c r="U81" i="4"/>
  <c r="T81" i="4"/>
  <c r="S81" i="4"/>
  <c r="R81" i="4"/>
  <c r="U80" i="4"/>
  <c r="T80" i="4"/>
  <c r="S80" i="4"/>
  <c r="R80" i="4"/>
  <c r="T76" i="4"/>
  <c r="S76" i="4"/>
  <c r="R76" i="4"/>
  <c r="U75" i="4"/>
  <c r="T75" i="4"/>
  <c r="S75" i="4"/>
  <c r="R75" i="4"/>
  <c r="U74" i="4"/>
  <c r="T74" i="4"/>
  <c r="S74" i="4"/>
  <c r="R74" i="4"/>
  <c r="T70" i="4"/>
  <c r="S70" i="4"/>
  <c r="R70" i="4"/>
  <c r="U69" i="4"/>
  <c r="T69" i="4"/>
  <c r="S69" i="4"/>
  <c r="R69" i="4"/>
  <c r="U68" i="4"/>
  <c r="T68" i="4"/>
  <c r="S68" i="4"/>
  <c r="R68" i="4"/>
  <c r="T64" i="4"/>
  <c r="S64" i="4"/>
  <c r="R64" i="4"/>
  <c r="U63" i="4"/>
  <c r="T63" i="4"/>
  <c r="S63" i="4"/>
  <c r="R63" i="4"/>
  <c r="U62" i="4"/>
  <c r="T62" i="4"/>
  <c r="S62" i="4"/>
  <c r="R62" i="4"/>
  <c r="W39" i="4"/>
  <c r="W40" i="4"/>
  <c r="W38" i="4"/>
  <c r="W27" i="4"/>
  <c r="W29" i="4"/>
  <c r="W28" i="4"/>
  <c r="W26" i="4"/>
  <c r="W25" i="4"/>
  <c r="W19" i="4"/>
  <c r="W18" i="4"/>
  <c r="W17" i="4"/>
  <c r="W16" i="4"/>
  <c r="W5" i="4"/>
  <c r="W4" i="4"/>
  <c r="W6" i="4"/>
  <c r="W3" i="4"/>
  <c r="AI83" i="2"/>
  <c r="AJ83" i="2"/>
  <c r="AK83" i="2"/>
  <c r="AL83" i="2"/>
  <c r="AM83" i="2"/>
  <c r="AN83" i="2"/>
  <c r="AN81" i="2"/>
  <c r="AO81" i="2"/>
  <c r="AP81" i="2"/>
  <c r="AR81" i="2"/>
  <c r="AN82" i="2"/>
  <c r="AO82" i="2"/>
  <c r="AP82" i="2"/>
  <c r="AQ82" i="2"/>
  <c r="AR82" i="2"/>
  <c r="AS82" i="2"/>
  <c r="AM82" i="2"/>
  <c r="AL82" i="2"/>
  <c r="AK82" i="2"/>
  <c r="AJ82" i="2"/>
  <c r="AI82" i="2"/>
  <c r="AM81" i="2"/>
  <c r="AL81" i="2"/>
  <c r="AK81" i="2"/>
  <c r="AJ81" i="2"/>
  <c r="AI81" i="2"/>
  <c r="AD81" i="2"/>
  <c r="AE81" i="2"/>
  <c r="AF81" i="2"/>
  <c r="AG81" i="2"/>
  <c r="AD82" i="2"/>
  <c r="AE82" i="2"/>
  <c r="AF82" i="2"/>
  <c r="AG82" i="2"/>
  <c r="AC82" i="2"/>
  <c r="AC81" i="2"/>
  <c r="W99" i="1"/>
  <c r="X99" i="1"/>
  <c r="Y99" i="1"/>
  <c r="Z99" i="1"/>
  <c r="AA99" i="1"/>
  <c r="AB99" i="1"/>
  <c r="AC99" i="1"/>
  <c r="AD99" i="1"/>
  <c r="AE99" i="1"/>
  <c r="AF99" i="1"/>
  <c r="AG99" i="1"/>
  <c r="W100" i="1"/>
  <c r="X100" i="1"/>
  <c r="Y100" i="1"/>
  <c r="Z100" i="1"/>
  <c r="AA100" i="1"/>
  <c r="AB100" i="1"/>
  <c r="AC100" i="1"/>
  <c r="AE100" i="1"/>
  <c r="AF100" i="1"/>
  <c r="AG100" i="1"/>
  <c r="W101" i="1"/>
  <c r="X101" i="1"/>
  <c r="Y101" i="1"/>
  <c r="Z101" i="1"/>
  <c r="AA101" i="1"/>
  <c r="AB101" i="1"/>
  <c r="AC101" i="1"/>
  <c r="AD101" i="1"/>
  <c r="AE101" i="1"/>
  <c r="AF101" i="1"/>
  <c r="AG101" i="1"/>
  <c r="V100" i="1"/>
  <c r="V101" i="1"/>
  <c r="V99" i="1"/>
  <c r="R104" i="4" l="1"/>
  <c r="Q79" i="6"/>
  <c r="P78" i="6"/>
  <c r="P79" i="6"/>
  <c r="R79" i="6"/>
  <c r="T105" i="4"/>
  <c r="S105" i="4"/>
  <c r="T104" i="4"/>
  <c r="U104" i="4"/>
  <c r="S104" i="4"/>
  <c r="Q81" i="5"/>
  <c r="R81" i="5"/>
  <c r="Q82" i="5"/>
  <c r="R82" i="5"/>
  <c r="R105" i="4"/>
  <c r="B133" i="1"/>
  <c r="C133" i="1"/>
  <c r="E133" i="1"/>
  <c r="F133" i="1"/>
  <c r="G133" i="1"/>
  <c r="H133" i="1"/>
  <c r="I133" i="1"/>
  <c r="K133" i="1"/>
  <c r="L133" i="1"/>
  <c r="S133" i="1" s="1"/>
  <c r="B134" i="1"/>
  <c r="P134" i="1" s="1"/>
  <c r="E134" i="1"/>
  <c r="F134" i="1"/>
  <c r="G134" i="1"/>
  <c r="H134" i="1"/>
  <c r="R134" i="1" s="1"/>
  <c r="I134" i="1"/>
  <c r="K134" i="1"/>
  <c r="L134" i="1"/>
  <c r="M134" i="1"/>
  <c r="C132" i="1"/>
  <c r="D132" i="1"/>
  <c r="E132" i="1"/>
  <c r="F132" i="1"/>
  <c r="I132" i="1"/>
  <c r="J132" i="1"/>
  <c r="K132" i="1"/>
  <c r="L132" i="1"/>
  <c r="S132" i="1" s="1"/>
  <c r="M132" i="1"/>
  <c r="B132" i="1"/>
  <c r="P132" i="1"/>
  <c r="B126" i="1"/>
  <c r="C126" i="1"/>
  <c r="E126" i="1"/>
  <c r="F126" i="1"/>
  <c r="H126" i="1"/>
  <c r="I126" i="1"/>
  <c r="K126" i="1"/>
  <c r="L126" i="1"/>
  <c r="B127" i="1"/>
  <c r="E127" i="1"/>
  <c r="F127" i="1"/>
  <c r="G127" i="1"/>
  <c r="H127" i="1"/>
  <c r="I127" i="1"/>
  <c r="K127" i="1"/>
  <c r="L127" i="1"/>
  <c r="M127" i="1"/>
  <c r="C125" i="1"/>
  <c r="D125" i="1"/>
  <c r="E125" i="1"/>
  <c r="F125" i="1"/>
  <c r="H125" i="1"/>
  <c r="I125" i="1"/>
  <c r="J125" i="1"/>
  <c r="K125" i="1"/>
  <c r="L125" i="1"/>
  <c r="M125" i="1"/>
  <c r="B125" i="1"/>
  <c r="P127" i="1"/>
  <c r="U93" i="2"/>
  <c r="Z88" i="2"/>
  <c r="Y88" i="2"/>
  <c r="X88" i="2"/>
  <c r="Y87" i="2"/>
  <c r="X87" i="2"/>
  <c r="W87" i="2"/>
  <c r="V88" i="2"/>
  <c r="V87" i="2"/>
  <c r="U88" i="2"/>
  <c r="U87" i="2"/>
  <c r="Z94" i="2"/>
  <c r="Y94" i="2"/>
  <c r="X94" i="2"/>
  <c r="W94" i="2"/>
  <c r="V94" i="2"/>
  <c r="U94" i="2"/>
  <c r="Z93" i="2"/>
  <c r="Y93" i="2"/>
  <c r="X93" i="2"/>
  <c r="W93" i="2"/>
  <c r="V93" i="2"/>
  <c r="W88" i="2"/>
  <c r="Z82" i="2"/>
  <c r="Y82" i="2"/>
  <c r="X82" i="2"/>
  <c r="W82" i="2"/>
  <c r="V82" i="2"/>
  <c r="U82" i="2"/>
  <c r="Z81" i="2"/>
  <c r="Y81" i="2"/>
  <c r="X81" i="2"/>
  <c r="W81" i="2"/>
  <c r="V81" i="2"/>
  <c r="U81" i="2"/>
  <c r="Z76" i="2"/>
  <c r="Y76" i="2"/>
  <c r="X76" i="2"/>
  <c r="W76" i="2"/>
  <c r="V76" i="2"/>
  <c r="U76" i="2"/>
  <c r="Z75" i="2"/>
  <c r="Y75" i="2"/>
  <c r="X75" i="2"/>
  <c r="W75" i="2"/>
  <c r="V75" i="2"/>
  <c r="U75" i="2"/>
  <c r="Z70" i="2"/>
  <c r="Y70" i="2"/>
  <c r="X70" i="2"/>
  <c r="W70" i="2"/>
  <c r="V70" i="2"/>
  <c r="U70" i="2"/>
  <c r="Z69" i="2"/>
  <c r="Y69" i="2"/>
  <c r="X69" i="2"/>
  <c r="W69" i="2"/>
  <c r="V69" i="2"/>
  <c r="U69" i="2"/>
  <c r="W64" i="2"/>
  <c r="X64" i="2"/>
  <c r="Y64" i="2"/>
  <c r="Z64" i="2"/>
  <c r="V64" i="2"/>
  <c r="U64" i="2"/>
  <c r="Z63" i="2"/>
  <c r="Y63" i="2"/>
  <c r="X63" i="2"/>
  <c r="W63" i="2"/>
  <c r="U63" i="2"/>
  <c r="V63" i="2"/>
  <c r="S107" i="1"/>
  <c r="S108" i="1"/>
  <c r="S106" i="1"/>
  <c r="R107" i="1"/>
  <c r="R108" i="1"/>
  <c r="R106" i="1"/>
  <c r="Q107" i="1"/>
  <c r="Q108" i="1"/>
  <c r="Q106" i="1"/>
  <c r="P107" i="1"/>
  <c r="P108" i="1"/>
  <c r="P106" i="1"/>
  <c r="S121" i="1"/>
  <c r="R121" i="1"/>
  <c r="Q121" i="1"/>
  <c r="P121" i="1"/>
  <c r="S120" i="1"/>
  <c r="R120" i="1"/>
  <c r="Q120" i="1"/>
  <c r="P120" i="1"/>
  <c r="S119" i="1"/>
  <c r="R119" i="1"/>
  <c r="Q119" i="1"/>
  <c r="P119" i="1"/>
  <c r="S114" i="1"/>
  <c r="R114" i="1"/>
  <c r="Q114" i="1"/>
  <c r="P114" i="1"/>
  <c r="S113" i="1"/>
  <c r="R113" i="1"/>
  <c r="Q113" i="1"/>
  <c r="P113" i="1"/>
  <c r="S112" i="1"/>
  <c r="R112" i="1"/>
  <c r="Q112" i="1"/>
  <c r="P112" i="1"/>
  <c r="S101" i="1"/>
  <c r="R101" i="1"/>
  <c r="Q101" i="1"/>
  <c r="P101" i="1"/>
  <c r="S100" i="1"/>
  <c r="R100" i="1"/>
  <c r="Q100" i="1"/>
  <c r="P100" i="1"/>
  <c r="S99" i="1"/>
  <c r="R99" i="1"/>
  <c r="Q99" i="1"/>
  <c r="P99" i="1"/>
  <c r="S94" i="1"/>
  <c r="R94" i="1"/>
  <c r="Q94" i="1"/>
  <c r="P94" i="1"/>
  <c r="S93" i="1"/>
  <c r="R93" i="1"/>
  <c r="Q93" i="1"/>
  <c r="P93" i="1"/>
  <c r="S92" i="1"/>
  <c r="R92" i="1"/>
  <c r="Q92" i="1"/>
  <c r="P92" i="1"/>
  <c r="S87" i="1"/>
  <c r="R87" i="1"/>
  <c r="Q87" i="1"/>
  <c r="P87" i="1"/>
  <c r="S86" i="1"/>
  <c r="R86" i="1"/>
  <c r="Q86" i="1"/>
  <c r="P86" i="1"/>
  <c r="S85" i="1"/>
  <c r="R85" i="1"/>
  <c r="Q85" i="1"/>
  <c r="P85" i="1"/>
  <c r="Q79" i="1"/>
  <c r="R79" i="1"/>
  <c r="S79" i="1"/>
  <c r="Q80" i="1"/>
  <c r="R80" i="1"/>
  <c r="S80" i="1"/>
  <c r="S78" i="1"/>
  <c r="R78" i="1"/>
  <c r="Q78" i="1"/>
  <c r="P79" i="1"/>
  <c r="P80" i="1"/>
  <c r="P78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Z55" i="1"/>
  <c r="Y55" i="1"/>
  <c r="W55" i="1"/>
  <c r="Z52" i="1"/>
  <c r="Y52" i="1"/>
  <c r="W52" i="1"/>
  <c r="Z50" i="1"/>
  <c r="Y50" i="1"/>
  <c r="W50" i="1"/>
  <c r="Z49" i="1"/>
  <c r="Y49" i="1"/>
  <c r="W49" i="1"/>
  <c r="Z48" i="1"/>
  <c r="Y48" i="1"/>
  <c r="W48" i="1"/>
  <c r="Z46" i="1"/>
  <c r="Y46" i="1"/>
  <c r="W46" i="1"/>
  <c r="Z45" i="1"/>
  <c r="Y45" i="1"/>
  <c r="W45" i="1"/>
  <c r="Z41" i="1"/>
  <c r="Y41" i="1"/>
  <c r="W41" i="1"/>
  <c r="Z37" i="1"/>
  <c r="Y37" i="1"/>
  <c r="W37" i="1"/>
  <c r="Z36" i="1"/>
  <c r="Y36" i="1"/>
  <c r="W36" i="1"/>
  <c r="Z34" i="1"/>
  <c r="Y34" i="1"/>
  <c r="W34" i="1"/>
  <c r="Z33" i="1"/>
  <c r="Y33" i="1"/>
  <c r="W33" i="1"/>
  <c r="Z31" i="1"/>
  <c r="Y31" i="1"/>
  <c r="W31" i="1"/>
  <c r="Z29" i="1"/>
  <c r="Y29" i="1"/>
  <c r="W29" i="1"/>
  <c r="Z27" i="1"/>
  <c r="Y27" i="1"/>
  <c r="W27" i="1"/>
  <c r="Z26" i="1"/>
  <c r="Y26" i="1"/>
  <c r="W26" i="1"/>
  <c r="Z24" i="1"/>
  <c r="Y24" i="1"/>
  <c r="W24" i="1"/>
  <c r="Z22" i="1"/>
  <c r="Y22" i="1"/>
  <c r="W22" i="1"/>
  <c r="W10" i="1"/>
  <c r="Y10" i="1"/>
  <c r="Z15" i="1"/>
  <c r="Y16" i="1"/>
  <c r="W16" i="1"/>
  <c r="Y15" i="1"/>
  <c r="W15" i="1"/>
  <c r="Y12" i="1"/>
  <c r="W12" i="1"/>
  <c r="Y8" i="1"/>
  <c r="W8" i="1"/>
  <c r="Y7" i="1"/>
  <c r="W7" i="1"/>
  <c r="Z3" i="1"/>
  <c r="Y4" i="1"/>
  <c r="W4" i="1"/>
  <c r="S126" i="1" l="1"/>
  <c r="Q134" i="1"/>
  <c r="P126" i="1"/>
  <c r="Q125" i="1"/>
  <c r="S125" i="1"/>
  <c r="R125" i="1"/>
  <c r="P125" i="1"/>
  <c r="S127" i="1"/>
  <c r="Q133" i="1"/>
  <c r="Q132" i="1"/>
  <c r="S134" i="1"/>
  <c r="R133" i="1"/>
  <c r="P133" i="1"/>
  <c r="R132" i="1"/>
  <c r="Q126" i="1"/>
  <c r="Q127" i="1"/>
  <c r="R126" i="1"/>
  <c r="R127" i="1"/>
</calcChain>
</file>

<file path=xl/sharedStrings.xml><?xml version="1.0" encoding="utf-8"?>
<sst xmlns="http://schemas.openxmlformats.org/spreadsheetml/2006/main" count="2081" uniqueCount="182">
  <si>
    <t>Average</t>
  </si>
  <si>
    <t>Trans1</t>
  </si>
  <si>
    <t>Acute</t>
  </si>
  <si>
    <t>21-Feb-2022_2</t>
  </si>
  <si>
    <t>LV8-WT</t>
  </si>
  <si>
    <t>CTL--&gt;GZ</t>
  </si>
  <si>
    <t>0-30</t>
  </si>
  <si>
    <t>NaN</t>
  </si>
  <si>
    <t>GZ</t>
  </si>
  <si>
    <t>CTL</t>
  </si>
  <si>
    <t>LV8-E14</t>
  </si>
  <si>
    <t xml:space="preserve">                                                                                                                                                                 </t>
  </si>
  <si>
    <t>error</t>
  </si>
  <si>
    <t>22-Feb-2022_1</t>
  </si>
  <si>
    <t>22-Feb-2022_2</t>
  </si>
  <si>
    <t>25-Feb-2022_1</t>
  </si>
  <si>
    <t>LV8-P301L</t>
  </si>
  <si>
    <t>25-Feb-2022_2</t>
  </si>
  <si>
    <t>LV8-GH</t>
  </si>
  <si>
    <t>Result</t>
  </si>
  <si>
    <t>Culture-batch code</t>
  </si>
  <si>
    <t>Post-hoc notes</t>
  </si>
  <si>
    <t>Directory</t>
  </si>
  <si>
    <t>Age at culture</t>
  </si>
  <si>
    <t>DIV</t>
  </si>
  <si>
    <t>Cell number</t>
  </si>
  <si>
    <t>Treatment_code</t>
  </si>
  <si>
    <t>Treatment_name</t>
  </si>
  <si>
    <t>Exposure_time</t>
  </si>
  <si>
    <t>Vm_break-in</t>
  </si>
  <si>
    <t>Vm_5_min</t>
  </si>
  <si>
    <t>%_Change_Vm</t>
  </si>
  <si>
    <t>Run_Restest</t>
  </si>
  <si>
    <t>Run_Family_currents</t>
  </si>
  <si>
    <t>Leak</t>
  </si>
  <si>
    <t>Ri</t>
  </si>
  <si>
    <t>Rs</t>
  </si>
  <si>
    <t>Include</t>
  </si>
  <si>
    <t>Rheobase</t>
  </si>
  <si>
    <t>No_AP_ctl</t>
  </si>
  <si>
    <t>No_AP_2</t>
  </si>
  <si>
    <t>%change_in_AP</t>
  </si>
  <si>
    <t>No_spikes_rheobase</t>
  </si>
  <si>
    <t>Frequency (Hz) CTL</t>
  </si>
  <si>
    <t>WT</t>
  </si>
  <si>
    <t>E14</t>
  </si>
  <si>
    <t>N1</t>
  </si>
  <si>
    <t>N2</t>
  </si>
  <si>
    <t>N3</t>
  </si>
  <si>
    <t>P301L</t>
  </si>
  <si>
    <t>leak currents</t>
  </si>
  <si>
    <t>RI</t>
  </si>
  <si>
    <t>RS</t>
  </si>
  <si>
    <t>RMP</t>
  </si>
  <si>
    <t>No AP</t>
  </si>
  <si>
    <t>No AP@CTL</t>
  </si>
  <si>
    <t>No AP@GZ</t>
  </si>
  <si>
    <t>Frequency " CTL</t>
  </si>
  <si>
    <t>Trans2</t>
  </si>
  <si>
    <t xml:space="preserve">Acute </t>
  </si>
  <si>
    <t>10-Mar-2022_1</t>
  </si>
  <si>
    <t>10-Mar-2022_2</t>
  </si>
  <si>
    <t>11-Mar-2022_1</t>
  </si>
  <si>
    <t>Untransduced</t>
  </si>
  <si>
    <t>D6</t>
  </si>
  <si>
    <t>22-Mar-2022_2</t>
  </si>
  <si>
    <t>22-Mar-2022_3</t>
  </si>
  <si>
    <t>22-Mar-2022_4</t>
  </si>
  <si>
    <t>24-Mar-2022_1</t>
  </si>
  <si>
    <t>24-Mar-2022_2</t>
  </si>
  <si>
    <t>24-Mar-2022_3</t>
  </si>
  <si>
    <t>25-Mar-2022_1</t>
  </si>
  <si>
    <t>LV8-p301L</t>
  </si>
  <si>
    <t>LV9-E4</t>
  </si>
  <si>
    <t>01-Jun-2022_1</t>
  </si>
  <si>
    <t>UT</t>
  </si>
  <si>
    <t>02-Jun-2022_1</t>
  </si>
  <si>
    <t>LV9-WT</t>
  </si>
  <si>
    <t>LV9-E14</t>
  </si>
  <si>
    <t>03-Jun-2022_1</t>
  </si>
  <si>
    <t>LV9-P301L</t>
  </si>
  <si>
    <t>N4</t>
  </si>
  <si>
    <t>n2</t>
  </si>
  <si>
    <t>6hrs</t>
  </si>
  <si>
    <t>16-Jun-2022_1</t>
  </si>
  <si>
    <t>CTL-6</t>
  </si>
  <si>
    <t>GZ-6</t>
  </si>
  <si>
    <t>LV9-IL6GH</t>
  </si>
  <si>
    <t>17-Jun-2022_1</t>
  </si>
  <si>
    <t>N1-Ctl</t>
  </si>
  <si>
    <t>N1-GZ</t>
  </si>
  <si>
    <t>22-Jun-2022_1</t>
  </si>
  <si>
    <t>LV10-WT</t>
  </si>
  <si>
    <t>LV10-E14</t>
  </si>
  <si>
    <t>23-Jun-2022_1</t>
  </si>
  <si>
    <t>LV10-P301L</t>
  </si>
  <si>
    <t>24-Jun-2022_1</t>
  </si>
  <si>
    <t>N2-Ctl</t>
  </si>
  <si>
    <t>N2-GZ</t>
  </si>
  <si>
    <t>29-Jun-2022_1</t>
  </si>
  <si>
    <t>30-Jun-2022_1</t>
  </si>
  <si>
    <t>30-Jun-2022_2</t>
  </si>
  <si>
    <t>N3-Ctl</t>
  </si>
  <si>
    <t>N3-GZ</t>
  </si>
  <si>
    <t>not great bactch</t>
  </si>
  <si>
    <t>Frequency " GZ</t>
  </si>
  <si>
    <t>RMP -12.5</t>
  </si>
  <si>
    <t>LJP modified</t>
  </si>
  <si>
    <t>RMP -12.5mV</t>
  </si>
  <si>
    <t>A1</t>
  </si>
  <si>
    <t xml:space="preserve">acute </t>
  </si>
  <si>
    <t>15-Jul-2021_1</t>
  </si>
  <si>
    <t>E15</t>
  </si>
  <si>
    <t>CTL--&gt;Gz</t>
  </si>
  <si>
    <t>CTL--&gt;KCl</t>
  </si>
  <si>
    <t>KCl</t>
  </si>
  <si>
    <t>57.6617.361382</t>
  </si>
  <si>
    <t>Ctl</t>
  </si>
  <si>
    <t>No AP@GZ separate cells</t>
  </si>
  <si>
    <t>J1</t>
  </si>
  <si>
    <t>30-Jun-2021_2</t>
  </si>
  <si>
    <t>C2</t>
  </si>
  <si>
    <t>C3</t>
  </si>
  <si>
    <t>C5</t>
  </si>
  <si>
    <t>C9</t>
  </si>
  <si>
    <t>C4</t>
  </si>
  <si>
    <t>C7</t>
  </si>
  <si>
    <t>C8</t>
  </si>
  <si>
    <t>C10</t>
  </si>
  <si>
    <t>A2</t>
  </si>
  <si>
    <t>27-Jul-2021_1</t>
  </si>
  <si>
    <t>N/A</t>
  </si>
  <si>
    <t>C6</t>
  </si>
  <si>
    <t>28-Jul-2021_1</t>
  </si>
  <si>
    <t>C11</t>
  </si>
  <si>
    <t>C12</t>
  </si>
  <si>
    <t>C13</t>
  </si>
  <si>
    <t>C14</t>
  </si>
  <si>
    <t>C15</t>
  </si>
  <si>
    <t>C16</t>
  </si>
  <si>
    <t>C17</t>
  </si>
  <si>
    <t>C19</t>
  </si>
  <si>
    <t>No AP CTL--&gt;GZ</t>
  </si>
  <si>
    <t>A3</t>
  </si>
  <si>
    <t>05-Aug-2021_1</t>
  </si>
  <si>
    <t>06-Aug-2021_1</t>
  </si>
  <si>
    <t>06-Aug-2021_2</t>
  </si>
  <si>
    <t>A4</t>
  </si>
  <si>
    <t>Chronic</t>
  </si>
  <si>
    <t>18-Aug-2021_1</t>
  </si>
  <si>
    <t>GZ-16</t>
  </si>
  <si>
    <t>16hrs</t>
  </si>
  <si>
    <t>18-Aug-2021_2</t>
  </si>
  <si>
    <t>C18</t>
  </si>
  <si>
    <t>19-Aug-2021_1</t>
  </si>
  <si>
    <t>CTL-16</t>
  </si>
  <si>
    <t>A5</t>
  </si>
  <si>
    <t>26-Aug-2021_1</t>
  </si>
  <si>
    <t>26-Aug-2021_2</t>
  </si>
  <si>
    <t>27-Aug-2021_1</t>
  </si>
  <si>
    <t>B5</t>
  </si>
  <si>
    <t>27-Jan-2022_1</t>
  </si>
  <si>
    <t>E19</t>
  </si>
  <si>
    <t>n/a</t>
  </si>
  <si>
    <t>03-Jun-2022_2</t>
  </si>
  <si>
    <t>lv9-e4</t>
  </si>
  <si>
    <t>B1</t>
  </si>
  <si>
    <t>10-Nov-2021_1</t>
  </si>
  <si>
    <t>10-Nov-2021_2</t>
  </si>
  <si>
    <t>12-Nov-2021_1</t>
  </si>
  <si>
    <t>HW-1</t>
  </si>
  <si>
    <t>10-Nov-2021_HW</t>
  </si>
  <si>
    <t>Control</t>
  </si>
  <si>
    <t>No Mg +Gz 3µM</t>
  </si>
  <si>
    <t xml:space="preserve">Frequency </t>
  </si>
  <si>
    <t>leak currents AT -70mV</t>
  </si>
  <si>
    <t>Average-RMP(LJP adjusted)</t>
  </si>
  <si>
    <t>UnTransduced</t>
  </si>
  <si>
    <t>Average RMP LJP adjusted</t>
  </si>
  <si>
    <t>N1-CTL</t>
  </si>
  <si>
    <t>N2-CTL</t>
  </si>
  <si>
    <t>N3-CTL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</si>
</sst>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2"/>
      <color theme="9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8" borderId="0" applyNumberFormat="0" applyBorder="0" applyAlignment="0" applyProtection="0"/>
  </cellStyleXfs>
  <cellXfs count="270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4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0" fillId="0" borderId="11" xfId="0" applyBorder="1" applyAlignment="1">
      <alignment horizontal="center" vertical="center"/>
    </xf>
    <xf numFmtId="0" fontId="0" fillId="0" borderId="9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1" fontId="0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8" fillId="0" borderId="0" xfId="0" applyFont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Border="1"/>
    <xf numFmtId="0" fontId="0" fillId="0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12" xfId="0" applyFont="1" applyFill="1" applyBorder="1"/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/>
    <xf numFmtId="0" fontId="0" fillId="0" borderId="13" xfId="0" applyFont="1" applyFill="1" applyBorder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5" fontId="0" fillId="0" borderId="2" xfId="0" applyNumberFormat="1" applyBorder="1" applyAlignment="1">
      <alignment horizontal="center" vertical="center"/>
    </xf>
    <xf numFmtId="0" fontId="1" fillId="0" borderId="12" xfId="0" applyFont="1" applyBorder="1"/>
    <xf numFmtId="0" fontId="1" fillId="0" borderId="0" xfId="0" applyFont="1"/>
    <xf numFmtId="0" fontId="1" fillId="0" borderId="13" xfId="0" applyFont="1" applyBorder="1"/>
    <xf numFmtId="0" fontId="3" fillId="0" borderId="0" xfId="0" applyFont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3" xfId="0" applyBorder="1"/>
    <xf numFmtId="0" fontId="3" fillId="0" borderId="1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4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11" fontId="0" fillId="0" borderId="0" xfId="0" applyNumberFormat="1" applyFill="1" applyBorder="1" applyAlignment="1">
      <alignment horizontal="center" vertical="center"/>
    </xf>
    <xf numFmtId="11" fontId="8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7" xfId="0" applyBorder="1"/>
    <xf numFmtId="0" fontId="1" fillId="0" borderId="4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/>
    <xf numFmtId="0" fontId="1" fillId="0" borderId="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3" fillId="0" borderId="12" xfId="0" applyFont="1" applyFill="1" applyBorder="1"/>
    <xf numFmtId="0" fontId="3" fillId="4" borderId="12" xfId="0" applyFont="1" applyFill="1" applyBorder="1" applyAlignment="1">
      <alignment horizontal="center" vertical="center"/>
    </xf>
    <xf numFmtId="11" fontId="3" fillId="0" borderId="12" xfId="0" applyNumberFormat="1" applyFont="1" applyFill="1" applyBorder="1" applyAlignment="1">
      <alignment horizontal="center" vertical="center"/>
    </xf>
    <xf numFmtId="11" fontId="3" fillId="0" borderId="12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/>
    <xf numFmtId="0" fontId="0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12" fillId="0" borderId="9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9" xfId="0" applyFill="1" applyBorder="1"/>
    <xf numFmtId="0" fontId="0" fillId="9" borderId="12" xfId="0" applyFont="1" applyFill="1" applyBorder="1" applyAlignment="1">
      <alignment horizontal="center" vertical="center"/>
    </xf>
    <xf numFmtId="0" fontId="0" fillId="5" borderId="12" xfId="0" applyFont="1" applyFill="1" applyBorder="1"/>
    <xf numFmtId="0" fontId="12" fillId="5" borderId="12" xfId="0" applyFont="1" applyFill="1" applyBorder="1"/>
    <xf numFmtId="0" fontId="0" fillId="5" borderId="12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2" xfId="0" applyFont="1" applyFill="1" applyBorder="1"/>
    <xf numFmtId="0" fontId="0" fillId="9" borderId="0" xfId="0" applyFont="1" applyFill="1" applyBorder="1"/>
    <xf numFmtId="0" fontId="3" fillId="9" borderId="0" xfId="0" applyFont="1" applyFill="1" applyBorder="1"/>
    <xf numFmtId="0" fontId="3" fillId="9" borderId="12" xfId="0" applyFont="1" applyFill="1" applyBorder="1"/>
    <xf numFmtId="0" fontId="3" fillId="9" borderId="12" xfId="0" applyFont="1" applyFill="1" applyBorder="1" applyAlignment="1">
      <alignment horizontal="center" vertical="center"/>
    </xf>
    <xf numFmtId="0" fontId="0" fillId="9" borderId="12" xfId="0" applyFont="1" applyFill="1" applyBorder="1"/>
    <xf numFmtId="0" fontId="0" fillId="9" borderId="0" xfId="0" applyFill="1" applyBorder="1"/>
    <xf numFmtId="0" fontId="3" fillId="9" borderId="0" xfId="0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0" fontId="0" fillId="9" borderId="0" xfId="0" applyFont="1" applyFill="1" applyBorder="1" applyAlignment="1"/>
    <xf numFmtId="0" fontId="0" fillId="9" borderId="0" xfId="0" applyFill="1" applyBorder="1" applyAlignment="1"/>
    <xf numFmtId="0" fontId="0" fillId="9" borderId="0" xfId="0" applyFill="1" applyBorder="1" applyAlignment="1">
      <alignment vertical="center"/>
    </xf>
    <xf numFmtId="0" fontId="0" fillId="0" borderId="0" xfId="0" applyBorder="1" applyAlignment="1"/>
    <xf numFmtId="0" fontId="0" fillId="0" borderId="16" xfId="0" applyBorder="1" applyAlignment="1"/>
    <xf numFmtId="0" fontId="0" fillId="0" borderId="18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1" fontId="0" fillId="0" borderId="0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7" xfId="0" applyFont="1" applyFill="1" applyBorder="1"/>
    <xf numFmtId="0" fontId="0" fillId="0" borderId="7" xfId="0" applyFill="1" applyBorder="1"/>
    <xf numFmtId="0" fontId="0" fillId="0" borderId="11" xfId="0" applyFill="1" applyBorder="1"/>
    <xf numFmtId="0" fontId="1" fillId="0" borderId="2" xfId="1" applyFont="1" applyFill="1" applyBorder="1" applyAlignment="1">
      <alignment horizontal="center" vertical="center"/>
    </xf>
    <xf numFmtId="11" fontId="0" fillId="0" borderId="9" xfId="0" applyNumberForma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0" fillId="9" borderId="0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7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0" fillId="7" borderId="13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3" fillId="7" borderId="14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0" fillId="7" borderId="12" xfId="0" applyFont="1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5" borderId="12" xfId="0" applyFont="1" applyFill="1" applyBorder="1" applyAlignment="1">
      <alignment horizontal="center"/>
    </xf>
    <xf numFmtId="0" fontId="0" fillId="6" borderId="12" xfId="0" applyFont="1" applyFill="1" applyBorder="1" applyAlignment="1">
      <alignment horizontal="center"/>
    </xf>
    <xf numFmtId="0" fontId="0" fillId="6" borderId="13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3" xfId="0" applyFont="1" applyFill="1" applyBorder="1" applyAlignment="1">
      <alignment horizontal="center"/>
    </xf>
    <xf numFmtId="0" fontId="0" fillId="5" borderId="14" xfId="0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2">
    <cellStyle name="Bad" xfId="1" builtinId="27"/>
    <cellStyle name="Normal" xfId="0" builtinId="0"/>
  </cellStyles>
  <dxfs count="454"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rgb="FF00B050"/>
      </font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9EB6C-DA67-2B4A-9D62-797FE9FD1DE5}">
  <dimension ref="A1:AP114"/>
  <sheetViews>
    <sheetView topLeftCell="B59" workbookViewId="0">
      <selection activeCell="R74" sqref="R74:U75"/>
    </sheetView>
  </sheetViews>
  <sheetFormatPr baseColWidth="10" defaultRowHeight="16" x14ac:dyDescent="0.2"/>
  <cols>
    <col min="4" max="4" width="12.5" customWidth="1"/>
  </cols>
  <sheetData>
    <row r="1" spans="1:26" s="115" customFormat="1" ht="35" customHeight="1" thickBot="1" x14ac:dyDescent="0.25">
      <c r="A1" s="108" t="s">
        <v>19</v>
      </c>
      <c r="B1" s="108" t="s">
        <v>20</v>
      </c>
      <c r="C1" s="109" t="s">
        <v>21</v>
      </c>
      <c r="D1" s="109" t="s">
        <v>22</v>
      </c>
      <c r="E1" s="109" t="s">
        <v>23</v>
      </c>
      <c r="F1" s="110" t="s">
        <v>24</v>
      </c>
      <c r="G1" s="109" t="s">
        <v>25</v>
      </c>
      <c r="H1" s="111" t="s">
        <v>26</v>
      </c>
      <c r="I1" s="109" t="s">
        <v>27</v>
      </c>
      <c r="J1" s="109" t="s">
        <v>28</v>
      </c>
      <c r="K1" s="109" t="s">
        <v>29</v>
      </c>
      <c r="L1" s="109" t="s">
        <v>30</v>
      </c>
      <c r="M1" s="109" t="s">
        <v>31</v>
      </c>
      <c r="N1" s="109" t="s">
        <v>32</v>
      </c>
      <c r="O1" s="109" t="s">
        <v>33</v>
      </c>
      <c r="P1" s="109" t="s">
        <v>34</v>
      </c>
      <c r="Q1" s="109" t="s">
        <v>35</v>
      </c>
      <c r="R1" s="109" t="s">
        <v>36</v>
      </c>
      <c r="S1" s="109" t="s">
        <v>37</v>
      </c>
      <c r="T1" s="101" t="s">
        <v>38</v>
      </c>
      <c r="U1" s="112" t="s">
        <v>39</v>
      </c>
      <c r="V1" s="113" t="s">
        <v>40</v>
      </c>
      <c r="W1" s="113" t="s">
        <v>41</v>
      </c>
      <c r="X1" s="114"/>
      <c r="Y1" s="114"/>
      <c r="Z1" s="114"/>
    </row>
    <row r="2" spans="1:26" s="115" customFormat="1" x14ac:dyDescent="0.2">
      <c r="A2" s="1">
        <v>57</v>
      </c>
      <c r="B2" s="3" t="s">
        <v>109</v>
      </c>
      <c r="C2" s="3" t="s">
        <v>110</v>
      </c>
      <c r="D2" s="3" t="s">
        <v>111</v>
      </c>
      <c r="E2" s="3" t="s">
        <v>112</v>
      </c>
      <c r="F2" s="3">
        <v>13</v>
      </c>
      <c r="G2" s="3">
        <v>1</v>
      </c>
      <c r="H2" s="93">
        <v>1</v>
      </c>
      <c r="I2" s="93" t="s">
        <v>9</v>
      </c>
      <c r="J2" s="3" t="s">
        <v>6</v>
      </c>
      <c r="K2" s="93">
        <v>-55.6</v>
      </c>
      <c r="L2" s="93"/>
      <c r="M2" s="93"/>
      <c r="N2" s="3">
        <v>1</v>
      </c>
      <c r="O2" s="94">
        <v>3</v>
      </c>
      <c r="P2" s="93">
        <v>-91.623599999999996</v>
      </c>
      <c r="Q2" s="93">
        <v>307.03309999999999</v>
      </c>
      <c r="R2" s="93">
        <v>67.110100000000003</v>
      </c>
      <c r="S2" s="93">
        <v>1</v>
      </c>
      <c r="T2" s="93">
        <v>175</v>
      </c>
      <c r="U2" s="93"/>
      <c r="V2" s="93"/>
      <c r="W2" s="173"/>
      <c r="X2" s="9"/>
      <c r="Y2" s="9"/>
      <c r="Z2" s="9"/>
    </row>
    <row r="3" spans="1:26" s="115" customFormat="1" x14ac:dyDescent="0.2">
      <c r="A3" s="103">
        <v>58</v>
      </c>
      <c r="B3" s="91" t="s">
        <v>109</v>
      </c>
      <c r="C3" s="91" t="s">
        <v>110</v>
      </c>
      <c r="D3" s="91" t="s">
        <v>111</v>
      </c>
      <c r="E3" s="91" t="s">
        <v>112</v>
      </c>
      <c r="F3" s="91">
        <v>13</v>
      </c>
      <c r="G3" s="91">
        <v>2</v>
      </c>
      <c r="H3" s="91">
        <v>1</v>
      </c>
      <c r="I3" s="91" t="s">
        <v>113</v>
      </c>
      <c r="J3" s="91" t="s">
        <v>6</v>
      </c>
      <c r="K3" s="91">
        <v>-53.3</v>
      </c>
      <c r="L3" s="91"/>
      <c r="M3" s="91"/>
      <c r="N3" s="91">
        <v>4</v>
      </c>
      <c r="O3" s="107">
        <v>5</v>
      </c>
      <c r="P3" s="91">
        <v>-105.9819</v>
      </c>
      <c r="Q3" s="91">
        <v>151.57239999999999</v>
      </c>
      <c r="R3" s="91">
        <v>61.125500000000002</v>
      </c>
      <c r="S3" s="91">
        <v>1</v>
      </c>
      <c r="T3" s="91">
        <v>50</v>
      </c>
      <c r="U3" s="91">
        <v>37</v>
      </c>
      <c r="V3" s="91">
        <v>770</v>
      </c>
      <c r="W3" s="105">
        <f>((V3-U3)/U3)*100</f>
        <v>1981.081081081081</v>
      </c>
      <c r="X3" s="9"/>
      <c r="Y3" s="9"/>
      <c r="Z3" s="9"/>
    </row>
    <row r="4" spans="1:26" s="115" customFormat="1" x14ac:dyDescent="0.2">
      <c r="A4" s="103">
        <v>66</v>
      </c>
      <c r="B4" s="91" t="s">
        <v>109</v>
      </c>
      <c r="C4" s="91" t="s">
        <v>110</v>
      </c>
      <c r="D4" s="91" t="s">
        <v>111</v>
      </c>
      <c r="E4" s="91" t="s">
        <v>112</v>
      </c>
      <c r="F4" s="91">
        <v>13</v>
      </c>
      <c r="G4" s="91">
        <v>10</v>
      </c>
      <c r="H4" s="91">
        <v>1</v>
      </c>
      <c r="I4" s="91" t="s">
        <v>5</v>
      </c>
      <c r="J4" s="91" t="s">
        <v>6</v>
      </c>
      <c r="K4" s="91">
        <v>-53.3</v>
      </c>
      <c r="L4" s="91">
        <v>-55.9</v>
      </c>
      <c r="M4" s="91"/>
      <c r="N4" s="91">
        <v>21</v>
      </c>
      <c r="O4" s="107">
        <v>22</v>
      </c>
      <c r="P4" s="91">
        <v>-60.702800000000003</v>
      </c>
      <c r="Q4" s="91">
        <v>107.0818</v>
      </c>
      <c r="R4" s="91">
        <v>27.3919</v>
      </c>
      <c r="S4" s="91">
        <v>1</v>
      </c>
      <c r="T4" s="91">
        <v>50</v>
      </c>
      <c r="U4" s="91">
        <v>117</v>
      </c>
      <c r="V4" s="91">
        <v>565</v>
      </c>
      <c r="W4" s="105">
        <f>((V4-U4)/U4)*100</f>
        <v>382.90598290598291</v>
      </c>
      <c r="X4" s="9"/>
      <c r="Y4" s="9"/>
      <c r="Z4" s="9"/>
    </row>
    <row r="5" spans="1:26" s="115" customFormat="1" x14ac:dyDescent="0.2">
      <c r="A5" s="103">
        <v>69</v>
      </c>
      <c r="B5" s="91" t="s">
        <v>109</v>
      </c>
      <c r="C5" s="91" t="s">
        <v>110</v>
      </c>
      <c r="D5" s="91" t="s">
        <v>111</v>
      </c>
      <c r="E5" s="91" t="s">
        <v>112</v>
      </c>
      <c r="F5" s="91">
        <v>13</v>
      </c>
      <c r="G5" s="91">
        <v>13</v>
      </c>
      <c r="H5" s="91">
        <v>1</v>
      </c>
      <c r="I5" s="91" t="s">
        <v>5</v>
      </c>
      <c r="J5" s="91" t="s">
        <v>6</v>
      </c>
      <c r="K5" s="91">
        <v>-60</v>
      </c>
      <c r="L5" s="91"/>
      <c r="M5" s="91"/>
      <c r="N5" s="91">
        <v>27</v>
      </c>
      <c r="O5" s="107">
        <v>28</v>
      </c>
      <c r="P5" s="91">
        <v>-24.887499999999999</v>
      </c>
      <c r="Q5" s="91">
        <v>150.47999999999999</v>
      </c>
      <c r="R5" s="91">
        <v>46.350499999999997</v>
      </c>
      <c r="S5" s="91">
        <v>1</v>
      </c>
      <c r="T5" s="91">
        <v>200</v>
      </c>
      <c r="U5" s="91">
        <v>8</v>
      </c>
      <c r="V5" s="91">
        <v>398</v>
      </c>
      <c r="W5" s="105">
        <f>((V5-U5)/U5)*100</f>
        <v>4875</v>
      </c>
      <c r="X5" s="9"/>
      <c r="Y5" s="9"/>
      <c r="Z5" s="9"/>
    </row>
    <row r="6" spans="1:26" s="115" customFormat="1" x14ac:dyDescent="0.2">
      <c r="A6" s="11">
        <v>60</v>
      </c>
      <c r="B6" s="8" t="s">
        <v>109</v>
      </c>
      <c r="C6" s="8" t="s">
        <v>110</v>
      </c>
      <c r="D6" s="8" t="s">
        <v>111</v>
      </c>
      <c r="E6" s="8" t="s">
        <v>112</v>
      </c>
      <c r="F6" s="8">
        <v>13</v>
      </c>
      <c r="G6" s="8">
        <v>4</v>
      </c>
      <c r="H6" s="52">
        <v>1</v>
      </c>
      <c r="I6" s="52" t="s">
        <v>114</v>
      </c>
      <c r="J6" s="8" t="s">
        <v>6</v>
      </c>
      <c r="K6" s="52">
        <v>-62.2</v>
      </c>
      <c r="L6" s="52"/>
      <c r="M6" s="52"/>
      <c r="N6" s="8">
        <v>8</v>
      </c>
      <c r="O6" s="85">
        <v>9</v>
      </c>
      <c r="P6" s="52">
        <v>-11.455</v>
      </c>
      <c r="Q6" s="52">
        <v>314.9074</v>
      </c>
      <c r="R6" s="52">
        <v>57.668199999999999</v>
      </c>
      <c r="S6" s="8">
        <v>1</v>
      </c>
      <c r="T6" s="52">
        <v>175</v>
      </c>
      <c r="U6" s="52">
        <v>2</v>
      </c>
      <c r="V6" s="52">
        <v>0</v>
      </c>
      <c r="W6" s="171">
        <f>((V6-U6)/U6)*100</f>
        <v>-100</v>
      </c>
      <c r="X6" s="9"/>
      <c r="Y6" s="9"/>
      <c r="Z6" s="9"/>
    </row>
    <row r="7" spans="1:26" s="115" customFormat="1" x14ac:dyDescent="0.2">
      <c r="A7" s="11">
        <v>63</v>
      </c>
      <c r="B7" s="8" t="s">
        <v>109</v>
      </c>
      <c r="C7" s="8" t="s">
        <v>110</v>
      </c>
      <c r="D7" s="8" t="s">
        <v>111</v>
      </c>
      <c r="E7" s="8" t="s">
        <v>112</v>
      </c>
      <c r="F7" s="8">
        <v>13</v>
      </c>
      <c r="G7" s="8">
        <v>7</v>
      </c>
      <c r="H7" s="52">
        <v>1</v>
      </c>
      <c r="I7" s="8" t="s">
        <v>114</v>
      </c>
      <c r="J7" s="8" t="s">
        <v>6</v>
      </c>
      <c r="K7" s="52">
        <v>-52.9</v>
      </c>
      <c r="L7" s="52">
        <v>-60</v>
      </c>
      <c r="M7" s="52"/>
      <c r="N7" s="8">
        <v>14</v>
      </c>
      <c r="O7" s="85">
        <v>15</v>
      </c>
      <c r="P7" s="52">
        <v>-70.379900000000006</v>
      </c>
      <c r="Q7" s="52">
        <v>367.01229999999998</v>
      </c>
      <c r="R7" s="52">
        <v>31.4023</v>
      </c>
      <c r="S7" s="8">
        <v>1</v>
      </c>
      <c r="T7" s="52">
        <v>120</v>
      </c>
      <c r="U7" s="52">
        <v>0</v>
      </c>
      <c r="V7" s="52">
        <v>0</v>
      </c>
      <c r="W7" s="171"/>
      <c r="X7" s="9"/>
      <c r="Y7" s="9"/>
      <c r="Z7" s="9"/>
    </row>
    <row r="8" spans="1:26" s="115" customFormat="1" x14ac:dyDescent="0.2">
      <c r="A8" s="103">
        <v>67</v>
      </c>
      <c r="B8" s="91" t="s">
        <v>109</v>
      </c>
      <c r="C8" s="91" t="s">
        <v>110</v>
      </c>
      <c r="D8" s="91" t="s">
        <v>111</v>
      </c>
      <c r="E8" s="91" t="s">
        <v>112</v>
      </c>
      <c r="F8" s="91">
        <v>13</v>
      </c>
      <c r="G8" s="91">
        <v>11</v>
      </c>
      <c r="H8" s="91">
        <v>2</v>
      </c>
      <c r="I8" s="91" t="s">
        <v>8</v>
      </c>
      <c r="J8" s="91" t="s">
        <v>6</v>
      </c>
      <c r="K8" s="91">
        <v>-61.6</v>
      </c>
      <c r="L8" s="91"/>
      <c r="M8" s="91"/>
      <c r="N8" s="91">
        <v>23</v>
      </c>
      <c r="O8" s="107">
        <v>24</v>
      </c>
      <c r="P8" s="91">
        <v>-84.011399999999995</v>
      </c>
      <c r="Q8" s="91">
        <v>151.2886</v>
      </c>
      <c r="R8" s="91">
        <v>56.911299999999997</v>
      </c>
      <c r="S8" s="91">
        <v>1</v>
      </c>
      <c r="T8" s="91">
        <v>50</v>
      </c>
      <c r="U8" s="91">
        <v>48</v>
      </c>
      <c r="V8" s="91"/>
      <c r="W8" s="105"/>
      <c r="X8" s="9"/>
      <c r="Y8" s="9"/>
      <c r="Z8" s="9"/>
    </row>
    <row r="9" spans="1:26" s="115" customFormat="1" x14ac:dyDescent="0.2">
      <c r="A9" s="103">
        <v>68</v>
      </c>
      <c r="B9" s="91" t="s">
        <v>109</v>
      </c>
      <c r="C9" s="91" t="s">
        <v>110</v>
      </c>
      <c r="D9" s="91" t="s">
        <v>111</v>
      </c>
      <c r="E9" s="91" t="s">
        <v>112</v>
      </c>
      <c r="F9" s="91">
        <v>13</v>
      </c>
      <c r="G9" s="91">
        <v>12</v>
      </c>
      <c r="H9" s="91">
        <v>2</v>
      </c>
      <c r="I9" s="91" t="s">
        <v>8</v>
      </c>
      <c r="J9" s="91" t="s">
        <v>6</v>
      </c>
      <c r="K9" s="91">
        <v>-38.5</v>
      </c>
      <c r="L9" s="91"/>
      <c r="M9" s="91"/>
      <c r="N9" s="91">
        <v>25</v>
      </c>
      <c r="O9" s="107">
        <v>26</v>
      </c>
      <c r="P9" s="91">
        <v>-149.64009999999999</v>
      </c>
      <c r="Q9" s="91">
        <v>181.08959999999999</v>
      </c>
      <c r="R9" s="91">
        <v>25.0533</v>
      </c>
      <c r="S9" s="91">
        <v>1</v>
      </c>
      <c r="T9" s="91">
        <v>100</v>
      </c>
      <c r="U9" s="91">
        <v>0</v>
      </c>
      <c r="V9" s="91"/>
      <c r="W9" s="105"/>
      <c r="X9" s="9"/>
      <c r="Y9" s="9"/>
      <c r="Z9" s="9"/>
    </row>
    <row r="10" spans="1:26" s="115" customFormat="1" x14ac:dyDescent="0.2">
      <c r="A10" s="103">
        <v>70</v>
      </c>
      <c r="B10" s="91" t="s">
        <v>109</v>
      </c>
      <c r="C10" s="91" t="s">
        <v>110</v>
      </c>
      <c r="D10" s="91" t="s">
        <v>111</v>
      </c>
      <c r="E10" s="91" t="s">
        <v>112</v>
      </c>
      <c r="F10" s="91">
        <v>13</v>
      </c>
      <c r="G10" s="91">
        <v>14</v>
      </c>
      <c r="H10" s="91">
        <v>2</v>
      </c>
      <c r="I10" s="91" t="s">
        <v>8</v>
      </c>
      <c r="J10" s="91" t="s">
        <v>6</v>
      </c>
      <c r="K10" s="91">
        <v>-47.9</v>
      </c>
      <c r="L10" s="91"/>
      <c r="M10" s="91"/>
      <c r="N10" s="91">
        <v>29</v>
      </c>
      <c r="O10" s="107">
        <v>30</v>
      </c>
      <c r="P10" s="91">
        <v>-93.988299999999995</v>
      </c>
      <c r="Q10" s="91">
        <v>195.821</v>
      </c>
      <c r="R10" s="91">
        <v>50.176499999999997</v>
      </c>
      <c r="S10" s="91">
        <v>1</v>
      </c>
      <c r="T10" s="91">
        <v>25</v>
      </c>
      <c r="U10" s="91">
        <v>274</v>
      </c>
      <c r="V10" s="91"/>
      <c r="W10" s="105"/>
      <c r="X10" s="9"/>
      <c r="Y10" s="9"/>
      <c r="Z10" s="9"/>
    </row>
    <row r="11" spans="1:26" s="115" customFormat="1" x14ac:dyDescent="0.2">
      <c r="A11" s="11">
        <v>61</v>
      </c>
      <c r="B11" s="8" t="s">
        <v>109</v>
      </c>
      <c r="C11" s="8" t="s">
        <v>110</v>
      </c>
      <c r="D11" s="8" t="s">
        <v>111</v>
      </c>
      <c r="E11" s="8" t="s">
        <v>112</v>
      </c>
      <c r="F11" s="8">
        <v>13</v>
      </c>
      <c r="G11" s="8">
        <v>5</v>
      </c>
      <c r="H11" s="52">
        <v>3</v>
      </c>
      <c r="I11" s="8" t="s">
        <v>115</v>
      </c>
      <c r="J11" s="8" t="s">
        <v>6</v>
      </c>
      <c r="K11" s="52">
        <v>-7.8</v>
      </c>
      <c r="L11" s="52"/>
      <c r="M11" s="52"/>
      <c r="N11" s="8">
        <v>10</v>
      </c>
      <c r="O11" s="85">
        <v>11</v>
      </c>
      <c r="P11" s="172">
        <v>-2611.1999999999998</v>
      </c>
      <c r="Q11" s="52">
        <v>21.657499999999999</v>
      </c>
      <c r="R11" s="52" t="s">
        <v>116</v>
      </c>
      <c r="S11" s="8">
        <v>1</v>
      </c>
      <c r="T11" s="52"/>
      <c r="U11" s="52">
        <v>0</v>
      </c>
      <c r="V11" s="52"/>
      <c r="W11" s="171"/>
      <c r="X11" s="9"/>
      <c r="Y11" s="9"/>
      <c r="Z11" s="9"/>
    </row>
    <row r="12" spans="1:26" s="115" customFormat="1" x14ac:dyDescent="0.2">
      <c r="A12" s="11">
        <v>62</v>
      </c>
      <c r="B12" s="8" t="s">
        <v>109</v>
      </c>
      <c r="C12" s="8" t="s">
        <v>110</v>
      </c>
      <c r="D12" s="8" t="s">
        <v>111</v>
      </c>
      <c r="E12" s="8" t="s">
        <v>112</v>
      </c>
      <c r="F12" s="8">
        <v>13</v>
      </c>
      <c r="G12" s="8">
        <v>6</v>
      </c>
      <c r="H12" s="52">
        <v>3</v>
      </c>
      <c r="I12" s="8" t="s">
        <v>115</v>
      </c>
      <c r="J12" s="8" t="s">
        <v>6</v>
      </c>
      <c r="K12" s="52">
        <v>-9.6999999999999993</v>
      </c>
      <c r="L12" s="52"/>
      <c r="M12" s="52"/>
      <c r="N12" s="8">
        <v>12</v>
      </c>
      <c r="O12" s="85">
        <v>13</v>
      </c>
      <c r="P12" s="172">
        <v>-1787.7</v>
      </c>
      <c r="Q12" s="52">
        <v>35.406100000000002</v>
      </c>
      <c r="R12" s="52">
        <v>25.691099999999999</v>
      </c>
      <c r="S12" s="8">
        <v>1</v>
      </c>
      <c r="T12" s="52"/>
      <c r="U12" s="52">
        <v>0</v>
      </c>
      <c r="V12" s="52"/>
      <c r="W12" s="171"/>
      <c r="X12" s="9"/>
      <c r="Y12" s="9"/>
      <c r="Z12" s="9"/>
    </row>
    <row r="13" spans="1:26" s="115" customFormat="1" x14ac:dyDescent="0.2">
      <c r="A13" s="11">
        <v>64</v>
      </c>
      <c r="B13" s="8" t="s">
        <v>109</v>
      </c>
      <c r="C13" s="8" t="s">
        <v>110</v>
      </c>
      <c r="D13" s="8" t="s">
        <v>111</v>
      </c>
      <c r="E13" s="8" t="s">
        <v>112</v>
      </c>
      <c r="F13" s="8">
        <v>13</v>
      </c>
      <c r="G13" s="8">
        <v>8</v>
      </c>
      <c r="H13" s="52">
        <v>3</v>
      </c>
      <c r="I13" s="8" t="s">
        <v>115</v>
      </c>
      <c r="J13" s="8" t="s">
        <v>6</v>
      </c>
      <c r="K13" s="52">
        <v>-17</v>
      </c>
      <c r="L13" s="52"/>
      <c r="M13" s="52"/>
      <c r="N13" s="8">
        <v>16</v>
      </c>
      <c r="O13" s="85">
        <v>17</v>
      </c>
      <c r="P13" s="52">
        <v>-754.47260000000006</v>
      </c>
      <c r="Q13" s="52">
        <v>75.738699999999994</v>
      </c>
      <c r="R13" s="52">
        <v>34.582900000000002</v>
      </c>
      <c r="S13" s="8">
        <v>1</v>
      </c>
      <c r="T13" s="52"/>
      <c r="U13" s="52">
        <v>0</v>
      </c>
      <c r="V13" s="52"/>
      <c r="W13" s="171"/>
      <c r="X13" s="9"/>
      <c r="Y13" s="9"/>
      <c r="Z13" s="9"/>
    </row>
    <row r="14" spans="1:26" s="115" customFormat="1" x14ac:dyDescent="0.2">
      <c r="A14" s="11">
        <v>65</v>
      </c>
      <c r="B14" s="8" t="s">
        <v>109</v>
      </c>
      <c r="C14" s="8" t="s">
        <v>110</v>
      </c>
      <c r="D14" s="8" t="s">
        <v>111</v>
      </c>
      <c r="E14" s="8" t="s">
        <v>112</v>
      </c>
      <c r="F14" s="8">
        <v>13</v>
      </c>
      <c r="G14" s="8">
        <v>9</v>
      </c>
      <c r="H14" s="52">
        <v>3</v>
      </c>
      <c r="I14" s="8" t="s">
        <v>115</v>
      </c>
      <c r="J14" s="8" t="s">
        <v>6</v>
      </c>
      <c r="K14" s="52">
        <v>-10.7</v>
      </c>
      <c r="L14" s="52"/>
      <c r="M14" s="52"/>
      <c r="N14" s="8">
        <v>19</v>
      </c>
      <c r="O14" s="85">
        <v>20</v>
      </c>
      <c r="P14" s="52">
        <v>-847.1422</v>
      </c>
      <c r="Q14" s="52">
        <v>71.3155</v>
      </c>
      <c r="R14" s="52">
        <v>57.995699999999999</v>
      </c>
      <c r="S14" s="8">
        <v>1</v>
      </c>
      <c r="T14" s="52"/>
      <c r="U14" s="52">
        <v>0</v>
      </c>
      <c r="V14" s="52"/>
      <c r="W14" s="171"/>
      <c r="X14" s="9"/>
      <c r="Y14" s="9"/>
      <c r="Z14" s="9"/>
    </row>
    <row r="15" spans="1:26" s="115" customFormat="1" ht="17" thickBot="1" x14ac:dyDescent="0.25">
      <c r="A15" s="11">
        <v>59</v>
      </c>
      <c r="B15" s="8" t="s">
        <v>109</v>
      </c>
      <c r="C15" s="8" t="s">
        <v>110</v>
      </c>
      <c r="D15" s="8" t="s">
        <v>111</v>
      </c>
      <c r="E15" s="8" t="s">
        <v>112</v>
      </c>
      <c r="F15" s="8">
        <v>13</v>
      </c>
      <c r="G15" s="8">
        <v>3</v>
      </c>
      <c r="H15" s="52">
        <v>1</v>
      </c>
      <c r="I15" s="52"/>
      <c r="J15" s="8" t="s">
        <v>6</v>
      </c>
      <c r="K15" s="52">
        <v>-55.3</v>
      </c>
      <c r="L15" s="52"/>
      <c r="M15" s="52"/>
      <c r="N15" s="8">
        <v>6</v>
      </c>
      <c r="O15" s="85">
        <v>7</v>
      </c>
      <c r="P15" s="52">
        <v>-77.197900000000004</v>
      </c>
      <c r="Q15" s="52">
        <v>418.0829</v>
      </c>
      <c r="R15" s="52">
        <v>19.760300000000001</v>
      </c>
      <c r="S15" s="8">
        <v>0</v>
      </c>
      <c r="T15" s="52">
        <v>0</v>
      </c>
      <c r="U15" s="52"/>
      <c r="V15" s="52"/>
      <c r="W15" s="171"/>
      <c r="X15" s="9"/>
      <c r="Y15" s="9"/>
      <c r="Z15" s="9"/>
    </row>
    <row r="16" spans="1:26" s="115" customFormat="1" x14ac:dyDescent="0.2">
      <c r="A16" s="118">
        <v>48</v>
      </c>
      <c r="B16" s="119" t="s">
        <v>119</v>
      </c>
      <c r="C16" s="119" t="s">
        <v>110</v>
      </c>
      <c r="D16" s="119" t="s">
        <v>120</v>
      </c>
      <c r="E16" s="119" t="s">
        <v>112</v>
      </c>
      <c r="F16" s="119">
        <v>13</v>
      </c>
      <c r="G16" s="119" t="s">
        <v>121</v>
      </c>
      <c r="H16" s="119">
        <v>1</v>
      </c>
      <c r="I16" s="119" t="s">
        <v>113</v>
      </c>
      <c r="J16" s="119">
        <v>0</v>
      </c>
      <c r="K16" s="120">
        <v>-53.3</v>
      </c>
      <c r="L16" s="119"/>
      <c r="M16" s="119"/>
      <c r="N16" s="119">
        <v>1</v>
      </c>
      <c r="O16" s="178">
        <v>3</v>
      </c>
      <c r="P16" s="120">
        <v>-75.364900000000006</v>
      </c>
      <c r="Q16" s="120">
        <v>212.3424</v>
      </c>
      <c r="R16" s="120">
        <v>61.360599999999998</v>
      </c>
      <c r="S16" s="119">
        <v>1</v>
      </c>
      <c r="T16" s="120">
        <v>75</v>
      </c>
      <c r="U16" s="120">
        <v>93</v>
      </c>
      <c r="V16" s="120">
        <v>446</v>
      </c>
      <c r="W16" s="121">
        <f>((V16-U16)/U16)*100</f>
        <v>379.56989247311827</v>
      </c>
      <c r="X16" s="9"/>
      <c r="Y16" s="9"/>
      <c r="Z16" s="9"/>
    </row>
    <row r="17" spans="1:26" s="115" customFormat="1" x14ac:dyDescent="0.2">
      <c r="A17" s="103">
        <v>50</v>
      </c>
      <c r="B17" s="91" t="s">
        <v>119</v>
      </c>
      <c r="C17" s="91" t="s">
        <v>110</v>
      </c>
      <c r="D17" s="91" t="s">
        <v>120</v>
      </c>
      <c r="E17" s="91" t="s">
        <v>112</v>
      </c>
      <c r="F17" s="91">
        <v>13</v>
      </c>
      <c r="G17" s="91" t="s">
        <v>122</v>
      </c>
      <c r="H17" s="91">
        <v>1</v>
      </c>
      <c r="I17" s="91" t="s">
        <v>113</v>
      </c>
      <c r="J17" s="91">
        <v>0</v>
      </c>
      <c r="K17" s="104">
        <v>-51.9</v>
      </c>
      <c r="L17" s="91"/>
      <c r="M17" s="91"/>
      <c r="N17" s="91">
        <v>6</v>
      </c>
      <c r="O17" s="107">
        <v>7</v>
      </c>
      <c r="P17" s="104">
        <v>-61.569600000000001</v>
      </c>
      <c r="Q17" s="104">
        <v>275.13470000000001</v>
      </c>
      <c r="R17" s="104">
        <v>58.0871</v>
      </c>
      <c r="S17" s="91">
        <v>1</v>
      </c>
      <c r="T17" s="104">
        <v>50</v>
      </c>
      <c r="U17" s="104">
        <v>10</v>
      </c>
      <c r="V17" s="104">
        <v>268</v>
      </c>
      <c r="W17" s="105">
        <f>((V17-U17)/U17)*100</f>
        <v>2580</v>
      </c>
      <c r="X17" s="9"/>
      <c r="Y17" s="9"/>
      <c r="Z17" s="9"/>
    </row>
    <row r="18" spans="1:26" s="115" customFormat="1" x14ac:dyDescent="0.2">
      <c r="A18" s="103">
        <v>52</v>
      </c>
      <c r="B18" s="91" t="s">
        <v>119</v>
      </c>
      <c r="C18" s="91" t="s">
        <v>110</v>
      </c>
      <c r="D18" s="91" t="s">
        <v>120</v>
      </c>
      <c r="E18" s="91" t="s">
        <v>112</v>
      </c>
      <c r="F18" s="91">
        <v>13</v>
      </c>
      <c r="G18" s="91" t="s">
        <v>123</v>
      </c>
      <c r="H18" s="91">
        <v>1</v>
      </c>
      <c r="I18" s="91" t="s">
        <v>113</v>
      </c>
      <c r="J18" s="91">
        <v>0</v>
      </c>
      <c r="K18" s="104">
        <v>-52.3</v>
      </c>
      <c r="L18" s="91"/>
      <c r="M18" s="91"/>
      <c r="N18" s="91">
        <v>10</v>
      </c>
      <c r="O18" s="107">
        <v>11</v>
      </c>
      <c r="P18" s="104">
        <v>-90.063599999999994</v>
      </c>
      <c r="Q18" s="104">
        <v>250.48310000000001</v>
      </c>
      <c r="R18" s="104">
        <v>0.69769999999999999</v>
      </c>
      <c r="S18" s="91">
        <v>1</v>
      </c>
      <c r="T18" s="104">
        <v>75</v>
      </c>
      <c r="U18" s="104">
        <v>381</v>
      </c>
      <c r="V18" s="104">
        <v>127</v>
      </c>
      <c r="W18" s="105">
        <f>((V18-U18)/U18)*100</f>
        <v>-66.666666666666657</v>
      </c>
      <c r="X18" s="9"/>
      <c r="Y18" s="9"/>
      <c r="Z18" s="9"/>
    </row>
    <row r="19" spans="1:26" s="115" customFormat="1" x14ac:dyDescent="0.2">
      <c r="A19" s="11">
        <v>55</v>
      </c>
      <c r="B19" s="8" t="s">
        <v>119</v>
      </c>
      <c r="C19" s="8" t="s">
        <v>110</v>
      </c>
      <c r="D19" s="8" t="s">
        <v>120</v>
      </c>
      <c r="E19" s="8" t="s">
        <v>112</v>
      </c>
      <c r="F19" s="8">
        <v>13</v>
      </c>
      <c r="G19" s="8" t="s">
        <v>124</v>
      </c>
      <c r="H19" s="9">
        <v>1</v>
      </c>
      <c r="I19" s="8" t="s">
        <v>113</v>
      </c>
      <c r="J19" s="8">
        <v>0</v>
      </c>
      <c r="K19" s="52">
        <v>-55.7</v>
      </c>
      <c r="L19" s="9"/>
      <c r="M19" s="9"/>
      <c r="N19" s="8">
        <v>16</v>
      </c>
      <c r="O19" s="85">
        <v>17</v>
      </c>
      <c r="P19" s="9">
        <v>-79.239500000000007</v>
      </c>
      <c r="Q19" s="9">
        <v>96.482900000000001</v>
      </c>
      <c r="R19" s="9">
        <v>36.413400000000003</v>
      </c>
      <c r="S19" s="8">
        <v>1</v>
      </c>
      <c r="T19" s="9">
        <v>25</v>
      </c>
      <c r="U19" s="9">
        <v>116</v>
      </c>
      <c r="V19" s="9">
        <v>199</v>
      </c>
      <c r="W19" s="86">
        <f>((V19-U19)/U19)*100</f>
        <v>71.551724137931032</v>
      </c>
      <c r="X19" s="9"/>
      <c r="Y19" s="9"/>
      <c r="Z19" s="9"/>
    </row>
    <row r="20" spans="1:26" s="115" customFormat="1" x14ac:dyDescent="0.2">
      <c r="A20" s="103">
        <v>51</v>
      </c>
      <c r="B20" s="91" t="s">
        <v>119</v>
      </c>
      <c r="C20" s="91" t="s">
        <v>110</v>
      </c>
      <c r="D20" s="91" t="s">
        <v>120</v>
      </c>
      <c r="E20" s="91" t="s">
        <v>112</v>
      </c>
      <c r="F20" s="91">
        <v>13</v>
      </c>
      <c r="G20" s="91" t="s">
        <v>125</v>
      </c>
      <c r="H20" s="91">
        <v>2</v>
      </c>
      <c r="I20" s="91" t="s">
        <v>8</v>
      </c>
      <c r="J20" s="91">
        <v>30</v>
      </c>
      <c r="K20" s="91">
        <v>-37.9</v>
      </c>
      <c r="L20" s="91"/>
      <c r="M20" s="91"/>
      <c r="N20" s="91">
        <v>8</v>
      </c>
      <c r="O20" s="107">
        <v>9</v>
      </c>
      <c r="P20" s="104">
        <v>-68.398200000000003</v>
      </c>
      <c r="Q20" s="104">
        <v>249.03039999999999</v>
      </c>
      <c r="R20" s="104">
        <v>67.6023</v>
      </c>
      <c r="S20" s="91">
        <v>1</v>
      </c>
      <c r="T20" s="104">
        <v>25</v>
      </c>
      <c r="U20" s="104">
        <v>148</v>
      </c>
      <c r="V20" s="91"/>
      <c r="W20" s="105"/>
      <c r="X20" s="9"/>
      <c r="Y20" s="9"/>
      <c r="Z20" s="9"/>
    </row>
    <row r="21" spans="1:26" s="115" customFormat="1" x14ac:dyDescent="0.2">
      <c r="A21" s="103">
        <v>53</v>
      </c>
      <c r="B21" s="91" t="s">
        <v>119</v>
      </c>
      <c r="C21" s="91" t="s">
        <v>110</v>
      </c>
      <c r="D21" s="91" t="s">
        <v>120</v>
      </c>
      <c r="E21" s="91" t="s">
        <v>112</v>
      </c>
      <c r="F21" s="91">
        <v>13</v>
      </c>
      <c r="G21" s="91" t="s">
        <v>126</v>
      </c>
      <c r="H21" s="91">
        <v>2</v>
      </c>
      <c r="I21" s="91" t="s">
        <v>8</v>
      </c>
      <c r="J21" s="91">
        <v>0</v>
      </c>
      <c r="K21" s="91">
        <v>-61.6</v>
      </c>
      <c r="L21" s="91"/>
      <c r="M21" s="91"/>
      <c r="N21" s="91">
        <v>12</v>
      </c>
      <c r="O21" s="107">
        <v>13</v>
      </c>
      <c r="P21" s="104">
        <v>-65.791600000000003</v>
      </c>
      <c r="Q21" s="104">
        <v>146.29040000000001</v>
      </c>
      <c r="R21" s="104">
        <v>16.473700000000001</v>
      </c>
      <c r="S21" s="91">
        <v>1</v>
      </c>
      <c r="T21" s="104">
        <v>25</v>
      </c>
      <c r="U21" s="104">
        <v>305</v>
      </c>
      <c r="V21" s="91"/>
      <c r="W21" s="105"/>
      <c r="X21" s="9"/>
      <c r="Y21" s="9"/>
      <c r="Z21" s="9"/>
    </row>
    <row r="22" spans="1:26" s="115" customFormat="1" ht="17" thickBot="1" x14ac:dyDescent="0.25">
      <c r="A22" s="13">
        <v>56</v>
      </c>
      <c r="B22" s="15" t="s">
        <v>119</v>
      </c>
      <c r="C22" s="15" t="s">
        <v>110</v>
      </c>
      <c r="D22" s="15" t="s">
        <v>120</v>
      </c>
      <c r="E22" s="15" t="s">
        <v>112</v>
      </c>
      <c r="F22" s="15">
        <v>13</v>
      </c>
      <c r="G22" s="15" t="s">
        <v>128</v>
      </c>
      <c r="H22" s="99">
        <v>3</v>
      </c>
      <c r="I22" s="15" t="s">
        <v>115</v>
      </c>
      <c r="J22" s="15">
        <v>0</v>
      </c>
      <c r="K22" s="88">
        <v>-7.8</v>
      </c>
      <c r="L22" s="99"/>
      <c r="M22" s="99"/>
      <c r="N22" s="15">
        <v>18</v>
      </c>
      <c r="O22" s="89">
        <v>19</v>
      </c>
      <c r="P22" s="179">
        <v>-1187.7</v>
      </c>
      <c r="Q22" s="99">
        <v>53.149500000000003</v>
      </c>
      <c r="R22" s="99">
        <v>33.051299999999998</v>
      </c>
      <c r="S22" s="15">
        <v>1</v>
      </c>
      <c r="T22" s="180"/>
      <c r="U22" s="180">
        <v>0</v>
      </c>
      <c r="V22" s="180"/>
      <c r="W22" s="90"/>
      <c r="X22" s="9"/>
      <c r="Y22" s="9"/>
      <c r="Z22" s="9"/>
    </row>
    <row r="23" spans="1:26" s="115" customFormat="1" x14ac:dyDescent="0.2">
      <c r="A23" s="1">
        <v>72</v>
      </c>
      <c r="B23" s="3" t="s">
        <v>129</v>
      </c>
      <c r="C23" s="3" t="s">
        <v>110</v>
      </c>
      <c r="D23" s="3" t="s">
        <v>130</v>
      </c>
      <c r="E23" s="3" t="s">
        <v>112</v>
      </c>
      <c r="F23" s="3">
        <v>13</v>
      </c>
      <c r="G23" s="3" t="s">
        <v>121</v>
      </c>
      <c r="H23" s="4">
        <v>1</v>
      </c>
      <c r="I23" s="3" t="s">
        <v>9</v>
      </c>
      <c r="J23" s="3" t="s">
        <v>6</v>
      </c>
      <c r="K23" s="93">
        <v>-60.9</v>
      </c>
      <c r="L23" s="4"/>
      <c r="M23" s="4"/>
      <c r="N23" s="3">
        <v>1</v>
      </c>
      <c r="O23" s="4">
        <v>3</v>
      </c>
      <c r="P23" s="4">
        <v>-13.615500000000001</v>
      </c>
      <c r="Q23" s="4">
        <v>681.31169999999997</v>
      </c>
      <c r="R23" s="4">
        <v>32.731400000000001</v>
      </c>
      <c r="S23" s="3">
        <v>1</v>
      </c>
      <c r="T23" s="4">
        <v>25</v>
      </c>
      <c r="U23" s="4">
        <v>245</v>
      </c>
      <c r="V23" s="4"/>
      <c r="W23" s="102"/>
    </row>
    <row r="24" spans="1:26" s="115" customFormat="1" x14ac:dyDescent="0.2">
      <c r="A24" s="11">
        <v>73</v>
      </c>
      <c r="B24" s="8" t="s">
        <v>129</v>
      </c>
      <c r="C24" s="8" t="s">
        <v>110</v>
      </c>
      <c r="D24" s="8" t="s">
        <v>130</v>
      </c>
      <c r="E24" s="8" t="s">
        <v>112</v>
      </c>
      <c r="F24" s="8">
        <v>13</v>
      </c>
      <c r="G24" s="8" t="s">
        <v>122</v>
      </c>
      <c r="H24" s="9">
        <v>1</v>
      </c>
      <c r="I24" s="8" t="s">
        <v>9</v>
      </c>
      <c r="J24" s="8" t="s">
        <v>6</v>
      </c>
      <c r="K24" s="52">
        <v>-65.900000000000006</v>
      </c>
      <c r="L24" s="9"/>
      <c r="M24" s="9"/>
      <c r="N24" s="8">
        <v>4</v>
      </c>
      <c r="O24" s="9">
        <v>5</v>
      </c>
      <c r="P24" s="9">
        <v>-22.403199999999998</v>
      </c>
      <c r="Q24" s="9">
        <v>235.81110000000001</v>
      </c>
      <c r="R24" s="9">
        <v>50.783200000000001</v>
      </c>
      <c r="S24" s="8">
        <v>1</v>
      </c>
      <c r="T24" s="9">
        <v>150</v>
      </c>
      <c r="U24" s="9">
        <v>119</v>
      </c>
      <c r="V24" s="9"/>
      <c r="W24" s="86"/>
    </row>
    <row r="25" spans="1:26" s="115" customFormat="1" x14ac:dyDescent="0.2">
      <c r="A25" s="103">
        <v>76</v>
      </c>
      <c r="B25" s="91" t="s">
        <v>129</v>
      </c>
      <c r="C25" s="91" t="s">
        <v>110</v>
      </c>
      <c r="D25" s="91" t="s">
        <v>130</v>
      </c>
      <c r="E25" s="91" t="s">
        <v>112</v>
      </c>
      <c r="F25" s="91">
        <v>13</v>
      </c>
      <c r="G25" s="91" t="s">
        <v>132</v>
      </c>
      <c r="H25" s="91">
        <v>1</v>
      </c>
      <c r="I25" s="91" t="s">
        <v>5</v>
      </c>
      <c r="J25" s="91" t="s">
        <v>6</v>
      </c>
      <c r="K25" s="104">
        <v>-62.7</v>
      </c>
      <c r="L25" s="91"/>
      <c r="M25" s="91"/>
      <c r="N25" s="91">
        <v>12</v>
      </c>
      <c r="O25" s="91">
        <v>13</v>
      </c>
      <c r="P25" s="104">
        <v>-23.569500000000001</v>
      </c>
      <c r="Q25" s="104">
        <v>279.94990000000001</v>
      </c>
      <c r="R25" s="104">
        <v>44.883200000000002</v>
      </c>
      <c r="S25" s="91">
        <v>1</v>
      </c>
      <c r="T25" s="104">
        <v>125</v>
      </c>
      <c r="U25" s="104">
        <v>357</v>
      </c>
      <c r="V25" s="104">
        <v>814</v>
      </c>
      <c r="W25" s="105">
        <f>((V25-U25)/U25)*100</f>
        <v>128.0112044817927</v>
      </c>
    </row>
    <row r="26" spans="1:26" s="115" customFormat="1" x14ac:dyDescent="0.2">
      <c r="A26" s="103">
        <v>79</v>
      </c>
      <c r="B26" s="91" t="s">
        <v>129</v>
      </c>
      <c r="C26" s="91" t="s">
        <v>110</v>
      </c>
      <c r="D26" s="91" t="s">
        <v>133</v>
      </c>
      <c r="E26" s="91" t="s">
        <v>112</v>
      </c>
      <c r="F26" s="91">
        <v>14</v>
      </c>
      <c r="G26" s="91" t="s">
        <v>124</v>
      </c>
      <c r="H26" s="91">
        <v>1</v>
      </c>
      <c r="I26" s="91" t="s">
        <v>5</v>
      </c>
      <c r="J26" s="91" t="s">
        <v>6</v>
      </c>
      <c r="K26" s="104">
        <v>-54.7</v>
      </c>
      <c r="L26" s="91">
        <v>-56.6</v>
      </c>
      <c r="M26" s="91"/>
      <c r="N26" s="91">
        <v>1</v>
      </c>
      <c r="O26" s="91">
        <v>2</v>
      </c>
      <c r="P26" s="104">
        <v>-128.11859999999999</v>
      </c>
      <c r="Q26" s="104">
        <v>843.11569999999995</v>
      </c>
      <c r="R26" s="104">
        <v>32.5961</v>
      </c>
      <c r="S26" s="91">
        <v>1</v>
      </c>
      <c r="T26" s="104">
        <v>50</v>
      </c>
      <c r="U26" s="104">
        <v>222</v>
      </c>
      <c r="V26" s="104">
        <v>359</v>
      </c>
      <c r="W26" s="105">
        <f>((V26-U26)/U26)*100</f>
        <v>61.711711711711715</v>
      </c>
    </row>
    <row r="27" spans="1:26" s="115" customFormat="1" x14ac:dyDescent="0.2">
      <c r="A27" s="103">
        <v>87</v>
      </c>
      <c r="B27" s="91" t="s">
        <v>129</v>
      </c>
      <c r="C27" s="91" t="s">
        <v>110</v>
      </c>
      <c r="D27" s="91" t="s">
        <v>133</v>
      </c>
      <c r="E27" s="91" t="s">
        <v>112</v>
      </c>
      <c r="F27" s="91">
        <v>14</v>
      </c>
      <c r="G27" s="91" t="s">
        <v>140</v>
      </c>
      <c r="H27" s="91">
        <v>1</v>
      </c>
      <c r="I27" s="91" t="s">
        <v>5</v>
      </c>
      <c r="J27" s="91" t="s">
        <v>6</v>
      </c>
      <c r="K27" s="104">
        <v>-45.5</v>
      </c>
      <c r="L27" s="91"/>
      <c r="M27" s="91"/>
      <c r="N27" s="91">
        <v>17</v>
      </c>
      <c r="O27" s="91">
        <v>18</v>
      </c>
      <c r="P27" s="104">
        <v>-120.52719999999999</v>
      </c>
      <c r="Q27" s="104">
        <v>183.29839999999999</v>
      </c>
      <c r="R27" s="104">
        <v>29.709499999999998</v>
      </c>
      <c r="S27" s="91">
        <v>1</v>
      </c>
      <c r="T27" s="104">
        <v>25</v>
      </c>
      <c r="U27" s="104">
        <v>395</v>
      </c>
      <c r="V27" s="104">
        <v>271</v>
      </c>
      <c r="W27" s="105">
        <f>((V27-U27)/U27)*100</f>
        <v>-31.39240506329114</v>
      </c>
    </row>
    <row r="28" spans="1:26" s="115" customFormat="1" x14ac:dyDescent="0.2">
      <c r="A28" s="11">
        <v>81</v>
      </c>
      <c r="B28" s="8" t="s">
        <v>129</v>
      </c>
      <c r="C28" s="8" t="s">
        <v>110</v>
      </c>
      <c r="D28" s="8" t="s">
        <v>133</v>
      </c>
      <c r="E28" s="8" t="s">
        <v>112</v>
      </c>
      <c r="F28" s="8">
        <v>14</v>
      </c>
      <c r="G28" s="8" t="s">
        <v>134</v>
      </c>
      <c r="H28" s="9">
        <v>1</v>
      </c>
      <c r="I28" s="8" t="s">
        <v>114</v>
      </c>
      <c r="J28" s="8" t="s">
        <v>6</v>
      </c>
      <c r="K28" s="52">
        <v>-51.9</v>
      </c>
      <c r="L28" s="9"/>
      <c r="M28" s="9"/>
      <c r="N28" s="8">
        <v>5</v>
      </c>
      <c r="O28" s="9">
        <v>6</v>
      </c>
      <c r="P28" s="9">
        <v>-60.242199999999997</v>
      </c>
      <c r="Q28" s="9">
        <v>145.69980000000001</v>
      </c>
      <c r="R28" s="9">
        <v>42.484900000000003</v>
      </c>
      <c r="S28" s="8">
        <v>1</v>
      </c>
      <c r="T28" s="9">
        <v>25</v>
      </c>
      <c r="U28" s="9">
        <v>831</v>
      </c>
      <c r="V28" s="9">
        <v>0</v>
      </c>
      <c r="W28" s="86">
        <f>((V28-U28)/U28)*100</f>
        <v>-100</v>
      </c>
    </row>
    <row r="29" spans="1:26" s="115" customFormat="1" x14ac:dyDescent="0.2">
      <c r="A29" s="11">
        <v>83</v>
      </c>
      <c r="B29" s="8" t="s">
        <v>129</v>
      </c>
      <c r="C29" s="8" t="s">
        <v>110</v>
      </c>
      <c r="D29" s="8" t="s">
        <v>133</v>
      </c>
      <c r="E29" s="8" t="s">
        <v>112</v>
      </c>
      <c r="F29" s="8">
        <v>14</v>
      </c>
      <c r="G29" s="8" t="s">
        <v>136</v>
      </c>
      <c r="H29" s="9">
        <v>1</v>
      </c>
      <c r="I29" s="8" t="s">
        <v>114</v>
      </c>
      <c r="J29" s="8" t="s">
        <v>6</v>
      </c>
      <c r="K29" s="52">
        <v>-44.7</v>
      </c>
      <c r="L29" s="9"/>
      <c r="M29" s="9"/>
      <c r="N29" s="8">
        <v>9</v>
      </c>
      <c r="O29" s="9">
        <v>10</v>
      </c>
      <c r="P29" s="9">
        <v>-44.174100000000003</v>
      </c>
      <c r="Q29" s="9">
        <v>624.57079999999996</v>
      </c>
      <c r="R29" s="9">
        <v>45.838500000000003</v>
      </c>
      <c r="S29" s="8">
        <v>1</v>
      </c>
      <c r="T29" s="9">
        <v>25</v>
      </c>
      <c r="U29" s="9">
        <v>118</v>
      </c>
      <c r="V29" s="9">
        <v>0</v>
      </c>
      <c r="W29" s="86">
        <f>((V29-U29)/U29)*100</f>
        <v>-100</v>
      </c>
    </row>
    <row r="30" spans="1:26" s="115" customFormat="1" x14ac:dyDescent="0.2">
      <c r="A30" s="103">
        <v>77</v>
      </c>
      <c r="B30" s="91" t="s">
        <v>129</v>
      </c>
      <c r="C30" s="91" t="s">
        <v>110</v>
      </c>
      <c r="D30" s="91" t="s">
        <v>130</v>
      </c>
      <c r="E30" s="91" t="s">
        <v>112</v>
      </c>
      <c r="F30" s="91">
        <v>13</v>
      </c>
      <c r="G30" s="91" t="s">
        <v>126</v>
      </c>
      <c r="H30" s="91">
        <v>2</v>
      </c>
      <c r="I30" s="91" t="s">
        <v>8</v>
      </c>
      <c r="J30" s="91" t="s">
        <v>6</v>
      </c>
      <c r="K30" s="104">
        <v>-49.5</v>
      </c>
      <c r="L30" s="91"/>
      <c r="M30" s="91"/>
      <c r="N30" s="91">
        <v>14</v>
      </c>
      <c r="O30" s="91">
        <v>15</v>
      </c>
      <c r="P30" s="104">
        <v>-50.295099999999998</v>
      </c>
      <c r="Q30" s="104">
        <v>320.19670000000002</v>
      </c>
      <c r="R30" s="104">
        <v>48.039499999999997</v>
      </c>
      <c r="S30" s="91">
        <v>1</v>
      </c>
      <c r="T30" s="104">
        <v>125</v>
      </c>
      <c r="U30" s="104">
        <v>168</v>
      </c>
      <c r="V30" s="91"/>
      <c r="W30" s="105"/>
    </row>
    <row r="31" spans="1:26" s="115" customFormat="1" x14ac:dyDescent="0.2">
      <c r="A31" s="103">
        <v>78</v>
      </c>
      <c r="B31" s="91" t="s">
        <v>129</v>
      </c>
      <c r="C31" s="91" t="s">
        <v>110</v>
      </c>
      <c r="D31" s="91" t="s">
        <v>130</v>
      </c>
      <c r="E31" s="91" t="s">
        <v>112</v>
      </c>
      <c r="F31" s="91">
        <v>13</v>
      </c>
      <c r="G31" s="91" t="s">
        <v>127</v>
      </c>
      <c r="H31" s="91">
        <v>2</v>
      </c>
      <c r="I31" s="91" t="s">
        <v>8</v>
      </c>
      <c r="J31" s="91" t="s">
        <v>6</v>
      </c>
      <c r="K31" s="104">
        <v>-41.1</v>
      </c>
      <c r="L31" s="91"/>
      <c r="M31" s="91"/>
      <c r="N31" s="91">
        <v>16</v>
      </c>
      <c r="O31" s="91">
        <v>17</v>
      </c>
      <c r="P31" s="104">
        <v>-66.574100000000001</v>
      </c>
      <c r="Q31" s="104">
        <v>694.15110000000004</v>
      </c>
      <c r="R31" s="104">
        <v>37.938400000000001</v>
      </c>
      <c r="S31" s="91">
        <v>1</v>
      </c>
      <c r="T31" s="104">
        <v>0</v>
      </c>
      <c r="U31" s="104">
        <v>349</v>
      </c>
      <c r="V31" s="91"/>
      <c r="W31" s="105"/>
    </row>
    <row r="32" spans="1:26" s="115" customFormat="1" x14ac:dyDescent="0.2">
      <c r="A32" s="103">
        <v>80</v>
      </c>
      <c r="B32" s="91" t="s">
        <v>129</v>
      </c>
      <c r="C32" s="91" t="s">
        <v>110</v>
      </c>
      <c r="D32" s="91" t="s">
        <v>133</v>
      </c>
      <c r="E32" s="91" t="s">
        <v>112</v>
      </c>
      <c r="F32" s="91">
        <v>14</v>
      </c>
      <c r="G32" s="91" t="s">
        <v>128</v>
      </c>
      <c r="H32" s="91">
        <v>2</v>
      </c>
      <c r="I32" s="91" t="s">
        <v>8</v>
      </c>
      <c r="J32" s="91" t="s">
        <v>6</v>
      </c>
      <c r="K32" s="104">
        <v>-35.9</v>
      </c>
      <c r="L32" s="91"/>
      <c r="M32" s="91"/>
      <c r="N32" s="91">
        <v>3</v>
      </c>
      <c r="O32" s="91">
        <v>4</v>
      </c>
      <c r="P32" s="104">
        <v>-66.294600000000003</v>
      </c>
      <c r="Q32" s="104">
        <v>183.57509999999999</v>
      </c>
      <c r="R32" s="104">
        <v>47.198799999999999</v>
      </c>
      <c r="S32" s="91">
        <v>1</v>
      </c>
      <c r="T32" s="104">
        <v>50</v>
      </c>
      <c r="U32" s="104">
        <v>737</v>
      </c>
      <c r="V32" s="91"/>
      <c r="W32" s="105"/>
    </row>
    <row r="33" spans="1:30" s="115" customFormat="1" x14ac:dyDescent="0.2">
      <c r="A33" s="103">
        <v>82</v>
      </c>
      <c r="B33" s="91" t="s">
        <v>129</v>
      </c>
      <c r="C33" s="91" t="s">
        <v>110</v>
      </c>
      <c r="D33" s="91" t="s">
        <v>133</v>
      </c>
      <c r="E33" s="91" t="s">
        <v>112</v>
      </c>
      <c r="F33" s="91">
        <v>14</v>
      </c>
      <c r="G33" s="91" t="s">
        <v>135</v>
      </c>
      <c r="H33" s="91">
        <v>3</v>
      </c>
      <c r="I33" s="91" t="s">
        <v>115</v>
      </c>
      <c r="J33" s="91" t="s">
        <v>6</v>
      </c>
      <c r="K33" s="104">
        <v>-8.6999999999999993</v>
      </c>
      <c r="L33" s="91"/>
      <c r="M33" s="91"/>
      <c r="N33" s="91">
        <v>7</v>
      </c>
      <c r="O33" s="91">
        <v>8</v>
      </c>
      <c r="P33" s="104">
        <v>-531.55470000000003</v>
      </c>
      <c r="Q33" s="104">
        <v>95.542299999999997</v>
      </c>
      <c r="R33" s="104">
        <v>52.336799999999997</v>
      </c>
      <c r="S33" s="91">
        <v>1</v>
      </c>
      <c r="T33" s="91"/>
      <c r="U33" s="91">
        <v>0</v>
      </c>
      <c r="V33" s="91">
        <v>0</v>
      </c>
      <c r="W33" s="105"/>
    </row>
    <row r="34" spans="1:30" s="115" customFormat="1" x14ac:dyDescent="0.2">
      <c r="A34" s="103">
        <v>84</v>
      </c>
      <c r="B34" s="91" t="s">
        <v>129</v>
      </c>
      <c r="C34" s="91" t="s">
        <v>110</v>
      </c>
      <c r="D34" s="91" t="s">
        <v>133</v>
      </c>
      <c r="E34" s="91" t="s">
        <v>112</v>
      </c>
      <c r="F34" s="91">
        <v>14</v>
      </c>
      <c r="G34" s="91" t="s">
        <v>137</v>
      </c>
      <c r="H34" s="91">
        <v>3</v>
      </c>
      <c r="I34" s="91" t="s">
        <v>115</v>
      </c>
      <c r="J34" s="91" t="s">
        <v>6</v>
      </c>
      <c r="K34" s="104">
        <v>-14.5</v>
      </c>
      <c r="L34" s="91"/>
      <c r="M34" s="91"/>
      <c r="N34" s="91">
        <v>11</v>
      </c>
      <c r="O34" s="91">
        <v>12</v>
      </c>
      <c r="P34" s="117">
        <v>-2622.6</v>
      </c>
      <c r="Q34" s="104">
        <v>21.667999999999999</v>
      </c>
      <c r="R34" s="104">
        <v>17.150400000000001</v>
      </c>
      <c r="S34" s="91">
        <v>1</v>
      </c>
      <c r="T34" s="91"/>
      <c r="U34" s="91">
        <v>0</v>
      </c>
      <c r="V34" s="91"/>
      <c r="W34" s="105"/>
    </row>
    <row r="35" spans="1:30" s="115" customFormat="1" x14ac:dyDescent="0.2">
      <c r="A35" s="103">
        <v>85</v>
      </c>
      <c r="B35" s="91" t="s">
        <v>129</v>
      </c>
      <c r="C35" s="91" t="s">
        <v>110</v>
      </c>
      <c r="D35" s="91" t="s">
        <v>133</v>
      </c>
      <c r="E35" s="91" t="s">
        <v>112</v>
      </c>
      <c r="F35" s="91">
        <v>14</v>
      </c>
      <c r="G35" s="91" t="s">
        <v>138</v>
      </c>
      <c r="H35" s="91">
        <v>3</v>
      </c>
      <c r="I35" s="91" t="s">
        <v>115</v>
      </c>
      <c r="J35" s="91" t="s">
        <v>6</v>
      </c>
      <c r="K35" s="104">
        <v>-9.1999999999999993</v>
      </c>
      <c r="L35" s="91"/>
      <c r="M35" s="91"/>
      <c r="N35" s="91">
        <v>13</v>
      </c>
      <c r="O35" s="91">
        <v>14</v>
      </c>
      <c r="P35" s="117">
        <v>-1321.7</v>
      </c>
      <c r="Q35" s="104">
        <v>44.339500000000001</v>
      </c>
      <c r="R35" s="104">
        <v>24.178100000000001</v>
      </c>
      <c r="S35" s="91">
        <v>1</v>
      </c>
      <c r="T35" s="91"/>
      <c r="U35" s="91">
        <v>0</v>
      </c>
      <c r="V35" s="91"/>
      <c r="W35" s="105"/>
    </row>
    <row r="36" spans="1:30" s="115" customFormat="1" ht="17" thickBot="1" x14ac:dyDescent="0.25">
      <c r="A36" s="13">
        <v>86</v>
      </c>
      <c r="B36" s="15" t="s">
        <v>129</v>
      </c>
      <c r="C36" s="15" t="s">
        <v>110</v>
      </c>
      <c r="D36" s="15" t="s">
        <v>133</v>
      </c>
      <c r="E36" s="15" t="s">
        <v>112</v>
      </c>
      <c r="F36" s="15">
        <v>14</v>
      </c>
      <c r="G36" s="15" t="s">
        <v>139</v>
      </c>
      <c r="H36" s="99">
        <v>3</v>
      </c>
      <c r="I36" s="15" t="s">
        <v>115</v>
      </c>
      <c r="J36" s="15" t="s">
        <v>6</v>
      </c>
      <c r="K36" s="88">
        <v>-7.2</v>
      </c>
      <c r="L36" s="99"/>
      <c r="M36" s="99"/>
      <c r="N36" s="15">
        <v>15</v>
      </c>
      <c r="O36" s="99">
        <v>16</v>
      </c>
      <c r="P36" s="99">
        <v>-771.78039999999999</v>
      </c>
      <c r="Q36" s="99">
        <v>73.340900000000005</v>
      </c>
      <c r="R36" s="99">
        <v>48.879600000000003</v>
      </c>
      <c r="S36" s="15">
        <v>1</v>
      </c>
      <c r="T36" s="99"/>
      <c r="U36" s="99">
        <v>0</v>
      </c>
      <c r="V36" s="99"/>
      <c r="W36" s="90"/>
    </row>
    <row r="37" spans="1:30" s="115" customFormat="1" x14ac:dyDescent="0.2">
      <c r="A37" s="118">
        <v>105</v>
      </c>
      <c r="B37" s="119" t="s">
        <v>143</v>
      </c>
      <c r="C37" s="119" t="s">
        <v>110</v>
      </c>
      <c r="D37" s="119" t="s">
        <v>146</v>
      </c>
      <c r="E37" s="119" t="s">
        <v>112</v>
      </c>
      <c r="F37" s="119">
        <v>13</v>
      </c>
      <c r="G37" s="119" t="s">
        <v>134</v>
      </c>
      <c r="H37" s="119">
        <v>1</v>
      </c>
      <c r="I37" s="120" t="s">
        <v>9</v>
      </c>
      <c r="J37" s="119" t="s">
        <v>6</v>
      </c>
      <c r="K37" s="120">
        <v>-55.5</v>
      </c>
      <c r="L37" s="119"/>
      <c r="M37" s="119"/>
      <c r="N37" s="119">
        <v>13</v>
      </c>
      <c r="O37" s="119">
        <v>15</v>
      </c>
      <c r="P37" s="120">
        <v>-110.39879999999999</v>
      </c>
      <c r="Q37" s="120">
        <v>75.933099999999996</v>
      </c>
      <c r="R37" s="120">
        <v>18.211099999999998</v>
      </c>
      <c r="S37" s="119">
        <v>1</v>
      </c>
      <c r="T37" s="120">
        <v>125</v>
      </c>
      <c r="U37" s="120">
        <v>128</v>
      </c>
      <c r="V37" s="120"/>
      <c r="W37" s="121"/>
      <c r="AA37" s="32"/>
    </row>
    <row r="38" spans="1:30" s="115" customFormat="1" x14ac:dyDescent="0.2">
      <c r="A38" s="103">
        <v>96</v>
      </c>
      <c r="B38" s="91" t="s">
        <v>143</v>
      </c>
      <c r="C38" s="91" t="s">
        <v>110</v>
      </c>
      <c r="D38" s="91" t="s">
        <v>145</v>
      </c>
      <c r="E38" s="91" t="s">
        <v>112</v>
      </c>
      <c r="F38" s="91">
        <v>13</v>
      </c>
      <c r="G38" s="91" t="s">
        <v>121</v>
      </c>
      <c r="H38" s="91">
        <v>1</v>
      </c>
      <c r="I38" s="104" t="s">
        <v>5</v>
      </c>
      <c r="J38" s="91" t="s">
        <v>6</v>
      </c>
      <c r="K38" s="104">
        <v>-52.2</v>
      </c>
      <c r="L38" s="91"/>
      <c r="M38" s="91"/>
      <c r="N38" s="91">
        <v>3</v>
      </c>
      <c r="O38" s="91">
        <v>4</v>
      </c>
      <c r="P38" s="104">
        <v>-88.812600000000003</v>
      </c>
      <c r="Q38" s="104">
        <v>222.20410000000001</v>
      </c>
      <c r="R38" s="104">
        <v>31.818000000000001</v>
      </c>
      <c r="S38" s="91">
        <v>1</v>
      </c>
      <c r="T38" s="104">
        <v>50</v>
      </c>
      <c r="U38" s="104">
        <v>132</v>
      </c>
      <c r="V38" s="104">
        <v>1614</v>
      </c>
      <c r="W38" s="105">
        <f>((V38-U38)/U38)*100</f>
        <v>1122.7272727272727</v>
      </c>
      <c r="AA38" s="32"/>
    </row>
    <row r="39" spans="1:30" s="115" customFormat="1" x14ac:dyDescent="0.2">
      <c r="A39" s="103">
        <v>106</v>
      </c>
      <c r="B39" s="91" t="s">
        <v>143</v>
      </c>
      <c r="C39" s="91" t="s">
        <v>110</v>
      </c>
      <c r="D39" s="91" t="s">
        <v>146</v>
      </c>
      <c r="E39" s="91" t="s">
        <v>112</v>
      </c>
      <c r="F39" s="91">
        <v>13</v>
      </c>
      <c r="G39" s="91" t="s">
        <v>135</v>
      </c>
      <c r="H39" s="91">
        <v>1</v>
      </c>
      <c r="I39" s="104" t="s">
        <v>5</v>
      </c>
      <c r="J39" s="91" t="s">
        <v>6</v>
      </c>
      <c r="K39" s="104">
        <v>-53.3</v>
      </c>
      <c r="L39" s="91"/>
      <c r="M39" s="91"/>
      <c r="N39" s="91">
        <v>16</v>
      </c>
      <c r="O39" s="91">
        <v>17</v>
      </c>
      <c r="P39" s="104">
        <v>-99.500799999999998</v>
      </c>
      <c r="Q39" s="104">
        <v>162.1842</v>
      </c>
      <c r="R39" s="104">
        <v>21.518799999999999</v>
      </c>
      <c r="S39" s="91">
        <v>1</v>
      </c>
      <c r="T39" s="104">
        <v>25</v>
      </c>
      <c r="U39" s="104">
        <v>1</v>
      </c>
      <c r="V39" s="104">
        <v>296</v>
      </c>
      <c r="W39" s="105">
        <f>((V39-U39)/U39)*100</f>
        <v>29500</v>
      </c>
      <c r="AA39" s="32"/>
    </row>
    <row r="40" spans="1:30" s="115" customFormat="1" x14ac:dyDescent="0.2">
      <c r="A40" s="11">
        <v>100</v>
      </c>
      <c r="B40" s="8" t="s">
        <v>143</v>
      </c>
      <c r="C40" s="8" t="s">
        <v>110</v>
      </c>
      <c r="D40" s="8" t="s">
        <v>145</v>
      </c>
      <c r="E40" s="8" t="s">
        <v>112</v>
      </c>
      <c r="F40" s="8">
        <v>13</v>
      </c>
      <c r="G40" s="8" t="s">
        <v>132</v>
      </c>
      <c r="H40" s="9">
        <v>1</v>
      </c>
      <c r="I40" s="9" t="s">
        <v>114</v>
      </c>
      <c r="J40" s="8" t="s">
        <v>6</v>
      </c>
      <c r="K40" s="52">
        <v>-61.3</v>
      </c>
      <c r="L40" s="9"/>
      <c r="M40" s="9"/>
      <c r="N40" s="8">
        <v>14</v>
      </c>
      <c r="O40" s="9">
        <v>15</v>
      </c>
      <c r="P40" s="9">
        <v>-35.646900000000002</v>
      </c>
      <c r="Q40" s="9">
        <v>487.84070000000003</v>
      </c>
      <c r="R40" s="9">
        <v>17.303699999999999</v>
      </c>
      <c r="S40" s="8">
        <v>1</v>
      </c>
      <c r="T40" s="9">
        <v>50</v>
      </c>
      <c r="U40" s="9">
        <v>219</v>
      </c>
      <c r="V40" s="9">
        <v>0</v>
      </c>
      <c r="W40" s="86">
        <f>((V40-U40)/U40)*100</f>
        <v>-100</v>
      </c>
      <c r="AA40" s="32"/>
    </row>
    <row r="41" spans="1:30" s="115" customFormat="1" x14ac:dyDescent="0.2">
      <c r="A41" s="103">
        <v>92</v>
      </c>
      <c r="B41" s="91" t="s">
        <v>143</v>
      </c>
      <c r="C41" s="91" t="s">
        <v>110</v>
      </c>
      <c r="D41" s="91" t="s">
        <v>144</v>
      </c>
      <c r="E41" s="91" t="s">
        <v>112</v>
      </c>
      <c r="F41" s="91">
        <v>13</v>
      </c>
      <c r="G41" s="91" t="s">
        <v>125</v>
      </c>
      <c r="H41" s="91">
        <v>2</v>
      </c>
      <c r="I41" s="104" t="s">
        <v>8</v>
      </c>
      <c r="J41" s="91" t="s">
        <v>6</v>
      </c>
      <c r="K41" s="104">
        <v>-53.4</v>
      </c>
      <c r="L41" s="91"/>
      <c r="M41" s="91"/>
      <c r="N41" s="91">
        <v>7</v>
      </c>
      <c r="O41" s="91">
        <v>8</v>
      </c>
      <c r="P41" s="104">
        <v>-24.8764</v>
      </c>
      <c r="Q41" s="104">
        <v>484.97590000000002</v>
      </c>
      <c r="R41" s="104">
        <v>52.572400000000002</v>
      </c>
      <c r="S41" s="91">
        <v>1</v>
      </c>
      <c r="T41" s="104">
        <v>50</v>
      </c>
      <c r="U41" s="104">
        <v>179</v>
      </c>
      <c r="V41" s="91"/>
      <c r="W41" s="105"/>
      <c r="AA41" s="32"/>
    </row>
    <row r="42" spans="1:30" s="115" customFormat="1" x14ac:dyDescent="0.2">
      <c r="A42" s="103">
        <v>93</v>
      </c>
      <c r="B42" s="91" t="s">
        <v>143</v>
      </c>
      <c r="C42" s="91" t="s">
        <v>110</v>
      </c>
      <c r="D42" s="91" t="s">
        <v>144</v>
      </c>
      <c r="E42" s="91" t="s">
        <v>112</v>
      </c>
      <c r="F42" s="91">
        <v>13</v>
      </c>
      <c r="G42" s="91" t="s">
        <v>123</v>
      </c>
      <c r="H42" s="91">
        <v>2</v>
      </c>
      <c r="I42" s="104" t="s">
        <v>8</v>
      </c>
      <c r="J42" s="91" t="s">
        <v>6</v>
      </c>
      <c r="K42" s="104">
        <v>-45.5</v>
      </c>
      <c r="L42" s="91"/>
      <c r="M42" s="91"/>
      <c r="N42" s="91">
        <v>9</v>
      </c>
      <c r="O42" s="91">
        <v>10</v>
      </c>
      <c r="P42" s="104">
        <v>-99.477199999999996</v>
      </c>
      <c r="Q42" s="104">
        <v>158.904</v>
      </c>
      <c r="R42" s="104">
        <v>83.519499999999994</v>
      </c>
      <c r="S42" s="91">
        <v>1</v>
      </c>
      <c r="T42" s="104">
        <v>225</v>
      </c>
      <c r="U42" s="104" t="s">
        <v>131</v>
      </c>
      <c r="V42" s="91"/>
      <c r="W42" s="105"/>
      <c r="AA42" s="32"/>
    </row>
    <row r="43" spans="1:30" s="115" customFormat="1" x14ac:dyDescent="0.2">
      <c r="A43" s="103">
        <v>107</v>
      </c>
      <c r="B43" s="91" t="s">
        <v>143</v>
      </c>
      <c r="C43" s="91" t="s">
        <v>110</v>
      </c>
      <c r="D43" s="91" t="s">
        <v>146</v>
      </c>
      <c r="E43" s="91" t="s">
        <v>112</v>
      </c>
      <c r="F43" s="91">
        <v>13</v>
      </c>
      <c r="G43" s="91" t="s">
        <v>136</v>
      </c>
      <c r="H43" s="91">
        <v>2</v>
      </c>
      <c r="I43" s="104" t="s">
        <v>8</v>
      </c>
      <c r="J43" s="91" t="s">
        <v>6</v>
      </c>
      <c r="K43" s="104">
        <v>-56.9</v>
      </c>
      <c r="L43" s="91"/>
      <c r="M43" s="91"/>
      <c r="N43" s="91">
        <v>18</v>
      </c>
      <c r="O43" s="91">
        <v>19</v>
      </c>
      <c r="P43" s="104">
        <v>-59.105600000000003</v>
      </c>
      <c r="Q43" s="104">
        <v>290.71300000000002</v>
      </c>
      <c r="R43" s="104">
        <v>31.498899999999999</v>
      </c>
      <c r="S43" s="91">
        <v>1</v>
      </c>
      <c r="T43" s="104">
        <v>25</v>
      </c>
      <c r="U43" s="104">
        <v>181</v>
      </c>
      <c r="V43" s="91"/>
      <c r="W43" s="105"/>
      <c r="X43" s="32"/>
      <c r="Y43" s="32"/>
      <c r="Z43" s="32"/>
      <c r="AA43" s="52"/>
      <c r="AB43" s="32"/>
      <c r="AC43" s="32"/>
      <c r="AD43" s="32"/>
    </row>
    <row r="44" spans="1:30" s="115" customFormat="1" x14ac:dyDescent="0.2">
      <c r="A44" s="11">
        <v>101</v>
      </c>
      <c r="B44" s="8" t="s">
        <v>143</v>
      </c>
      <c r="C44" s="8" t="s">
        <v>110</v>
      </c>
      <c r="D44" s="8" t="s">
        <v>146</v>
      </c>
      <c r="E44" s="8" t="s">
        <v>112</v>
      </c>
      <c r="F44" s="8">
        <v>13</v>
      </c>
      <c r="G44" s="8" t="s">
        <v>126</v>
      </c>
      <c r="H44" s="9">
        <v>3</v>
      </c>
      <c r="I44" s="8" t="s">
        <v>115</v>
      </c>
      <c r="J44" s="8" t="s">
        <v>6</v>
      </c>
      <c r="K44" s="52">
        <v>-0.9</v>
      </c>
      <c r="L44" s="9"/>
      <c r="M44" s="9"/>
      <c r="N44" s="9">
        <v>1</v>
      </c>
      <c r="O44" s="9">
        <v>2</v>
      </c>
      <c r="P44" s="116">
        <v>-3557.5</v>
      </c>
      <c r="Q44" s="9">
        <v>19.393699999999999</v>
      </c>
      <c r="R44" s="9">
        <v>16.117999999999999</v>
      </c>
      <c r="S44" s="8">
        <v>1</v>
      </c>
      <c r="T44" s="9"/>
      <c r="U44" s="9">
        <v>0</v>
      </c>
      <c r="V44" s="9"/>
      <c r="W44" s="86"/>
      <c r="X44" s="32"/>
      <c r="Y44" s="32"/>
      <c r="Z44" s="32"/>
      <c r="AA44" s="32"/>
      <c r="AB44" s="32"/>
      <c r="AC44" s="32"/>
      <c r="AD44" s="32"/>
    </row>
    <row r="45" spans="1:30" s="115" customFormat="1" x14ac:dyDescent="0.2">
      <c r="A45" s="11">
        <v>102</v>
      </c>
      <c r="B45" s="8" t="s">
        <v>143</v>
      </c>
      <c r="C45" s="8" t="s">
        <v>110</v>
      </c>
      <c r="D45" s="8" t="s">
        <v>146</v>
      </c>
      <c r="E45" s="8" t="s">
        <v>112</v>
      </c>
      <c r="F45" s="8">
        <v>13</v>
      </c>
      <c r="G45" s="8" t="s">
        <v>127</v>
      </c>
      <c r="H45" s="9">
        <v>3</v>
      </c>
      <c r="I45" s="8" t="s">
        <v>115</v>
      </c>
      <c r="J45" s="8" t="s">
        <v>6</v>
      </c>
      <c r="K45" s="52">
        <v>-4</v>
      </c>
      <c r="L45" s="9"/>
      <c r="M45" s="9"/>
      <c r="N45" s="8">
        <v>3</v>
      </c>
      <c r="O45" s="9">
        <v>4</v>
      </c>
      <c r="P45" s="9">
        <v>-690.24850000000004</v>
      </c>
      <c r="Q45" s="9">
        <v>79.041700000000006</v>
      </c>
      <c r="R45" s="9">
        <v>42.2014</v>
      </c>
      <c r="S45" s="8">
        <v>1</v>
      </c>
      <c r="T45" s="9"/>
      <c r="U45" s="9">
        <v>0</v>
      </c>
      <c r="V45" s="9"/>
      <c r="W45" s="86"/>
      <c r="X45" s="32"/>
      <c r="Y45" s="32"/>
      <c r="Z45" s="32"/>
      <c r="AA45" s="32"/>
      <c r="AB45" s="32"/>
      <c r="AC45" s="32"/>
      <c r="AD45" s="32"/>
    </row>
    <row r="46" spans="1:30" s="115" customFormat="1" x14ac:dyDescent="0.2">
      <c r="A46" s="11">
        <v>103</v>
      </c>
      <c r="B46" s="8" t="s">
        <v>143</v>
      </c>
      <c r="C46" s="8" t="s">
        <v>110</v>
      </c>
      <c r="D46" s="8" t="s">
        <v>146</v>
      </c>
      <c r="E46" s="8" t="s">
        <v>112</v>
      </c>
      <c r="F46" s="8">
        <v>13</v>
      </c>
      <c r="G46" s="8" t="s">
        <v>124</v>
      </c>
      <c r="H46" s="9">
        <v>3</v>
      </c>
      <c r="I46" s="8" t="s">
        <v>115</v>
      </c>
      <c r="J46" s="8" t="s">
        <v>6</v>
      </c>
      <c r="K46" s="52">
        <v>-10.8</v>
      </c>
      <c r="L46" s="9"/>
      <c r="M46" s="9"/>
      <c r="N46" s="8">
        <v>5</v>
      </c>
      <c r="O46" s="9">
        <v>6</v>
      </c>
      <c r="P46" s="116">
        <v>-1875.7</v>
      </c>
      <c r="Q46" s="9">
        <v>37.613500000000002</v>
      </c>
      <c r="R46" s="9">
        <v>8.8368000000000002</v>
      </c>
      <c r="S46" s="8">
        <v>1</v>
      </c>
      <c r="T46" s="9"/>
      <c r="U46" s="9">
        <v>0</v>
      </c>
      <c r="V46" s="9"/>
      <c r="W46" s="86"/>
      <c r="X46" s="32"/>
      <c r="Y46" s="32"/>
      <c r="Z46" s="32"/>
      <c r="AA46" s="32"/>
    </row>
    <row r="47" spans="1:30" s="115" customFormat="1" ht="17" thickBot="1" x14ac:dyDescent="0.25">
      <c r="A47" s="11">
        <v>104</v>
      </c>
      <c r="B47" s="8" t="s">
        <v>143</v>
      </c>
      <c r="C47" s="8" t="s">
        <v>110</v>
      </c>
      <c r="D47" s="8" t="s">
        <v>146</v>
      </c>
      <c r="E47" s="8" t="s">
        <v>112</v>
      </c>
      <c r="F47" s="8">
        <v>13</v>
      </c>
      <c r="G47" s="8" t="s">
        <v>128</v>
      </c>
      <c r="H47" s="9">
        <v>3</v>
      </c>
      <c r="I47" s="8" t="s">
        <v>115</v>
      </c>
      <c r="J47" s="8" t="s">
        <v>6</v>
      </c>
      <c r="K47" s="52">
        <v>-12</v>
      </c>
      <c r="L47" s="9"/>
      <c r="M47" s="9"/>
      <c r="N47" s="8">
        <v>7</v>
      </c>
      <c r="O47" s="9">
        <v>8</v>
      </c>
      <c r="P47" s="9">
        <v>-804.15629999999999</v>
      </c>
      <c r="Q47" s="9">
        <v>132.749</v>
      </c>
      <c r="R47" s="9">
        <v>23.2073</v>
      </c>
      <c r="S47" s="8">
        <v>1</v>
      </c>
      <c r="T47" s="9"/>
      <c r="U47" s="9">
        <v>0</v>
      </c>
      <c r="V47" s="9"/>
      <c r="W47" s="86"/>
      <c r="X47" s="32"/>
      <c r="Y47" s="32"/>
      <c r="Z47" s="32"/>
      <c r="AA47" s="32"/>
    </row>
    <row r="48" spans="1:30" s="82" customFormat="1" x14ac:dyDescent="0.2">
      <c r="A48" s="118">
        <v>276</v>
      </c>
      <c r="B48" s="119"/>
      <c r="C48" s="119" t="s">
        <v>2</v>
      </c>
      <c r="D48" s="156" t="s">
        <v>171</v>
      </c>
      <c r="E48" s="119"/>
      <c r="F48" s="156">
        <v>14</v>
      </c>
      <c r="G48" s="156">
        <v>1</v>
      </c>
      <c r="H48" s="156" t="s">
        <v>172</v>
      </c>
      <c r="I48" s="156" t="s">
        <v>172</v>
      </c>
      <c r="J48" s="119"/>
      <c r="K48" s="156">
        <v>-64.3</v>
      </c>
      <c r="L48" s="119"/>
      <c r="M48" s="119"/>
      <c r="N48" s="156">
        <v>1</v>
      </c>
      <c r="O48" s="156">
        <v>2</v>
      </c>
      <c r="P48" s="156">
        <v>5.3141999999999996</v>
      </c>
      <c r="Q48" s="156">
        <v>379.6748</v>
      </c>
      <c r="R48" s="156">
        <v>20.654299999999999</v>
      </c>
      <c r="S48" s="156">
        <v>1</v>
      </c>
      <c r="T48" s="156">
        <v>75</v>
      </c>
      <c r="U48" s="119"/>
      <c r="V48" s="119"/>
      <c r="W48" s="174"/>
      <c r="X48" s="148"/>
      <c r="Y48" s="148"/>
      <c r="Z48" s="148"/>
    </row>
    <row r="49" spans="1:29" s="82" customFormat="1" x14ac:dyDescent="0.2">
      <c r="A49" s="103">
        <v>277</v>
      </c>
      <c r="B49" s="91"/>
      <c r="C49" s="91" t="s">
        <v>2</v>
      </c>
      <c r="D49" s="148" t="s">
        <v>171</v>
      </c>
      <c r="E49" s="91"/>
      <c r="F49" s="148">
        <v>14</v>
      </c>
      <c r="G49" s="148">
        <v>2</v>
      </c>
      <c r="H49" s="148" t="s">
        <v>172</v>
      </c>
      <c r="I49" s="148" t="s">
        <v>172</v>
      </c>
      <c r="J49" s="91"/>
      <c r="K49" s="148">
        <v>-46.3</v>
      </c>
      <c r="L49" s="91"/>
      <c r="M49" s="91"/>
      <c r="N49" s="148">
        <v>6</v>
      </c>
      <c r="O49" s="148">
        <v>7</v>
      </c>
      <c r="P49" s="148">
        <v>-32.29</v>
      </c>
      <c r="Q49" s="148">
        <v>706.02959999999996</v>
      </c>
      <c r="R49" s="148">
        <v>15.0589</v>
      </c>
      <c r="S49" s="148">
        <v>1</v>
      </c>
      <c r="T49" s="148">
        <v>100</v>
      </c>
      <c r="U49" s="91"/>
      <c r="V49" s="91"/>
      <c r="W49" s="175"/>
      <c r="X49" s="91"/>
      <c r="Y49" s="91"/>
      <c r="Z49" s="91"/>
    </row>
    <row r="50" spans="1:29" s="82" customFormat="1" x14ac:dyDescent="0.2">
      <c r="A50" s="103">
        <v>278</v>
      </c>
      <c r="B50" s="91"/>
      <c r="C50" s="91" t="s">
        <v>2</v>
      </c>
      <c r="D50" s="148" t="s">
        <v>171</v>
      </c>
      <c r="E50" s="91"/>
      <c r="F50" s="148">
        <v>14</v>
      </c>
      <c r="G50" s="148">
        <v>3</v>
      </c>
      <c r="H50" s="148" t="s">
        <v>172</v>
      </c>
      <c r="I50" s="148" t="s">
        <v>172</v>
      </c>
      <c r="J50" s="91"/>
      <c r="K50" s="148">
        <v>-49.1</v>
      </c>
      <c r="L50" s="91"/>
      <c r="M50" s="91"/>
      <c r="N50" s="148">
        <v>11</v>
      </c>
      <c r="O50" s="148">
        <v>10</v>
      </c>
      <c r="P50" s="148">
        <v>-59.749400000000001</v>
      </c>
      <c r="Q50" s="148">
        <v>364.39850000000001</v>
      </c>
      <c r="R50" s="148">
        <v>14.8146</v>
      </c>
      <c r="S50" s="148">
        <v>1</v>
      </c>
      <c r="T50" s="148">
        <v>175</v>
      </c>
      <c r="U50" s="91"/>
      <c r="V50" s="91"/>
      <c r="W50" s="175"/>
      <c r="X50" s="91"/>
      <c r="Y50" s="149"/>
      <c r="Z50" s="149"/>
    </row>
    <row r="51" spans="1:29" x14ac:dyDescent="0.2">
      <c r="A51" s="11">
        <v>280</v>
      </c>
      <c r="B51" s="9"/>
      <c r="C51" s="8" t="s">
        <v>2</v>
      </c>
      <c r="D51" s="32" t="s">
        <v>171</v>
      </c>
      <c r="E51" s="9"/>
      <c r="F51" s="32">
        <v>14</v>
      </c>
      <c r="G51" s="32">
        <v>5</v>
      </c>
      <c r="H51" s="32" t="s">
        <v>173</v>
      </c>
      <c r="I51" s="32" t="s">
        <v>8</v>
      </c>
      <c r="J51" s="9"/>
      <c r="K51" s="32">
        <v>-33.9</v>
      </c>
      <c r="L51" s="9"/>
      <c r="M51" s="9"/>
      <c r="N51" s="32">
        <v>30</v>
      </c>
      <c r="O51" s="32">
        <v>31</v>
      </c>
      <c r="P51" s="32">
        <v>-119.5295</v>
      </c>
      <c r="Q51" s="32">
        <v>481.32920000000001</v>
      </c>
      <c r="R51" s="32">
        <v>12.707599999999999</v>
      </c>
      <c r="S51" s="146">
        <v>1</v>
      </c>
      <c r="T51" s="32">
        <v>50</v>
      </c>
      <c r="U51" s="9"/>
      <c r="V51" s="9"/>
      <c r="W51" s="176"/>
      <c r="AB51" s="52"/>
      <c r="AC51" s="52"/>
    </row>
    <row r="52" spans="1:29" x14ac:dyDescent="0.2">
      <c r="A52" s="11">
        <v>281</v>
      </c>
      <c r="B52" s="9"/>
      <c r="C52" s="8" t="s">
        <v>2</v>
      </c>
      <c r="D52" s="32" t="s">
        <v>171</v>
      </c>
      <c r="E52" s="9"/>
      <c r="F52" s="32">
        <v>14</v>
      </c>
      <c r="G52" s="32">
        <v>6</v>
      </c>
      <c r="H52" s="32" t="s">
        <v>173</v>
      </c>
      <c r="I52" s="32" t="s">
        <v>8</v>
      </c>
      <c r="J52" s="9"/>
      <c r="K52" s="32">
        <v>-58.1</v>
      </c>
      <c r="L52" s="9"/>
      <c r="M52" s="9"/>
      <c r="N52" s="32">
        <v>33</v>
      </c>
      <c r="O52" s="32">
        <v>34</v>
      </c>
      <c r="P52" s="32">
        <v>-25.4497</v>
      </c>
      <c r="Q52" s="32">
        <v>567.16570000000002</v>
      </c>
      <c r="R52" s="32">
        <v>13.6135</v>
      </c>
      <c r="S52" s="146">
        <v>1</v>
      </c>
      <c r="T52" s="32">
        <v>150</v>
      </c>
      <c r="U52" s="9"/>
      <c r="V52" s="9"/>
      <c r="W52" s="176"/>
      <c r="AB52" s="52"/>
      <c r="AC52" s="52"/>
    </row>
    <row r="53" spans="1:29" x14ac:dyDescent="0.2">
      <c r="A53" s="11">
        <v>282</v>
      </c>
      <c r="B53" s="9"/>
      <c r="C53" s="8" t="s">
        <v>2</v>
      </c>
      <c r="D53" s="32" t="s">
        <v>171</v>
      </c>
      <c r="E53" s="9"/>
      <c r="F53" s="32">
        <v>14</v>
      </c>
      <c r="G53" s="32">
        <v>7</v>
      </c>
      <c r="H53" s="32" t="s">
        <v>173</v>
      </c>
      <c r="I53" s="32" t="s">
        <v>8</v>
      </c>
      <c r="J53" s="9"/>
      <c r="K53" s="32">
        <v>-41.2</v>
      </c>
      <c r="L53" s="9"/>
      <c r="M53" s="9"/>
      <c r="N53" s="32">
        <v>35</v>
      </c>
      <c r="O53" s="32">
        <v>36</v>
      </c>
      <c r="P53" s="32">
        <v>-88.244900000000001</v>
      </c>
      <c r="Q53" s="32">
        <v>397.63339999999999</v>
      </c>
      <c r="R53" s="32">
        <v>12.283200000000001</v>
      </c>
      <c r="S53" s="146">
        <v>1</v>
      </c>
      <c r="T53" s="32">
        <v>125</v>
      </c>
      <c r="U53" s="9"/>
      <c r="V53" s="9"/>
      <c r="W53" s="176"/>
      <c r="AB53" s="32"/>
      <c r="AC53" s="32"/>
    </row>
    <row r="54" spans="1:29" x14ac:dyDescent="0.2">
      <c r="A54" s="11">
        <v>283</v>
      </c>
      <c r="B54" s="9"/>
      <c r="C54" s="8" t="s">
        <v>2</v>
      </c>
      <c r="D54" s="32" t="s">
        <v>171</v>
      </c>
      <c r="E54" s="9"/>
      <c r="F54" s="32">
        <v>14</v>
      </c>
      <c r="G54" s="32">
        <v>8</v>
      </c>
      <c r="H54" s="32" t="s">
        <v>115</v>
      </c>
      <c r="I54" s="32" t="s">
        <v>115</v>
      </c>
      <c r="J54" s="9"/>
      <c r="K54" s="32">
        <v>-9.4</v>
      </c>
      <c r="L54" s="9"/>
      <c r="M54" s="9"/>
      <c r="N54" s="32">
        <v>37</v>
      </c>
      <c r="O54" s="32">
        <v>38</v>
      </c>
      <c r="P54" s="32">
        <v>-271.26839999999999</v>
      </c>
      <c r="Q54" s="32">
        <v>236.62010000000001</v>
      </c>
      <c r="R54" s="32">
        <v>12.3506</v>
      </c>
      <c r="S54" s="146">
        <v>1</v>
      </c>
      <c r="T54" s="32">
        <v>50</v>
      </c>
      <c r="U54" s="9"/>
      <c r="V54" s="9"/>
      <c r="W54" s="176"/>
      <c r="AB54" s="32"/>
      <c r="AC54" s="32"/>
    </row>
    <row r="55" spans="1:29" x14ac:dyDescent="0.2">
      <c r="A55" s="11">
        <v>284</v>
      </c>
      <c r="B55" s="9"/>
      <c r="C55" s="8" t="s">
        <v>2</v>
      </c>
      <c r="D55" s="32" t="s">
        <v>171</v>
      </c>
      <c r="E55" s="9"/>
      <c r="F55" s="32">
        <v>14</v>
      </c>
      <c r="G55" s="32">
        <v>9</v>
      </c>
      <c r="H55" s="32" t="s">
        <v>115</v>
      </c>
      <c r="I55" s="32" t="s">
        <v>115</v>
      </c>
      <c r="J55" s="9"/>
      <c r="K55" s="32">
        <v>-9.8000000000000007</v>
      </c>
      <c r="L55" s="9"/>
      <c r="M55" s="9"/>
      <c r="N55" s="32">
        <v>39</v>
      </c>
      <c r="O55" s="32">
        <v>40</v>
      </c>
      <c r="P55" s="32">
        <v>-686.82280000000003</v>
      </c>
      <c r="Q55" s="32">
        <v>77.377600000000001</v>
      </c>
      <c r="R55" s="32">
        <v>12.134600000000001</v>
      </c>
      <c r="S55" s="146">
        <v>1</v>
      </c>
      <c r="T55" s="32">
        <v>125</v>
      </c>
      <c r="U55" s="9"/>
      <c r="V55" s="9"/>
      <c r="W55" s="176"/>
      <c r="AA55" s="27"/>
      <c r="AB55" s="27"/>
      <c r="AC55" s="27"/>
    </row>
    <row r="56" spans="1:29" ht="17" thickBot="1" x14ac:dyDescent="0.25">
      <c r="A56" s="13">
        <v>285</v>
      </c>
      <c r="B56" s="99"/>
      <c r="C56" s="15" t="s">
        <v>2</v>
      </c>
      <c r="D56" s="150" t="s">
        <v>171</v>
      </c>
      <c r="E56" s="99"/>
      <c r="F56" s="150">
        <v>14</v>
      </c>
      <c r="G56" s="150">
        <v>10</v>
      </c>
      <c r="H56" s="150" t="s">
        <v>115</v>
      </c>
      <c r="I56" s="150" t="s">
        <v>115</v>
      </c>
      <c r="J56" s="99"/>
      <c r="K56" s="150">
        <v>-12.2</v>
      </c>
      <c r="L56" s="99"/>
      <c r="M56" s="99"/>
      <c r="N56" s="150">
        <v>42</v>
      </c>
      <c r="O56" s="150">
        <v>43</v>
      </c>
      <c r="P56" s="150">
        <v>-439.19229999999999</v>
      </c>
      <c r="Q56" s="150">
        <v>363.95679999999999</v>
      </c>
      <c r="R56" s="150">
        <v>9.5647000000000002</v>
      </c>
      <c r="S56" s="147">
        <v>1</v>
      </c>
      <c r="T56" s="150">
        <v>75</v>
      </c>
      <c r="U56" s="99"/>
      <c r="V56" s="99"/>
      <c r="W56" s="177"/>
      <c r="AA56" s="27"/>
      <c r="AB56" s="27"/>
      <c r="AC56" s="27"/>
    </row>
    <row r="60" spans="1:29" x14ac:dyDescent="0.2">
      <c r="A60" s="202" t="s">
        <v>50</v>
      </c>
      <c r="B60" s="202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S60" s="169" t="s">
        <v>0</v>
      </c>
      <c r="T60" s="169"/>
      <c r="U60" s="169"/>
      <c r="V60" s="169"/>
    </row>
    <row r="61" spans="1:29" x14ac:dyDescent="0.2">
      <c r="A61" s="56"/>
      <c r="B61" s="209" t="s">
        <v>119</v>
      </c>
      <c r="C61" s="209"/>
      <c r="D61" s="209"/>
      <c r="E61" s="208" t="s">
        <v>109</v>
      </c>
      <c r="F61" s="208"/>
      <c r="G61" s="208"/>
      <c r="H61" s="205" t="s">
        <v>129</v>
      </c>
      <c r="I61" s="206"/>
      <c r="J61" s="207"/>
      <c r="K61" s="201" t="s">
        <v>143</v>
      </c>
      <c r="L61" s="201"/>
      <c r="M61" s="201"/>
      <c r="N61" s="212" t="s">
        <v>170</v>
      </c>
      <c r="O61" s="213"/>
      <c r="P61" s="214"/>
      <c r="R61" s="57" t="s">
        <v>119</v>
      </c>
      <c r="S61" s="57" t="s">
        <v>109</v>
      </c>
      <c r="T61" s="57" t="s">
        <v>129</v>
      </c>
      <c r="U61" s="57" t="s">
        <v>143</v>
      </c>
      <c r="V61" s="77" t="s">
        <v>170</v>
      </c>
    </row>
    <row r="62" spans="1:29" x14ac:dyDescent="0.2">
      <c r="A62" s="60" t="s">
        <v>117</v>
      </c>
      <c r="B62" s="62">
        <v>-75.364900000000006</v>
      </c>
      <c r="C62" s="62">
        <v>-61.569600000000001</v>
      </c>
      <c r="D62" s="62">
        <v>-90.063599999999994</v>
      </c>
      <c r="E62" s="62">
        <v>-105.9819</v>
      </c>
      <c r="F62" s="62">
        <v>-60.702800000000003</v>
      </c>
      <c r="G62" s="62">
        <v>-24.887499999999999</v>
      </c>
      <c r="H62" s="62">
        <v>-23.569500000000001</v>
      </c>
      <c r="I62" s="62">
        <v>-128.11859999999999</v>
      </c>
      <c r="J62" s="62">
        <v>-120.52719999999999</v>
      </c>
      <c r="K62" s="62">
        <v>-110.39879999999999</v>
      </c>
      <c r="L62" s="62">
        <v>-88.812600000000003</v>
      </c>
      <c r="M62" s="62">
        <v>-99.500799999999998</v>
      </c>
      <c r="N62" s="152">
        <v>5.3141999999999996</v>
      </c>
      <c r="O62" s="152">
        <v>-32.29</v>
      </c>
      <c r="P62" s="152">
        <v>-59.749400000000001</v>
      </c>
      <c r="R62" s="57">
        <f>AVERAGE(B62:D62)</f>
        <v>-75.666033333333345</v>
      </c>
      <c r="S62" s="57">
        <f>AVERAGE(E62:G62)</f>
        <v>-63.857399999999991</v>
      </c>
      <c r="T62" s="57">
        <f>AVERAGE(H62:J62)</f>
        <v>-90.738433333333319</v>
      </c>
      <c r="U62" s="57">
        <f>AVERAGE(K62:M62)</f>
        <v>-99.570733333333337</v>
      </c>
      <c r="V62" s="56">
        <f>AVERAGE(N62:P62)</f>
        <v>-28.9084</v>
      </c>
    </row>
    <row r="63" spans="1:29" x14ac:dyDescent="0.2">
      <c r="A63" s="60" t="s">
        <v>8</v>
      </c>
      <c r="B63" s="62">
        <v>-68.398200000000003</v>
      </c>
      <c r="C63" s="62">
        <v>-65.791600000000003</v>
      </c>
      <c r="D63" s="62"/>
      <c r="E63" s="62">
        <v>-84.011399999999995</v>
      </c>
      <c r="F63" s="62">
        <v>-149.64009999999999</v>
      </c>
      <c r="G63" s="62">
        <v>-93.988299999999995</v>
      </c>
      <c r="H63" s="62">
        <v>-50.295099999999998</v>
      </c>
      <c r="I63" s="62">
        <v>-66.574100000000001</v>
      </c>
      <c r="J63" s="62">
        <v>-66.294600000000003</v>
      </c>
      <c r="K63" s="62">
        <v>-24.8764</v>
      </c>
      <c r="L63" s="62">
        <v>-99.477199999999996</v>
      </c>
      <c r="M63" s="62">
        <v>-59.105600000000003</v>
      </c>
      <c r="N63" s="152">
        <v>-119.5295</v>
      </c>
      <c r="O63" s="152">
        <v>-25.4497</v>
      </c>
      <c r="P63" s="152">
        <v>-88.244900000000001</v>
      </c>
      <c r="R63" s="57">
        <f>AVERAGE(B63:D63)</f>
        <v>-67.094899999999996</v>
      </c>
      <c r="S63" s="57">
        <f>AVERAGE(E63:G63)</f>
        <v>-109.21326666666666</v>
      </c>
      <c r="T63" s="57">
        <f>AVERAGE(H63:J63)</f>
        <v>-61.054600000000001</v>
      </c>
      <c r="U63" s="57">
        <f>AVERAGE(K63:M63)</f>
        <v>-61.153066666666668</v>
      </c>
      <c r="V63" s="56">
        <f>AVERAGE(N63:P63)</f>
        <v>-77.741366666666664</v>
      </c>
    </row>
    <row r="64" spans="1:29" x14ac:dyDescent="0.2">
      <c r="A64" s="60" t="s">
        <v>115</v>
      </c>
      <c r="B64" s="141"/>
      <c r="C64" s="141"/>
      <c r="D64" s="98"/>
      <c r="E64" s="141">
        <v>-2611.1999999999998</v>
      </c>
      <c r="F64" s="141">
        <v>-1787.7</v>
      </c>
      <c r="G64" s="98">
        <v>-754.47260000000006</v>
      </c>
      <c r="H64" s="62">
        <v>-531.55470000000003</v>
      </c>
      <c r="I64" s="142">
        <v>-2622.6</v>
      </c>
      <c r="J64" s="142">
        <v>-1321.7</v>
      </c>
      <c r="K64" s="62">
        <v>-3557.5</v>
      </c>
      <c r="L64" s="62">
        <v>-690.24850000000004</v>
      </c>
      <c r="M64" s="62">
        <v>-1875.7</v>
      </c>
      <c r="N64" s="152">
        <v>-271.26839999999999</v>
      </c>
      <c r="O64" s="152">
        <v>-686.82280000000003</v>
      </c>
      <c r="P64" s="152">
        <v>-439.19229999999999</v>
      </c>
      <c r="R64" s="57" t="e">
        <f>AVERAGE(B64:D64)</f>
        <v>#DIV/0!</v>
      </c>
      <c r="S64" s="57">
        <f>AVERAGE(E64:G64)</f>
        <v>-1717.7908666666665</v>
      </c>
      <c r="T64" s="57">
        <f>AVERAGE(H64:J64)</f>
        <v>-1491.9515666666666</v>
      </c>
      <c r="U64" s="57">
        <f>AVERAGE(K64:M64)</f>
        <v>-2041.1494999999998</v>
      </c>
      <c r="V64" s="56">
        <f>AVERAGE(N64:P64)</f>
        <v>-465.76116666666667</v>
      </c>
    </row>
    <row r="65" spans="1:42" x14ac:dyDescent="0.2">
      <c r="A65" s="157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2"/>
      <c r="O65" s="152"/>
      <c r="P65" s="152"/>
    </row>
    <row r="66" spans="1:42" x14ac:dyDescent="0.2">
      <c r="A66" s="202" t="s">
        <v>51</v>
      </c>
      <c r="B66" s="202"/>
      <c r="C66" s="202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152"/>
      <c r="O66" s="152"/>
      <c r="P66" s="152"/>
    </row>
    <row r="67" spans="1:42" x14ac:dyDescent="0.2">
      <c r="A67" s="60"/>
      <c r="B67" s="209" t="s">
        <v>119</v>
      </c>
      <c r="C67" s="209"/>
      <c r="D67" s="209"/>
      <c r="E67" s="208" t="s">
        <v>109</v>
      </c>
      <c r="F67" s="208"/>
      <c r="G67" s="208"/>
      <c r="H67" s="205" t="s">
        <v>129</v>
      </c>
      <c r="I67" s="206"/>
      <c r="J67" s="207"/>
      <c r="K67" s="201" t="s">
        <v>143</v>
      </c>
      <c r="L67" s="201"/>
      <c r="M67" s="201"/>
      <c r="N67" s="215" t="s">
        <v>170</v>
      </c>
      <c r="O67" s="215"/>
      <c r="P67" s="215"/>
      <c r="R67" s="57" t="s">
        <v>119</v>
      </c>
      <c r="S67" s="57" t="s">
        <v>109</v>
      </c>
      <c r="T67" s="57" t="s">
        <v>129</v>
      </c>
      <c r="U67" s="57" t="s">
        <v>143</v>
      </c>
      <c r="V67" s="77" t="s">
        <v>170</v>
      </c>
    </row>
    <row r="68" spans="1:42" x14ac:dyDescent="0.2">
      <c r="A68" s="60" t="s">
        <v>117</v>
      </c>
      <c r="B68" s="62">
        <v>212.3424</v>
      </c>
      <c r="C68" s="62">
        <v>275.13470000000001</v>
      </c>
      <c r="D68" s="62">
        <v>250.48310000000001</v>
      </c>
      <c r="E68" s="62">
        <v>151.57239999999999</v>
      </c>
      <c r="F68" s="62">
        <v>107.0818</v>
      </c>
      <c r="G68" s="62">
        <v>150.47999999999999</v>
      </c>
      <c r="H68" s="62">
        <v>279.94990000000001</v>
      </c>
      <c r="I68" s="62">
        <v>843.11569999999995</v>
      </c>
      <c r="J68" s="62">
        <v>183.29839999999999</v>
      </c>
      <c r="K68" s="62">
        <v>75.933099999999996</v>
      </c>
      <c r="L68" s="62">
        <v>222.20410000000001</v>
      </c>
      <c r="M68" s="62">
        <v>162.1842</v>
      </c>
      <c r="N68" s="152">
        <v>379.6748</v>
      </c>
      <c r="O68" s="152">
        <v>706.02959999999996</v>
      </c>
      <c r="P68" s="152">
        <v>364.39850000000001</v>
      </c>
      <c r="R68" s="57">
        <f>AVERAGE(B68:D68)</f>
        <v>245.98673333333332</v>
      </c>
      <c r="S68" s="57">
        <f>AVERAGE(E68:G68)</f>
        <v>136.37806666666665</v>
      </c>
      <c r="T68" s="57">
        <f>AVERAGE(H68:J68)</f>
        <v>435.45466666666658</v>
      </c>
      <c r="U68" s="57">
        <f>AVERAGE(K68:M68)</f>
        <v>153.44046666666668</v>
      </c>
      <c r="V68" s="56">
        <f>AVERAGE(N68:P68)</f>
        <v>483.36763333333334</v>
      </c>
    </row>
    <row r="69" spans="1:42" x14ac:dyDescent="0.2">
      <c r="A69" s="60" t="s">
        <v>8</v>
      </c>
      <c r="B69" s="62">
        <v>249.03039999999999</v>
      </c>
      <c r="C69" s="62">
        <v>146.29040000000001</v>
      </c>
      <c r="D69" s="62"/>
      <c r="E69" s="62">
        <v>151.2886</v>
      </c>
      <c r="F69" s="62">
        <v>181.08959999999999</v>
      </c>
      <c r="G69" s="62">
        <v>195.821</v>
      </c>
      <c r="H69" s="62">
        <v>320.19670000000002</v>
      </c>
      <c r="I69" s="62">
        <v>694.15110000000004</v>
      </c>
      <c r="J69" s="62">
        <v>183.57509999999999</v>
      </c>
      <c r="K69" s="62">
        <v>484.97590000000002</v>
      </c>
      <c r="L69" s="62">
        <v>158.904</v>
      </c>
      <c r="M69" s="62">
        <v>290.71300000000002</v>
      </c>
      <c r="N69" s="152">
        <v>481.32920000000001</v>
      </c>
      <c r="O69" s="152">
        <v>567.16570000000002</v>
      </c>
      <c r="P69" s="152">
        <v>397.63339999999999</v>
      </c>
      <c r="R69" s="57">
        <f>AVERAGE(B69:D69)</f>
        <v>197.66039999999998</v>
      </c>
      <c r="S69" s="57">
        <f>AVERAGE(E69:G69)</f>
        <v>176.06640000000002</v>
      </c>
      <c r="T69" s="57">
        <f>AVERAGE(H69:J69)</f>
        <v>399.30763333333334</v>
      </c>
      <c r="U69" s="57">
        <f>AVERAGE(K69:M69)</f>
        <v>311.5309666666667</v>
      </c>
      <c r="V69" s="56">
        <f>AVERAGE(N69:P69)</f>
        <v>482.04276666666669</v>
      </c>
    </row>
    <row r="70" spans="1:42" x14ac:dyDescent="0.2">
      <c r="A70" s="60" t="s">
        <v>115</v>
      </c>
      <c r="B70" s="139"/>
      <c r="C70" s="139"/>
      <c r="D70" s="98"/>
      <c r="E70" s="98">
        <v>21.657499999999999</v>
      </c>
      <c r="F70" s="98">
        <v>35.406100000000002</v>
      </c>
      <c r="G70" s="98">
        <v>75.738699999999994</v>
      </c>
      <c r="H70" s="62">
        <v>95.542299999999997</v>
      </c>
      <c r="I70" s="62">
        <v>21.667999999999999</v>
      </c>
      <c r="J70" s="62">
        <v>44.339500000000001</v>
      </c>
      <c r="K70" s="62">
        <v>19.393699999999999</v>
      </c>
      <c r="L70" s="62">
        <v>79.041700000000006</v>
      </c>
      <c r="M70" s="62">
        <v>37.613500000000002</v>
      </c>
      <c r="N70" s="152">
        <v>236.62010000000001</v>
      </c>
      <c r="O70" s="152">
        <v>77.377600000000001</v>
      </c>
      <c r="P70" s="152">
        <v>363.95679999999999</v>
      </c>
      <c r="R70" s="57" t="e">
        <f>AVERAGE(B70:D70)</f>
        <v>#DIV/0!</v>
      </c>
      <c r="S70" s="57">
        <f>AVERAGE(E70:G70)</f>
        <v>44.267433333333337</v>
      </c>
      <c r="T70" s="57">
        <f>AVERAGE(H70:J70)</f>
        <v>53.849933333333333</v>
      </c>
      <c r="U70" s="57">
        <f>AVERAGE(K70:M70)</f>
        <v>45.349633333333337</v>
      </c>
      <c r="V70" s="56">
        <f>AVERAGE(N70:P70)</f>
        <v>225.98483333333334</v>
      </c>
    </row>
    <row r="71" spans="1:42" x14ac:dyDescent="0.2">
      <c r="A71" s="157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2"/>
      <c r="O71" s="152"/>
      <c r="P71" s="152"/>
    </row>
    <row r="72" spans="1:42" x14ac:dyDescent="0.2">
      <c r="A72" s="202" t="s">
        <v>52</v>
      </c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152"/>
      <c r="O72" s="152"/>
      <c r="P72" s="152"/>
    </row>
    <row r="73" spans="1:42" x14ac:dyDescent="0.2">
      <c r="A73" s="60"/>
      <c r="B73" s="209" t="s">
        <v>119</v>
      </c>
      <c r="C73" s="209"/>
      <c r="D73" s="209"/>
      <c r="E73" s="208" t="s">
        <v>109</v>
      </c>
      <c r="F73" s="208"/>
      <c r="G73" s="208"/>
      <c r="H73" s="205" t="s">
        <v>129</v>
      </c>
      <c r="I73" s="206"/>
      <c r="J73" s="207"/>
      <c r="K73" s="201" t="s">
        <v>143</v>
      </c>
      <c r="L73" s="201"/>
      <c r="M73" s="201"/>
      <c r="N73" s="215" t="s">
        <v>170</v>
      </c>
      <c r="O73" s="215"/>
      <c r="P73" s="215"/>
      <c r="R73" s="57" t="s">
        <v>119</v>
      </c>
      <c r="S73" s="57" t="s">
        <v>109</v>
      </c>
      <c r="T73" s="57" t="s">
        <v>129</v>
      </c>
      <c r="U73" s="57" t="s">
        <v>143</v>
      </c>
      <c r="V73" s="77" t="s">
        <v>170</v>
      </c>
    </row>
    <row r="74" spans="1:42" x14ac:dyDescent="0.2">
      <c r="A74" s="60" t="s">
        <v>117</v>
      </c>
      <c r="B74" s="62">
        <v>61.360599999999998</v>
      </c>
      <c r="C74" s="62">
        <v>58.0871</v>
      </c>
      <c r="D74" s="62">
        <v>0.69769999999999999</v>
      </c>
      <c r="E74" s="62">
        <v>61.125500000000002</v>
      </c>
      <c r="F74" s="62">
        <v>27.3919</v>
      </c>
      <c r="G74" s="62">
        <v>46.350499999999997</v>
      </c>
      <c r="H74" s="62">
        <v>44.883200000000002</v>
      </c>
      <c r="I74" s="62">
        <v>32.5961</v>
      </c>
      <c r="J74" s="62">
        <v>29.709499999999998</v>
      </c>
      <c r="K74" s="62">
        <v>18.211099999999998</v>
      </c>
      <c r="L74" s="62">
        <v>31.818000000000001</v>
      </c>
      <c r="M74" s="62">
        <v>21.518799999999999</v>
      </c>
      <c r="N74" s="152">
        <v>20.654299999999999</v>
      </c>
      <c r="O74" s="152">
        <v>15.0589</v>
      </c>
      <c r="P74" s="152">
        <v>14.8146</v>
      </c>
      <c r="R74" s="57">
        <f>AVERAGE(B74:D74)</f>
        <v>40.048466666666663</v>
      </c>
      <c r="S74" s="57">
        <f>AVERAGE(E74:G74)</f>
        <v>44.955966666666676</v>
      </c>
      <c r="T74" s="57">
        <f>AVERAGE(H74:J74)</f>
        <v>35.729599999999998</v>
      </c>
      <c r="U74" s="57">
        <f>AVERAGE(K74:M74)</f>
        <v>23.849299999999999</v>
      </c>
      <c r="V74" s="56">
        <f>AVERAGE(N74:P74)</f>
        <v>16.842600000000001</v>
      </c>
    </row>
    <row r="75" spans="1:42" x14ac:dyDescent="0.2">
      <c r="A75" s="60" t="s">
        <v>8</v>
      </c>
      <c r="B75" s="62">
        <v>67.6023</v>
      </c>
      <c r="C75" s="62">
        <v>16.473700000000001</v>
      </c>
      <c r="D75" s="62"/>
      <c r="E75" s="62">
        <v>56.911299999999997</v>
      </c>
      <c r="F75" s="62">
        <v>25.0533</v>
      </c>
      <c r="G75" s="62">
        <v>50.176499999999997</v>
      </c>
      <c r="H75" s="62">
        <v>48.039499999999997</v>
      </c>
      <c r="I75" s="62">
        <v>37.938400000000001</v>
      </c>
      <c r="J75" s="62">
        <v>47.198799999999999</v>
      </c>
      <c r="K75" s="62">
        <v>52.572400000000002</v>
      </c>
      <c r="L75" s="62">
        <v>83.519499999999994</v>
      </c>
      <c r="M75" s="62">
        <v>31.498899999999999</v>
      </c>
      <c r="N75" s="152">
        <v>12.707599999999999</v>
      </c>
      <c r="O75" s="152">
        <v>13.6135</v>
      </c>
      <c r="P75" s="152">
        <v>12.283200000000001</v>
      </c>
      <c r="R75" s="57">
        <f>AVERAGE(B75:D75)</f>
        <v>42.037999999999997</v>
      </c>
      <c r="S75" s="57">
        <f>AVERAGE(E75:G75)</f>
        <v>44.047033333333331</v>
      </c>
      <c r="T75" s="57">
        <f>AVERAGE(H75:J75)</f>
        <v>44.392233333333337</v>
      </c>
      <c r="U75" s="57">
        <f>AVERAGE(K75:M75)</f>
        <v>55.863599999999998</v>
      </c>
      <c r="V75" s="56">
        <f>AVERAGE(N75:P75)</f>
        <v>12.8681</v>
      </c>
    </row>
    <row r="76" spans="1:42" x14ac:dyDescent="0.2">
      <c r="A76" s="60" t="s">
        <v>115</v>
      </c>
      <c r="B76" s="98"/>
      <c r="C76" s="98"/>
      <c r="D76" s="98"/>
      <c r="E76" s="98" t="s">
        <v>116</v>
      </c>
      <c r="F76" s="98">
        <v>25.691099999999999</v>
      </c>
      <c r="G76" s="98">
        <v>34.582900000000002</v>
      </c>
      <c r="H76" s="62">
        <v>52.336799999999997</v>
      </c>
      <c r="I76" s="62">
        <v>17.150400000000001</v>
      </c>
      <c r="J76" s="62">
        <v>24.178100000000001</v>
      </c>
      <c r="K76" s="62">
        <v>16.117999999999999</v>
      </c>
      <c r="L76" s="62">
        <v>42.2014</v>
      </c>
      <c r="M76" s="62">
        <v>8.8368000000000002</v>
      </c>
      <c r="N76" s="152">
        <v>12.3506</v>
      </c>
      <c r="O76" s="152">
        <v>12.134600000000001</v>
      </c>
      <c r="P76" s="152">
        <v>9.5647000000000002</v>
      </c>
      <c r="R76" s="57" t="e">
        <f>AVERAGE(B76:D76)</f>
        <v>#DIV/0!</v>
      </c>
      <c r="S76" s="57">
        <f>AVERAGE(E76:G76)</f>
        <v>30.137</v>
      </c>
      <c r="T76" s="57">
        <f>AVERAGE(H76:J76)</f>
        <v>31.221766666666667</v>
      </c>
      <c r="U76" s="57">
        <f>AVERAGE(K76:M76)</f>
        <v>22.385400000000001</v>
      </c>
      <c r="V76" s="56">
        <f>AVERAGE(N76:P76)</f>
        <v>11.349966666666667</v>
      </c>
    </row>
    <row r="77" spans="1:42" x14ac:dyDescent="0.2">
      <c r="A77" s="157"/>
      <c r="B77" s="163"/>
      <c r="C77" s="163"/>
      <c r="D77" s="163"/>
      <c r="E77" s="163"/>
      <c r="F77" s="163"/>
      <c r="G77" s="163"/>
      <c r="H77" s="158"/>
      <c r="I77" s="158"/>
      <c r="J77" s="158"/>
      <c r="K77" s="158"/>
      <c r="L77" s="158"/>
      <c r="M77" s="158"/>
      <c r="N77" s="152"/>
      <c r="O77" s="152"/>
      <c r="P77" s="152"/>
      <c r="X77" s="82" t="s">
        <v>107</v>
      </c>
    </row>
    <row r="78" spans="1:42" x14ac:dyDescent="0.2">
      <c r="A78" s="202" t="s">
        <v>53</v>
      </c>
      <c r="B78" s="202"/>
      <c r="C78" s="202"/>
      <c r="D78" s="202"/>
      <c r="E78" s="202"/>
      <c r="F78" s="202"/>
      <c r="G78" s="202"/>
      <c r="H78" s="202"/>
      <c r="I78" s="202"/>
      <c r="J78" s="202"/>
      <c r="K78" s="202"/>
      <c r="L78" s="202"/>
      <c r="M78" s="202"/>
      <c r="N78" s="152"/>
      <c r="O78" s="152"/>
      <c r="P78" s="152"/>
      <c r="W78" s="27"/>
      <c r="X78" s="81" t="s">
        <v>106</v>
      </c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M78" s="185" t="s">
        <v>176</v>
      </c>
      <c r="AN78" s="185"/>
      <c r="AO78" s="185"/>
      <c r="AP78" s="185"/>
    </row>
    <row r="79" spans="1:42" x14ac:dyDescent="0.2">
      <c r="A79" s="60"/>
      <c r="B79" s="209" t="s">
        <v>119</v>
      </c>
      <c r="C79" s="209"/>
      <c r="D79" s="209"/>
      <c r="E79" s="208" t="s">
        <v>109</v>
      </c>
      <c r="F79" s="208"/>
      <c r="G79" s="208"/>
      <c r="H79" s="205" t="s">
        <v>129</v>
      </c>
      <c r="I79" s="206"/>
      <c r="J79" s="207"/>
      <c r="K79" s="201" t="s">
        <v>143</v>
      </c>
      <c r="L79" s="201"/>
      <c r="M79" s="201"/>
      <c r="N79" s="215" t="s">
        <v>170</v>
      </c>
      <c r="O79" s="215"/>
      <c r="P79" s="215"/>
      <c r="R79" s="57" t="s">
        <v>119</v>
      </c>
      <c r="S79" s="57" t="s">
        <v>109</v>
      </c>
      <c r="T79" s="57" t="s">
        <v>129</v>
      </c>
      <c r="U79" s="57" t="s">
        <v>143</v>
      </c>
      <c r="V79" s="77" t="s">
        <v>170</v>
      </c>
      <c r="W79" s="27"/>
      <c r="X79" s="60"/>
      <c r="Y79" s="191" t="s">
        <v>119</v>
      </c>
      <c r="Z79" s="192"/>
      <c r="AA79" s="193"/>
      <c r="AB79" s="191" t="s">
        <v>109</v>
      </c>
      <c r="AC79" s="192"/>
      <c r="AD79" s="193"/>
      <c r="AE79" s="194" t="s">
        <v>129</v>
      </c>
      <c r="AF79" s="195"/>
      <c r="AG79" s="196"/>
      <c r="AH79" s="197" t="s">
        <v>143</v>
      </c>
      <c r="AI79" s="198"/>
      <c r="AJ79" s="199"/>
      <c r="AM79" s="57" t="s">
        <v>46</v>
      </c>
      <c r="AN79" s="57" t="s">
        <v>82</v>
      </c>
      <c r="AO79" s="57" t="s">
        <v>48</v>
      </c>
      <c r="AP79" s="57" t="s">
        <v>81</v>
      </c>
    </row>
    <row r="80" spans="1:42" x14ac:dyDescent="0.2">
      <c r="A80" s="60" t="s">
        <v>117</v>
      </c>
      <c r="B80" s="98">
        <v>-53.3</v>
      </c>
      <c r="C80" s="98">
        <v>-51.9</v>
      </c>
      <c r="D80" s="98">
        <v>-52.3</v>
      </c>
      <c r="E80" s="98">
        <v>-53.3</v>
      </c>
      <c r="F80" s="98">
        <v>-53.3</v>
      </c>
      <c r="G80" s="98">
        <v>-60</v>
      </c>
      <c r="H80" s="62">
        <v>-62.7</v>
      </c>
      <c r="I80" s="62">
        <v>-54.7</v>
      </c>
      <c r="J80" s="62">
        <v>-45.5</v>
      </c>
      <c r="K80" s="62">
        <v>-55.5</v>
      </c>
      <c r="L80" s="62">
        <v>-52.2</v>
      </c>
      <c r="M80" s="62">
        <v>-53.3</v>
      </c>
      <c r="N80" s="152">
        <v>-64.3</v>
      </c>
      <c r="O80" s="152">
        <v>-46.3</v>
      </c>
      <c r="P80" s="152">
        <v>-49.1</v>
      </c>
      <c r="R80" s="57">
        <f>AVERAGE(B80:D80)</f>
        <v>-52.5</v>
      </c>
      <c r="S80" s="57">
        <f>AVERAGE(E80:G80)</f>
        <v>-55.533333333333331</v>
      </c>
      <c r="T80" s="57">
        <f>AVERAGE(H80:J80)</f>
        <v>-54.300000000000004</v>
      </c>
      <c r="U80" s="57">
        <f>AVERAGE(K80:M80)</f>
        <v>-53.666666666666664</v>
      </c>
      <c r="V80" s="56">
        <f>AVERAGE(N80:P80)</f>
        <v>-53.233333333333327</v>
      </c>
      <c r="W80" s="27"/>
      <c r="X80" s="60" t="s">
        <v>117</v>
      </c>
      <c r="Y80" s="61">
        <f>E80-12.5</f>
        <v>-65.8</v>
      </c>
      <c r="Z80" s="61">
        <f t="shared" ref="Z80:AJ82" si="0">F80-12.5</f>
        <v>-65.8</v>
      </c>
      <c r="AA80" s="61">
        <f t="shared" si="0"/>
        <v>-72.5</v>
      </c>
      <c r="AB80" s="61">
        <f t="shared" si="0"/>
        <v>-75.2</v>
      </c>
      <c r="AC80" s="61">
        <f t="shared" si="0"/>
        <v>-67.2</v>
      </c>
      <c r="AD80" s="61">
        <f t="shared" si="0"/>
        <v>-58</v>
      </c>
      <c r="AE80" s="61">
        <f t="shared" si="0"/>
        <v>-68</v>
      </c>
      <c r="AF80" s="61">
        <f t="shared" si="0"/>
        <v>-64.7</v>
      </c>
      <c r="AG80" s="61">
        <f t="shared" si="0"/>
        <v>-65.8</v>
      </c>
      <c r="AH80" s="61">
        <f t="shared" si="0"/>
        <v>-76.8</v>
      </c>
      <c r="AI80" s="61">
        <f t="shared" si="0"/>
        <v>-58.8</v>
      </c>
      <c r="AJ80" s="61">
        <f t="shared" si="0"/>
        <v>-61.6</v>
      </c>
      <c r="AM80" s="57">
        <f t="shared" ref="AM80:AM81" si="1">AVERAGE(Y80:AA80)</f>
        <v>-68.033333333333331</v>
      </c>
      <c r="AN80" s="57">
        <f t="shared" ref="AN80:AN81" si="2">AVERAGE(AB80:AD80)</f>
        <v>-66.8</v>
      </c>
      <c r="AO80" s="57">
        <f t="shared" ref="AO80:AO81" si="3">AVERAGE(AE80:AG80)</f>
        <v>-66.166666666666671</v>
      </c>
      <c r="AP80" s="57">
        <f t="shared" ref="AP80:AP81" si="4">AVERAGE(AH80:AJ80)</f>
        <v>-65.733333333333334</v>
      </c>
    </row>
    <row r="81" spans="1:42" x14ac:dyDescent="0.2">
      <c r="A81" s="60" t="s">
        <v>8</v>
      </c>
      <c r="B81" s="98">
        <v>-68.398200000000003</v>
      </c>
      <c r="C81" s="98">
        <v>-65.791600000000003</v>
      </c>
      <c r="D81" s="98"/>
      <c r="E81" s="98">
        <v>-61.6</v>
      </c>
      <c r="F81" s="98">
        <v>-38.5</v>
      </c>
      <c r="G81" s="98">
        <v>-47.9</v>
      </c>
      <c r="H81" s="62">
        <v>-49.5</v>
      </c>
      <c r="I81" s="62">
        <v>-41.1</v>
      </c>
      <c r="J81" s="62">
        <v>-35.9</v>
      </c>
      <c r="K81" s="62">
        <v>-53.4</v>
      </c>
      <c r="L81" s="62">
        <v>-45.5</v>
      </c>
      <c r="M81" s="62">
        <v>-56.9</v>
      </c>
      <c r="N81" s="152">
        <v>-33.9</v>
      </c>
      <c r="O81" s="152">
        <v>-58.1</v>
      </c>
      <c r="P81" s="152">
        <v>-41.2</v>
      </c>
      <c r="R81" s="57">
        <f>AVERAGE(B81:D81)</f>
        <v>-67.094899999999996</v>
      </c>
      <c r="S81" s="57">
        <f>AVERAGE(E81:G81)</f>
        <v>-49.333333333333336</v>
      </c>
      <c r="T81" s="57">
        <f>AVERAGE(H81:J81)</f>
        <v>-42.166666666666664</v>
      </c>
      <c r="U81" s="57">
        <f>AVERAGE(K81:M81)</f>
        <v>-51.933333333333337</v>
      </c>
      <c r="V81" s="56">
        <f>AVERAGE(N81:P81)</f>
        <v>-44.4</v>
      </c>
      <c r="W81" s="27"/>
      <c r="X81" s="60" t="s">
        <v>8</v>
      </c>
      <c r="Y81" s="61">
        <f t="shared" ref="Y81:Y82" si="5">E81-12.5</f>
        <v>-74.099999999999994</v>
      </c>
      <c r="Z81" s="61">
        <f t="shared" si="0"/>
        <v>-51</v>
      </c>
      <c r="AA81" s="61">
        <f t="shared" si="0"/>
        <v>-60.4</v>
      </c>
      <c r="AB81" s="61">
        <f t="shared" si="0"/>
        <v>-62</v>
      </c>
      <c r="AC81" s="61">
        <f t="shared" si="0"/>
        <v>-53.6</v>
      </c>
      <c r="AD81" s="61">
        <f t="shared" si="0"/>
        <v>-48.4</v>
      </c>
      <c r="AE81" s="61">
        <f t="shared" si="0"/>
        <v>-65.900000000000006</v>
      </c>
      <c r="AF81" s="61">
        <f t="shared" si="0"/>
        <v>-58</v>
      </c>
      <c r="AG81" s="61">
        <f t="shared" si="0"/>
        <v>-69.400000000000006</v>
      </c>
      <c r="AH81" s="61">
        <f t="shared" si="0"/>
        <v>-46.4</v>
      </c>
      <c r="AI81" s="61">
        <f t="shared" si="0"/>
        <v>-70.599999999999994</v>
      </c>
      <c r="AJ81" s="61">
        <f t="shared" si="0"/>
        <v>-53.7</v>
      </c>
      <c r="AM81" s="57">
        <f t="shared" si="1"/>
        <v>-61.833333333333336</v>
      </c>
      <c r="AN81" s="57">
        <f t="shared" si="2"/>
        <v>-54.666666666666664</v>
      </c>
      <c r="AO81" s="57">
        <f t="shared" si="3"/>
        <v>-64.433333333333337</v>
      </c>
      <c r="AP81" s="57">
        <f t="shared" si="4"/>
        <v>-56.9</v>
      </c>
    </row>
    <row r="82" spans="1:42" x14ac:dyDescent="0.2">
      <c r="A82" s="60" t="s">
        <v>115</v>
      </c>
      <c r="B82" s="98"/>
      <c r="C82" s="98"/>
      <c r="D82" s="98"/>
      <c r="E82" s="98">
        <v>-7.8</v>
      </c>
      <c r="F82" s="98">
        <v>-9.6999999999999993</v>
      </c>
      <c r="G82" s="98">
        <v>-17</v>
      </c>
      <c r="H82" s="98">
        <v>-8.6999999999999993</v>
      </c>
      <c r="I82" s="98">
        <v>-14.5</v>
      </c>
      <c r="J82" s="98">
        <v>-9.1999999999999993</v>
      </c>
      <c r="K82" s="62">
        <v>-0.9</v>
      </c>
      <c r="L82" s="62">
        <v>-4</v>
      </c>
      <c r="M82" s="62">
        <v>-10.8</v>
      </c>
      <c r="N82" s="152">
        <v>-9.4</v>
      </c>
      <c r="O82" s="152">
        <v>-9.8000000000000007</v>
      </c>
      <c r="P82" s="152">
        <v>-12.2</v>
      </c>
      <c r="R82" s="57" t="e">
        <f>AVERAGE(B82:D82)</f>
        <v>#DIV/0!</v>
      </c>
      <c r="S82" s="57">
        <f>AVERAGE(E82:G82)</f>
        <v>-11.5</v>
      </c>
      <c r="T82" s="57">
        <f>AVERAGE(H82:J82)</f>
        <v>-10.799999999999999</v>
      </c>
      <c r="U82" s="57">
        <f>AVERAGE(K82:M82)</f>
        <v>-5.2333333333333334</v>
      </c>
      <c r="V82" s="56">
        <f>AVERAGE(N82:P82)</f>
        <v>-10.466666666666667</v>
      </c>
      <c r="W82" s="27"/>
      <c r="X82" s="60" t="s">
        <v>115</v>
      </c>
      <c r="Y82" s="61">
        <f t="shared" si="5"/>
        <v>-20.3</v>
      </c>
      <c r="Z82" s="61">
        <f t="shared" si="0"/>
        <v>-22.2</v>
      </c>
      <c r="AA82" s="61">
        <f t="shared" si="0"/>
        <v>-29.5</v>
      </c>
      <c r="AB82" s="61">
        <f t="shared" si="0"/>
        <v>-21.2</v>
      </c>
      <c r="AC82" s="61">
        <f t="shared" si="0"/>
        <v>-27</v>
      </c>
      <c r="AD82" s="61">
        <f t="shared" si="0"/>
        <v>-21.7</v>
      </c>
      <c r="AE82" s="61">
        <f t="shared" si="0"/>
        <v>-13.4</v>
      </c>
      <c r="AF82" s="61">
        <f t="shared" si="0"/>
        <v>-16.5</v>
      </c>
      <c r="AG82" s="61">
        <f t="shared" si="0"/>
        <v>-23.3</v>
      </c>
      <c r="AH82" s="61">
        <f t="shared" si="0"/>
        <v>-21.9</v>
      </c>
      <c r="AI82" s="61">
        <f t="shared" si="0"/>
        <v>-22.3</v>
      </c>
      <c r="AJ82" s="61">
        <f t="shared" si="0"/>
        <v>-24.7</v>
      </c>
      <c r="AM82" s="57">
        <f>AVERAGE(Y82:AA82)</f>
        <v>-24</v>
      </c>
      <c r="AN82" s="57">
        <f>AVERAGE(AB82:AD82)</f>
        <v>-23.3</v>
      </c>
      <c r="AO82" s="57">
        <f>AVERAGE(AE82:AG82)</f>
        <v>-17.733333333333334</v>
      </c>
      <c r="AP82" s="57">
        <f>AVERAGE(AH82:AJ82)</f>
        <v>-22.966666666666669</v>
      </c>
    </row>
    <row r="83" spans="1:42" x14ac:dyDescent="0.2">
      <c r="A83" s="157"/>
      <c r="B83" s="163"/>
      <c r="C83" s="163"/>
      <c r="D83" s="163"/>
      <c r="E83" s="163"/>
      <c r="F83" s="163"/>
      <c r="G83" s="163"/>
      <c r="H83" s="158"/>
      <c r="I83" s="158"/>
      <c r="J83" s="158"/>
      <c r="K83" s="158"/>
      <c r="L83" s="158"/>
      <c r="M83" s="158"/>
      <c r="N83" s="152"/>
      <c r="O83" s="152"/>
      <c r="P83" s="152"/>
      <c r="W83" s="27"/>
      <c r="X83" s="27"/>
      <c r="Y83" s="27"/>
      <c r="Z83" s="27"/>
    </row>
    <row r="84" spans="1:42" x14ac:dyDescent="0.2">
      <c r="A84" s="210" t="s">
        <v>38</v>
      </c>
      <c r="B84" s="210"/>
      <c r="C84" s="210"/>
      <c r="D84" s="210"/>
      <c r="E84" s="210"/>
      <c r="F84" s="210"/>
      <c r="G84" s="210"/>
      <c r="H84" s="210"/>
      <c r="I84" s="210"/>
      <c r="J84" s="210"/>
      <c r="K84" s="210"/>
      <c r="L84" s="210"/>
      <c r="M84" s="210"/>
      <c r="N84" s="152"/>
      <c r="O84" s="152"/>
      <c r="P84" s="152"/>
      <c r="W84" s="27"/>
      <c r="X84" s="27"/>
      <c r="Y84" s="27"/>
      <c r="Z84" s="27"/>
    </row>
    <row r="85" spans="1:42" x14ac:dyDescent="0.2">
      <c r="A85" s="60"/>
      <c r="B85" s="209" t="s">
        <v>119</v>
      </c>
      <c r="C85" s="209"/>
      <c r="D85" s="209"/>
      <c r="E85" s="208" t="s">
        <v>109</v>
      </c>
      <c r="F85" s="208"/>
      <c r="G85" s="208"/>
      <c r="H85" s="205" t="s">
        <v>129</v>
      </c>
      <c r="I85" s="206"/>
      <c r="J85" s="207"/>
      <c r="K85" s="211" t="s">
        <v>143</v>
      </c>
      <c r="L85" s="211"/>
      <c r="M85" s="211"/>
      <c r="N85" s="215" t="s">
        <v>170</v>
      </c>
      <c r="O85" s="215"/>
      <c r="P85" s="215"/>
      <c r="R85" s="57" t="s">
        <v>119</v>
      </c>
      <c r="S85" s="57" t="s">
        <v>109</v>
      </c>
      <c r="T85" s="57" t="s">
        <v>129</v>
      </c>
      <c r="U85" s="57" t="s">
        <v>143</v>
      </c>
      <c r="V85" s="77" t="s">
        <v>170</v>
      </c>
      <c r="W85" s="32"/>
      <c r="X85" s="32"/>
      <c r="Y85" s="32"/>
      <c r="Z85" s="32"/>
    </row>
    <row r="86" spans="1:42" x14ac:dyDescent="0.2">
      <c r="A86" s="60" t="s">
        <v>117</v>
      </c>
      <c r="B86" s="62">
        <v>75</v>
      </c>
      <c r="C86" s="62">
        <v>50</v>
      </c>
      <c r="D86" s="62">
        <v>75</v>
      </c>
      <c r="E86" s="62">
        <v>50</v>
      </c>
      <c r="F86" s="62">
        <v>50</v>
      </c>
      <c r="G86" s="62">
        <v>200</v>
      </c>
      <c r="H86" s="98">
        <v>125</v>
      </c>
      <c r="I86" s="98">
        <v>50</v>
      </c>
      <c r="J86" s="62">
        <v>25</v>
      </c>
      <c r="K86" s="62">
        <v>125</v>
      </c>
      <c r="L86" s="62">
        <v>50</v>
      </c>
      <c r="M86" s="62">
        <v>25</v>
      </c>
      <c r="N86" s="153">
        <v>75</v>
      </c>
      <c r="O86" s="153">
        <v>100</v>
      </c>
      <c r="P86" s="153">
        <v>175</v>
      </c>
      <c r="R86" s="57">
        <f>MEDIAN(E86:G86)</f>
        <v>50</v>
      </c>
      <c r="S86" s="57">
        <f>MEDIAN(H86:J86)</f>
        <v>50</v>
      </c>
      <c r="T86" s="57">
        <f>MEDIAN(K86:M86)</f>
        <v>50</v>
      </c>
      <c r="U86" s="57">
        <f>MEDIAN(N86:P86)</f>
        <v>100</v>
      </c>
      <c r="V86" s="57">
        <f>MEDIAN(N86:P86)</f>
        <v>100</v>
      </c>
      <c r="W86" s="145"/>
      <c r="X86" s="145"/>
      <c r="Y86" s="52"/>
      <c r="Z86" s="52"/>
    </row>
    <row r="87" spans="1:42" x14ac:dyDescent="0.2">
      <c r="A87" s="60" t="s">
        <v>8</v>
      </c>
      <c r="B87" s="62">
        <v>50</v>
      </c>
      <c r="C87" s="62">
        <v>25</v>
      </c>
      <c r="D87" s="62">
        <v>25</v>
      </c>
      <c r="E87" s="98">
        <v>50</v>
      </c>
      <c r="F87" s="62">
        <v>100</v>
      </c>
      <c r="G87" s="62">
        <v>25</v>
      </c>
      <c r="H87" s="62">
        <v>125</v>
      </c>
      <c r="I87" s="62">
        <v>0</v>
      </c>
      <c r="J87" s="62">
        <v>50</v>
      </c>
      <c r="K87" s="62">
        <v>50</v>
      </c>
      <c r="L87" s="62">
        <v>225</v>
      </c>
      <c r="M87" s="62">
        <v>25</v>
      </c>
      <c r="N87" s="152">
        <v>50</v>
      </c>
      <c r="O87" s="152">
        <v>150</v>
      </c>
      <c r="P87" s="152">
        <v>125</v>
      </c>
      <c r="R87" s="57">
        <f>MEDIAN(E87:G87)</f>
        <v>50</v>
      </c>
      <c r="S87" s="57">
        <f>MEDIAN(H87:J87)</f>
        <v>50</v>
      </c>
      <c r="T87" s="57">
        <f>MEDIAN(K87:M87)</f>
        <v>50</v>
      </c>
      <c r="U87" s="57">
        <f>MEDIAN(N87:P87)</f>
        <v>125</v>
      </c>
      <c r="V87" s="57">
        <f>MEDIAN(N87:P87)</f>
        <v>125</v>
      </c>
      <c r="W87" s="145"/>
      <c r="X87" s="145"/>
      <c r="Y87" s="52"/>
      <c r="Z87" s="52"/>
    </row>
    <row r="88" spans="1:42" x14ac:dyDescent="0.2">
      <c r="A88" s="161"/>
      <c r="B88" s="160"/>
      <c r="C88" s="160"/>
      <c r="D88" s="160"/>
      <c r="E88" s="160"/>
      <c r="F88" s="160"/>
      <c r="G88" s="160"/>
      <c r="H88" s="160"/>
      <c r="I88" s="160"/>
      <c r="J88" s="160"/>
      <c r="K88" s="160"/>
      <c r="L88" s="160"/>
      <c r="M88" s="160"/>
      <c r="N88" s="152"/>
      <c r="O88" s="152"/>
      <c r="P88" s="152"/>
      <c r="R88" s="31"/>
      <c r="S88" s="31"/>
      <c r="T88" s="31"/>
      <c r="U88" s="31"/>
      <c r="W88" s="52"/>
      <c r="X88" s="52"/>
      <c r="Y88" s="91"/>
      <c r="Z88" s="52"/>
    </row>
    <row r="89" spans="1:42" x14ac:dyDescent="0.2">
      <c r="A89" s="157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2"/>
      <c r="O89" s="152"/>
      <c r="P89" s="152"/>
      <c r="R89" s="27"/>
      <c r="S89" s="27"/>
      <c r="T89" s="27"/>
      <c r="U89" s="27"/>
      <c r="W89" s="52"/>
      <c r="X89" s="52"/>
      <c r="Y89" s="52"/>
      <c r="Z89" s="52"/>
    </row>
    <row r="90" spans="1:42" x14ac:dyDescent="0.2">
      <c r="A90" s="210" t="s">
        <v>142</v>
      </c>
      <c r="B90" s="210"/>
      <c r="C90" s="210"/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152"/>
      <c r="O90" s="152"/>
      <c r="P90" s="152"/>
      <c r="R90" s="27"/>
      <c r="S90" s="27"/>
      <c r="T90" s="27"/>
      <c r="U90" s="27"/>
      <c r="W90" s="52"/>
      <c r="X90" s="52"/>
      <c r="Y90" s="52"/>
      <c r="Z90" s="52"/>
    </row>
    <row r="91" spans="1:42" x14ac:dyDescent="0.2">
      <c r="A91" s="60"/>
      <c r="B91" s="209" t="s">
        <v>119</v>
      </c>
      <c r="C91" s="209"/>
      <c r="D91" s="209"/>
      <c r="E91" s="208" t="s">
        <v>109</v>
      </c>
      <c r="F91" s="208"/>
      <c r="G91" s="208"/>
      <c r="H91" s="205" t="s">
        <v>129</v>
      </c>
      <c r="I91" s="206"/>
      <c r="J91" s="207"/>
      <c r="K91" s="211" t="s">
        <v>143</v>
      </c>
      <c r="L91" s="211"/>
      <c r="M91" s="211"/>
      <c r="N91" s="215" t="s">
        <v>170</v>
      </c>
      <c r="O91" s="215"/>
      <c r="P91" s="215"/>
      <c r="R91" s="57" t="s">
        <v>119</v>
      </c>
      <c r="S91" s="57" t="s">
        <v>109</v>
      </c>
      <c r="T91" s="57" t="s">
        <v>129</v>
      </c>
      <c r="U91" s="57" t="s">
        <v>143</v>
      </c>
      <c r="V91" s="77" t="s">
        <v>170</v>
      </c>
      <c r="W91" s="32"/>
      <c r="X91" s="32"/>
      <c r="Y91" s="32"/>
      <c r="Z91" s="32"/>
    </row>
    <row r="92" spans="1:42" x14ac:dyDescent="0.2">
      <c r="A92" s="60" t="s">
        <v>117</v>
      </c>
      <c r="B92" s="62">
        <v>93</v>
      </c>
      <c r="C92" s="62">
        <v>10</v>
      </c>
      <c r="D92" s="62">
        <v>381</v>
      </c>
      <c r="E92" s="62">
        <v>37</v>
      </c>
      <c r="F92" s="98">
        <v>117</v>
      </c>
      <c r="G92" s="62">
        <v>8</v>
      </c>
      <c r="H92" s="62">
        <v>357</v>
      </c>
      <c r="I92" s="62">
        <v>222</v>
      </c>
      <c r="J92" s="62">
        <v>395</v>
      </c>
      <c r="K92" s="62">
        <v>128</v>
      </c>
      <c r="L92" s="62">
        <v>132</v>
      </c>
      <c r="M92" s="62">
        <v>1</v>
      </c>
      <c r="N92" s="152"/>
      <c r="O92" s="152"/>
      <c r="P92" s="152"/>
      <c r="R92" s="57">
        <f>AVERAGE(B92:D92)</f>
        <v>161.33333333333334</v>
      </c>
      <c r="S92" s="57">
        <f>AVERAGE(E92:G92)</f>
        <v>54</v>
      </c>
      <c r="T92" s="57">
        <f>AVERAGE(H92:J92)</f>
        <v>324.66666666666669</v>
      </c>
      <c r="U92" s="57">
        <f>AVERAGE(K92:M92)</f>
        <v>87</v>
      </c>
      <c r="V92" s="56"/>
      <c r="W92" s="32"/>
      <c r="X92" s="32"/>
      <c r="Y92" s="32"/>
      <c r="Z92" s="32"/>
    </row>
    <row r="93" spans="1:42" x14ac:dyDescent="0.2">
      <c r="A93" s="60" t="s">
        <v>8</v>
      </c>
      <c r="B93" s="62">
        <v>446</v>
      </c>
      <c r="C93" s="62">
        <v>268</v>
      </c>
      <c r="D93" s="62">
        <v>127</v>
      </c>
      <c r="E93" s="62">
        <v>770</v>
      </c>
      <c r="F93" s="62">
        <v>565</v>
      </c>
      <c r="G93" s="62">
        <v>398</v>
      </c>
      <c r="H93" s="62">
        <v>814</v>
      </c>
      <c r="I93" s="62">
        <v>359</v>
      </c>
      <c r="J93" s="62">
        <v>271</v>
      </c>
      <c r="K93" s="62"/>
      <c r="L93" s="62">
        <v>1614</v>
      </c>
      <c r="M93" s="62">
        <v>296</v>
      </c>
      <c r="N93" s="154"/>
      <c r="O93" s="154"/>
      <c r="P93" s="154"/>
      <c r="R93" s="57">
        <f>AVERAGE(B93:D93)</f>
        <v>280.33333333333331</v>
      </c>
      <c r="S93" s="57">
        <f>AVERAGE(E93:G93)</f>
        <v>577.66666666666663</v>
      </c>
      <c r="T93" s="57">
        <f>AVERAGE(H93:J93)</f>
        <v>481.33333333333331</v>
      </c>
      <c r="U93" s="57">
        <f>AVERAGE(K93:M93)</f>
        <v>955</v>
      </c>
      <c r="V93" s="56"/>
      <c r="W93" s="27"/>
      <c r="X93" s="27"/>
      <c r="Y93" s="27"/>
      <c r="Z93" s="27"/>
    </row>
    <row r="94" spans="1:42" x14ac:dyDescent="0.2">
      <c r="A94" s="161"/>
      <c r="B94" s="160"/>
      <c r="C94" s="160"/>
      <c r="D94" s="160"/>
      <c r="E94" s="160"/>
      <c r="F94" s="160"/>
      <c r="G94" s="160"/>
      <c r="H94" s="160"/>
      <c r="I94" s="160"/>
      <c r="J94" s="159"/>
      <c r="K94" s="160"/>
      <c r="L94" s="160"/>
      <c r="M94" s="160"/>
      <c r="N94" s="154"/>
      <c r="O94" s="154"/>
      <c r="P94" s="154"/>
      <c r="R94" s="57"/>
      <c r="S94" s="57"/>
      <c r="T94" s="57"/>
      <c r="U94" s="57"/>
      <c r="V94" s="56"/>
      <c r="W94" s="27"/>
      <c r="X94" s="27"/>
      <c r="Y94" s="27"/>
      <c r="Z94" s="27"/>
    </row>
    <row r="95" spans="1:42" x14ac:dyDescent="0.2">
      <c r="A95" s="66"/>
      <c r="B95" s="64"/>
      <c r="C95" s="64"/>
      <c r="D95" s="64"/>
      <c r="E95" s="64"/>
      <c r="F95" s="64"/>
      <c r="G95" s="64"/>
      <c r="H95" s="60"/>
      <c r="I95" s="60"/>
      <c r="J95" s="60"/>
      <c r="K95" s="64"/>
      <c r="L95" s="64"/>
      <c r="M95" s="64"/>
      <c r="N95" s="152"/>
      <c r="O95" s="152"/>
      <c r="P95" s="152"/>
      <c r="Q95" s="32"/>
      <c r="R95" s="32"/>
      <c r="S95" s="32"/>
      <c r="T95" s="32"/>
      <c r="U95" s="32"/>
    </row>
    <row r="96" spans="1:42" x14ac:dyDescent="0.2">
      <c r="A96" s="186" t="s">
        <v>118</v>
      </c>
      <c r="B96" s="187"/>
      <c r="C96" s="187"/>
      <c r="D96" s="187"/>
      <c r="E96" s="187"/>
      <c r="F96" s="187"/>
      <c r="G96" s="187"/>
      <c r="H96" s="187"/>
      <c r="I96" s="187"/>
      <c r="J96" s="187"/>
      <c r="K96" s="187"/>
      <c r="L96" s="187"/>
      <c r="M96" s="188"/>
      <c r="N96" s="154"/>
      <c r="O96" s="154"/>
      <c r="P96" s="154"/>
      <c r="Q96" s="32"/>
      <c r="R96" s="145"/>
      <c r="S96" s="145"/>
      <c r="T96" s="145"/>
      <c r="U96" s="145"/>
    </row>
    <row r="97" spans="1:22" x14ac:dyDescent="0.2">
      <c r="A97" s="75"/>
      <c r="B97" s="203" t="s">
        <v>119</v>
      </c>
      <c r="C97" s="203"/>
      <c r="D97" s="203"/>
      <c r="E97" s="203" t="s">
        <v>109</v>
      </c>
      <c r="F97" s="203"/>
      <c r="G97" s="203"/>
      <c r="H97" s="205" t="s">
        <v>129</v>
      </c>
      <c r="I97" s="206"/>
      <c r="J97" s="207"/>
      <c r="K97" s="200" t="s">
        <v>143</v>
      </c>
      <c r="L97" s="200"/>
      <c r="M97" s="200"/>
      <c r="N97" s="215" t="s">
        <v>170</v>
      </c>
      <c r="O97" s="215"/>
      <c r="P97" s="215"/>
      <c r="Q97" s="32"/>
      <c r="R97" s="57" t="s">
        <v>119</v>
      </c>
      <c r="S97" s="57" t="s">
        <v>109</v>
      </c>
      <c r="T97" s="57" t="s">
        <v>129</v>
      </c>
      <c r="U97" s="57" t="s">
        <v>143</v>
      </c>
      <c r="V97" s="77" t="s">
        <v>170</v>
      </c>
    </row>
    <row r="98" spans="1:22" x14ac:dyDescent="0.2">
      <c r="A98" s="66" t="s">
        <v>8</v>
      </c>
      <c r="B98" s="61">
        <v>148</v>
      </c>
      <c r="C98" s="61">
        <v>305</v>
      </c>
      <c r="D98" s="64"/>
      <c r="E98" s="61">
        <v>48</v>
      </c>
      <c r="F98" s="61"/>
      <c r="G98" s="61">
        <v>274</v>
      </c>
      <c r="H98" s="61">
        <v>168</v>
      </c>
      <c r="I98" s="65">
        <v>349</v>
      </c>
      <c r="J98" s="61">
        <v>737</v>
      </c>
      <c r="K98" s="61">
        <v>179</v>
      </c>
      <c r="L98" s="61"/>
      <c r="M98" s="61">
        <v>181</v>
      </c>
      <c r="N98" s="154"/>
      <c r="O98" s="154"/>
      <c r="P98" s="154"/>
      <c r="Q98" s="32"/>
      <c r="R98" s="57">
        <f>AVERAGE(B98:D98)</f>
        <v>226.5</v>
      </c>
      <c r="S98" s="57">
        <f>AVERAGE(E98:G98)</f>
        <v>161</v>
      </c>
      <c r="T98" s="57">
        <f>AVERAGE(H98:J98)</f>
        <v>418</v>
      </c>
      <c r="U98" s="57">
        <f>AVERAGE(K98:M98)</f>
        <v>180</v>
      </c>
      <c r="V98" s="56"/>
    </row>
    <row r="99" spans="1:22" x14ac:dyDescent="0.2">
      <c r="B99" s="61"/>
      <c r="C99" s="61"/>
      <c r="D99" s="61"/>
      <c r="E99" s="61"/>
      <c r="F99" s="61"/>
      <c r="G99" s="61"/>
      <c r="H99" s="60"/>
      <c r="I99" s="60"/>
      <c r="J99" s="60"/>
      <c r="K99" s="61"/>
      <c r="L99" s="61"/>
      <c r="M99" s="61"/>
      <c r="N99" s="154"/>
      <c r="O99" s="154"/>
      <c r="P99" s="154"/>
      <c r="Q99" s="32"/>
      <c r="R99" s="57"/>
      <c r="S99" s="57"/>
      <c r="T99" s="57"/>
      <c r="U99" s="57"/>
      <c r="V99" s="56"/>
    </row>
    <row r="100" spans="1:22" x14ac:dyDescent="0.2">
      <c r="A100" s="66"/>
      <c r="B100" s="61"/>
      <c r="C100" s="61"/>
      <c r="D100" s="61"/>
      <c r="E100" s="61"/>
      <c r="F100" s="61"/>
      <c r="G100" s="61"/>
      <c r="H100" s="65"/>
      <c r="I100" s="65"/>
      <c r="J100" s="65"/>
      <c r="K100" s="61"/>
      <c r="L100" s="61"/>
      <c r="M100" s="61"/>
      <c r="N100" s="154"/>
      <c r="O100" s="154"/>
      <c r="P100" s="154"/>
      <c r="Q100" s="32"/>
      <c r="R100" s="57"/>
      <c r="S100" s="57"/>
      <c r="T100" s="57"/>
      <c r="U100" s="57"/>
      <c r="V100" s="56"/>
    </row>
    <row r="101" spans="1:22" x14ac:dyDescent="0.2">
      <c r="A101" s="27"/>
      <c r="B101" s="60"/>
      <c r="C101" s="60"/>
      <c r="D101" s="60"/>
      <c r="E101" s="60"/>
      <c r="F101" s="60"/>
      <c r="G101" s="60"/>
      <c r="H101" s="60"/>
      <c r="I101" s="60"/>
      <c r="J101" s="60"/>
      <c r="K101" s="64"/>
      <c r="L101" s="64"/>
      <c r="M101" s="64"/>
      <c r="N101" s="152"/>
      <c r="O101" s="152"/>
      <c r="P101" s="152"/>
      <c r="Q101" s="32"/>
      <c r="R101" s="32"/>
      <c r="S101" s="32"/>
      <c r="T101" s="32"/>
      <c r="U101" s="32"/>
    </row>
    <row r="102" spans="1:22" x14ac:dyDescent="0.2">
      <c r="A102" s="189" t="s">
        <v>174</v>
      </c>
      <c r="B102" s="189"/>
      <c r="C102" s="189"/>
      <c r="D102" s="189"/>
      <c r="E102" s="189"/>
      <c r="F102" s="189"/>
      <c r="G102" s="189"/>
      <c r="H102" s="189"/>
      <c r="I102" s="189"/>
      <c r="J102" s="189"/>
      <c r="K102" s="189"/>
      <c r="L102" s="189"/>
      <c r="M102" s="190"/>
      <c r="N102" s="152"/>
      <c r="O102" s="152"/>
      <c r="P102" s="152"/>
      <c r="Q102" s="32"/>
      <c r="R102" s="32"/>
      <c r="S102" s="32"/>
      <c r="T102" s="32"/>
      <c r="U102" s="32"/>
    </row>
    <row r="103" spans="1:22" x14ac:dyDescent="0.2">
      <c r="A103" s="97"/>
      <c r="B103" s="203" t="s">
        <v>119</v>
      </c>
      <c r="C103" s="203"/>
      <c r="D103" s="203"/>
      <c r="E103" s="203" t="s">
        <v>109</v>
      </c>
      <c r="F103" s="203"/>
      <c r="G103" s="203"/>
      <c r="H103" s="205" t="s">
        <v>129</v>
      </c>
      <c r="I103" s="206"/>
      <c r="J103" s="207"/>
      <c r="K103" s="200" t="s">
        <v>143</v>
      </c>
      <c r="L103" s="200"/>
      <c r="M103" s="200"/>
      <c r="N103" s="215" t="s">
        <v>170</v>
      </c>
      <c r="O103" s="215"/>
      <c r="P103" s="215"/>
      <c r="R103" s="57" t="s">
        <v>119</v>
      </c>
      <c r="S103" s="57" t="s">
        <v>109</v>
      </c>
      <c r="T103" s="57" t="s">
        <v>129</v>
      </c>
      <c r="U103" s="57" t="s">
        <v>143</v>
      </c>
      <c r="V103" s="77" t="s">
        <v>170</v>
      </c>
    </row>
    <row r="104" spans="1:22" x14ac:dyDescent="0.2">
      <c r="A104" s="66" t="s">
        <v>117</v>
      </c>
      <c r="B104" s="65">
        <f>B92/300</f>
        <v>0.31</v>
      </c>
      <c r="C104" s="65">
        <f t="shared" ref="C104:M104" si="6">C92/300</f>
        <v>3.3333333333333333E-2</v>
      </c>
      <c r="D104" s="65">
        <f t="shared" si="6"/>
        <v>1.27</v>
      </c>
      <c r="E104" s="65">
        <f t="shared" si="6"/>
        <v>0.12333333333333334</v>
      </c>
      <c r="F104" s="65">
        <f t="shared" si="6"/>
        <v>0.39</v>
      </c>
      <c r="G104" s="65">
        <f t="shared" si="6"/>
        <v>2.6666666666666668E-2</v>
      </c>
      <c r="H104" s="65">
        <f t="shared" si="6"/>
        <v>1.19</v>
      </c>
      <c r="I104" s="65">
        <f t="shared" si="6"/>
        <v>0.74</v>
      </c>
      <c r="J104" s="65">
        <f t="shared" si="6"/>
        <v>1.3166666666666667</v>
      </c>
      <c r="K104" s="65">
        <f t="shared" si="6"/>
        <v>0.42666666666666669</v>
      </c>
      <c r="L104" s="65">
        <f t="shared" si="6"/>
        <v>0.44</v>
      </c>
      <c r="M104" s="65">
        <f t="shared" si="6"/>
        <v>3.3333333333333335E-3</v>
      </c>
      <c r="N104" s="154"/>
      <c r="O104" s="154"/>
      <c r="P104" s="154"/>
      <c r="R104" s="57">
        <f>AVERAGE(B104:D104)</f>
        <v>0.5377777777777778</v>
      </c>
      <c r="S104" s="57">
        <f>AVERAGE(E104:G104)</f>
        <v>0.17999999999999997</v>
      </c>
      <c r="T104" s="57">
        <f>AVERAGE(H104:J104)</f>
        <v>1.0822222222222222</v>
      </c>
      <c r="U104" s="57">
        <f>AVERAGE(K104:M104)</f>
        <v>0.28999999999999998</v>
      </c>
      <c r="V104" s="56"/>
    </row>
    <row r="105" spans="1:22" x14ac:dyDescent="0.2">
      <c r="A105" s="66" t="s">
        <v>8</v>
      </c>
      <c r="B105" s="65">
        <f>B93/300</f>
        <v>1.4866666666666666</v>
      </c>
      <c r="C105" s="65">
        <f t="shared" ref="C105:M105" si="7">C93/300</f>
        <v>0.89333333333333331</v>
      </c>
      <c r="D105" s="65">
        <f t="shared" si="7"/>
        <v>0.42333333333333334</v>
      </c>
      <c r="E105" s="65">
        <f t="shared" si="7"/>
        <v>2.5666666666666669</v>
      </c>
      <c r="F105" s="65">
        <f t="shared" si="7"/>
        <v>1.8833333333333333</v>
      </c>
      <c r="G105" s="65">
        <f t="shared" si="7"/>
        <v>1.3266666666666667</v>
      </c>
      <c r="H105" s="65">
        <f t="shared" si="7"/>
        <v>2.7133333333333334</v>
      </c>
      <c r="I105" s="65">
        <f t="shared" si="7"/>
        <v>1.1966666666666668</v>
      </c>
      <c r="J105" s="65">
        <f t="shared" si="7"/>
        <v>0.90333333333333332</v>
      </c>
      <c r="K105" s="65"/>
      <c r="L105" s="65">
        <f t="shared" si="7"/>
        <v>5.38</v>
      </c>
      <c r="M105" s="65">
        <f t="shared" si="7"/>
        <v>0.98666666666666669</v>
      </c>
      <c r="N105" s="154"/>
      <c r="O105" s="154"/>
      <c r="P105" s="154"/>
      <c r="R105" s="57">
        <f>AVERAGE(B105:D105)</f>
        <v>0.93444444444444441</v>
      </c>
      <c r="S105" s="57">
        <f>AVERAGE(E105:G105)</f>
        <v>1.9255555555555557</v>
      </c>
      <c r="T105" s="57">
        <f>AVERAGE(H105:J105)</f>
        <v>1.6044444444444446</v>
      </c>
      <c r="U105" s="57">
        <f>AVERAGE(K105:M105)</f>
        <v>3.1833333333333331</v>
      </c>
      <c r="V105" s="56"/>
    </row>
    <row r="106" spans="1:22" x14ac:dyDescent="0.2">
      <c r="A106" s="97"/>
      <c r="B106" s="65"/>
      <c r="C106" s="65"/>
      <c r="D106" s="65"/>
      <c r="E106" s="65"/>
      <c r="F106" s="65"/>
      <c r="G106" s="65"/>
      <c r="H106" s="65"/>
      <c r="I106" s="65"/>
      <c r="J106" s="65"/>
      <c r="K106" s="61"/>
      <c r="L106" s="61"/>
      <c r="M106" s="61"/>
      <c r="N106" s="154"/>
      <c r="O106" s="154"/>
      <c r="P106" s="154"/>
      <c r="R106" s="57"/>
      <c r="S106" s="57"/>
      <c r="T106" s="57"/>
      <c r="U106" s="57"/>
      <c r="V106" s="56"/>
    </row>
    <row r="107" spans="1:22" x14ac:dyDescent="0.2">
      <c r="B107" s="60"/>
      <c r="C107" s="60"/>
      <c r="D107" s="60"/>
      <c r="E107" s="60"/>
      <c r="F107" s="60"/>
      <c r="G107" s="60"/>
      <c r="H107" s="60"/>
      <c r="I107" s="60"/>
      <c r="J107" s="60"/>
      <c r="K107" s="64"/>
      <c r="L107" s="64"/>
      <c r="M107" s="64"/>
      <c r="N107" s="152"/>
      <c r="O107" s="152"/>
      <c r="P107" s="152"/>
    </row>
    <row r="108" spans="1:22" x14ac:dyDescent="0.2">
      <c r="A108" s="32"/>
      <c r="B108" s="60"/>
      <c r="C108" s="60"/>
      <c r="D108" s="60"/>
      <c r="E108" s="60"/>
      <c r="F108" s="60"/>
      <c r="G108" s="60"/>
      <c r="H108" s="60"/>
      <c r="I108" s="60"/>
      <c r="J108" s="60"/>
      <c r="K108" s="64"/>
      <c r="L108" s="64"/>
      <c r="M108" s="64"/>
      <c r="N108" s="152"/>
      <c r="O108" s="152"/>
      <c r="P108" s="152"/>
    </row>
    <row r="109" spans="1:22" x14ac:dyDescent="0.2">
      <c r="A109" s="97"/>
      <c r="B109" s="203"/>
      <c r="C109" s="203"/>
      <c r="D109" s="203"/>
      <c r="E109" s="203"/>
      <c r="F109" s="203"/>
      <c r="G109" s="203"/>
      <c r="H109" s="204"/>
      <c r="I109" s="204"/>
      <c r="J109" s="204"/>
      <c r="K109" s="200"/>
      <c r="L109" s="200"/>
      <c r="M109" s="200"/>
      <c r="N109" s="154"/>
      <c r="O109" s="154"/>
      <c r="P109" s="154"/>
    </row>
    <row r="110" spans="1:22" x14ac:dyDescent="0.2">
      <c r="A110" s="66"/>
      <c r="B110" s="65"/>
      <c r="C110" s="65"/>
      <c r="D110" s="65"/>
      <c r="E110" s="65"/>
      <c r="F110" s="65"/>
      <c r="G110" s="65"/>
      <c r="H110" s="65"/>
      <c r="I110" s="65"/>
      <c r="J110" s="65"/>
      <c r="K110" s="61"/>
      <c r="L110" s="61"/>
      <c r="M110" s="61"/>
      <c r="N110" s="154"/>
      <c r="O110" s="154"/>
      <c r="P110" s="154"/>
    </row>
    <row r="111" spans="1:22" x14ac:dyDescent="0.2">
      <c r="A111" s="66"/>
      <c r="B111" s="65"/>
      <c r="C111" s="65"/>
      <c r="D111" s="65"/>
      <c r="E111" s="65"/>
      <c r="F111" s="65"/>
      <c r="G111" s="65"/>
      <c r="H111" s="65"/>
      <c r="I111" s="65"/>
      <c r="J111" s="65"/>
      <c r="K111" s="61"/>
      <c r="L111" s="61"/>
      <c r="M111" s="61"/>
      <c r="N111" s="154"/>
      <c r="O111" s="154"/>
      <c r="P111" s="154"/>
    </row>
    <row r="112" spans="1:22" x14ac:dyDescent="0.2">
      <c r="A112" s="97"/>
      <c r="B112" s="65"/>
      <c r="C112" s="65"/>
      <c r="D112" s="65"/>
      <c r="E112" s="65"/>
      <c r="F112" s="65"/>
      <c r="G112" s="65"/>
      <c r="H112" s="65"/>
      <c r="I112" s="65"/>
      <c r="J112" s="65"/>
      <c r="K112" s="61"/>
      <c r="L112" s="61"/>
      <c r="M112" s="61"/>
      <c r="N112" s="154"/>
      <c r="O112" s="154"/>
      <c r="P112" s="154"/>
    </row>
    <row r="113" spans="11:13" x14ac:dyDescent="0.2">
      <c r="K113" s="115"/>
      <c r="L113" s="115"/>
      <c r="M113" s="115"/>
    </row>
    <row r="114" spans="11:13" x14ac:dyDescent="0.2">
      <c r="K114" s="115"/>
      <c r="L114" s="115"/>
      <c r="M114" s="115"/>
    </row>
  </sheetData>
  <sortState ref="A38:Z47">
    <sortCondition ref="I38:I47"/>
  </sortState>
  <mergeCells count="57">
    <mergeCell ref="H73:J73"/>
    <mergeCell ref="B79:D79"/>
    <mergeCell ref="E79:G79"/>
    <mergeCell ref="H79:J79"/>
    <mergeCell ref="B61:D61"/>
    <mergeCell ref="E61:G61"/>
    <mergeCell ref="H61:J61"/>
    <mergeCell ref="B67:D67"/>
    <mergeCell ref="E67:G67"/>
    <mergeCell ref="H67:J67"/>
    <mergeCell ref="N61:P61"/>
    <mergeCell ref="N103:P103"/>
    <mergeCell ref="N97:P97"/>
    <mergeCell ref="N91:P91"/>
    <mergeCell ref="N85:P85"/>
    <mergeCell ref="N79:P79"/>
    <mergeCell ref="N73:P73"/>
    <mergeCell ref="N67:P67"/>
    <mergeCell ref="K67:M67"/>
    <mergeCell ref="A84:M84"/>
    <mergeCell ref="A90:M90"/>
    <mergeCell ref="B97:D97"/>
    <mergeCell ref="E97:G97"/>
    <mergeCell ref="H97:J97"/>
    <mergeCell ref="B85:D85"/>
    <mergeCell ref="E85:G85"/>
    <mergeCell ref="H85:J85"/>
    <mergeCell ref="B91:D91"/>
    <mergeCell ref="K97:M97"/>
    <mergeCell ref="K91:M91"/>
    <mergeCell ref="K85:M85"/>
    <mergeCell ref="K79:M79"/>
    <mergeCell ref="K73:M73"/>
    <mergeCell ref="E73:G73"/>
    <mergeCell ref="K109:M109"/>
    <mergeCell ref="K103:M103"/>
    <mergeCell ref="K61:M61"/>
    <mergeCell ref="A60:M60"/>
    <mergeCell ref="A66:M66"/>
    <mergeCell ref="A72:M72"/>
    <mergeCell ref="A78:M78"/>
    <mergeCell ref="B109:D109"/>
    <mergeCell ref="E109:G109"/>
    <mergeCell ref="H109:J109"/>
    <mergeCell ref="B103:D103"/>
    <mergeCell ref="E103:G103"/>
    <mergeCell ref="H103:J103"/>
    <mergeCell ref="E91:G91"/>
    <mergeCell ref="H91:J91"/>
    <mergeCell ref="B73:D73"/>
    <mergeCell ref="AM78:AP78"/>
    <mergeCell ref="A96:M96"/>
    <mergeCell ref="A102:M102"/>
    <mergeCell ref="Y79:AA79"/>
    <mergeCell ref="AB79:AD79"/>
    <mergeCell ref="AE79:AG79"/>
    <mergeCell ref="AH79:AJ79"/>
  </mergeCells>
  <conditionalFormatting sqref="Q2:Q47">
    <cfRule type="cellIs" dxfId="453" priority="255" operator="greaterThan">
      <formula>1000</formula>
    </cfRule>
  </conditionalFormatting>
  <conditionalFormatting sqref="F49:F56 I2:I47">
    <cfRule type="containsText" dxfId="452" priority="254" operator="containsText" text="GZ">
      <formula>NOT(ISERROR(SEARCH("GZ",F2)))</formula>
    </cfRule>
  </conditionalFormatting>
  <conditionalFormatting sqref="Q2:Q15">
    <cfRule type="cellIs" dxfId="451" priority="253" operator="greaterThan">
      <formula>1000</formula>
    </cfRule>
  </conditionalFormatting>
  <conditionalFormatting sqref="AB52:AC52 B98:C98 Y88:Z88 H100:I100 H98:M98 U48:V56 N93:P93 N86:P86 T23:W47 T2:Z22">
    <cfRule type="containsText" dxfId="450" priority="252" operator="containsText" text="NaN">
      <formula>NOT(ISERROR(SEARCH("NaN",B2)))</formula>
    </cfRule>
  </conditionalFormatting>
  <conditionalFormatting sqref="P2:P56">
    <cfRule type="cellIs" dxfId="449" priority="251" operator="lessThan">
      <formula>-200</formula>
    </cfRule>
  </conditionalFormatting>
  <conditionalFormatting sqref="P51:R56 N62:P64 N74:P76 N68:P70 P2:P56">
    <cfRule type="cellIs" dxfId="448" priority="250" operator="lessThan">
      <formula>-150</formula>
    </cfRule>
  </conditionalFormatting>
  <conditionalFormatting sqref="K100:M100">
    <cfRule type="containsText" dxfId="447" priority="248" operator="containsText" text="NaN">
      <formula>NOT(ISERROR(SEARCH("NaN",K100)))</formula>
    </cfRule>
  </conditionalFormatting>
  <conditionalFormatting sqref="H106:M106 B106:D106 B104:P105">
    <cfRule type="containsText" dxfId="446" priority="230" operator="containsText" text="NaN">
      <formula>NOT(ISERROR(SEARCH("NaN",B104)))</formula>
    </cfRule>
  </conditionalFormatting>
  <conditionalFormatting sqref="B99:C99">
    <cfRule type="containsText" dxfId="445" priority="228" operator="containsText" text="NaN">
      <formula>NOT(ISERROR(SEARCH("NaN",B99)))</formula>
    </cfRule>
  </conditionalFormatting>
  <conditionalFormatting sqref="E110:G112">
    <cfRule type="containsText" dxfId="444" priority="151" operator="containsText" text="NaN">
      <formula>NOT(ISERROR(SEARCH("NaN",E110)))</formula>
    </cfRule>
  </conditionalFormatting>
  <conditionalFormatting sqref="K99:L100">
    <cfRule type="containsText" dxfId="443" priority="195" operator="containsText" text="NaN">
      <formula>NOT(ISERROR(SEARCH("NaN",K99)))</formula>
    </cfRule>
  </conditionalFormatting>
  <conditionalFormatting sqref="B110:D112 H110:M112">
    <cfRule type="containsText" dxfId="442" priority="184" operator="containsText" text="NaN">
      <formula>NOT(ISERROR(SEARCH("NaN",B110)))</formula>
    </cfRule>
  </conditionalFormatting>
  <conditionalFormatting sqref="P1:R1">
    <cfRule type="cellIs" dxfId="441" priority="183" operator="lessThan">
      <formula>-150</formula>
    </cfRule>
  </conditionalFormatting>
  <conditionalFormatting sqref="R1 R51:R56">
    <cfRule type="cellIs" dxfId="440" priority="182" operator="greaterThan">
      <formula>45</formula>
    </cfRule>
  </conditionalFormatting>
  <conditionalFormatting sqref="Q1 Q51:Q56">
    <cfRule type="cellIs" dxfId="439" priority="181" operator="greaterThan">
      <formula>2000</formula>
    </cfRule>
  </conditionalFormatting>
  <conditionalFormatting sqref="S1">
    <cfRule type="cellIs" dxfId="438" priority="180" operator="equal">
      <formula>0</formula>
    </cfRule>
  </conditionalFormatting>
  <conditionalFormatting sqref="Q1">
    <cfRule type="cellIs" dxfId="437" priority="179" operator="greaterThan">
      <formula>1000</formula>
    </cfRule>
  </conditionalFormatting>
  <conditionalFormatting sqref="I1">
    <cfRule type="containsText" dxfId="436" priority="178" operator="containsText" text="GZ">
      <formula>NOT(ISERROR(SEARCH("GZ",I1)))</formula>
    </cfRule>
  </conditionalFormatting>
  <conditionalFormatting sqref="Q1">
    <cfRule type="cellIs" dxfId="435" priority="177" operator="greaterThan">
      <formula>1000</formula>
    </cfRule>
  </conditionalFormatting>
  <conditionalFormatting sqref="T1:Z1">
    <cfRule type="containsText" dxfId="434" priority="176" operator="containsText" text="NaN">
      <formula>NOT(ISERROR(SEARCH("NaN",T1)))</formula>
    </cfRule>
  </conditionalFormatting>
  <conditionalFormatting sqref="P1">
    <cfRule type="cellIs" dxfId="433" priority="175" operator="lessThan">
      <formula>-200</formula>
    </cfRule>
  </conditionalFormatting>
  <conditionalFormatting sqref="P1">
    <cfRule type="cellIs" dxfId="432" priority="174" operator="lessThan">
      <formula>-150</formula>
    </cfRule>
  </conditionalFormatting>
  <conditionalFormatting sqref="AB51:AC52">
    <cfRule type="containsText" dxfId="431" priority="160" operator="containsText" text="NaN">
      <formula>NOT(ISERROR(SEARCH("NaN",AB51)))</formula>
    </cfRule>
  </conditionalFormatting>
  <conditionalFormatting sqref="Y89:Z90">
    <cfRule type="containsText" dxfId="430" priority="162" operator="containsText" text="NaN">
      <formula>NOT(ISERROR(SEARCH("NaN",Y89)))</formula>
    </cfRule>
  </conditionalFormatting>
  <conditionalFormatting sqref="E98:G98">
    <cfRule type="containsText" dxfId="429" priority="155" operator="containsText" text="NaN">
      <formula>NOT(ISERROR(SEARCH("NaN",E98)))</formula>
    </cfRule>
  </conditionalFormatting>
  <conditionalFormatting sqref="E106:G106">
    <cfRule type="containsText" dxfId="428" priority="154" operator="containsText" text="NaN">
      <formula>NOT(ISERROR(SEARCH("NaN",E106)))</formula>
    </cfRule>
  </conditionalFormatting>
  <conditionalFormatting sqref="E99:F99">
    <cfRule type="containsText" dxfId="427" priority="152" operator="containsText" text="NaN">
      <formula>NOT(ISERROR(SEARCH("NaN",E99)))</formula>
    </cfRule>
  </conditionalFormatting>
  <conditionalFormatting sqref="D69:D70">
    <cfRule type="cellIs" dxfId="426" priority="44" operator="greaterThan">
      <formula>1000</formula>
    </cfRule>
  </conditionalFormatting>
  <conditionalFormatting sqref="N86:P87 N98:P98">
    <cfRule type="containsText" dxfId="425" priority="86" operator="containsText" text="NaN">
      <formula>NOT(ISERROR(SEARCH("NaN",N86)))</formula>
    </cfRule>
  </conditionalFormatting>
  <conditionalFormatting sqref="N100:P100 N94:P94">
    <cfRule type="containsText" dxfId="424" priority="85" operator="containsText" text="NaN">
      <formula>NOT(ISERROR(SEARCH("NaN",N94)))</formula>
    </cfRule>
  </conditionalFormatting>
  <conditionalFormatting sqref="N106:P106">
    <cfRule type="containsText" dxfId="423" priority="84" operator="containsText" text="NaN">
      <formula>NOT(ISERROR(SEARCH("NaN",N106)))</formula>
    </cfRule>
  </conditionalFormatting>
  <conditionalFormatting sqref="N99:O100 N93:O94">
    <cfRule type="containsText" dxfId="422" priority="83" operator="containsText" text="NaN">
      <formula>NOT(ISERROR(SEARCH("NaN",N93)))</formula>
    </cfRule>
  </conditionalFormatting>
  <conditionalFormatting sqref="N110:P112">
    <cfRule type="containsText" dxfId="421" priority="82" operator="containsText" text="NaN">
      <formula>NOT(ISERROR(SEARCH("NaN",N110)))</formula>
    </cfRule>
  </conditionalFormatting>
  <conditionalFormatting sqref="P48:R50">
    <cfRule type="cellIs" dxfId="420" priority="72" operator="lessThan">
      <formula>-150</formula>
    </cfRule>
  </conditionalFormatting>
  <conditionalFormatting sqref="R48:R50">
    <cfRule type="cellIs" dxfId="419" priority="71" operator="greaterThan">
      <formula>45</formula>
    </cfRule>
  </conditionalFormatting>
  <conditionalFormatting sqref="Q48:Q50">
    <cfRule type="cellIs" dxfId="418" priority="70" operator="greaterThan">
      <formula>2000</formula>
    </cfRule>
  </conditionalFormatting>
  <conditionalFormatting sqref="N62:P62">
    <cfRule type="cellIs" dxfId="417" priority="62" operator="lessThan">
      <formula>-200</formula>
    </cfRule>
  </conditionalFormatting>
  <conditionalFormatting sqref="N62:P62">
    <cfRule type="cellIs" dxfId="416" priority="61" operator="lessThan">
      <formula>-150</formula>
    </cfRule>
  </conditionalFormatting>
  <conditionalFormatting sqref="N74:P74">
    <cfRule type="cellIs" dxfId="415" priority="59" operator="greaterThan">
      <formula>45</formula>
    </cfRule>
  </conditionalFormatting>
  <conditionalFormatting sqref="N68:P68">
    <cfRule type="cellIs" dxfId="414" priority="58" operator="greaterThan">
      <formula>2000</formula>
    </cfRule>
  </conditionalFormatting>
  <conditionalFormatting sqref="N63:P63">
    <cfRule type="cellIs" dxfId="413" priority="57" operator="lessThan">
      <formula>-200</formula>
    </cfRule>
  </conditionalFormatting>
  <conditionalFormatting sqref="N75:P75">
    <cfRule type="cellIs" dxfId="412" priority="55" operator="greaterThan">
      <formula>45</formula>
    </cfRule>
  </conditionalFormatting>
  <conditionalFormatting sqref="N69:P69">
    <cfRule type="cellIs" dxfId="411" priority="54" operator="greaterThan">
      <formula>2000</formula>
    </cfRule>
  </conditionalFormatting>
  <conditionalFormatting sqref="N64:P64">
    <cfRule type="cellIs" dxfId="410" priority="53" operator="lessThan">
      <formula>-200</formula>
    </cfRule>
  </conditionalFormatting>
  <conditionalFormatting sqref="N76:P76">
    <cfRule type="cellIs" dxfId="409" priority="51" operator="greaterThan">
      <formula>45</formula>
    </cfRule>
  </conditionalFormatting>
  <conditionalFormatting sqref="N70:P70">
    <cfRule type="cellIs" dxfId="408" priority="50" operator="greaterThan">
      <formula>2000</formula>
    </cfRule>
  </conditionalFormatting>
  <conditionalFormatting sqref="B92:D93 B86:D87 H87:J87 H92:M93 K86:M87">
    <cfRule type="containsText" dxfId="407" priority="45" operator="containsText" text="NaN">
      <formula>NOT(ISERROR(SEARCH("NaN",B86)))</formula>
    </cfRule>
  </conditionalFormatting>
  <conditionalFormatting sqref="B92:D93 B86:D87 H94:I94 H93:M93 H86:M87">
    <cfRule type="containsText" dxfId="406" priority="43" operator="containsText" text="NaN">
      <formula>NOT(ISERROR(SEARCH("NaN",B86)))</formula>
    </cfRule>
  </conditionalFormatting>
  <conditionalFormatting sqref="K88:M88 K94:M94">
    <cfRule type="containsText" dxfId="405" priority="42" operator="containsText" text="NaN">
      <formula>NOT(ISERROR(SEARCH("NaN",K88)))</formula>
    </cfRule>
  </conditionalFormatting>
  <conditionalFormatting sqref="B88:D88">
    <cfRule type="containsText" dxfId="404" priority="41" operator="containsText" text="NaN">
      <formula>NOT(ISERROR(SEARCH("NaN",B88)))</formula>
    </cfRule>
  </conditionalFormatting>
  <conditionalFormatting sqref="H88:J88">
    <cfRule type="containsText" dxfId="403" priority="40" operator="containsText" text="NaN">
      <formula>NOT(ISERROR(SEARCH("NaN",H88)))</formula>
    </cfRule>
  </conditionalFormatting>
  <conditionalFormatting sqref="K93:L94">
    <cfRule type="containsText" dxfId="402" priority="39" operator="containsText" text="NaN">
      <formula>NOT(ISERROR(SEARCH("NaN",K93)))</formula>
    </cfRule>
  </conditionalFormatting>
  <conditionalFormatting sqref="K70:M70">
    <cfRule type="cellIs" dxfId="401" priority="38" operator="greaterThan">
      <formula>1000</formula>
    </cfRule>
  </conditionalFormatting>
  <conditionalFormatting sqref="K64:M64">
    <cfRule type="cellIs" dxfId="400" priority="37" operator="lessThan">
      <formula>-200</formula>
    </cfRule>
  </conditionalFormatting>
  <conditionalFormatting sqref="K64:M64">
    <cfRule type="cellIs" dxfId="399" priority="36" operator="lessThan">
      <formula>-150</formula>
    </cfRule>
  </conditionalFormatting>
  <conditionalFormatting sqref="B64:D64">
    <cfRule type="cellIs" dxfId="398" priority="35" operator="lessThan">
      <formula>-200</formula>
    </cfRule>
  </conditionalFormatting>
  <conditionalFormatting sqref="B64:D64">
    <cfRule type="cellIs" dxfId="397" priority="34" operator="lessThan">
      <formula>-150</formula>
    </cfRule>
  </conditionalFormatting>
  <conditionalFormatting sqref="E92:G93 E86:G87">
    <cfRule type="containsText" dxfId="396" priority="33" operator="containsText" text="NaN">
      <formula>NOT(ISERROR(SEARCH("NaN",E86)))</formula>
    </cfRule>
  </conditionalFormatting>
  <conditionalFormatting sqref="E88:G88">
    <cfRule type="containsText" dxfId="395" priority="32" operator="containsText" text="NaN">
      <formula>NOT(ISERROR(SEARCH("NaN",E88)))</formula>
    </cfRule>
  </conditionalFormatting>
  <conditionalFormatting sqref="E70:G70">
    <cfRule type="cellIs" dxfId="394" priority="31" operator="greaterThan">
      <formula>1000</formula>
    </cfRule>
  </conditionalFormatting>
  <conditionalFormatting sqref="E70:G70">
    <cfRule type="cellIs" dxfId="393" priority="30" operator="greaterThan">
      <formula>1000</formula>
    </cfRule>
  </conditionalFormatting>
  <conditionalFormatting sqref="E64:G64">
    <cfRule type="cellIs" dxfId="392" priority="29" operator="lessThan">
      <formula>-200</formula>
    </cfRule>
  </conditionalFormatting>
  <conditionalFormatting sqref="E64:G64">
    <cfRule type="cellIs" dxfId="391" priority="28" operator="lessThan">
      <formula>-150</formula>
    </cfRule>
  </conditionalFormatting>
  <conditionalFormatting sqref="H64:J64">
    <cfRule type="cellIs" dxfId="390" priority="27" operator="lessThan">
      <formula>-200</formula>
    </cfRule>
  </conditionalFormatting>
  <conditionalFormatting sqref="H64:J64">
    <cfRule type="cellIs" dxfId="389" priority="26" operator="lessThan">
      <formula>-150</formula>
    </cfRule>
  </conditionalFormatting>
  <conditionalFormatting sqref="H70:J70">
    <cfRule type="cellIs" dxfId="388" priority="25" operator="greaterThan">
      <formula>1000</formula>
    </cfRule>
  </conditionalFormatting>
  <conditionalFormatting sqref="B68:D68">
    <cfRule type="cellIs" dxfId="387" priority="24" operator="greaterThan">
      <formula>1000</formula>
    </cfRule>
  </conditionalFormatting>
  <conditionalFormatting sqref="B62:D62">
    <cfRule type="cellIs" dxfId="386" priority="23" operator="lessThan">
      <formula>-200</formula>
    </cfRule>
  </conditionalFormatting>
  <conditionalFormatting sqref="B62:D62">
    <cfRule type="cellIs" dxfId="385" priority="22" operator="lessThan">
      <formula>-150</formula>
    </cfRule>
  </conditionalFormatting>
  <conditionalFormatting sqref="B63:D63">
    <cfRule type="cellIs" dxfId="384" priority="21" operator="lessThan">
      <formula>-200</formula>
    </cfRule>
  </conditionalFormatting>
  <conditionalFormatting sqref="B63:D63">
    <cfRule type="cellIs" dxfId="383" priority="20" operator="lessThan">
      <formula>-150</formula>
    </cfRule>
  </conditionalFormatting>
  <conditionalFormatting sqref="B69:D69">
    <cfRule type="cellIs" dxfId="382" priority="19" operator="greaterThan">
      <formula>1000</formula>
    </cfRule>
  </conditionalFormatting>
  <conditionalFormatting sqref="E68:G68">
    <cfRule type="cellIs" dxfId="381" priority="18" operator="greaterThan">
      <formula>1000</formula>
    </cfRule>
  </conditionalFormatting>
  <conditionalFormatting sqref="E62:G62">
    <cfRule type="cellIs" dxfId="380" priority="17" operator="lessThan">
      <formula>-200</formula>
    </cfRule>
  </conditionalFormatting>
  <conditionalFormatting sqref="E62:G62">
    <cfRule type="cellIs" dxfId="379" priority="16" operator="lessThan">
      <formula>-150</formula>
    </cfRule>
  </conditionalFormatting>
  <conditionalFormatting sqref="E69:G69">
    <cfRule type="cellIs" dxfId="378" priority="15" operator="greaterThan">
      <formula>1000</formula>
    </cfRule>
  </conditionalFormatting>
  <conditionalFormatting sqref="E63:G63">
    <cfRule type="cellIs" dxfId="377" priority="14" operator="lessThan">
      <formula>-200</formula>
    </cfRule>
  </conditionalFormatting>
  <conditionalFormatting sqref="E63:G63">
    <cfRule type="cellIs" dxfId="376" priority="13" operator="lessThan">
      <formula>-150</formula>
    </cfRule>
  </conditionalFormatting>
  <conditionalFormatting sqref="H68:J68">
    <cfRule type="cellIs" dxfId="375" priority="12" operator="greaterThan">
      <formula>1000</formula>
    </cfRule>
  </conditionalFormatting>
  <conditionalFormatting sqref="H62:J62">
    <cfRule type="cellIs" dxfId="374" priority="11" operator="lessThan">
      <formula>-200</formula>
    </cfRule>
  </conditionalFormatting>
  <conditionalFormatting sqref="H62:J62">
    <cfRule type="cellIs" dxfId="373" priority="10" operator="lessThan">
      <formula>-150</formula>
    </cfRule>
  </conditionalFormatting>
  <conditionalFormatting sqref="H69:J69">
    <cfRule type="cellIs" dxfId="372" priority="9" operator="greaterThan">
      <formula>1000</formula>
    </cfRule>
  </conditionalFormatting>
  <conditionalFormatting sqref="H63:J63">
    <cfRule type="cellIs" dxfId="371" priority="8" operator="lessThan">
      <formula>-200</formula>
    </cfRule>
  </conditionalFormatting>
  <conditionalFormatting sqref="H63:J63">
    <cfRule type="cellIs" dxfId="370" priority="7" operator="lessThan">
      <formula>-150</formula>
    </cfRule>
  </conditionalFormatting>
  <conditionalFormatting sqref="K68:M68">
    <cfRule type="cellIs" dxfId="369" priority="6" operator="greaterThan">
      <formula>1000</formula>
    </cfRule>
  </conditionalFormatting>
  <conditionalFormatting sqref="K62:M62">
    <cfRule type="cellIs" dxfId="368" priority="5" operator="lessThan">
      <formula>-200</formula>
    </cfRule>
  </conditionalFormatting>
  <conditionalFormatting sqref="K62:M62">
    <cfRule type="cellIs" dxfId="367" priority="4" operator="lessThan">
      <formula>-150</formula>
    </cfRule>
  </conditionalFormatting>
  <conditionalFormatting sqref="K69:M69">
    <cfRule type="cellIs" dxfId="366" priority="3" operator="greaterThan">
      <formula>1000</formula>
    </cfRule>
  </conditionalFormatting>
  <conditionalFormatting sqref="K63:M63">
    <cfRule type="cellIs" dxfId="365" priority="2" operator="lessThan">
      <formula>-200</formula>
    </cfRule>
  </conditionalFormatting>
  <conditionalFormatting sqref="K63:M63">
    <cfRule type="cellIs" dxfId="364" priority="1" operator="lessThan">
      <formula>-150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6" operator="containsText" text="NaN" id="{8D534706-44DF-104B-B780-35CA0668DD4F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E93:G93 E87:G87</xm:sqref>
        </x14:conditionalFormatting>
        <x14:conditionalFormatting xmlns:xm="http://schemas.microsoft.com/office/excel/2006/main">
          <x14:cfRule type="containsText" priority="47" operator="containsText" text="NaN" id="{2FC2C6EC-C854-7C4D-B5B4-50E374E5E808}">
            <xm:f>NOT(ISERROR(SEARCH("NaN",'16h'!I69)))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E92:F92 E86:F86</xm:sqref>
        </x14:conditionalFormatting>
        <x14:conditionalFormatting xmlns:xm="http://schemas.microsoft.com/office/excel/2006/main">
          <x14:cfRule type="containsText" priority="48" operator="containsText" text="NaN" id="{6C05D67B-D25F-FC41-83C6-0ADEFBFEC05B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G92</xm:sqref>
        </x14:conditionalFormatting>
        <x14:conditionalFormatting xmlns:xm="http://schemas.microsoft.com/office/excel/2006/main">
          <x14:cfRule type="containsText" priority="49" operator="containsText" text="NaN" id="{9B8C8195-7E97-F147-98F4-90E4010D7D2A}">
            <xm:f>NOT(ISERROR(SEARCH("NaN",'16h'!J70)))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G86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1F1A9-058E-CA4D-8E07-8BFC433FDA11}">
  <dimension ref="A2:AM89"/>
  <sheetViews>
    <sheetView topLeftCell="Z34" workbookViewId="0">
      <selection activeCell="AJ56" sqref="AJ56:AM58"/>
    </sheetView>
  </sheetViews>
  <sheetFormatPr baseColWidth="10" defaultRowHeight="16" x14ac:dyDescent="0.2"/>
  <cols>
    <col min="4" max="4" width="14.33203125" customWidth="1"/>
  </cols>
  <sheetData>
    <row r="2" spans="1:22" s="82" customFormat="1" x14ac:dyDescent="0.2">
      <c r="A2" s="103">
        <v>135</v>
      </c>
      <c r="B2" s="91" t="s">
        <v>147</v>
      </c>
      <c r="C2" s="91" t="s">
        <v>148</v>
      </c>
      <c r="D2" s="91" t="s">
        <v>154</v>
      </c>
      <c r="E2" s="79" t="s">
        <v>112</v>
      </c>
      <c r="F2" s="91">
        <v>15</v>
      </c>
      <c r="G2" s="79">
        <v>8</v>
      </c>
      <c r="H2" s="79"/>
      <c r="I2" s="91" t="s">
        <v>85</v>
      </c>
      <c r="J2" s="79" t="s">
        <v>83</v>
      </c>
      <c r="K2" s="91">
        <v>-55.9</v>
      </c>
      <c r="L2" s="79"/>
      <c r="M2" s="79"/>
      <c r="N2" s="91">
        <v>16</v>
      </c>
      <c r="O2" s="91">
        <v>17</v>
      </c>
      <c r="P2" s="79">
        <v>-25.522200000000002</v>
      </c>
      <c r="Q2" s="79">
        <v>404.80509999999998</v>
      </c>
      <c r="R2" s="79">
        <v>14.558199999999999</v>
      </c>
      <c r="S2" s="91">
        <v>1</v>
      </c>
      <c r="T2" s="96">
        <v>75</v>
      </c>
      <c r="U2" s="95">
        <v>246</v>
      </c>
      <c r="V2" s="96"/>
    </row>
    <row r="3" spans="1:22" s="82" customFormat="1" x14ac:dyDescent="0.2">
      <c r="A3" s="103">
        <v>136</v>
      </c>
      <c r="B3" s="91" t="s">
        <v>147</v>
      </c>
      <c r="C3" s="91" t="s">
        <v>148</v>
      </c>
      <c r="D3" s="91" t="s">
        <v>154</v>
      </c>
      <c r="E3" s="79" t="s">
        <v>112</v>
      </c>
      <c r="F3" s="91">
        <v>15</v>
      </c>
      <c r="G3" s="79">
        <v>9</v>
      </c>
      <c r="H3" s="79"/>
      <c r="I3" s="91" t="s">
        <v>85</v>
      </c>
      <c r="J3" s="79" t="s">
        <v>83</v>
      </c>
      <c r="K3" s="91">
        <v>-50</v>
      </c>
      <c r="L3" s="79"/>
      <c r="M3" s="79"/>
      <c r="N3" s="91">
        <v>18</v>
      </c>
      <c r="O3" s="91">
        <v>19</v>
      </c>
      <c r="P3" s="79">
        <v>-69.337900000000005</v>
      </c>
      <c r="Q3" s="79">
        <v>285.52199999999999</v>
      </c>
      <c r="R3" s="79">
        <v>38.1509</v>
      </c>
      <c r="S3" s="91">
        <v>1</v>
      </c>
      <c r="T3" s="96">
        <v>50</v>
      </c>
      <c r="U3" s="95">
        <v>72</v>
      </c>
      <c r="V3" s="96"/>
    </row>
    <row r="4" spans="1:22" s="82" customFormat="1" x14ac:dyDescent="0.2">
      <c r="A4" s="103">
        <v>137</v>
      </c>
      <c r="B4" s="91" t="s">
        <v>147</v>
      </c>
      <c r="C4" s="91" t="s">
        <v>148</v>
      </c>
      <c r="D4" s="91" t="s">
        <v>154</v>
      </c>
      <c r="E4" s="79" t="s">
        <v>112</v>
      </c>
      <c r="F4" s="91">
        <v>15</v>
      </c>
      <c r="G4" s="79">
        <v>10</v>
      </c>
      <c r="H4" s="79"/>
      <c r="I4" s="91" t="s">
        <v>85</v>
      </c>
      <c r="J4" s="79" t="s">
        <v>83</v>
      </c>
      <c r="K4" s="91">
        <v>-38.9</v>
      </c>
      <c r="L4" s="79"/>
      <c r="M4" s="79"/>
      <c r="N4" s="91">
        <v>21</v>
      </c>
      <c r="O4" s="91">
        <v>22</v>
      </c>
      <c r="P4" s="79">
        <v>-117.85720000000001</v>
      </c>
      <c r="Q4" s="79">
        <v>101.6785</v>
      </c>
      <c r="R4" s="79">
        <v>32.368499999999997</v>
      </c>
      <c r="S4" s="91">
        <v>1</v>
      </c>
      <c r="T4" s="96">
        <v>25</v>
      </c>
      <c r="U4" s="95">
        <v>96</v>
      </c>
      <c r="V4" s="96"/>
    </row>
    <row r="5" spans="1:22" x14ac:dyDescent="0.2">
      <c r="A5" s="11">
        <v>138</v>
      </c>
      <c r="B5" s="8" t="s">
        <v>147</v>
      </c>
      <c r="C5" s="8" t="s">
        <v>148</v>
      </c>
      <c r="D5" s="8" t="s">
        <v>154</v>
      </c>
      <c r="E5" s="84" t="s">
        <v>112</v>
      </c>
      <c r="F5" s="7"/>
      <c r="G5" s="7">
        <v>11</v>
      </c>
      <c r="H5" s="7"/>
      <c r="I5" s="8" t="s">
        <v>85</v>
      </c>
      <c r="J5" s="7" t="s">
        <v>83</v>
      </c>
      <c r="K5" s="52">
        <v>-52.4</v>
      </c>
      <c r="L5" s="7"/>
      <c r="M5" s="7"/>
      <c r="N5" s="8">
        <v>24</v>
      </c>
      <c r="O5" s="9">
        <v>25</v>
      </c>
      <c r="P5" s="7">
        <v>-82.690399999999997</v>
      </c>
      <c r="Q5" s="7">
        <v>283.0659</v>
      </c>
      <c r="R5" s="7">
        <v>26.3842</v>
      </c>
      <c r="S5" s="8">
        <v>1</v>
      </c>
      <c r="T5" s="10">
        <v>75</v>
      </c>
      <c r="U5" s="12">
        <v>188</v>
      </c>
      <c r="V5" s="10"/>
    </row>
    <row r="6" spans="1:22" x14ac:dyDescent="0.2">
      <c r="A6" s="11">
        <v>121</v>
      </c>
      <c r="B6" s="8" t="s">
        <v>147</v>
      </c>
      <c r="C6" s="8" t="s">
        <v>148</v>
      </c>
      <c r="D6" s="8" t="s">
        <v>152</v>
      </c>
      <c r="E6" s="84" t="s">
        <v>112</v>
      </c>
      <c r="F6" s="8">
        <v>14</v>
      </c>
      <c r="G6" s="7" t="s">
        <v>136</v>
      </c>
      <c r="H6" s="7">
        <v>5</v>
      </c>
      <c r="I6" s="8" t="s">
        <v>86</v>
      </c>
      <c r="J6" s="7" t="s">
        <v>83</v>
      </c>
      <c r="K6" s="52">
        <v>-44.6</v>
      </c>
      <c r="L6" s="7"/>
      <c r="M6" s="7"/>
      <c r="N6" s="8">
        <v>22</v>
      </c>
      <c r="O6" s="9">
        <v>23</v>
      </c>
      <c r="P6" s="7">
        <v>-120.5658</v>
      </c>
      <c r="Q6" s="7">
        <v>329.13010000000003</v>
      </c>
      <c r="R6" s="7">
        <v>18.020900000000001</v>
      </c>
      <c r="S6" s="8">
        <v>1</v>
      </c>
      <c r="T6" s="10">
        <v>25</v>
      </c>
      <c r="U6" s="12"/>
      <c r="V6" s="10"/>
    </row>
    <row r="7" spans="1:22" s="82" customFormat="1" x14ac:dyDescent="0.2">
      <c r="A7" s="103">
        <v>124</v>
      </c>
      <c r="B7" s="91" t="s">
        <v>147</v>
      </c>
      <c r="C7" s="91" t="s">
        <v>148</v>
      </c>
      <c r="D7" s="91" t="s">
        <v>152</v>
      </c>
      <c r="E7" s="79" t="s">
        <v>112</v>
      </c>
      <c r="F7" s="91">
        <v>14</v>
      </c>
      <c r="G7" s="79" t="s">
        <v>139</v>
      </c>
      <c r="H7" s="79">
        <v>5</v>
      </c>
      <c r="I7" s="91" t="s">
        <v>86</v>
      </c>
      <c r="J7" s="79" t="s">
        <v>83</v>
      </c>
      <c r="K7" s="91">
        <v>-55.8</v>
      </c>
      <c r="L7" s="79"/>
      <c r="M7" s="79"/>
      <c r="N7" s="91">
        <v>28</v>
      </c>
      <c r="O7" s="91">
        <v>29</v>
      </c>
      <c r="P7" s="79">
        <v>-126.32940000000001</v>
      </c>
      <c r="Q7" s="79">
        <v>247.0385</v>
      </c>
      <c r="R7" s="79">
        <v>13.2941</v>
      </c>
      <c r="S7" s="91">
        <v>1</v>
      </c>
      <c r="T7" s="96">
        <v>0</v>
      </c>
      <c r="U7" s="95">
        <v>787</v>
      </c>
      <c r="V7" s="96"/>
    </row>
    <row r="8" spans="1:22" s="82" customFormat="1" x14ac:dyDescent="0.2">
      <c r="A8" s="103">
        <v>125</v>
      </c>
      <c r="B8" s="91" t="s">
        <v>147</v>
      </c>
      <c r="C8" s="91" t="s">
        <v>148</v>
      </c>
      <c r="D8" s="91" t="s">
        <v>152</v>
      </c>
      <c r="E8" s="79" t="s">
        <v>112</v>
      </c>
      <c r="F8" s="91">
        <v>14</v>
      </c>
      <c r="G8" s="79" t="s">
        <v>140</v>
      </c>
      <c r="H8" s="79">
        <v>5</v>
      </c>
      <c r="I8" s="91" t="s">
        <v>86</v>
      </c>
      <c r="J8" s="79" t="s">
        <v>83</v>
      </c>
      <c r="K8" s="91">
        <v>-45.5</v>
      </c>
      <c r="L8" s="79"/>
      <c r="M8" s="79"/>
      <c r="N8" s="91">
        <v>30</v>
      </c>
      <c r="O8" s="91">
        <v>31</v>
      </c>
      <c r="P8" s="79">
        <v>-139.1448</v>
      </c>
      <c r="Q8" s="79">
        <v>230.0822</v>
      </c>
      <c r="R8" s="79">
        <v>38.213200000000001</v>
      </c>
      <c r="S8" s="91">
        <v>1</v>
      </c>
      <c r="T8" s="96">
        <v>50</v>
      </c>
      <c r="U8" s="95">
        <v>215</v>
      </c>
      <c r="V8" s="96"/>
    </row>
    <row r="9" spans="1:22" x14ac:dyDescent="0.2">
      <c r="A9" s="11">
        <v>126</v>
      </c>
      <c r="B9" s="8" t="s">
        <v>147</v>
      </c>
      <c r="C9" s="8" t="s">
        <v>148</v>
      </c>
      <c r="D9" s="8" t="s">
        <v>152</v>
      </c>
      <c r="E9" s="84" t="s">
        <v>112</v>
      </c>
      <c r="F9" s="8">
        <v>14</v>
      </c>
      <c r="G9" s="7" t="s">
        <v>153</v>
      </c>
      <c r="H9" s="7">
        <v>5</v>
      </c>
      <c r="I9" s="8" t="s">
        <v>86</v>
      </c>
      <c r="J9" s="7" t="s">
        <v>83</v>
      </c>
      <c r="K9" s="52">
        <v>-48.3</v>
      </c>
      <c r="L9" s="7"/>
      <c r="M9" s="7"/>
      <c r="N9" s="8">
        <v>32</v>
      </c>
      <c r="O9" s="9">
        <v>33</v>
      </c>
      <c r="P9" s="7">
        <v>-55.454300000000003</v>
      </c>
      <c r="Q9" s="7">
        <v>507.61130000000003</v>
      </c>
      <c r="R9" s="7">
        <v>33.457599999999999</v>
      </c>
      <c r="S9" s="8">
        <v>1</v>
      </c>
      <c r="T9" s="10">
        <v>25</v>
      </c>
      <c r="U9" s="12"/>
      <c r="V9" s="10"/>
    </row>
    <row r="10" spans="1:22" s="82" customFormat="1" ht="17" thickBot="1" x14ac:dyDescent="0.25">
      <c r="A10" s="122">
        <v>127</v>
      </c>
      <c r="B10" s="123" t="s">
        <v>147</v>
      </c>
      <c r="C10" s="123" t="s">
        <v>148</v>
      </c>
      <c r="D10" s="123" t="s">
        <v>152</v>
      </c>
      <c r="E10" s="124" t="s">
        <v>112</v>
      </c>
      <c r="F10" s="123">
        <v>14</v>
      </c>
      <c r="G10" s="124" t="s">
        <v>141</v>
      </c>
      <c r="H10" s="124">
        <v>5</v>
      </c>
      <c r="I10" s="123" t="s">
        <v>86</v>
      </c>
      <c r="J10" s="124" t="s">
        <v>83</v>
      </c>
      <c r="K10" s="123">
        <v>-49.4</v>
      </c>
      <c r="L10" s="124"/>
      <c r="M10" s="124"/>
      <c r="N10" s="123">
        <v>34</v>
      </c>
      <c r="O10" s="123">
        <v>35</v>
      </c>
      <c r="P10" s="124">
        <v>-89.908900000000003</v>
      </c>
      <c r="Q10" s="124">
        <v>349.27460000000002</v>
      </c>
      <c r="R10" s="124">
        <v>16.986899999999999</v>
      </c>
      <c r="S10" s="124">
        <v>1</v>
      </c>
      <c r="T10" s="125">
        <v>75</v>
      </c>
      <c r="U10" s="126">
        <v>47</v>
      </c>
      <c r="V10" s="125"/>
    </row>
    <row r="11" spans="1:22" s="82" customFormat="1" x14ac:dyDescent="0.2">
      <c r="A11" s="103">
        <v>145</v>
      </c>
      <c r="B11" s="91" t="s">
        <v>156</v>
      </c>
      <c r="C11" s="91" t="s">
        <v>148</v>
      </c>
      <c r="D11" s="91" t="s">
        <v>158</v>
      </c>
      <c r="E11" s="79" t="s">
        <v>112</v>
      </c>
      <c r="F11" s="91">
        <v>14</v>
      </c>
      <c r="G11" s="79">
        <v>7</v>
      </c>
      <c r="H11" s="79"/>
      <c r="I11" s="91" t="s">
        <v>85</v>
      </c>
      <c r="J11" s="79" t="s">
        <v>83</v>
      </c>
      <c r="K11" s="91">
        <v>-41.3</v>
      </c>
      <c r="L11" s="79"/>
      <c r="M11" s="79"/>
      <c r="N11" s="91">
        <v>11</v>
      </c>
      <c r="O11" s="91">
        <v>12</v>
      </c>
      <c r="P11" s="79">
        <v>-51.8904</v>
      </c>
      <c r="Q11" s="79">
        <v>566.57349999999997</v>
      </c>
      <c r="R11" s="79">
        <v>14.9185</v>
      </c>
      <c r="S11" s="91">
        <v>1</v>
      </c>
      <c r="T11" s="79">
        <v>25</v>
      </c>
      <c r="U11" s="79">
        <v>191</v>
      </c>
      <c r="V11" s="127"/>
    </row>
    <row r="12" spans="1:22" s="82" customFormat="1" x14ac:dyDescent="0.2">
      <c r="A12" s="103">
        <v>146</v>
      </c>
      <c r="B12" s="91" t="s">
        <v>156</v>
      </c>
      <c r="C12" s="91" t="s">
        <v>148</v>
      </c>
      <c r="D12" s="91" t="s">
        <v>158</v>
      </c>
      <c r="E12" s="79" t="s">
        <v>112</v>
      </c>
      <c r="F12" s="91">
        <v>14</v>
      </c>
      <c r="G12" s="79">
        <v>8</v>
      </c>
      <c r="H12" s="79"/>
      <c r="I12" s="91" t="s">
        <v>85</v>
      </c>
      <c r="J12" s="79" t="s">
        <v>83</v>
      </c>
      <c r="K12" s="91">
        <v>-55.5</v>
      </c>
      <c r="L12" s="79"/>
      <c r="M12" s="79"/>
      <c r="N12" s="91">
        <v>13</v>
      </c>
      <c r="O12" s="91">
        <v>14</v>
      </c>
      <c r="P12" s="79">
        <v>-51.8904</v>
      </c>
      <c r="Q12" s="79">
        <v>566.57349999999997</v>
      </c>
      <c r="R12" s="79">
        <v>14.9185</v>
      </c>
      <c r="S12" s="91">
        <v>1</v>
      </c>
      <c r="T12" s="79">
        <v>125</v>
      </c>
      <c r="U12" s="91">
        <v>295</v>
      </c>
      <c r="V12" s="127"/>
    </row>
    <row r="13" spans="1:22" x14ac:dyDescent="0.2">
      <c r="A13" s="103">
        <v>148</v>
      </c>
      <c r="B13" s="91" t="s">
        <v>156</v>
      </c>
      <c r="C13" s="91" t="s">
        <v>148</v>
      </c>
      <c r="D13" s="91" t="s">
        <v>158</v>
      </c>
      <c r="E13" s="79" t="s">
        <v>112</v>
      </c>
      <c r="F13" s="91">
        <v>14</v>
      </c>
      <c r="G13" s="79">
        <v>10</v>
      </c>
      <c r="H13" s="79"/>
      <c r="I13" s="91" t="s">
        <v>85</v>
      </c>
      <c r="J13" s="79" t="s">
        <v>83</v>
      </c>
      <c r="K13" s="91">
        <v>-40.5</v>
      </c>
      <c r="L13" s="79"/>
      <c r="M13" s="79"/>
      <c r="N13" s="91">
        <v>17</v>
      </c>
      <c r="O13" s="91">
        <v>18</v>
      </c>
      <c r="P13" s="79">
        <v>-79.257499999999993</v>
      </c>
      <c r="Q13" s="79">
        <v>314.22179999999997</v>
      </c>
      <c r="R13" s="79">
        <v>18.0397</v>
      </c>
      <c r="S13" s="91">
        <v>1</v>
      </c>
      <c r="T13" s="79">
        <v>50</v>
      </c>
      <c r="U13" s="79">
        <v>17</v>
      </c>
      <c r="V13" s="127"/>
    </row>
    <row r="14" spans="1:22" x14ac:dyDescent="0.2">
      <c r="A14" s="11">
        <v>149</v>
      </c>
      <c r="B14" s="8" t="s">
        <v>156</v>
      </c>
      <c r="C14" s="8" t="s">
        <v>148</v>
      </c>
      <c r="D14" s="8" t="s">
        <v>158</v>
      </c>
      <c r="E14" s="84" t="s">
        <v>112</v>
      </c>
      <c r="F14" s="8">
        <v>14</v>
      </c>
      <c r="G14" s="7">
        <v>11</v>
      </c>
      <c r="H14" s="7"/>
      <c r="I14" s="8" t="s">
        <v>85</v>
      </c>
      <c r="J14" s="7" t="s">
        <v>83</v>
      </c>
      <c r="K14" s="52">
        <v>-55.5</v>
      </c>
      <c r="L14" s="7"/>
      <c r="M14" s="7"/>
      <c r="N14" s="8">
        <v>19</v>
      </c>
      <c r="O14" s="9">
        <v>20</v>
      </c>
      <c r="P14" s="7">
        <v>-104.2072</v>
      </c>
      <c r="Q14" s="7">
        <v>156.24430000000001</v>
      </c>
      <c r="R14" s="7">
        <v>26.424299999999999</v>
      </c>
      <c r="S14" s="8">
        <v>1</v>
      </c>
      <c r="T14" s="7">
        <v>25</v>
      </c>
      <c r="U14" s="7">
        <v>403</v>
      </c>
      <c r="V14" s="127"/>
    </row>
    <row r="15" spans="1:22" x14ac:dyDescent="0.2">
      <c r="A15" s="103">
        <v>165</v>
      </c>
      <c r="B15" s="91" t="s">
        <v>156</v>
      </c>
      <c r="C15" s="91" t="s">
        <v>148</v>
      </c>
      <c r="D15" s="91" t="s">
        <v>159</v>
      </c>
      <c r="E15" s="79" t="s">
        <v>112</v>
      </c>
      <c r="F15" s="91">
        <v>15</v>
      </c>
      <c r="G15" s="79">
        <v>15</v>
      </c>
      <c r="H15" s="79"/>
      <c r="I15" s="91" t="s">
        <v>86</v>
      </c>
      <c r="J15" s="79" t="s">
        <v>83</v>
      </c>
      <c r="K15" s="91">
        <v>-51.4</v>
      </c>
      <c r="L15" s="79"/>
      <c r="M15" s="79"/>
      <c r="N15" s="91">
        <v>30</v>
      </c>
      <c r="O15" s="91">
        <v>31</v>
      </c>
      <c r="P15" s="79">
        <v>-121.9254</v>
      </c>
      <c r="Q15" s="79">
        <v>114.72369999999999</v>
      </c>
      <c r="R15" s="79">
        <v>20.142900000000001</v>
      </c>
      <c r="S15" s="79">
        <v>1</v>
      </c>
      <c r="T15" s="106">
        <v>50</v>
      </c>
      <c r="U15" s="79">
        <v>217</v>
      </c>
      <c r="V15" s="129"/>
    </row>
    <row r="16" spans="1:22" x14ac:dyDescent="0.2">
      <c r="A16" s="103">
        <v>166</v>
      </c>
      <c r="B16" s="91" t="s">
        <v>156</v>
      </c>
      <c r="C16" s="91" t="s">
        <v>148</v>
      </c>
      <c r="D16" s="91" t="s">
        <v>159</v>
      </c>
      <c r="E16" s="79" t="s">
        <v>112</v>
      </c>
      <c r="F16" s="91">
        <v>15</v>
      </c>
      <c r="G16" s="79">
        <v>16</v>
      </c>
      <c r="H16" s="79"/>
      <c r="I16" s="91" t="s">
        <v>86</v>
      </c>
      <c r="J16" s="79" t="s">
        <v>83</v>
      </c>
      <c r="K16" s="91">
        <v>-56.6</v>
      </c>
      <c r="L16" s="79"/>
      <c r="M16" s="79"/>
      <c r="N16" s="91">
        <v>32</v>
      </c>
      <c r="O16" s="91">
        <v>33</v>
      </c>
      <c r="P16" s="79">
        <v>-44.470300000000002</v>
      </c>
      <c r="Q16" s="79">
        <v>196.44649999999999</v>
      </c>
      <c r="R16" s="79">
        <v>9.0798000000000005</v>
      </c>
      <c r="S16" s="79">
        <v>1</v>
      </c>
      <c r="T16" s="79">
        <v>100</v>
      </c>
      <c r="U16" s="79">
        <v>125</v>
      </c>
      <c r="V16" s="129"/>
    </row>
    <row r="17" spans="1:22" ht="17" thickBot="1" x14ac:dyDescent="0.25">
      <c r="A17" s="103">
        <v>167</v>
      </c>
      <c r="B17" s="91" t="s">
        <v>156</v>
      </c>
      <c r="C17" s="91" t="s">
        <v>148</v>
      </c>
      <c r="D17" s="91" t="s">
        <v>159</v>
      </c>
      <c r="E17" s="79" t="s">
        <v>112</v>
      </c>
      <c r="F17" s="91">
        <v>15</v>
      </c>
      <c r="G17" s="79">
        <v>17</v>
      </c>
      <c r="H17" s="79"/>
      <c r="I17" s="91" t="s">
        <v>86</v>
      </c>
      <c r="J17" s="79" t="s">
        <v>83</v>
      </c>
      <c r="K17" s="91">
        <v>-47.8</v>
      </c>
      <c r="L17" s="79"/>
      <c r="M17" s="79"/>
      <c r="N17" s="91">
        <v>34</v>
      </c>
      <c r="O17" s="91">
        <v>35</v>
      </c>
      <c r="P17" s="79">
        <v>-75.930499999999995</v>
      </c>
      <c r="Q17" s="79">
        <v>218.2928</v>
      </c>
      <c r="R17" s="79">
        <v>19.880099999999999</v>
      </c>
      <c r="S17" s="79">
        <v>1</v>
      </c>
      <c r="T17" s="79">
        <v>125</v>
      </c>
      <c r="U17" s="79">
        <v>112</v>
      </c>
      <c r="V17" s="129"/>
    </row>
    <row r="18" spans="1:22" s="133" customFormat="1" x14ac:dyDescent="0.2">
      <c r="A18" s="1">
        <v>171</v>
      </c>
      <c r="B18" s="3" t="s">
        <v>160</v>
      </c>
      <c r="C18" s="3" t="s">
        <v>148</v>
      </c>
      <c r="D18" s="3" t="s">
        <v>161</v>
      </c>
      <c r="E18" s="92" t="s">
        <v>162</v>
      </c>
      <c r="F18" s="3">
        <v>14</v>
      </c>
      <c r="G18" s="137">
        <v>4</v>
      </c>
      <c r="H18" s="137"/>
      <c r="I18" s="3" t="s">
        <v>85</v>
      </c>
      <c r="J18" s="137" t="s">
        <v>83</v>
      </c>
      <c r="K18" s="100">
        <v>-55.5</v>
      </c>
      <c r="L18" s="137"/>
      <c r="M18" s="137"/>
      <c r="N18" s="3">
        <v>10</v>
      </c>
      <c r="O18" s="137"/>
      <c r="P18" s="100">
        <v>-122.1181</v>
      </c>
      <c r="Q18" s="100">
        <v>46.684399999999997</v>
      </c>
      <c r="R18" s="100">
        <v>22.418700000000001</v>
      </c>
      <c r="S18" s="137">
        <v>1</v>
      </c>
      <c r="T18" s="100">
        <v>200</v>
      </c>
      <c r="U18" s="100">
        <v>524</v>
      </c>
      <c r="V18" s="138"/>
    </row>
    <row r="19" spans="1:22" s="133" customFormat="1" x14ac:dyDescent="0.2">
      <c r="A19" s="11">
        <v>172</v>
      </c>
      <c r="B19" s="8" t="s">
        <v>160</v>
      </c>
      <c r="C19" s="8" t="s">
        <v>148</v>
      </c>
      <c r="D19" s="8" t="s">
        <v>161</v>
      </c>
      <c r="E19" s="84" t="s">
        <v>162</v>
      </c>
      <c r="F19" s="8">
        <v>14</v>
      </c>
      <c r="G19" s="78">
        <v>5</v>
      </c>
      <c r="H19" s="78"/>
      <c r="I19" s="8" t="s">
        <v>85</v>
      </c>
      <c r="J19" s="78" t="s">
        <v>83</v>
      </c>
      <c r="K19" s="79">
        <v>-60</v>
      </c>
      <c r="L19" s="78"/>
      <c r="M19" s="78"/>
      <c r="N19" s="8">
        <v>11</v>
      </c>
      <c r="O19" s="78"/>
      <c r="P19" s="79">
        <v>-20.687200000000001</v>
      </c>
      <c r="Q19" s="79">
        <v>409.62119999999999</v>
      </c>
      <c r="R19" s="79">
        <v>42.285299999999999</v>
      </c>
      <c r="S19" s="78">
        <v>1</v>
      </c>
      <c r="T19" s="79"/>
      <c r="U19" s="79">
        <v>40</v>
      </c>
      <c r="V19" s="132"/>
    </row>
    <row r="20" spans="1:22" s="133" customFormat="1" x14ac:dyDescent="0.2">
      <c r="A20" s="11">
        <v>173</v>
      </c>
      <c r="B20" s="8" t="s">
        <v>160</v>
      </c>
      <c r="C20" s="8" t="s">
        <v>148</v>
      </c>
      <c r="D20" s="8" t="s">
        <v>161</v>
      </c>
      <c r="E20" s="84" t="s">
        <v>162</v>
      </c>
      <c r="F20" s="8">
        <v>14</v>
      </c>
      <c r="G20" s="78">
        <v>6</v>
      </c>
      <c r="H20" s="78"/>
      <c r="I20" s="8" t="s">
        <v>85</v>
      </c>
      <c r="J20" s="78" t="s">
        <v>83</v>
      </c>
      <c r="K20" s="79">
        <v>-59.1</v>
      </c>
      <c r="L20" s="78"/>
      <c r="M20" s="78"/>
      <c r="N20" s="8">
        <v>12</v>
      </c>
      <c r="O20" s="78"/>
      <c r="P20" s="79">
        <v>-65.956000000000003</v>
      </c>
      <c r="Q20" s="79">
        <v>241.8914</v>
      </c>
      <c r="R20" s="79">
        <v>37.668399999999998</v>
      </c>
      <c r="S20" s="78">
        <v>1</v>
      </c>
      <c r="T20" s="79"/>
      <c r="U20" s="79" t="s">
        <v>163</v>
      </c>
      <c r="V20" s="132"/>
    </row>
    <row r="21" spans="1:22" s="133" customFormat="1" x14ac:dyDescent="0.2">
      <c r="A21" s="11">
        <v>174</v>
      </c>
      <c r="B21" s="8" t="s">
        <v>160</v>
      </c>
      <c r="C21" s="8" t="s">
        <v>148</v>
      </c>
      <c r="D21" s="8" t="s">
        <v>161</v>
      </c>
      <c r="E21" s="84" t="s">
        <v>162</v>
      </c>
      <c r="F21" s="8">
        <v>14</v>
      </c>
      <c r="G21" s="78">
        <v>7</v>
      </c>
      <c r="H21" s="78"/>
      <c r="I21" s="8" t="s">
        <v>85</v>
      </c>
      <c r="J21" s="78" t="s">
        <v>83</v>
      </c>
      <c r="K21" s="78">
        <v>-53.5</v>
      </c>
      <c r="L21" s="78"/>
      <c r="M21" s="78"/>
      <c r="N21" s="8">
        <v>13</v>
      </c>
      <c r="O21" s="78">
        <v>14</v>
      </c>
      <c r="P21" s="78">
        <v>-118.0766</v>
      </c>
      <c r="Q21" s="78">
        <v>169.6429</v>
      </c>
      <c r="R21" s="78">
        <v>16.063199999999998</v>
      </c>
      <c r="S21" s="78">
        <v>1</v>
      </c>
      <c r="T21" s="79">
        <v>75</v>
      </c>
      <c r="U21" s="79">
        <v>87</v>
      </c>
      <c r="V21" s="132"/>
    </row>
    <row r="22" spans="1:22" s="133" customFormat="1" x14ac:dyDescent="0.2">
      <c r="A22" s="11">
        <v>175</v>
      </c>
      <c r="B22" s="8" t="s">
        <v>160</v>
      </c>
      <c r="C22" s="8" t="s">
        <v>148</v>
      </c>
      <c r="D22" s="8" t="s">
        <v>161</v>
      </c>
      <c r="E22" s="84" t="s">
        <v>162</v>
      </c>
      <c r="F22" s="8">
        <v>14</v>
      </c>
      <c r="G22" s="78">
        <v>8</v>
      </c>
      <c r="H22" s="78"/>
      <c r="I22" s="8" t="s">
        <v>86</v>
      </c>
      <c r="J22" s="78" t="s">
        <v>83</v>
      </c>
      <c r="K22" s="79">
        <v>-52.3</v>
      </c>
      <c r="L22" s="78"/>
      <c r="M22" s="78"/>
      <c r="N22" s="8">
        <v>16</v>
      </c>
      <c r="O22" s="78">
        <v>17</v>
      </c>
      <c r="P22" s="79">
        <v>-111.0181</v>
      </c>
      <c r="Q22" s="79">
        <v>274.68869999999998</v>
      </c>
      <c r="R22" s="79">
        <v>18.533200000000001</v>
      </c>
      <c r="S22" s="78">
        <v>1</v>
      </c>
      <c r="T22" s="79">
        <v>300</v>
      </c>
      <c r="U22" s="79">
        <v>587</v>
      </c>
      <c r="V22" s="132"/>
    </row>
    <row r="23" spans="1:22" s="133" customFormat="1" x14ac:dyDescent="0.2">
      <c r="A23" s="11">
        <v>176</v>
      </c>
      <c r="B23" s="8" t="s">
        <v>160</v>
      </c>
      <c r="C23" s="8" t="s">
        <v>148</v>
      </c>
      <c r="D23" s="8" t="s">
        <v>161</v>
      </c>
      <c r="E23" s="84" t="s">
        <v>162</v>
      </c>
      <c r="F23" s="8">
        <v>14</v>
      </c>
      <c r="G23" s="78">
        <v>9</v>
      </c>
      <c r="H23" s="78"/>
      <c r="I23" s="8" t="s">
        <v>86</v>
      </c>
      <c r="J23" s="78" t="s">
        <v>83</v>
      </c>
      <c r="K23" s="79">
        <v>-52.9</v>
      </c>
      <c r="L23" s="78"/>
      <c r="M23" s="78"/>
      <c r="N23" s="8">
        <v>18</v>
      </c>
      <c r="O23" s="78">
        <v>21</v>
      </c>
      <c r="P23" s="79">
        <v>-136.97710000000001</v>
      </c>
      <c r="Q23" s="79">
        <v>141.63730000000001</v>
      </c>
      <c r="R23" s="79">
        <v>17.033000000000001</v>
      </c>
      <c r="S23" s="78">
        <v>1</v>
      </c>
      <c r="T23" s="79">
        <v>75</v>
      </c>
      <c r="U23" s="79">
        <v>155</v>
      </c>
      <c r="V23" s="132"/>
    </row>
    <row r="24" spans="1:22" s="133" customFormat="1" ht="17" thickBot="1" x14ac:dyDescent="0.25">
      <c r="A24" s="13">
        <v>178</v>
      </c>
      <c r="B24" s="15" t="s">
        <v>160</v>
      </c>
      <c r="C24" s="15" t="s">
        <v>148</v>
      </c>
      <c r="D24" s="15" t="s">
        <v>161</v>
      </c>
      <c r="E24" s="87" t="s">
        <v>162</v>
      </c>
      <c r="F24" s="15">
        <v>14</v>
      </c>
      <c r="G24" s="47">
        <v>11</v>
      </c>
      <c r="H24" s="47"/>
      <c r="I24" s="15" t="s">
        <v>86</v>
      </c>
      <c r="J24" s="47" t="s">
        <v>83</v>
      </c>
      <c r="K24" s="124">
        <v>-58.8</v>
      </c>
      <c r="L24" s="47"/>
      <c r="M24" s="47"/>
      <c r="N24" s="15">
        <v>24</v>
      </c>
      <c r="O24" s="47">
        <v>27</v>
      </c>
      <c r="P24" s="124">
        <v>-101.51779999999999</v>
      </c>
      <c r="Q24" s="124">
        <v>121.7251</v>
      </c>
      <c r="R24" s="124">
        <v>31.211400000000001</v>
      </c>
      <c r="S24" s="47">
        <v>1</v>
      </c>
      <c r="T24" s="124">
        <v>50</v>
      </c>
      <c r="U24" s="124">
        <v>602</v>
      </c>
      <c r="V24" s="136"/>
    </row>
    <row r="25" spans="1:22" s="82" customFormat="1" x14ac:dyDescent="0.2">
      <c r="A25" s="103">
        <v>323</v>
      </c>
      <c r="B25" s="79" t="s">
        <v>73</v>
      </c>
      <c r="C25" s="79" t="s">
        <v>2</v>
      </c>
      <c r="D25" s="79" t="s">
        <v>164</v>
      </c>
      <c r="E25" s="79"/>
      <c r="F25" s="79">
        <v>15</v>
      </c>
      <c r="G25" s="79">
        <v>2</v>
      </c>
      <c r="H25" s="79" t="s">
        <v>83</v>
      </c>
      <c r="I25" s="79" t="s">
        <v>9</v>
      </c>
      <c r="J25" s="79"/>
      <c r="K25" s="79">
        <v>-56.3</v>
      </c>
      <c r="L25" s="79"/>
      <c r="M25" s="79"/>
      <c r="N25" s="79">
        <v>3</v>
      </c>
      <c r="O25" s="79">
        <v>6</v>
      </c>
      <c r="P25" s="79">
        <v>-29.708400000000001</v>
      </c>
      <c r="Q25" s="79">
        <v>443.9846</v>
      </c>
      <c r="R25" s="79">
        <v>37.732199999999999</v>
      </c>
      <c r="S25" s="79">
        <v>1</v>
      </c>
      <c r="T25" s="96">
        <v>200</v>
      </c>
      <c r="U25" s="95">
        <v>171</v>
      </c>
      <c r="V25" s="96" t="s">
        <v>7</v>
      </c>
    </row>
    <row r="26" spans="1:22" s="82" customFormat="1" x14ac:dyDescent="0.2">
      <c r="A26" s="103">
        <v>324</v>
      </c>
      <c r="B26" s="79" t="s">
        <v>73</v>
      </c>
      <c r="C26" s="79" t="s">
        <v>2</v>
      </c>
      <c r="D26" s="79" t="s">
        <v>164</v>
      </c>
      <c r="E26" s="79"/>
      <c r="F26" s="79">
        <v>15</v>
      </c>
      <c r="G26" s="79">
        <v>3</v>
      </c>
      <c r="H26" s="79" t="s">
        <v>83</v>
      </c>
      <c r="I26" s="79" t="s">
        <v>9</v>
      </c>
      <c r="J26" s="79"/>
      <c r="K26" s="79">
        <v>-57.4</v>
      </c>
      <c r="L26" s="79"/>
      <c r="M26" s="79"/>
      <c r="N26" s="79">
        <v>7</v>
      </c>
      <c r="O26" s="79">
        <v>8</v>
      </c>
      <c r="P26" s="79">
        <v>-72.892600000000002</v>
      </c>
      <c r="Q26" s="79">
        <v>231.43950000000001</v>
      </c>
      <c r="R26" s="79">
        <v>31.312899999999999</v>
      </c>
      <c r="S26" s="79">
        <v>1</v>
      </c>
      <c r="T26" s="96">
        <v>100</v>
      </c>
      <c r="U26" s="95">
        <v>92</v>
      </c>
      <c r="V26" s="96" t="s">
        <v>7</v>
      </c>
    </row>
    <row r="27" spans="1:22" s="82" customFormat="1" x14ac:dyDescent="0.2">
      <c r="A27" s="103">
        <v>325</v>
      </c>
      <c r="B27" s="79" t="s">
        <v>73</v>
      </c>
      <c r="C27" s="79" t="s">
        <v>2</v>
      </c>
      <c r="D27" s="79" t="s">
        <v>164</v>
      </c>
      <c r="E27" s="79"/>
      <c r="F27" s="79">
        <v>15</v>
      </c>
      <c r="G27" s="79">
        <v>4</v>
      </c>
      <c r="H27" s="79" t="s">
        <v>83</v>
      </c>
      <c r="I27" s="79" t="s">
        <v>9</v>
      </c>
      <c r="J27" s="79"/>
      <c r="K27" s="79">
        <v>-53.3</v>
      </c>
      <c r="L27" s="79"/>
      <c r="M27" s="79"/>
      <c r="N27" s="79">
        <v>9</v>
      </c>
      <c r="O27" s="79">
        <v>10</v>
      </c>
      <c r="P27" s="79">
        <v>-76.805199999999999</v>
      </c>
      <c r="Q27" s="79">
        <v>139.45859999999999</v>
      </c>
      <c r="R27" s="79">
        <v>19.251899999999999</v>
      </c>
      <c r="S27" s="79">
        <v>1</v>
      </c>
      <c r="T27" s="96">
        <v>100</v>
      </c>
      <c r="U27" s="95">
        <v>43</v>
      </c>
      <c r="V27" s="96" t="s">
        <v>7</v>
      </c>
    </row>
    <row r="28" spans="1:22" s="82" customFormat="1" x14ac:dyDescent="0.2">
      <c r="A28" s="103">
        <v>326</v>
      </c>
      <c r="B28" s="79" t="s">
        <v>73</v>
      </c>
      <c r="C28" s="79" t="s">
        <v>2</v>
      </c>
      <c r="D28" s="79" t="s">
        <v>164</v>
      </c>
      <c r="E28" s="79"/>
      <c r="F28" s="79">
        <v>15</v>
      </c>
      <c r="G28" s="79">
        <v>1</v>
      </c>
      <c r="H28" s="79" t="s">
        <v>83</v>
      </c>
      <c r="I28" s="79" t="s">
        <v>8</v>
      </c>
      <c r="J28" s="79"/>
      <c r="K28" s="79">
        <v>-64.900000000000006</v>
      </c>
      <c r="L28" s="79"/>
      <c r="M28" s="79"/>
      <c r="N28" s="79">
        <v>11</v>
      </c>
      <c r="O28" s="79">
        <v>12</v>
      </c>
      <c r="P28" s="79">
        <v>-64.165300000000002</v>
      </c>
      <c r="Q28" s="79">
        <v>115.0881</v>
      </c>
      <c r="R28" s="79">
        <v>29.8703</v>
      </c>
      <c r="S28" s="79">
        <v>1</v>
      </c>
      <c r="T28" s="96">
        <v>100</v>
      </c>
      <c r="U28" s="95">
        <v>210</v>
      </c>
      <c r="V28" s="96" t="s">
        <v>7</v>
      </c>
    </row>
    <row r="29" spans="1:22" s="82" customFormat="1" x14ac:dyDescent="0.2">
      <c r="A29" s="103">
        <v>327</v>
      </c>
      <c r="B29" s="79" t="s">
        <v>73</v>
      </c>
      <c r="C29" s="79" t="s">
        <v>2</v>
      </c>
      <c r="D29" s="79" t="s">
        <v>164</v>
      </c>
      <c r="E29" s="79"/>
      <c r="F29" s="79">
        <v>15</v>
      </c>
      <c r="G29" s="79">
        <v>2</v>
      </c>
      <c r="H29" s="79" t="s">
        <v>83</v>
      </c>
      <c r="I29" s="79" t="s">
        <v>8</v>
      </c>
      <c r="J29" s="79"/>
      <c r="K29" s="79">
        <v>-67.2</v>
      </c>
      <c r="L29" s="79"/>
      <c r="M29" s="79"/>
      <c r="N29" s="79">
        <v>13</v>
      </c>
      <c r="O29" s="79">
        <v>14</v>
      </c>
      <c r="P29" s="79">
        <v>-71.680499999999995</v>
      </c>
      <c r="Q29" s="79">
        <v>65.046800000000005</v>
      </c>
      <c r="R29" s="79">
        <v>29.956399999999999</v>
      </c>
      <c r="S29" s="79">
        <v>1</v>
      </c>
      <c r="T29" s="96">
        <v>175</v>
      </c>
      <c r="U29" s="95">
        <v>57</v>
      </c>
      <c r="V29" s="96" t="s">
        <v>7</v>
      </c>
    </row>
    <row r="30" spans="1:22" s="82" customFormat="1" x14ac:dyDescent="0.2">
      <c r="A30" s="103">
        <v>328</v>
      </c>
      <c r="B30" s="79" t="s">
        <v>73</v>
      </c>
      <c r="C30" s="79" t="s">
        <v>2</v>
      </c>
      <c r="D30" s="79" t="s">
        <v>164</v>
      </c>
      <c r="E30" s="79"/>
      <c r="F30" s="79">
        <v>15</v>
      </c>
      <c r="G30" s="79">
        <v>3</v>
      </c>
      <c r="H30" s="79" t="s">
        <v>83</v>
      </c>
      <c r="I30" s="79" t="s">
        <v>8</v>
      </c>
      <c r="J30" s="79"/>
      <c r="K30" s="79">
        <v>-67.099999999999994</v>
      </c>
      <c r="L30" s="79"/>
      <c r="M30" s="79"/>
      <c r="N30" s="79">
        <v>17</v>
      </c>
      <c r="O30" s="79">
        <v>18</v>
      </c>
      <c r="P30" s="79">
        <v>-51.584400000000002</v>
      </c>
      <c r="Q30" s="79">
        <v>105.0921</v>
      </c>
      <c r="R30" s="79">
        <v>19.229800000000001</v>
      </c>
      <c r="S30" s="79">
        <v>1</v>
      </c>
      <c r="T30" s="96">
        <v>50</v>
      </c>
      <c r="U30" s="95">
        <v>32</v>
      </c>
      <c r="V30" s="96" t="s">
        <v>7</v>
      </c>
    </row>
    <row r="31" spans="1:22" ht="17" thickBot="1" x14ac:dyDescent="0.25">
      <c r="A31" s="13">
        <v>329</v>
      </c>
      <c r="B31" s="14" t="s">
        <v>73</v>
      </c>
      <c r="C31" s="14" t="s">
        <v>2</v>
      </c>
      <c r="D31" s="14" t="s">
        <v>164</v>
      </c>
      <c r="E31" s="14"/>
      <c r="F31" s="14">
        <v>15</v>
      </c>
      <c r="G31" s="14">
        <v>4</v>
      </c>
      <c r="H31" s="14" t="s">
        <v>83</v>
      </c>
      <c r="I31" s="14" t="s">
        <v>8</v>
      </c>
      <c r="J31" s="14"/>
      <c r="K31" s="14">
        <v>-63.2</v>
      </c>
      <c r="L31" s="14"/>
      <c r="M31" s="14"/>
      <c r="N31" s="14">
        <v>19</v>
      </c>
      <c r="O31" s="14">
        <v>20</v>
      </c>
      <c r="P31" s="14">
        <v>-148.00540000000001</v>
      </c>
      <c r="Q31" s="14">
        <v>54.902900000000002</v>
      </c>
      <c r="R31" s="14">
        <v>14.417999999999999</v>
      </c>
      <c r="S31" s="14">
        <v>1</v>
      </c>
      <c r="T31" s="16">
        <v>25</v>
      </c>
      <c r="U31" s="28">
        <v>183</v>
      </c>
      <c r="V31" s="16" t="s">
        <v>7</v>
      </c>
    </row>
    <row r="32" spans="1:22" x14ac:dyDescent="0.2">
      <c r="A32" s="91"/>
      <c r="B32" s="91"/>
      <c r="C32" s="91"/>
      <c r="D32" s="91"/>
      <c r="E32" s="79"/>
      <c r="F32" s="91"/>
      <c r="G32" s="79"/>
      <c r="H32" s="79"/>
      <c r="I32" s="91"/>
      <c r="J32" s="79"/>
      <c r="K32" s="91"/>
      <c r="L32" s="79"/>
      <c r="M32" s="79"/>
      <c r="N32" s="91"/>
      <c r="O32" s="91"/>
      <c r="P32" s="79"/>
      <c r="Q32" s="79"/>
      <c r="R32" s="79"/>
      <c r="S32" s="79"/>
      <c r="T32" s="79"/>
      <c r="U32" s="79"/>
      <c r="V32" s="79"/>
    </row>
    <row r="33" spans="1:22" x14ac:dyDescent="0.2">
      <c r="A33" s="91"/>
      <c r="B33" s="91"/>
      <c r="C33" s="91"/>
      <c r="D33" s="91"/>
      <c r="E33" s="79"/>
      <c r="F33" s="91"/>
      <c r="G33" s="79"/>
      <c r="H33" s="79"/>
      <c r="I33" s="91"/>
      <c r="J33" s="79"/>
      <c r="K33" s="91"/>
      <c r="L33" s="79"/>
      <c r="M33" s="79"/>
      <c r="N33" s="91"/>
      <c r="O33" s="91"/>
      <c r="P33" s="79"/>
      <c r="Q33" s="79"/>
      <c r="R33" s="79"/>
      <c r="S33" s="79"/>
      <c r="T33" s="79"/>
      <c r="U33" s="79"/>
      <c r="V33" s="79"/>
    </row>
    <row r="37" spans="1:22" x14ac:dyDescent="0.2">
      <c r="A37" s="202" t="s">
        <v>175</v>
      </c>
      <c r="B37" s="202"/>
      <c r="C37" s="202"/>
      <c r="D37" s="202"/>
      <c r="E37" s="202"/>
      <c r="F37" s="202"/>
      <c r="G37" s="202"/>
      <c r="H37" s="202"/>
      <c r="I37" s="202"/>
      <c r="J37" s="202"/>
      <c r="K37" s="202"/>
      <c r="L37" s="202"/>
      <c r="M37" s="202"/>
    </row>
    <row r="38" spans="1:22" x14ac:dyDescent="0.2">
      <c r="A38" s="56"/>
      <c r="B38" s="209" t="s">
        <v>147</v>
      </c>
      <c r="C38" s="209"/>
      <c r="D38" s="209"/>
      <c r="E38" s="208" t="s">
        <v>156</v>
      </c>
      <c r="F38" s="208"/>
      <c r="G38" s="208"/>
      <c r="H38" s="216" t="s">
        <v>160</v>
      </c>
      <c r="I38" s="216"/>
      <c r="J38" s="216"/>
      <c r="K38" s="201" t="s">
        <v>165</v>
      </c>
      <c r="L38" s="201"/>
      <c r="M38" s="201"/>
      <c r="P38" s="57" t="s">
        <v>147</v>
      </c>
      <c r="Q38" s="57" t="s">
        <v>156</v>
      </c>
      <c r="R38" s="57" t="s">
        <v>160</v>
      </c>
      <c r="S38" s="57" t="s">
        <v>73</v>
      </c>
    </row>
    <row r="39" spans="1:22" x14ac:dyDescent="0.2">
      <c r="A39" s="60" t="s">
        <v>117</v>
      </c>
      <c r="B39" s="62">
        <v>-25.522200000000002</v>
      </c>
      <c r="C39" s="62">
        <v>-69.337900000000005</v>
      </c>
      <c r="D39" s="62">
        <v>-117.85720000000001</v>
      </c>
      <c r="E39" s="62">
        <v>-51.8904</v>
      </c>
      <c r="F39" s="62">
        <v>-51.8904</v>
      </c>
      <c r="G39" s="62">
        <v>-79.257499999999993</v>
      </c>
      <c r="H39" s="62">
        <v>-122.1181</v>
      </c>
      <c r="I39" s="62">
        <v>-20.687200000000001</v>
      </c>
      <c r="J39" s="62">
        <v>-65.956000000000003</v>
      </c>
      <c r="K39" s="62">
        <v>-29.708400000000001</v>
      </c>
      <c r="L39" s="62">
        <v>-72.892600000000002</v>
      </c>
      <c r="M39" s="62">
        <v>-76.805199999999999</v>
      </c>
      <c r="P39" s="57">
        <f>AVERAGE(B39:D39)</f>
        <v>-70.905766666666679</v>
      </c>
      <c r="Q39" s="57">
        <f>AVERAGE(E39:G39)</f>
        <v>-61.012766666666664</v>
      </c>
      <c r="R39" s="57">
        <f>AVERAGE(H39:J39)</f>
        <v>-69.587100000000007</v>
      </c>
      <c r="S39" s="57">
        <f>AVERAGE(K39:M39)</f>
        <v>-59.802066666666668</v>
      </c>
    </row>
    <row r="40" spans="1:22" x14ac:dyDescent="0.2">
      <c r="A40" s="60" t="s">
        <v>8</v>
      </c>
      <c r="B40" s="62">
        <v>-126.32940000000001</v>
      </c>
      <c r="C40" s="62">
        <v>-139.1448</v>
      </c>
      <c r="D40" s="62">
        <v>-89.908900000000003</v>
      </c>
      <c r="E40" s="62">
        <v>-121.9254</v>
      </c>
      <c r="F40" s="62">
        <v>-44.470300000000002</v>
      </c>
      <c r="G40" s="62">
        <v>-75.930499999999995</v>
      </c>
      <c r="H40" s="62">
        <v>-111.0181</v>
      </c>
      <c r="I40" s="62">
        <v>-136.97710000000001</v>
      </c>
      <c r="J40" s="62">
        <v>-101.51779999999999</v>
      </c>
      <c r="K40" s="62">
        <v>-64.165300000000002</v>
      </c>
      <c r="L40" s="62">
        <v>-71.680499999999995</v>
      </c>
      <c r="M40" s="62">
        <v>-51.584400000000002</v>
      </c>
      <c r="P40" s="57">
        <f t="shared" ref="P40" si="0">AVERAGE(B40:D40)</f>
        <v>-118.46103333333333</v>
      </c>
      <c r="Q40" s="57">
        <f t="shared" ref="Q40" si="1">AVERAGE(E40:G40)</f>
        <v>-80.775400000000005</v>
      </c>
      <c r="R40" s="57">
        <f t="shared" ref="R40" si="2">AVERAGE(H40:J40)</f>
        <v>-116.50433333333335</v>
      </c>
      <c r="S40" s="57">
        <f t="shared" ref="S40" si="3">AVERAGE(K40:M40)</f>
        <v>-62.476733333333335</v>
      </c>
    </row>
    <row r="41" spans="1:22" x14ac:dyDescent="0.2">
      <c r="A41" s="60" t="s">
        <v>115</v>
      </c>
      <c r="B41" s="141"/>
      <c r="C41" s="141"/>
      <c r="D41" s="98"/>
      <c r="E41" s="141"/>
      <c r="F41" s="141"/>
      <c r="G41" s="98"/>
      <c r="H41" s="62"/>
      <c r="I41" s="142"/>
      <c r="J41" s="142"/>
      <c r="K41" s="62"/>
      <c r="L41" s="62"/>
      <c r="M41" s="62"/>
      <c r="P41" s="31"/>
      <c r="Q41" s="31"/>
      <c r="R41" s="31"/>
      <c r="S41" s="31"/>
    </row>
    <row r="42" spans="1:22" s="27" customFormat="1" x14ac:dyDescent="0.2">
      <c r="A42" s="157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</row>
    <row r="43" spans="1:22" x14ac:dyDescent="0.2">
      <c r="A43" s="202" t="s">
        <v>35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</row>
    <row r="44" spans="1:22" x14ac:dyDescent="0.2">
      <c r="A44" s="60"/>
      <c r="B44" s="209" t="s">
        <v>147</v>
      </c>
      <c r="C44" s="209"/>
      <c r="D44" s="209"/>
      <c r="E44" s="208" t="s">
        <v>109</v>
      </c>
      <c r="F44" s="208"/>
      <c r="G44" s="208"/>
      <c r="H44" s="216" t="s">
        <v>160</v>
      </c>
      <c r="I44" s="216"/>
      <c r="J44" s="216"/>
      <c r="K44" s="201" t="s">
        <v>165</v>
      </c>
      <c r="L44" s="201"/>
      <c r="M44" s="201"/>
      <c r="P44" s="57" t="s">
        <v>147</v>
      </c>
      <c r="Q44" s="57" t="s">
        <v>156</v>
      </c>
      <c r="R44" s="57" t="s">
        <v>160</v>
      </c>
      <c r="S44" s="57" t="s">
        <v>73</v>
      </c>
    </row>
    <row r="45" spans="1:22" x14ac:dyDescent="0.2">
      <c r="A45" s="60" t="s">
        <v>117</v>
      </c>
      <c r="B45" s="62">
        <v>404.80509999999998</v>
      </c>
      <c r="C45" s="62">
        <v>285.52199999999999</v>
      </c>
      <c r="D45" s="62">
        <v>101.6785</v>
      </c>
      <c r="E45" s="62">
        <v>566.57349999999997</v>
      </c>
      <c r="F45" s="62">
        <v>566.57349999999997</v>
      </c>
      <c r="G45" s="62">
        <v>314.22179999999997</v>
      </c>
      <c r="H45" s="62">
        <v>46.684399999999997</v>
      </c>
      <c r="I45" s="62">
        <v>409.62119999999999</v>
      </c>
      <c r="J45" s="62">
        <v>241.8914</v>
      </c>
      <c r="K45" s="62">
        <v>443.9846</v>
      </c>
      <c r="L45" s="62">
        <v>231.43950000000001</v>
      </c>
      <c r="M45" s="62">
        <v>139.45859999999999</v>
      </c>
      <c r="P45" s="57">
        <f>AVERAGE(B45:D45)</f>
        <v>264.00186666666667</v>
      </c>
      <c r="Q45" s="57">
        <f>AVERAGE(E45:G45)</f>
        <v>482.45626666666664</v>
      </c>
      <c r="R45" s="57">
        <f>AVERAGE(H45:J45)</f>
        <v>232.73233333333334</v>
      </c>
      <c r="S45" s="57">
        <f>AVERAGE(K45:M45)</f>
        <v>271.62756666666661</v>
      </c>
    </row>
    <row r="46" spans="1:22" x14ac:dyDescent="0.2">
      <c r="A46" s="60" t="s">
        <v>8</v>
      </c>
      <c r="B46" s="62">
        <v>247.0385</v>
      </c>
      <c r="C46" s="62">
        <v>230.0822</v>
      </c>
      <c r="D46" s="62">
        <v>349.27460000000002</v>
      </c>
      <c r="E46" s="62">
        <v>114.72369999999999</v>
      </c>
      <c r="F46" s="62">
        <v>196.44649999999999</v>
      </c>
      <c r="G46" s="62">
        <v>218.2928</v>
      </c>
      <c r="H46" s="62">
        <v>274.68869999999998</v>
      </c>
      <c r="I46" s="62">
        <v>141.63730000000001</v>
      </c>
      <c r="J46" s="62">
        <v>121.7251</v>
      </c>
      <c r="K46" s="62">
        <v>115.0881</v>
      </c>
      <c r="L46" s="62">
        <v>65.046800000000005</v>
      </c>
      <c r="M46" s="62">
        <v>105.0921</v>
      </c>
      <c r="P46" s="57">
        <f t="shared" ref="P46" si="4">AVERAGE(B46:D46)</f>
        <v>275.46510000000001</v>
      </c>
      <c r="Q46" s="57">
        <f t="shared" ref="Q46" si="5">AVERAGE(E46:G46)</f>
        <v>176.48766666666666</v>
      </c>
      <c r="R46" s="57">
        <f t="shared" ref="R46" si="6">AVERAGE(H46:J46)</f>
        <v>179.35036666666667</v>
      </c>
      <c r="S46" s="57">
        <f t="shared" ref="S46" si="7">AVERAGE(K46:M46)</f>
        <v>95.075666666666677</v>
      </c>
    </row>
    <row r="47" spans="1:22" x14ac:dyDescent="0.2">
      <c r="A47" s="60" t="s">
        <v>115</v>
      </c>
      <c r="B47" s="139"/>
      <c r="C47" s="139"/>
      <c r="D47" s="98"/>
      <c r="E47" s="98"/>
      <c r="F47" s="98"/>
      <c r="G47" s="98"/>
      <c r="H47" s="62"/>
      <c r="I47" s="62"/>
      <c r="J47" s="62"/>
      <c r="K47" s="62"/>
      <c r="L47" s="62"/>
      <c r="M47" s="62"/>
      <c r="P47" s="31"/>
      <c r="Q47" s="31"/>
      <c r="R47" s="31"/>
      <c r="S47" s="31"/>
    </row>
    <row r="48" spans="1:22" x14ac:dyDescent="0.2">
      <c r="A48" s="157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8"/>
    </row>
    <row r="49" spans="1:39" x14ac:dyDescent="0.2">
      <c r="A49" s="202" t="s">
        <v>36</v>
      </c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</row>
    <row r="50" spans="1:39" x14ac:dyDescent="0.2">
      <c r="A50" s="60"/>
      <c r="B50" s="209" t="s">
        <v>147</v>
      </c>
      <c r="C50" s="209"/>
      <c r="D50" s="209"/>
      <c r="E50" s="208" t="s">
        <v>109</v>
      </c>
      <c r="F50" s="208"/>
      <c r="G50" s="208"/>
      <c r="H50" s="216" t="s">
        <v>160</v>
      </c>
      <c r="I50" s="216"/>
      <c r="J50" s="216"/>
      <c r="K50" s="201" t="s">
        <v>165</v>
      </c>
      <c r="L50" s="201"/>
      <c r="M50" s="201"/>
      <c r="P50" s="57" t="s">
        <v>147</v>
      </c>
      <c r="Q50" s="57" t="s">
        <v>156</v>
      </c>
      <c r="R50" s="57" t="s">
        <v>160</v>
      </c>
      <c r="S50" s="57" t="s">
        <v>73</v>
      </c>
    </row>
    <row r="51" spans="1:39" x14ac:dyDescent="0.2">
      <c r="A51" s="60" t="s">
        <v>117</v>
      </c>
      <c r="B51" s="62">
        <v>14.558199999999999</v>
      </c>
      <c r="C51" s="62">
        <v>38.1509</v>
      </c>
      <c r="D51" s="62">
        <v>32.368499999999997</v>
      </c>
      <c r="E51" s="62">
        <v>14.9185</v>
      </c>
      <c r="F51" s="62">
        <v>14.9185</v>
      </c>
      <c r="G51" s="62">
        <v>18.0397</v>
      </c>
      <c r="H51" s="62">
        <v>22.418700000000001</v>
      </c>
      <c r="I51" s="62">
        <v>42.285299999999999</v>
      </c>
      <c r="J51" s="62">
        <v>37.668399999999998</v>
      </c>
      <c r="K51" s="62">
        <v>37.732199999999999</v>
      </c>
      <c r="L51" s="62">
        <v>31.312899999999999</v>
      </c>
      <c r="M51" s="62">
        <v>19.251899999999999</v>
      </c>
      <c r="P51" s="57">
        <f>AVERAGE(B51:D51)</f>
        <v>28.359199999999998</v>
      </c>
      <c r="Q51" s="57">
        <f>AVERAGE(E51:G51)</f>
        <v>15.9589</v>
      </c>
      <c r="R51" s="57">
        <f>AVERAGE(H51:J51)</f>
        <v>34.124133333333333</v>
      </c>
      <c r="S51" s="57">
        <f>AVERAGE(K51:M51)</f>
        <v>29.432333333333332</v>
      </c>
    </row>
    <row r="52" spans="1:39" x14ac:dyDescent="0.2">
      <c r="A52" s="60" t="s">
        <v>8</v>
      </c>
      <c r="B52" s="62">
        <v>13.2941</v>
      </c>
      <c r="C52" s="62">
        <v>38.213200000000001</v>
      </c>
      <c r="D52" s="62">
        <v>16.986899999999999</v>
      </c>
      <c r="E52" s="62">
        <v>20.142900000000001</v>
      </c>
      <c r="F52" s="62">
        <v>9.0798000000000005</v>
      </c>
      <c r="G52" s="62">
        <v>19.880099999999999</v>
      </c>
      <c r="H52" s="62">
        <v>18.533200000000001</v>
      </c>
      <c r="I52" s="62">
        <v>17.033000000000001</v>
      </c>
      <c r="J52" s="62">
        <v>31.211400000000001</v>
      </c>
      <c r="K52" s="62">
        <v>29.8703</v>
      </c>
      <c r="L52" s="62">
        <v>29.956399999999999</v>
      </c>
      <c r="M52" s="62">
        <v>19.229800000000001</v>
      </c>
      <c r="P52" s="57">
        <f t="shared" ref="P52" si="8">AVERAGE(B52:D52)</f>
        <v>22.831400000000002</v>
      </c>
      <c r="Q52" s="57">
        <f t="shared" ref="Q52" si="9">AVERAGE(E52:G52)</f>
        <v>16.367599999999999</v>
      </c>
      <c r="R52" s="57">
        <f t="shared" ref="R52" si="10">AVERAGE(H52:J52)</f>
        <v>22.259200000000003</v>
      </c>
      <c r="S52" s="57">
        <f t="shared" ref="S52" si="11">AVERAGE(K52:M52)</f>
        <v>26.352166666666665</v>
      </c>
    </row>
    <row r="53" spans="1:39" x14ac:dyDescent="0.2">
      <c r="A53" s="60" t="s">
        <v>115</v>
      </c>
      <c r="B53" s="98"/>
      <c r="C53" s="98"/>
      <c r="D53" s="98"/>
      <c r="E53" s="98"/>
      <c r="F53" s="98"/>
      <c r="G53" s="98"/>
      <c r="H53" s="62"/>
      <c r="I53" s="62"/>
      <c r="J53" s="62"/>
      <c r="K53" s="62"/>
      <c r="L53" s="62"/>
      <c r="M53" s="62"/>
      <c r="P53" s="31"/>
      <c r="Q53" s="31"/>
      <c r="R53" s="31"/>
      <c r="S53" s="31"/>
    </row>
    <row r="54" spans="1:39" x14ac:dyDescent="0.2">
      <c r="A54" s="157"/>
      <c r="B54" s="163"/>
      <c r="C54" s="163"/>
      <c r="D54" s="163"/>
      <c r="E54" s="163"/>
      <c r="F54" s="163"/>
      <c r="G54" s="163"/>
      <c r="H54" s="158"/>
      <c r="I54" s="158"/>
      <c r="J54" s="158"/>
      <c r="K54" s="158"/>
      <c r="L54" s="158"/>
      <c r="M54" s="158"/>
      <c r="U54" s="82" t="s">
        <v>107</v>
      </c>
    </row>
    <row r="55" spans="1:39" x14ac:dyDescent="0.2">
      <c r="A55" s="202" t="s">
        <v>53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U55" s="81" t="s">
        <v>106</v>
      </c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</row>
    <row r="56" spans="1:39" x14ac:dyDescent="0.2">
      <c r="A56" s="60"/>
      <c r="B56" s="209" t="s">
        <v>147</v>
      </c>
      <c r="C56" s="209"/>
      <c r="D56" s="209"/>
      <c r="E56" s="208" t="s">
        <v>109</v>
      </c>
      <c r="F56" s="208"/>
      <c r="G56" s="208"/>
      <c r="H56" s="216" t="s">
        <v>160</v>
      </c>
      <c r="I56" s="216"/>
      <c r="J56" s="216"/>
      <c r="K56" s="201" t="s">
        <v>165</v>
      </c>
      <c r="L56" s="201"/>
      <c r="M56" s="201"/>
      <c r="P56" s="57" t="s">
        <v>147</v>
      </c>
      <c r="Q56" s="57" t="s">
        <v>156</v>
      </c>
      <c r="R56" s="57" t="s">
        <v>160</v>
      </c>
      <c r="S56" s="57" t="s">
        <v>73</v>
      </c>
      <c r="U56" s="60"/>
      <c r="V56" s="209" t="s">
        <v>147</v>
      </c>
      <c r="W56" s="209"/>
      <c r="X56" s="209"/>
      <c r="Y56" s="208" t="s">
        <v>109</v>
      </c>
      <c r="Z56" s="208"/>
      <c r="AA56" s="208"/>
      <c r="AB56" s="216" t="s">
        <v>160</v>
      </c>
      <c r="AC56" s="216"/>
      <c r="AD56" s="216"/>
      <c r="AE56" s="201" t="s">
        <v>165</v>
      </c>
      <c r="AF56" s="201"/>
      <c r="AG56" s="201"/>
      <c r="AJ56" s="57" t="s">
        <v>46</v>
      </c>
      <c r="AK56" s="57" t="s">
        <v>82</v>
      </c>
      <c r="AL56" s="57" t="s">
        <v>48</v>
      </c>
      <c r="AM56" s="57" t="s">
        <v>81</v>
      </c>
    </row>
    <row r="57" spans="1:39" x14ac:dyDescent="0.2">
      <c r="A57" s="60" t="s">
        <v>117</v>
      </c>
      <c r="B57" s="98">
        <v>-55.9</v>
      </c>
      <c r="C57" s="98">
        <v>-50</v>
      </c>
      <c r="D57" s="98">
        <v>-38.9</v>
      </c>
      <c r="E57" s="98">
        <v>-41.3</v>
      </c>
      <c r="F57" s="98">
        <v>-55.5</v>
      </c>
      <c r="G57" s="98">
        <v>-40.5</v>
      </c>
      <c r="H57" s="62">
        <v>-55.5</v>
      </c>
      <c r="I57" s="62">
        <v>-60</v>
      </c>
      <c r="J57" s="62">
        <v>-59.1</v>
      </c>
      <c r="K57" s="62">
        <v>-56.3</v>
      </c>
      <c r="L57" s="62">
        <v>-57.4</v>
      </c>
      <c r="M57" s="62">
        <v>-53.3</v>
      </c>
      <c r="P57" s="57">
        <f>AVERAGE(B57:D57)</f>
        <v>-48.266666666666673</v>
      </c>
      <c r="Q57" s="57">
        <f>AVERAGE(E57:G57)</f>
        <v>-45.766666666666673</v>
      </c>
      <c r="R57" s="57">
        <f>AVERAGE(H57:J57)</f>
        <v>-58.199999999999996</v>
      </c>
      <c r="S57" s="57">
        <f>AVERAGE(K57:M57)</f>
        <v>-55.666666666666664</v>
      </c>
      <c r="U57" s="60" t="s">
        <v>117</v>
      </c>
      <c r="V57" s="61">
        <f>B57-12.5</f>
        <v>-68.400000000000006</v>
      </c>
      <c r="W57" s="61">
        <f t="shared" ref="W57:AG58" si="12">C57-12.5</f>
        <v>-62.5</v>
      </c>
      <c r="X57" s="61">
        <f t="shared" si="12"/>
        <v>-51.4</v>
      </c>
      <c r="Y57" s="61">
        <f t="shared" si="12"/>
        <v>-53.8</v>
      </c>
      <c r="Z57" s="61">
        <f t="shared" si="12"/>
        <v>-68</v>
      </c>
      <c r="AA57" s="61">
        <f t="shared" si="12"/>
        <v>-53</v>
      </c>
      <c r="AB57" s="61">
        <f t="shared" si="12"/>
        <v>-68</v>
      </c>
      <c r="AC57" s="61">
        <f t="shared" si="12"/>
        <v>-72.5</v>
      </c>
      <c r="AD57" s="61">
        <f t="shared" si="12"/>
        <v>-71.599999999999994</v>
      </c>
      <c r="AE57" s="61">
        <f t="shared" si="12"/>
        <v>-68.8</v>
      </c>
      <c r="AF57" s="61">
        <f t="shared" si="12"/>
        <v>-69.900000000000006</v>
      </c>
      <c r="AG57" s="61">
        <f t="shared" si="12"/>
        <v>-65.8</v>
      </c>
      <c r="AJ57" s="57">
        <f t="shared" ref="AJ57:AJ58" si="13">AVERAGE(V57:X57)</f>
        <v>-60.766666666666673</v>
      </c>
      <c r="AK57" s="57">
        <f t="shared" ref="AK57:AK58" si="14">AVERAGE(Y57:AA57)</f>
        <v>-58.266666666666673</v>
      </c>
      <c r="AL57" s="57">
        <f t="shared" ref="AL57:AL58" si="15">AVERAGE(AB57:AD57)</f>
        <v>-70.7</v>
      </c>
      <c r="AM57" s="57">
        <f t="shared" ref="AM57:AM58" si="16">AVERAGE(AE57:AG57)</f>
        <v>-68.166666666666671</v>
      </c>
    </row>
    <row r="58" spans="1:39" x14ac:dyDescent="0.2">
      <c r="A58" s="60" t="s">
        <v>8</v>
      </c>
      <c r="B58" s="98">
        <v>-55.8</v>
      </c>
      <c r="C58" s="98">
        <v>-45.5</v>
      </c>
      <c r="D58" s="98">
        <v>-49.4</v>
      </c>
      <c r="E58" s="98">
        <v>-51.4</v>
      </c>
      <c r="F58" s="98">
        <v>-56.6</v>
      </c>
      <c r="G58" s="98">
        <v>-47.8</v>
      </c>
      <c r="H58" s="62">
        <v>-52.3</v>
      </c>
      <c r="I58" s="62">
        <v>-52.9</v>
      </c>
      <c r="J58" s="62">
        <v>-58.8</v>
      </c>
      <c r="K58" s="62">
        <v>-64.900000000000006</v>
      </c>
      <c r="L58" s="62">
        <v>-67.2</v>
      </c>
      <c r="M58" s="62">
        <v>-67.099999999999994</v>
      </c>
      <c r="P58" s="57">
        <f t="shared" ref="P58" si="17">AVERAGE(B58:D58)</f>
        <v>-50.233333333333327</v>
      </c>
      <c r="Q58" s="57">
        <f t="shared" ref="Q58" si="18">AVERAGE(E58:G58)</f>
        <v>-51.933333333333337</v>
      </c>
      <c r="R58" s="57">
        <f t="shared" ref="R58" si="19">AVERAGE(H58:J58)</f>
        <v>-54.666666666666664</v>
      </c>
      <c r="S58" s="57">
        <f t="shared" ref="S58" si="20">AVERAGE(K58:M58)</f>
        <v>-66.400000000000006</v>
      </c>
      <c r="U58" s="60" t="s">
        <v>8</v>
      </c>
      <c r="V58" s="61">
        <f t="shared" ref="V58" si="21">B58-12.5</f>
        <v>-68.3</v>
      </c>
      <c r="W58" s="61">
        <f t="shared" si="12"/>
        <v>-58</v>
      </c>
      <c r="X58" s="61">
        <f t="shared" si="12"/>
        <v>-61.9</v>
      </c>
      <c r="Y58" s="61">
        <f t="shared" si="12"/>
        <v>-63.9</v>
      </c>
      <c r="Z58" s="61">
        <f t="shared" si="12"/>
        <v>-69.099999999999994</v>
      </c>
      <c r="AA58" s="61">
        <f t="shared" si="12"/>
        <v>-60.3</v>
      </c>
      <c r="AB58" s="61">
        <f t="shared" si="12"/>
        <v>-64.8</v>
      </c>
      <c r="AC58" s="61">
        <f t="shared" si="12"/>
        <v>-65.400000000000006</v>
      </c>
      <c r="AD58" s="61">
        <f t="shared" si="12"/>
        <v>-71.3</v>
      </c>
      <c r="AE58" s="61">
        <f t="shared" si="12"/>
        <v>-77.400000000000006</v>
      </c>
      <c r="AF58" s="61">
        <f t="shared" si="12"/>
        <v>-79.7</v>
      </c>
      <c r="AG58" s="61">
        <f t="shared" si="12"/>
        <v>-79.599999999999994</v>
      </c>
      <c r="AJ58" s="57">
        <f t="shared" si="13"/>
        <v>-62.733333333333327</v>
      </c>
      <c r="AK58" s="57">
        <f t="shared" si="14"/>
        <v>-64.433333333333337</v>
      </c>
      <c r="AL58" s="57">
        <f t="shared" si="15"/>
        <v>-67.166666666666671</v>
      </c>
      <c r="AM58" s="57">
        <f t="shared" si="16"/>
        <v>-78.900000000000006</v>
      </c>
    </row>
    <row r="59" spans="1:39" x14ac:dyDescent="0.2">
      <c r="A59" s="60" t="s">
        <v>115</v>
      </c>
      <c r="B59" s="98"/>
      <c r="C59" s="98"/>
      <c r="D59" s="98"/>
      <c r="E59" s="98"/>
      <c r="F59" s="98"/>
      <c r="G59" s="98"/>
      <c r="H59" s="98"/>
      <c r="I59" s="98"/>
      <c r="J59" s="98"/>
      <c r="K59" s="62"/>
      <c r="L59" s="62"/>
      <c r="M59" s="62"/>
      <c r="P59" s="31"/>
      <c r="Q59" s="31"/>
      <c r="R59" s="31"/>
      <c r="S59" s="31"/>
      <c r="U59" s="60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J59" s="57"/>
      <c r="AK59" s="57"/>
      <c r="AL59" s="57"/>
      <c r="AM59" s="57"/>
    </row>
    <row r="60" spans="1:39" x14ac:dyDescent="0.2">
      <c r="A60" s="157"/>
      <c r="B60" s="163"/>
      <c r="C60" s="163"/>
      <c r="D60" s="163"/>
      <c r="E60" s="163"/>
      <c r="F60" s="163"/>
      <c r="G60" s="163"/>
      <c r="H60" s="158"/>
      <c r="I60" s="158"/>
      <c r="J60" s="158"/>
      <c r="K60" s="158"/>
      <c r="L60" s="158"/>
      <c r="M60" s="158"/>
    </row>
    <row r="61" spans="1:39" x14ac:dyDescent="0.2">
      <c r="A61" s="210" t="s">
        <v>38</v>
      </c>
      <c r="B61" s="210"/>
      <c r="C61" s="210"/>
      <c r="D61" s="210"/>
      <c r="E61" s="210"/>
      <c r="F61" s="210"/>
      <c r="G61" s="210"/>
      <c r="H61" s="210"/>
      <c r="I61" s="210"/>
      <c r="J61" s="210"/>
      <c r="K61" s="210"/>
      <c r="L61" s="210"/>
      <c r="M61" s="210"/>
    </row>
    <row r="62" spans="1:39" x14ac:dyDescent="0.2">
      <c r="A62" s="60"/>
      <c r="B62" s="209" t="s">
        <v>147</v>
      </c>
      <c r="C62" s="209"/>
      <c r="D62" s="209"/>
      <c r="E62" s="208" t="s">
        <v>109</v>
      </c>
      <c r="F62" s="208"/>
      <c r="G62" s="208"/>
      <c r="H62" s="216" t="s">
        <v>160</v>
      </c>
      <c r="I62" s="216"/>
      <c r="J62" s="216"/>
      <c r="K62" s="211" t="s">
        <v>165</v>
      </c>
      <c r="L62" s="211"/>
      <c r="M62" s="211"/>
      <c r="P62" s="57" t="s">
        <v>147</v>
      </c>
      <c r="Q62" s="57" t="s">
        <v>156</v>
      </c>
      <c r="R62" s="57" t="s">
        <v>160</v>
      </c>
      <c r="S62" s="57" t="s">
        <v>73</v>
      </c>
    </row>
    <row r="63" spans="1:39" x14ac:dyDescent="0.2">
      <c r="A63" s="60" t="s">
        <v>117</v>
      </c>
      <c r="B63" s="62">
        <v>75</v>
      </c>
      <c r="C63" s="62">
        <v>50</v>
      </c>
      <c r="D63" s="62">
        <v>25</v>
      </c>
      <c r="E63" s="62">
        <v>25</v>
      </c>
      <c r="F63" s="62">
        <v>125</v>
      </c>
      <c r="G63" s="62">
        <v>50</v>
      </c>
      <c r="H63" s="98">
        <v>200</v>
      </c>
      <c r="I63" s="98"/>
      <c r="J63" s="62">
        <v>75</v>
      </c>
      <c r="K63" s="62">
        <v>200</v>
      </c>
      <c r="L63" s="62">
        <v>100</v>
      </c>
      <c r="M63" s="62">
        <v>100</v>
      </c>
      <c r="P63" s="57">
        <f>MEDIAN(B63:D63)</f>
        <v>50</v>
      </c>
      <c r="Q63" s="57">
        <f>MEDIAN(E63:G63)</f>
        <v>50</v>
      </c>
      <c r="R63" s="57">
        <f>MEDIAN(H63:J63)</f>
        <v>137.5</v>
      </c>
      <c r="S63" s="57">
        <f>MEDIAN(K63:M63)</f>
        <v>100</v>
      </c>
    </row>
    <row r="64" spans="1:39" x14ac:dyDescent="0.2">
      <c r="A64" s="60" t="s">
        <v>8</v>
      </c>
      <c r="B64" s="62">
        <v>0</v>
      </c>
      <c r="C64" s="62">
        <v>50</v>
      </c>
      <c r="D64" s="62">
        <v>75</v>
      </c>
      <c r="E64" s="140">
        <v>50</v>
      </c>
      <c r="F64" s="62">
        <v>100</v>
      </c>
      <c r="G64" s="62">
        <v>125</v>
      </c>
      <c r="H64" s="62">
        <v>300</v>
      </c>
      <c r="I64" s="62">
        <v>75</v>
      </c>
      <c r="J64" s="62">
        <v>50</v>
      </c>
      <c r="K64" s="62">
        <v>100</v>
      </c>
      <c r="L64" s="62">
        <v>175</v>
      </c>
      <c r="M64" s="62">
        <v>50</v>
      </c>
      <c r="P64" s="57">
        <f t="shared" ref="P64" si="22">MEDIAN(B64:D64)</f>
        <v>50</v>
      </c>
      <c r="Q64" s="57">
        <f t="shared" ref="Q64" si="23">MEDIAN(E64:G64)</f>
        <v>100</v>
      </c>
      <c r="R64" s="57">
        <f t="shared" ref="R64" si="24">MEDIAN(H64:J64)</f>
        <v>75</v>
      </c>
      <c r="S64" s="57">
        <f t="shared" ref="S64" si="25">MEDIAN(K64:M64)</f>
        <v>100</v>
      </c>
    </row>
    <row r="65" spans="1:19" x14ac:dyDescent="0.2">
      <c r="A65" s="161" t="s">
        <v>115</v>
      </c>
      <c r="B65" s="160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P65" s="31"/>
      <c r="Q65" s="31"/>
      <c r="R65" s="31"/>
      <c r="S65" s="31"/>
    </row>
    <row r="66" spans="1:19" x14ac:dyDescent="0.2">
      <c r="A66" s="157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</row>
    <row r="67" spans="1:19" x14ac:dyDescent="0.2">
      <c r="A67" s="210" t="s">
        <v>142</v>
      </c>
      <c r="B67" s="210"/>
      <c r="C67" s="210"/>
      <c r="D67" s="210"/>
      <c r="E67" s="210"/>
      <c r="F67" s="210"/>
      <c r="G67" s="210"/>
      <c r="H67" s="210"/>
      <c r="I67" s="210"/>
      <c r="J67" s="210"/>
      <c r="K67" s="210"/>
      <c r="L67" s="210"/>
      <c r="M67" s="210"/>
    </row>
    <row r="68" spans="1:19" x14ac:dyDescent="0.2">
      <c r="A68" s="60"/>
      <c r="B68" s="209" t="s">
        <v>147</v>
      </c>
      <c r="C68" s="209"/>
      <c r="D68" s="209"/>
      <c r="E68" s="208" t="s">
        <v>109</v>
      </c>
      <c r="F68" s="208"/>
      <c r="G68" s="208"/>
      <c r="H68" s="216" t="s">
        <v>160</v>
      </c>
      <c r="I68" s="216"/>
      <c r="J68" s="216"/>
      <c r="K68" s="211" t="s">
        <v>165</v>
      </c>
      <c r="L68" s="211"/>
      <c r="M68" s="211"/>
      <c r="P68" s="57" t="s">
        <v>147</v>
      </c>
      <c r="Q68" s="57" t="s">
        <v>156</v>
      </c>
      <c r="R68" s="57" t="s">
        <v>160</v>
      </c>
      <c r="S68" s="57" t="s">
        <v>73</v>
      </c>
    </row>
    <row r="69" spans="1:19" x14ac:dyDescent="0.2">
      <c r="A69" s="60" t="s">
        <v>117</v>
      </c>
      <c r="B69" s="62">
        <v>246</v>
      </c>
      <c r="C69" s="62">
        <v>72</v>
      </c>
      <c r="D69" s="62">
        <v>96</v>
      </c>
      <c r="E69" s="62">
        <v>191</v>
      </c>
      <c r="F69" s="98">
        <v>295</v>
      </c>
      <c r="G69" s="62">
        <v>17</v>
      </c>
      <c r="H69" s="62">
        <v>524</v>
      </c>
      <c r="I69" s="62">
        <v>40</v>
      </c>
      <c r="J69" s="62">
        <v>87</v>
      </c>
      <c r="K69" s="62">
        <v>171</v>
      </c>
      <c r="L69" s="62">
        <v>92</v>
      </c>
      <c r="M69" s="62">
        <v>43</v>
      </c>
      <c r="P69" s="57">
        <f>AVERAGE(B69:D69)</f>
        <v>138</v>
      </c>
      <c r="Q69" s="57">
        <f>AVERAGE(E69:G69)</f>
        <v>167.66666666666666</v>
      </c>
      <c r="R69" s="57">
        <f>AVERAGE(H69:J69)</f>
        <v>217</v>
      </c>
      <c r="S69" s="57">
        <f>AVERAGE(K69:M69)</f>
        <v>102</v>
      </c>
    </row>
    <row r="70" spans="1:19" x14ac:dyDescent="0.2">
      <c r="A70" s="60" t="s">
        <v>8</v>
      </c>
      <c r="B70" s="62">
        <v>787</v>
      </c>
      <c r="C70" s="62">
        <v>215</v>
      </c>
      <c r="D70" s="62">
        <v>47</v>
      </c>
      <c r="E70" s="62">
        <v>217</v>
      </c>
      <c r="F70" s="62">
        <v>125</v>
      </c>
      <c r="G70" s="62">
        <v>112</v>
      </c>
      <c r="H70" s="62">
        <v>587</v>
      </c>
      <c r="I70" s="62">
        <v>155</v>
      </c>
      <c r="J70" s="62">
        <v>602</v>
      </c>
      <c r="K70" s="62">
        <v>210</v>
      </c>
      <c r="L70" s="62">
        <v>57</v>
      </c>
      <c r="M70" s="62">
        <v>32</v>
      </c>
      <c r="P70" s="57">
        <f t="shared" ref="P70" si="26">AVERAGE(B70:D70)</f>
        <v>349.66666666666669</v>
      </c>
      <c r="Q70" s="57">
        <f t="shared" ref="Q70" si="27">AVERAGE(E70:G70)</f>
        <v>151.33333333333334</v>
      </c>
      <c r="R70" s="57">
        <f t="shared" ref="R70" si="28">AVERAGE(H70:J70)</f>
        <v>448</v>
      </c>
      <c r="S70" s="57">
        <f t="shared" ref="S70" si="29">AVERAGE(K70:M70)</f>
        <v>99.666666666666671</v>
      </c>
    </row>
    <row r="71" spans="1:19" x14ac:dyDescent="0.2">
      <c r="A71" s="161" t="s">
        <v>115</v>
      </c>
      <c r="B71" s="160"/>
      <c r="C71" s="160"/>
      <c r="D71" s="160"/>
      <c r="E71" s="160"/>
      <c r="F71" s="160"/>
      <c r="G71" s="160"/>
      <c r="H71" s="160"/>
      <c r="I71" s="160"/>
      <c r="J71" s="159"/>
      <c r="K71" s="160"/>
      <c r="L71" s="160"/>
      <c r="M71" s="160"/>
      <c r="P71" s="31"/>
      <c r="Q71" s="31"/>
      <c r="R71" s="31"/>
      <c r="S71" s="31"/>
    </row>
    <row r="72" spans="1:19" x14ac:dyDescent="0.2">
      <c r="A72" s="157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</row>
    <row r="73" spans="1:19" s="115" customFormat="1" x14ac:dyDescent="0.2">
      <c r="A73" s="164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</row>
    <row r="74" spans="1:19" s="115" customFormat="1" x14ac:dyDescent="0.2">
      <c r="A74" s="164"/>
      <c r="B74" s="165"/>
      <c r="C74" s="165"/>
      <c r="D74" s="165"/>
      <c r="E74" s="165"/>
      <c r="F74" s="165"/>
      <c r="G74" s="165"/>
      <c r="H74" s="166"/>
      <c r="I74" s="166"/>
      <c r="J74" s="166"/>
      <c r="K74" s="167"/>
      <c r="L74" s="167"/>
      <c r="M74" s="167"/>
      <c r="P74" s="155"/>
      <c r="Q74" s="155"/>
      <c r="R74" s="155"/>
      <c r="S74" s="155"/>
    </row>
    <row r="75" spans="1:19" s="115" customFormat="1" x14ac:dyDescent="0.2">
      <c r="A75" s="157"/>
      <c r="B75" s="164"/>
      <c r="C75" s="164"/>
      <c r="D75" s="157"/>
      <c r="E75" s="164"/>
      <c r="F75" s="164"/>
      <c r="G75" s="164"/>
      <c r="H75" s="164"/>
      <c r="I75" s="164"/>
      <c r="J75" s="164"/>
      <c r="K75" s="164"/>
      <c r="L75" s="164"/>
      <c r="M75" s="164"/>
      <c r="P75" s="155"/>
      <c r="Q75" s="155"/>
      <c r="R75" s="155"/>
      <c r="S75" s="155"/>
    </row>
    <row r="76" spans="1:19" s="115" customFormat="1" x14ac:dyDescent="0.2">
      <c r="A76" s="162"/>
      <c r="B76" s="164"/>
      <c r="C76" s="164"/>
      <c r="D76" s="164"/>
      <c r="E76" s="164"/>
      <c r="F76" s="164"/>
      <c r="G76" s="164"/>
      <c r="H76" s="157"/>
      <c r="I76" s="157"/>
      <c r="J76" s="157"/>
      <c r="K76" s="164"/>
      <c r="L76" s="164"/>
      <c r="M76" s="164"/>
      <c r="P76" s="155"/>
      <c r="Q76" s="155"/>
      <c r="R76" s="155"/>
      <c r="S76" s="155"/>
    </row>
    <row r="77" spans="1:19" s="115" customFormat="1" x14ac:dyDescent="0.2">
      <c r="A77" s="157"/>
      <c r="B77" s="164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P77" s="155"/>
      <c r="Q77" s="155"/>
      <c r="R77" s="155"/>
      <c r="S77" s="155"/>
    </row>
    <row r="78" spans="1:19" s="115" customFormat="1" x14ac:dyDescent="0.2">
      <c r="A78" s="162"/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</row>
    <row r="79" spans="1:19" x14ac:dyDescent="0.2">
      <c r="A79" s="226" t="s">
        <v>174</v>
      </c>
      <c r="B79" s="227"/>
      <c r="C79" s="227"/>
      <c r="D79" s="227"/>
      <c r="E79" s="227"/>
      <c r="F79" s="227"/>
      <c r="G79" s="227"/>
      <c r="H79" s="227"/>
      <c r="I79" s="227"/>
      <c r="J79" s="227"/>
      <c r="K79" s="227"/>
      <c r="L79" s="227"/>
      <c r="M79" s="228"/>
    </row>
    <row r="80" spans="1:19" x14ac:dyDescent="0.2">
      <c r="A80" s="56"/>
      <c r="B80" s="220" t="s">
        <v>147</v>
      </c>
      <c r="C80" s="221"/>
      <c r="D80" s="222"/>
      <c r="E80" s="223" t="s">
        <v>109</v>
      </c>
      <c r="F80" s="224"/>
      <c r="G80" s="225"/>
      <c r="H80" s="205" t="s">
        <v>160</v>
      </c>
      <c r="I80" s="206"/>
      <c r="J80" s="207"/>
      <c r="K80" s="217" t="s">
        <v>165</v>
      </c>
      <c r="L80" s="218"/>
      <c r="M80" s="219"/>
      <c r="P80" s="57" t="s">
        <v>46</v>
      </c>
      <c r="Q80" s="57" t="s">
        <v>82</v>
      </c>
      <c r="R80" s="57" t="s">
        <v>48</v>
      </c>
      <c r="S80" s="57" t="s">
        <v>81</v>
      </c>
    </row>
    <row r="81" spans="1:19" x14ac:dyDescent="0.2">
      <c r="A81" s="60" t="s">
        <v>117</v>
      </c>
      <c r="B81" s="65">
        <f>B69/300</f>
        <v>0.82</v>
      </c>
      <c r="C81" s="65">
        <f t="shared" ref="C81:M82" si="30">C69/300</f>
        <v>0.24</v>
      </c>
      <c r="D81" s="65">
        <f t="shared" si="30"/>
        <v>0.32</v>
      </c>
      <c r="E81" s="65">
        <f t="shared" si="30"/>
        <v>0.63666666666666671</v>
      </c>
      <c r="F81" s="65">
        <f t="shared" si="30"/>
        <v>0.98333333333333328</v>
      </c>
      <c r="G81" s="65">
        <f t="shared" si="30"/>
        <v>5.6666666666666664E-2</v>
      </c>
      <c r="H81" s="65">
        <f t="shared" si="30"/>
        <v>1.7466666666666666</v>
      </c>
      <c r="I81" s="65">
        <f t="shared" si="30"/>
        <v>0.13333333333333333</v>
      </c>
      <c r="J81" s="65">
        <f t="shared" si="30"/>
        <v>0.28999999999999998</v>
      </c>
      <c r="K81" s="65">
        <f t="shared" si="30"/>
        <v>0.56999999999999995</v>
      </c>
      <c r="L81" s="65">
        <f t="shared" si="30"/>
        <v>0.30666666666666664</v>
      </c>
      <c r="M81" s="65">
        <f t="shared" si="30"/>
        <v>0.14333333333333334</v>
      </c>
      <c r="P81" s="57">
        <f>AVERAGE(B81:D81)</f>
        <v>0.46</v>
      </c>
      <c r="Q81" s="57">
        <f>AVERAGE(E81:G81)</f>
        <v>0.55888888888888888</v>
      </c>
      <c r="R81" s="57">
        <f>AVERAGE(H81:J81)</f>
        <v>0.72333333333333327</v>
      </c>
      <c r="S81" s="57">
        <f>AVERAGE(K81:M81)</f>
        <v>0.34</v>
      </c>
    </row>
    <row r="82" spans="1:19" x14ac:dyDescent="0.2">
      <c r="A82" s="60" t="s">
        <v>8</v>
      </c>
      <c r="B82" s="65">
        <f>B70/300</f>
        <v>2.6233333333333335</v>
      </c>
      <c r="C82" s="65">
        <f t="shared" si="30"/>
        <v>0.71666666666666667</v>
      </c>
      <c r="D82" s="65">
        <f t="shared" si="30"/>
        <v>0.15666666666666668</v>
      </c>
      <c r="E82" s="65">
        <f t="shared" si="30"/>
        <v>0.72333333333333338</v>
      </c>
      <c r="F82" s="65">
        <f t="shared" si="30"/>
        <v>0.41666666666666669</v>
      </c>
      <c r="G82" s="65">
        <f t="shared" si="30"/>
        <v>0.37333333333333335</v>
      </c>
      <c r="H82" s="65">
        <f t="shared" si="30"/>
        <v>1.9566666666666668</v>
      </c>
      <c r="I82" s="65">
        <f t="shared" si="30"/>
        <v>0.51666666666666672</v>
      </c>
      <c r="J82" s="65">
        <f t="shared" si="30"/>
        <v>2.0066666666666668</v>
      </c>
      <c r="K82" s="65"/>
      <c r="L82" s="65">
        <f t="shared" si="30"/>
        <v>0.19</v>
      </c>
      <c r="M82" s="65">
        <f t="shared" si="30"/>
        <v>0.10666666666666667</v>
      </c>
      <c r="P82" s="57">
        <f t="shared" ref="P82" si="31">AVERAGE(B82:D82)</f>
        <v>1.1655555555555557</v>
      </c>
      <c r="Q82" s="57">
        <f t="shared" ref="Q82" si="32">AVERAGE(E82:G82)</f>
        <v>0.50444444444444447</v>
      </c>
      <c r="R82" s="57">
        <f t="shared" ref="R82" si="33">AVERAGE(H82:J82)</f>
        <v>1.4933333333333334</v>
      </c>
      <c r="S82" s="57">
        <f t="shared" ref="S82" si="34">AVERAGE(K82:M82)</f>
        <v>0.14833333333333334</v>
      </c>
    </row>
    <row r="83" spans="1:19" x14ac:dyDescent="0.2">
      <c r="A83" s="168"/>
      <c r="B83" s="168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P83" s="31"/>
      <c r="Q83" s="31"/>
      <c r="R83" s="31"/>
      <c r="S83" s="31"/>
    </row>
    <row r="84" spans="1:19" x14ac:dyDescent="0.2">
      <c r="A84" s="168"/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  <c r="M84" s="168"/>
    </row>
    <row r="85" spans="1:19" x14ac:dyDescent="0.2">
      <c r="A85" s="168"/>
      <c r="B85" s="168"/>
      <c r="C85" s="168"/>
      <c r="D85" s="168"/>
      <c r="E85" s="168"/>
      <c r="F85" s="168"/>
      <c r="G85" s="168"/>
      <c r="H85" s="168"/>
      <c r="I85" s="168"/>
      <c r="J85" s="168"/>
      <c r="K85" s="168"/>
      <c r="L85" s="168"/>
      <c r="M85" s="168"/>
    </row>
    <row r="86" spans="1:19" x14ac:dyDescent="0.2">
      <c r="A86" s="168"/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  <c r="M86" s="168"/>
    </row>
    <row r="87" spans="1:19" x14ac:dyDescent="0.2">
      <c r="A87" s="168"/>
      <c r="B87" s="168"/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</row>
    <row r="88" spans="1:19" x14ac:dyDescent="0.2">
      <c r="A88" s="168"/>
      <c r="B88" s="168"/>
      <c r="C88" s="168"/>
      <c r="D88" s="168"/>
      <c r="E88" s="168"/>
      <c r="F88" s="168"/>
      <c r="G88" s="168"/>
      <c r="H88" s="168"/>
      <c r="I88" s="168"/>
      <c r="J88" s="168"/>
      <c r="K88" s="168"/>
      <c r="L88" s="168"/>
      <c r="M88" s="168"/>
    </row>
    <row r="89" spans="1:19" x14ac:dyDescent="0.2">
      <c r="A89" s="168"/>
      <c r="B89" s="168"/>
      <c r="C89" s="168"/>
      <c r="D89" s="168"/>
      <c r="E89" s="168"/>
      <c r="F89" s="168"/>
      <c r="G89" s="168"/>
      <c r="H89" s="168"/>
      <c r="I89" s="168"/>
      <c r="J89" s="168"/>
      <c r="K89" s="168"/>
      <c r="L89" s="168"/>
      <c r="M89" s="168"/>
    </row>
  </sheetData>
  <sortState ref="A2:V10">
    <sortCondition ref="I2:I10"/>
  </sortState>
  <mergeCells count="39">
    <mergeCell ref="B38:D38"/>
    <mergeCell ref="E38:G38"/>
    <mergeCell ref="H38:J38"/>
    <mergeCell ref="B44:D44"/>
    <mergeCell ref="E44:G44"/>
    <mergeCell ref="H44:J44"/>
    <mergeCell ref="H68:J68"/>
    <mergeCell ref="B50:D50"/>
    <mergeCell ref="E50:G50"/>
    <mergeCell ref="H50:J50"/>
    <mergeCell ref="B56:D56"/>
    <mergeCell ref="E56:G56"/>
    <mergeCell ref="H56:J56"/>
    <mergeCell ref="K80:M80"/>
    <mergeCell ref="B80:D80"/>
    <mergeCell ref="E80:G80"/>
    <mergeCell ref="H80:J80"/>
    <mergeCell ref="A79:M79"/>
    <mergeCell ref="A37:M37"/>
    <mergeCell ref="A43:M43"/>
    <mergeCell ref="A49:M49"/>
    <mergeCell ref="A55:M55"/>
    <mergeCell ref="K68:M68"/>
    <mergeCell ref="K62:M62"/>
    <mergeCell ref="K56:M56"/>
    <mergeCell ref="K50:M50"/>
    <mergeCell ref="K44:M44"/>
    <mergeCell ref="A61:M61"/>
    <mergeCell ref="A67:M67"/>
    <mergeCell ref="B62:D62"/>
    <mergeCell ref="E62:G62"/>
    <mergeCell ref="H62:J62"/>
    <mergeCell ref="B68:D68"/>
    <mergeCell ref="E68:G68"/>
    <mergeCell ref="AB56:AD56"/>
    <mergeCell ref="AE56:AG56"/>
    <mergeCell ref="K38:M38"/>
    <mergeCell ref="V56:X56"/>
    <mergeCell ref="Y56:AA56"/>
  </mergeCells>
  <conditionalFormatting sqref="Q2:Q10 Q18:Q33">
    <cfRule type="cellIs" dxfId="359" priority="117" operator="greaterThan">
      <formula>1000</formula>
    </cfRule>
  </conditionalFormatting>
  <conditionalFormatting sqref="I2:I10 I18:I33">
    <cfRule type="containsText" dxfId="358" priority="116" operator="containsText" text="GZ">
      <formula>NOT(ISERROR(SEARCH("GZ",I2)))</formula>
    </cfRule>
  </conditionalFormatting>
  <conditionalFormatting sqref="B69:D70 B63:D64 T2:V10 H64:J64 T18:V33 H69:M70 K63:M64">
    <cfRule type="containsText" dxfId="357" priority="114" operator="containsText" text="NaN">
      <formula>NOT(ISERROR(SEARCH("NaN",B2)))</formula>
    </cfRule>
  </conditionalFormatting>
  <conditionalFormatting sqref="P2:P10 P18:P33">
    <cfRule type="cellIs" dxfId="356" priority="113" operator="lessThan">
      <formula>-200</formula>
    </cfRule>
  </conditionalFormatting>
  <conditionalFormatting sqref="P2:P10 P18:P33">
    <cfRule type="cellIs" dxfId="355" priority="112" operator="lessThan">
      <formula>-150</formula>
    </cfRule>
  </conditionalFormatting>
  <conditionalFormatting sqref="D46:D47">
    <cfRule type="cellIs" dxfId="354" priority="111" operator="greaterThan">
      <formula>1000</formula>
    </cfRule>
  </conditionalFormatting>
  <conditionalFormatting sqref="B69:D70 B75:C75 B63:D64 H71:I71 H77:I77 H70:M70 H75:M75 H63:M64">
    <cfRule type="containsText" dxfId="353" priority="110" operator="containsText" text="NaN">
      <formula>NOT(ISERROR(SEARCH("NaN",B63)))</formula>
    </cfRule>
  </conditionalFormatting>
  <conditionalFormatting sqref="K65:M65 K77:M77 K71:M71">
    <cfRule type="containsText" dxfId="352" priority="107" operator="containsText" text="NaN">
      <formula>NOT(ISERROR(SEARCH("NaN",K65)))</formula>
    </cfRule>
  </conditionalFormatting>
  <conditionalFormatting sqref="B65:D65">
    <cfRule type="containsText" dxfId="351" priority="105" operator="containsText" text="NaN">
      <formula>NOT(ISERROR(SEARCH("NaN",B65)))</formula>
    </cfRule>
  </conditionalFormatting>
  <conditionalFormatting sqref="B76:C76">
    <cfRule type="containsText" dxfId="350" priority="104" operator="containsText" text="NaN">
      <formula>NOT(ISERROR(SEARCH("NaN",B76)))</formula>
    </cfRule>
  </conditionalFormatting>
  <conditionalFormatting sqref="H65:J65">
    <cfRule type="containsText" dxfId="349" priority="103" operator="containsText" text="NaN">
      <formula>NOT(ISERROR(SEARCH("NaN",H65)))</formula>
    </cfRule>
  </conditionalFormatting>
  <conditionalFormatting sqref="K76:L77 K70:L71">
    <cfRule type="containsText" dxfId="348" priority="102" operator="containsText" text="NaN">
      <formula>NOT(ISERROR(SEARCH("NaN",K70)))</formula>
    </cfRule>
  </conditionalFormatting>
  <conditionalFormatting sqref="K47:M47">
    <cfRule type="cellIs" dxfId="347" priority="101" operator="greaterThan">
      <formula>1000</formula>
    </cfRule>
  </conditionalFormatting>
  <conditionalFormatting sqref="K41:M41">
    <cfRule type="cellIs" dxfId="346" priority="100" operator="lessThan">
      <formula>-200</formula>
    </cfRule>
  </conditionalFormatting>
  <conditionalFormatting sqref="K41:M41">
    <cfRule type="cellIs" dxfId="345" priority="99" operator="lessThan">
      <formula>-150</formula>
    </cfRule>
  </conditionalFormatting>
  <conditionalFormatting sqref="B41:D41">
    <cfRule type="cellIs" dxfId="344" priority="97" operator="lessThan">
      <formula>-200</formula>
    </cfRule>
  </conditionalFormatting>
  <conditionalFormatting sqref="B41:D41">
    <cfRule type="cellIs" dxfId="343" priority="96" operator="lessThan">
      <formula>-150</formula>
    </cfRule>
  </conditionalFormatting>
  <conditionalFormatting sqref="E69:G70 E75:G75 E63:G64">
    <cfRule type="containsText" dxfId="342" priority="95" operator="containsText" text="NaN">
      <formula>NOT(ISERROR(SEARCH("NaN",E63)))</formula>
    </cfRule>
  </conditionalFormatting>
  <conditionalFormatting sqref="E65:G65">
    <cfRule type="containsText" dxfId="341" priority="93" operator="containsText" text="NaN">
      <formula>NOT(ISERROR(SEARCH("NaN",E65)))</formula>
    </cfRule>
  </conditionalFormatting>
  <conditionalFormatting sqref="E76:F76">
    <cfRule type="containsText" dxfId="340" priority="92" operator="containsText" text="NaN">
      <formula>NOT(ISERROR(SEARCH("NaN",E76)))</formula>
    </cfRule>
  </conditionalFormatting>
  <conditionalFormatting sqref="E47:G47">
    <cfRule type="cellIs" dxfId="339" priority="82" operator="greaterThan">
      <formula>1000</formula>
    </cfRule>
  </conditionalFormatting>
  <conditionalFormatting sqref="E47:G47">
    <cfRule type="cellIs" dxfId="338" priority="81" operator="greaterThan">
      <formula>1000</formula>
    </cfRule>
  </conditionalFormatting>
  <conditionalFormatting sqref="E41:G41">
    <cfRule type="cellIs" dxfId="337" priority="80" operator="lessThan">
      <formula>-200</formula>
    </cfRule>
  </conditionalFormatting>
  <conditionalFormatting sqref="E41:G41">
    <cfRule type="cellIs" dxfId="336" priority="79" operator="lessThan">
      <formula>-150</formula>
    </cfRule>
  </conditionalFormatting>
  <conditionalFormatting sqref="H41:J41">
    <cfRule type="cellIs" dxfId="335" priority="63" operator="lessThan">
      <formula>-200</formula>
    </cfRule>
  </conditionalFormatting>
  <conditionalFormatting sqref="H41:J41">
    <cfRule type="cellIs" dxfId="334" priority="62" operator="lessThan">
      <formula>-150</formula>
    </cfRule>
  </conditionalFormatting>
  <conditionalFormatting sqref="H47:J47">
    <cfRule type="cellIs" dxfId="333" priority="61" operator="greaterThan">
      <formula>1000</formula>
    </cfRule>
  </conditionalFormatting>
  <conditionalFormatting sqref="B45:D45">
    <cfRule type="cellIs" dxfId="332" priority="54" operator="greaterThan">
      <formula>1000</formula>
    </cfRule>
  </conditionalFormatting>
  <conditionalFormatting sqref="B39:D39">
    <cfRule type="cellIs" dxfId="331" priority="53" operator="lessThan">
      <formula>-200</formula>
    </cfRule>
  </conditionalFormatting>
  <conditionalFormatting sqref="B39:D39">
    <cfRule type="cellIs" dxfId="330" priority="52" operator="lessThan">
      <formula>-150</formula>
    </cfRule>
  </conditionalFormatting>
  <conditionalFormatting sqref="B40:D40">
    <cfRule type="cellIs" dxfId="329" priority="50" operator="lessThan">
      <formula>-200</formula>
    </cfRule>
  </conditionalFormatting>
  <conditionalFormatting sqref="B40:D40">
    <cfRule type="cellIs" dxfId="328" priority="49" operator="lessThan">
      <formula>-150</formula>
    </cfRule>
  </conditionalFormatting>
  <conditionalFormatting sqref="B46:D46">
    <cfRule type="cellIs" dxfId="327" priority="48" operator="greaterThan">
      <formula>1000</formula>
    </cfRule>
  </conditionalFormatting>
  <conditionalFormatting sqref="Q11:Q14">
    <cfRule type="cellIs" dxfId="326" priority="46" operator="greaterThan">
      <formula>1000</formula>
    </cfRule>
  </conditionalFormatting>
  <conditionalFormatting sqref="P11:P14">
    <cfRule type="cellIs" dxfId="325" priority="43" operator="lessThan">
      <formula>-200</formula>
    </cfRule>
  </conditionalFormatting>
  <conditionalFormatting sqref="P11:P14">
    <cfRule type="cellIs" dxfId="324" priority="42" operator="lessThan">
      <formula>-150</formula>
    </cfRule>
  </conditionalFormatting>
  <conditionalFormatting sqref="Q15:Q17">
    <cfRule type="cellIs" dxfId="323" priority="41" operator="greaterThan">
      <formula>1000</formula>
    </cfRule>
  </conditionalFormatting>
  <conditionalFormatting sqref="P15:P17">
    <cfRule type="cellIs" dxfId="322" priority="38" operator="lessThan">
      <formula>-200</formula>
    </cfRule>
  </conditionalFormatting>
  <conditionalFormatting sqref="P15:P17">
    <cfRule type="cellIs" dxfId="321" priority="37" operator="lessThan">
      <formula>-150</formula>
    </cfRule>
  </conditionalFormatting>
  <conditionalFormatting sqref="E45:G45">
    <cfRule type="cellIs" dxfId="320" priority="36" operator="greaterThan">
      <formula>1000</formula>
    </cfRule>
  </conditionalFormatting>
  <conditionalFormatting sqref="E39:G39">
    <cfRule type="cellIs" dxfId="319" priority="35" operator="lessThan">
      <formula>-200</formula>
    </cfRule>
  </conditionalFormatting>
  <conditionalFormatting sqref="E39:G39">
    <cfRule type="cellIs" dxfId="318" priority="34" operator="lessThan">
      <formula>-150</formula>
    </cfRule>
  </conditionalFormatting>
  <conditionalFormatting sqref="E46:G46">
    <cfRule type="cellIs" dxfId="317" priority="32" operator="greaterThan">
      <formula>1000</formula>
    </cfRule>
  </conditionalFormatting>
  <conditionalFormatting sqref="E40:G40">
    <cfRule type="cellIs" dxfId="316" priority="31" operator="lessThan">
      <formula>-200</formula>
    </cfRule>
  </conditionalFormatting>
  <conditionalFormatting sqref="E40:G40">
    <cfRule type="cellIs" dxfId="315" priority="30" operator="lessThan">
      <formula>-150</formula>
    </cfRule>
  </conditionalFormatting>
  <conditionalFormatting sqref="H45:J45">
    <cfRule type="cellIs" dxfId="314" priority="22" operator="greaterThan">
      <formula>1000</formula>
    </cfRule>
  </conditionalFormatting>
  <conditionalFormatting sqref="H39:J39">
    <cfRule type="cellIs" dxfId="313" priority="21" operator="lessThan">
      <formula>-200</formula>
    </cfRule>
  </conditionalFormatting>
  <conditionalFormatting sqref="H39:J39">
    <cfRule type="cellIs" dxfId="312" priority="20" operator="lessThan">
      <formula>-150</formula>
    </cfRule>
  </conditionalFormatting>
  <conditionalFormatting sqref="H46:J46">
    <cfRule type="cellIs" dxfId="311" priority="18" operator="greaterThan">
      <formula>1000</formula>
    </cfRule>
  </conditionalFormatting>
  <conditionalFormatting sqref="H40:J40">
    <cfRule type="cellIs" dxfId="310" priority="17" operator="lessThan">
      <formula>-200</formula>
    </cfRule>
  </conditionalFormatting>
  <conditionalFormatting sqref="H40:J40">
    <cfRule type="cellIs" dxfId="309" priority="16" operator="lessThan">
      <formula>-150</formula>
    </cfRule>
  </conditionalFormatting>
  <conditionalFormatting sqref="K45:M45">
    <cfRule type="cellIs" dxfId="308" priority="9" operator="greaterThan">
      <formula>1000</formula>
    </cfRule>
  </conditionalFormatting>
  <conditionalFormatting sqref="K39:M39">
    <cfRule type="cellIs" dxfId="307" priority="8" operator="lessThan">
      <formula>-200</formula>
    </cfRule>
  </conditionalFormatting>
  <conditionalFormatting sqref="K39:M39">
    <cfRule type="cellIs" dxfId="306" priority="7" operator="lessThan">
      <formula>-150</formula>
    </cfRule>
  </conditionalFormatting>
  <conditionalFormatting sqref="K46:M46">
    <cfRule type="cellIs" dxfId="305" priority="5" operator="greaterThan">
      <formula>1000</formula>
    </cfRule>
  </conditionalFormatting>
  <conditionalFormatting sqref="K40:M40">
    <cfRule type="cellIs" dxfId="304" priority="4" operator="lessThan">
      <formula>-200</formula>
    </cfRule>
  </conditionalFormatting>
  <conditionalFormatting sqref="K40:M40">
    <cfRule type="cellIs" dxfId="303" priority="3" operator="lessThan">
      <formula>-150</formula>
    </cfRule>
  </conditionalFormatting>
  <conditionalFormatting sqref="B81:M82">
    <cfRule type="containsText" dxfId="302" priority="1" operator="containsText" text="NaN">
      <formula>NOT(ISERROR(SEARCH("NaN",B81)))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5" operator="containsText" text="GZ" id="{68527D97-5766-AE42-8C73-0AEAC30FB31A}">
            <xm:f>NOT(ISERROR(SEARCH("GZ",'16h'!I11)))</xm:f>
            <x14:dxf>
              <font>
                <color rgb="FF00B050"/>
              </font>
            </x14:dxf>
          </x14:cfRule>
          <xm:sqref>I11:I14</xm:sqref>
        </x14:conditionalFormatting>
        <x14:conditionalFormatting xmlns:xm="http://schemas.microsoft.com/office/excel/2006/main">
          <x14:cfRule type="containsText" priority="231" operator="containsText" text="GZ" id="{68527D97-5766-AE42-8C73-0AEAC30FB31A}">
            <xm:f>NOT(ISERROR(SEARCH("GZ",'16h'!#REF!)))</xm:f>
            <x14:dxf>
              <font>
                <color rgb="FF00B050"/>
              </font>
            </x14:dxf>
          </x14:cfRule>
          <xm:sqref>I15:I17</xm:sqref>
        </x14:conditionalFormatting>
        <x14:conditionalFormatting xmlns:xm="http://schemas.microsoft.com/office/excel/2006/main">
          <x14:cfRule type="containsText" priority="233" operator="containsText" text="NaN" id="{9DED1252-BBD7-D648-A1B3-D9DB7EA4E2BF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E70:G70 E64:G64 T15:U17</xm:sqref>
        </x14:conditionalFormatting>
        <x14:conditionalFormatting xmlns:xm="http://schemas.microsoft.com/office/excel/2006/main">
          <x14:cfRule type="containsText" priority="239" operator="containsText" text="NaN" id="{9DED1252-BBD7-D648-A1B3-D9DB7EA4E2BF}">
            <xm:f>NOT(ISERROR(SEARCH("NaN",'16h'!T11)))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T11:U14</xm:sqref>
        </x14:conditionalFormatting>
        <x14:conditionalFormatting xmlns:xm="http://schemas.microsoft.com/office/excel/2006/main">
          <x14:cfRule type="containsText" priority="243" operator="containsText" text="NaN" id="{9DED1252-BBD7-D648-A1B3-D9DB7EA4E2BF}">
            <xm:f>NOT(ISERROR(SEARCH("NaN",'16h'!I42)))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E69:F69 E63:F63</xm:sqref>
        </x14:conditionalFormatting>
        <x14:conditionalFormatting xmlns:xm="http://schemas.microsoft.com/office/excel/2006/main">
          <x14:cfRule type="containsText" priority="251" operator="containsText" text="NaN" id="{9DED1252-BBD7-D648-A1B3-D9DB7EA4E2BF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G69</xm:sqref>
        </x14:conditionalFormatting>
        <x14:conditionalFormatting xmlns:xm="http://schemas.microsoft.com/office/excel/2006/main">
          <x14:cfRule type="containsText" priority="253" operator="containsText" text="NaN" id="{9DED1252-BBD7-D648-A1B3-D9DB7EA4E2BF}">
            <xm:f>NOT(ISERROR(SEARCH("NaN",'16h'!J43)))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G63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37C55-D597-4E4B-B375-870176D8C0EE}">
  <dimension ref="A2:AM84"/>
  <sheetViews>
    <sheetView topLeftCell="U32" zoomScale="84" zoomScaleNormal="84" workbookViewId="0">
      <selection activeCell="AJ53" sqref="AJ53:AM55"/>
    </sheetView>
  </sheetViews>
  <sheetFormatPr baseColWidth="10" defaultRowHeight="16" x14ac:dyDescent="0.2"/>
  <cols>
    <col min="4" max="4" width="16.1640625" customWidth="1"/>
  </cols>
  <sheetData>
    <row r="2" spans="1:22" s="82" customFormat="1" x14ac:dyDescent="0.2">
      <c r="A2" s="103">
        <v>128</v>
      </c>
      <c r="B2" s="91" t="s">
        <v>147</v>
      </c>
      <c r="C2" s="91" t="s">
        <v>148</v>
      </c>
      <c r="D2" s="91" t="s">
        <v>154</v>
      </c>
      <c r="E2" s="79" t="s">
        <v>112</v>
      </c>
      <c r="F2" s="91">
        <v>15</v>
      </c>
      <c r="G2" s="79">
        <v>1</v>
      </c>
      <c r="H2" s="79"/>
      <c r="I2" s="91" t="s">
        <v>155</v>
      </c>
      <c r="J2" s="79" t="s">
        <v>151</v>
      </c>
      <c r="K2" s="91">
        <v>-45</v>
      </c>
      <c r="L2" s="79"/>
      <c r="M2" s="79"/>
      <c r="N2" s="91">
        <v>1</v>
      </c>
      <c r="O2" s="91">
        <v>2</v>
      </c>
      <c r="P2" s="79">
        <v>-92.697699999999998</v>
      </c>
      <c r="Q2" s="79">
        <v>246.10599999999999</v>
      </c>
      <c r="R2" s="79">
        <v>30.847100000000001</v>
      </c>
      <c r="S2" s="91">
        <v>1</v>
      </c>
      <c r="T2" s="96">
        <v>25</v>
      </c>
      <c r="U2" s="95">
        <v>83</v>
      </c>
      <c r="V2" s="96"/>
    </row>
    <row r="3" spans="1:22" s="82" customFormat="1" x14ac:dyDescent="0.2">
      <c r="A3" s="103">
        <v>130</v>
      </c>
      <c r="B3" s="91" t="s">
        <v>147</v>
      </c>
      <c r="C3" s="91" t="s">
        <v>148</v>
      </c>
      <c r="D3" s="91" t="s">
        <v>154</v>
      </c>
      <c r="E3" s="79" t="s">
        <v>112</v>
      </c>
      <c r="F3" s="91">
        <v>15</v>
      </c>
      <c r="G3" s="79">
        <v>3</v>
      </c>
      <c r="H3" s="79"/>
      <c r="I3" s="91" t="s">
        <v>155</v>
      </c>
      <c r="J3" s="79" t="s">
        <v>151</v>
      </c>
      <c r="K3" s="91">
        <v>-52.3</v>
      </c>
      <c r="L3" s="79"/>
      <c r="M3" s="79"/>
      <c r="N3" s="91">
        <v>5</v>
      </c>
      <c r="O3" s="91">
        <v>6</v>
      </c>
      <c r="P3" s="79">
        <v>-29.061900000000001</v>
      </c>
      <c r="Q3" s="79">
        <v>587.00379999999996</v>
      </c>
      <c r="R3" s="79">
        <v>53.062399999999997</v>
      </c>
      <c r="S3" s="91">
        <v>1</v>
      </c>
      <c r="T3" s="96">
        <v>50</v>
      </c>
      <c r="U3" s="95">
        <v>156</v>
      </c>
      <c r="V3" s="96"/>
    </row>
    <row r="4" spans="1:22" s="82" customFormat="1" x14ac:dyDescent="0.2">
      <c r="A4" s="103">
        <v>131</v>
      </c>
      <c r="B4" s="91" t="s">
        <v>147</v>
      </c>
      <c r="C4" s="91" t="s">
        <v>148</v>
      </c>
      <c r="D4" s="91" t="s">
        <v>154</v>
      </c>
      <c r="E4" s="79" t="s">
        <v>112</v>
      </c>
      <c r="F4" s="91">
        <v>15</v>
      </c>
      <c r="G4" s="79">
        <v>4</v>
      </c>
      <c r="H4" s="79"/>
      <c r="I4" s="91" t="s">
        <v>155</v>
      </c>
      <c r="J4" s="79" t="s">
        <v>151</v>
      </c>
      <c r="K4" s="91">
        <v>-52.8</v>
      </c>
      <c r="L4" s="79"/>
      <c r="M4" s="79"/>
      <c r="N4" s="91">
        <v>7</v>
      </c>
      <c r="O4" s="91">
        <v>8</v>
      </c>
      <c r="P4" s="79">
        <v>-19.344100000000001</v>
      </c>
      <c r="Q4" s="79">
        <v>584.57029999999997</v>
      </c>
      <c r="R4" s="79">
        <v>59.765999999999998</v>
      </c>
      <c r="S4" s="91">
        <v>1</v>
      </c>
      <c r="T4" s="96">
        <v>75</v>
      </c>
      <c r="U4" s="95">
        <v>291</v>
      </c>
      <c r="V4" s="96"/>
    </row>
    <row r="5" spans="1:22" x14ac:dyDescent="0.2">
      <c r="A5" s="11">
        <v>132</v>
      </c>
      <c r="B5" s="8" t="s">
        <v>147</v>
      </c>
      <c r="C5" s="8" t="s">
        <v>148</v>
      </c>
      <c r="D5" s="8" t="s">
        <v>154</v>
      </c>
      <c r="E5" s="84" t="s">
        <v>112</v>
      </c>
      <c r="F5" s="8">
        <v>15</v>
      </c>
      <c r="G5" s="7">
        <v>5</v>
      </c>
      <c r="H5" s="7"/>
      <c r="I5" s="8" t="s">
        <v>155</v>
      </c>
      <c r="J5" s="7" t="s">
        <v>151</v>
      </c>
      <c r="K5" s="52">
        <v>-25.6</v>
      </c>
      <c r="L5" s="7"/>
      <c r="M5" s="7"/>
      <c r="N5" s="8">
        <v>9</v>
      </c>
      <c r="O5" s="9">
        <v>10</v>
      </c>
      <c r="P5" s="7">
        <v>-127.77290000000001</v>
      </c>
      <c r="Q5" s="7">
        <v>284.19850000000002</v>
      </c>
      <c r="R5" s="7">
        <v>49.176099999999998</v>
      </c>
      <c r="S5" s="8">
        <v>1</v>
      </c>
      <c r="T5" s="10">
        <v>25</v>
      </c>
      <c r="U5" s="12">
        <v>35</v>
      </c>
      <c r="V5" s="10"/>
    </row>
    <row r="6" spans="1:22" s="133" customFormat="1" x14ac:dyDescent="0.2">
      <c r="A6" s="103">
        <v>110</v>
      </c>
      <c r="B6" s="91" t="s">
        <v>147</v>
      </c>
      <c r="C6" s="91" t="s">
        <v>148</v>
      </c>
      <c r="D6" s="91" t="s">
        <v>149</v>
      </c>
      <c r="E6" s="79" t="s">
        <v>112</v>
      </c>
      <c r="F6" s="91">
        <v>14</v>
      </c>
      <c r="G6" s="79" t="s">
        <v>121</v>
      </c>
      <c r="H6" s="79">
        <v>7</v>
      </c>
      <c r="I6" s="91" t="s">
        <v>150</v>
      </c>
      <c r="J6" s="79" t="s">
        <v>151</v>
      </c>
      <c r="K6" s="91">
        <v>-57.2</v>
      </c>
      <c r="L6" s="79"/>
      <c r="M6" s="79"/>
      <c r="N6" s="91">
        <v>3</v>
      </c>
      <c r="O6" s="91">
        <v>4</v>
      </c>
      <c r="P6" s="79">
        <v>-44.153599999999997</v>
      </c>
      <c r="Q6" s="79">
        <v>305.62130000000002</v>
      </c>
      <c r="R6" s="79">
        <v>24.4956</v>
      </c>
      <c r="S6" s="79">
        <v>1</v>
      </c>
      <c r="T6" s="131">
        <v>0</v>
      </c>
      <c r="U6" s="95">
        <v>148</v>
      </c>
      <c r="V6" s="131"/>
    </row>
    <row r="7" spans="1:22" s="133" customFormat="1" x14ac:dyDescent="0.2">
      <c r="A7" s="103">
        <v>113</v>
      </c>
      <c r="B7" s="91" t="s">
        <v>147</v>
      </c>
      <c r="C7" s="91" t="s">
        <v>148</v>
      </c>
      <c r="D7" s="91" t="s">
        <v>152</v>
      </c>
      <c r="E7" s="79" t="s">
        <v>112</v>
      </c>
      <c r="F7" s="91">
        <v>14</v>
      </c>
      <c r="G7" s="79" t="s">
        <v>123</v>
      </c>
      <c r="H7" s="79">
        <v>7</v>
      </c>
      <c r="I7" s="91" t="s">
        <v>150</v>
      </c>
      <c r="J7" s="79" t="s">
        <v>151</v>
      </c>
      <c r="K7" s="91">
        <v>-46.6</v>
      </c>
      <c r="L7" s="79"/>
      <c r="M7" s="79"/>
      <c r="N7" s="91">
        <v>5</v>
      </c>
      <c r="O7" s="91">
        <v>6</v>
      </c>
      <c r="P7" s="79">
        <v>-70.824600000000004</v>
      </c>
      <c r="Q7" s="79">
        <v>411.8954</v>
      </c>
      <c r="R7" s="79">
        <v>17.941299999999998</v>
      </c>
      <c r="S7" s="91">
        <v>1</v>
      </c>
      <c r="T7" s="131">
        <v>0</v>
      </c>
      <c r="U7" s="95">
        <v>21</v>
      </c>
      <c r="V7" s="131"/>
    </row>
    <row r="8" spans="1:22" s="133" customFormat="1" ht="17" thickBot="1" x14ac:dyDescent="0.25">
      <c r="A8" s="103">
        <v>115</v>
      </c>
      <c r="B8" s="91" t="s">
        <v>147</v>
      </c>
      <c r="C8" s="91" t="s">
        <v>148</v>
      </c>
      <c r="D8" s="91" t="s">
        <v>152</v>
      </c>
      <c r="E8" s="79" t="s">
        <v>112</v>
      </c>
      <c r="F8" s="91">
        <v>14</v>
      </c>
      <c r="G8" s="79" t="s">
        <v>126</v>
      </c>
      <c r="H8" s="79">
        <v>7</v>
      </c>
      <c r="I8" s="91" t="s">
        <v>150</v>
      </c>
      <c r="J8" s="79" t="s">
        <v>151</v>
      </c>
      <c r="K8" s="91">
        <v>-48.9</v>
      </c>
      <c r="L8" s="79"/>
      <c r="M8" s="79"/>
      <c r="N8" s="91">
        <v>9</v>
      </c>
      <c r="O8" s="91">
        <v>10</v>
      </c>
      <c r="P8" s="79">
        <v>-108.0189</v>
      </c>
      <c r="Q8" s="79">
        <v>168.2363</v>
      </c>
      <c r="R8" s="79">
        <v>32.987400000000001</v>
      </c>
      <c r="S8" s="91">
        <v>1</v>
      </c>
      <c r="T8" s="131">
        <v>0</v>
      </c>
      <c r="U8" s="95">
        <v>25</v>
      </c>
      <c r="V8" s="131"/>
    </row>
    <row r="9" spans="1:22" x14ac:dyDescent="0.2">
      <c r="A9" s="1">
        <v>117</v>
      </c>
      <c r="B9" s="3" t="s">
        <v>147</v>
      </c>
      <c r="C9" s="3" t="s">
        <v>148</v>
      </c>
      <c r="D9" s="3" t="s">
        <v>152</v>
      </c>
      <c r="E9" s="92" t="s">
        <v>112</v>
      </c>
      <c r="F9" s="3">
        <v>14</v>
      </c>
      <c r="G9" s="92" t="s">
        <v>124</v>
      </c>
      <c r="H9" s="92">
        <v>7</v>
      </c>
      <c r="I9" s="3" t="s">
        <v>150</v>
      </c>
      <c r="J9" s="92" t="s">
        <v>151</v>
      </c>
      <c r="K9" s="3">
        <v>-47.8</v>
      </c>
      <c r="L9" s="92"/>
      <c r="M9" s="92"/>
      <c r="N9" s="3">
        <v>13</v>
      </c>
      <c r="O9" s="3">
        <v>14</v>
      </c>
      <c r="P9" s="92">
        <v>-86.298500000000004</v>
      </c>
      <c r="Q9" s="92">
        <v>253.44730000000001</v>
      </c>
      <c r="R9" s="92">
        <v>61.109200000000001</v>
      </c>
      <c r="S9" s="3">
        <v>1</v>
      </c>
      <c r="T9" s="130">
        <v>175</v>
      </c>
      <c r="U9" s="134">
        <v>70</v>
      </c>
      <c r="V9" s="130"/>
    </row>
    <row r="10" spans="1:22" x14ac:dyDescent="0.2">
      <c r="A10" s="11">
        <v>118</v>
      </c>
      <c r="B10" s="8" t="s">
        <v>147</v>
      </c>
      <c r="C10" s="8" t="s">
        <v>148</v>
      </c>
      <c r="D10" s="8" t="s">
        <v>152</v>
      </c>
      <c r="E10" s="84" t="s">
        <v>112</v>
      </c>
      <c r="F10" s="8">
        <v>14</v>
      </c>
      <c r="G10" s="84" t="s">
        <v>128</v>
      </c>
      <c r="H10" s="84">
        <v>7</v>
      </c>
      <c r="I10" s="8" t="s">
        <v>150</v>
      </c>
      <c r="J10" s="84" t="s">
        <v>151</v>
      </c>
      <c r="K10" s="8">
        <v>-50</v>
      </c>
      <c r="L10" s="84"/>
      <c r="M10" s="84"/>
      <c r="N10" s="8">
        <v>16</v>
      </c>
      <c r="O10" s="8">
        <v>17</v>
      </c>
      <c r="P10" s="84">
        <v>-69.412400000000005</v>
      </c>
      <c r="Q10" s="84">
        <v>285.47829999999999</v>
      </c>
      <c r="R10" s="84">
        <v>20.5883</v>
      </c>
      <c r="S10" s="8">
        <v>1</v>
      </c>
      <c r="T10" s="96">
        <v>25</v>
      </c>
      <c r="U10" s="95"/>
      <c r="V10" s="96"/>
    </row>
    <row r="11" spans="1:22" ht="17" thickBot="1" x14ac:dyDescent="0.25">
      <c r="A11" s="11">
        <v>119</v>
      </c>
      <c r="B11" s="8" t="s">
        <v>147</v>
      </c>
      <c r="C11" s="8" t="s">
        <v>148</v>
      </c>
      <c r="D11" s="8" t="s">
        <v>152</v>
      </c>
      <c r="E11" s="84" t="s">
        <v>112</v>
      </c>
      <c r="F11" s="8">
        <v>14</v>
      </c>
      <c r="G11" s="84" t="s">
        <v>134</v>
      </c>
      <c r="H11" s="84">
        <v>7</v>
      </c>
      <c r="I11" s="8" t="s">
        <v>150</v>
      </c>
      <c r="J11" s="84" t="s">
        <v>151</v>
      </c>
      <c r="K11" s="8">
        <v>-39.9</v>
      </c>
      <c r="L11" s="84"/>
      <c r="M11" s="84"/>
      <c r="N11" s="84">
        <v>18</v>
      </c>
      <c r="O11" s="84">
        <v>19</v>
      </c>
      <c r="P11" s="8">
        <v>-74.501300000000001</v>
      </c>
      <c r="Q11" s="8">
        <v>521.7912</v>
      </c>
      <c r="R11" s="84">
        <v>53.8048</v>
      </c>
      <c r="S11" s="8">
        <v>1</v>
      </c>
      <c r="T11" s="96">
        <v>50</v>
      </c>
      <c r="U11" s="95"/>
      <c r="V11" s="96"/>
    </row>
    <row r="12" spans="1:22" s="82" customFormat="1" x14ac:dyDescent="0.2">
      <c r="A12" s="118">
        <v>139</v>
      </c>
      <c r="B12" s="119" t="s">
        <v>156</v>
      </c>
      <c r="C12" s="119" t="s">
        <v>148</v>
      </c>
      <c r="D12" s="119" t="s">
        <v>157</v>
      </c>
      <c r="E12" s="100" t="s">
        <v>112</v>
      </c>
      <c r="F12" s="119">
        <v>14</v>
      </c>
      <c r="G12" s="100">
        <v>1</v>
      </c>
      <c r="H12" s="100"/>
      <c r="I12" s="119" t="s">
        <v>155</v>
      </c>
      <c r="J12" s="100" t="s">
        <v>151</v>
      </c>
      <c r="K12" s="119">
        <v>-67.8</v>
      </c>
      <c r="L12" s="100"/>
      <c r="M12" s="100"/>
      <c r="N12" s="119">
        <v>1</v>
      </c>
      <c r="O12" s="119">
        <v>2</v>
      </c>
      <c r="P12" s="100">
        <v>-34.5822</v>
      </c>
      <c r="Q12" s="100">
        <v>111.5732</v>
      </c>
      <c r="R12" s="100">
        <v>12.866099999999999</v>
      </c>
      <c r="S12" s="119">
        <v>1</v>
      </c>
      <c r="T12" s="100">
        <v>50</v>
      </c>
      <c r="U12" s="100" t="s">
        <v>7</v>
      </c>
      <c r="V12" s="128"/>
    </row>
    <row r="13" spans="1:22" s="82" customFormat="1" x14ac:dyDescent="0.2">
      <c r="A13" s="103">
        <v>142</v>
      </c>
      <c r="B13" s="91" t="s">
        <v>156</v>
      </c>
      <c r="C13" s="91" t="s">
        <v>148</v>
      </c>
      <c r="D13" s="91" t="s">
        <v>158</v>
      </c>
      <c r="E13" s="79" t="s">
        <v>112</v>
      </c>
      <c r="F13" s="91">
        <v>14</v>
      </c>
      <c r="G13" s="79">
        <v>4</v>
      </c>
      <c r="H13" s="79"/>
      <c r="I13" s="91" t="s">
        <v>155</v>
      </c>
      <c r="J13" s="79" t="s">
        <v>151</v>
      </c>
      <c r="K13" s="91">
        <v>-53.9</v>
      </c>
      <c r="L13" s="79"/>
      <c r="M13" s="79"/>
      <c r="N13" s="91">
        <v>5</v>
      </c>
      <c r="O13" s="91">
        <v>6</v>
      </c>
      <c r="P13" s="79">
        <v>-105.9074</v>
      </c>
      <c r="Q13" s="79">
        <v>89.493700000000004</v>
      </c>
      <c r="R13" s="79">
        <v>18.302099999999999</v>
      </c>
      <c r="S13" s="91">
        <v>1</v>
      </c>
      <c r="T13" s="79">
        <v>125</v>
      </c>
      <c r="U13" s="79">
        <v>402</v>
      </c>
      <c r="V13" s="129"/>
    </row>
    <row r="14" spans="1:22" s="82" customFormat="1" x14ac:dyDescent="0.2">
      <c r="A14" s="103">
        <v>143</v>
      </c>
      <c r="B14" s="91" t="s">
        <v>156</v>
      </c>
      <c r="C14" s="91" t="s">
        <v>148</v>
      </c>
      <c r="D14" s="91" t="s">
        <v>158</v>
      </c>
      <c r="E14" s="79" t="s">
        <v>112</v>
      </c>
      <c r="F14" s="91">
        <v>14</v>
      </c>
      <c r="G14" s="79">
        <v>5</v>
      </c>
      <c r="H14" s="79"/>
      <c r="I14" s="91" t="s">
        <v>155</v>
      </c>
      <c r="J14" s="79" t="s">
        <v>151</v>
      </c>
      <c r="K14" s="91">
        <v>-50.2</v>
      </c>
      <c r="L14" s="79"/>
      <c r="M14" s="79"/>
      <c r="N14" s="91">
        <v>7</v>
      </c>
      <c r="O14" s="91">
        <v>8</v>
      </c>
      <c r="P14" s="79">
        <v>-63.278599999999997</v>
      </c>
      <c r="Q14" s="79">
        <v>167.4264</v>
      </c>
      <c r="R14" s="79">
        <v>20.1557</v>
      </c>
      <c r="S14" s="91">
        <v>1</v>
      </c>
      <c r="T14" s="79">
        <v>75</v>
      </c>
      <c r="U14" s="79">
        <v>319</v>
      </c>
      <c r="V14" s="129"/>
    </row>
    <row r="15" spans="1:22" s="82" customFormat="1" x14ac:dyDescent="0.2">
      <c r="A15" s="103">
        <v>152</v>
      </c>
      <c r="B15" s="91" t="s">
        <v>156</v>
      </c>
      <c r="C15" s="91" t="s">
        <v>148</v>
      </c>
      <c r="D15" s="91" t="s">
        <v>159</v>
      </c>
      <c r="E15" s="79" t="s">
        <v>112</v>
      </c>
      <c r="F15" s="91">
        <v>15</v>
      </c>
      <c r="G15" s="79">
        <v>2</v>
      </c>
      <c r="H15" s="79"/>
      <c r="I15" s="91" t="s">
        <v>150</v>
      </c>
      <c r="J15" s="79" t="s">
        <v>151</v>
      </c>
      <c r="K15" s="91">
        <v>-49.8</v>
      </c>
      <c r="L15" s="79"/>
      <c r="M15" s="79"/>
      <c r="N15" s="91">
        <v>4</v>
      </c>
      <c r="O15" s="91">
        <v>5</v>
      </c>
      <c r="P15" s="79">
        <v>-136.66659999999999</v>
      </c>
      <c r="Q15" s="79">
        <v>101.77970000000001</v>
      </c>
      <c r="R15" s="79">
        <v>25.289000000000001</v>
      </c>
      <c r="S15" s="91">
        <v>1</v>
      </c>
      <c r="T15" s="79">
        <v>75</v>
      </c>
      <c r="U15" s="79">
        <v>268</v>
      </c>
      <c r="V15" s="129"/>
    </row>
    <row r="16" spans="1:22" s="82" customFormat="1" x14ac:dyDescent="0.2">
      <c r="A16" s="103">
        <v>153</v>
      </c>
      <c r="B16" s="91" t="s">
        <v>156</v>
      </c>
      <c r="C16" s="91" t="s">
        <v>148</v>
      </c>
      <c r="D16" s="91" t="s">
        <v>159</v>
      </c>
      <c r="E16" s="79" t="s">
        <v>112</v>
      </c>
      <c r="F16" s="91">
        <v>15</v>
      </c>
      <c r="G16" s="79">
        <v>3</v>
      </c>
      <c r="H16" s="79"/>
      <c r="I16" s="91" t="s">
        <v>150</v>
      </c>
      <c r="J16" s="79" t="s">
        <v>151</v>
      </c>
      <c r="K16" s="91">
        <v>-44.5</v>
      </c>
      <c r="L16" s="79"/>
      <c r="M16" s="79"/>
      <c r="N16" s="91">
        <v>6</v>
      </c>
      <c r="O16" s="91">
        <v>7</v>
      </c>
      <c r="P16" s="79">
        <v>-78.477500000000006</v>
      </c>
      <c r="Q16" s="79">
        <v>403.84820000000002</v>
      </c>
      <c r="R16" s="79">
        <v>16.811900000000001</v>
      </c>
      <c r="S16" s="91">
        <v>1</v>
      </c>
      <c r="T16" s="79">
        <v>25</v>
      </c>
      <c r="U16" s="79">
        <v>93</v>
      </c>
      <c r="V16" s="129"/>
    </row>
    <row r="17" spans="1:22" s="82" customFormat="1" x14ac:dyDescent="0.2">
      <c r="A17" s="103">
        <v>154</v>
      </c>
      <c r="B17" s="91" t="s">
        <v>156</v>
      </c>
      <c r="C17" s="91" t="s">
        <v>148</v>
      </c>
      <c r="D17" s="91" t="s">
        <v>159</v>
      </c>
      <c r="E17" s="79" t="s">
        <v>112</v>
      </c>
      <c r="F17" s="91">
        <v>15</v>
      </c>
      <c r="G17" s="79">
        <v>4</v>
      </c>
      <c r="H17" s="79"/>
      <c r="I17" s="91" t="s">
        <v>150</v>
      </c>
      <c r="J17" s="79" t="s">
        <v>151</v>
      </c>
      <c r="K17" s="91">
        <v>-50</v>
      </c>
      <c r="L17" s="79"/>
      <c r="M17" s="79"/>
      <c r="N17" s="91">
        <v>8</v>
      </c>
      <c r="O17" s="91">
        <v>9</v>
      </c>
      <c r="P17" s="79">
        <v>-97.883300000000006</v>
      </c>
      <c r="Q17" s="79">
        <v>232.0085</v>
      </c>
      <c r="R17" s="79">
        <v>24.3353</v>
      </c>
      <c r="S17" s="91">
        <v>1</v>
      </c>
      <c r="T17" s="79">
        <v>25</v>
      </c>
      <c r="U17" s="79">
        <v>387</v>
      </c>
      <c r="V17" s="129"/>
    </row>
    <row r="18" spans="1:22" x14ac:dyDescent="0.2">
      <c r="A18" s="11">
        <v>155</v>
      </c>
      <c r="B18" s="8" t="s">
        <v>156</v>
      </c>
      <c r="C18" s="8" t="s">
        <v>148</v>
      </c>
      <c r="D18" s="8" t="s">
        <v>159</v>
      </c>
      <c r="E18" s="84" t="s">
        <v>112</v>
      </c>
      <c r="F18" s="8">
        <v>15</v>
      </c>
      <c r="G18" s="7">
        <v>5</v>
      </c>
      <c r="H18" s="7"/>
      <c r="I18" s="8" t="s">
        <v>150</v>
      </c>
      <c r="J18" s="7" t="s">
        <v>151</v>
      </c>
      <c r="K18" s="52">
        <v>-48.4</v>
      </c>
      <c r="L18" s="7"/>
      <c r="M18" s="7"/>
      <c r="N18" s="8">
        <v>10</v>
      </c>
      <c r="O18" s="9">
        <v>11</v>
      </c>
      <c r="P18" s="7">
        <v>-57.589700000000001</v>
      </c>
      <c r="Q18" s="7">
        <v>118.5849</v>
      </c>
      <c r="R18" s="7">
        <v>16.9495</v>
      </c>
      <c r="S18" s="8">
        <v>1</v>
      </c>
      <c r="T18" s="7">
        <v>50</v>
      </c>
      <c r="U18" s="7">
        <v>187</v>
      </c>
      <c r="V18" s="127"/>
    </row>
    <row r="19" spans="1:22" x14ac:dyDescent="0.2">
      <c r="A19" s="11">
        <v>156</v>
      </c>
      <c r="B19" s="8" t="s">
        <v>156</v>
      </c>
      <c r="C19" s="8" t="s">
        <v>148</v>
      </c>
      <c r="D19" s="8" t="s">
        <v>159</v>
      </c>
      <c r="E19" s="84" t="s">
        <v>112</v>
      </c>
      <c r="F19" s="8">
        <v>15</v>
      </c>
      <c r="G19" s="7">
        <v>6</v>
      </c>
      <c r="H19" s="7"/>
      <c r="I19" s="8" t="s">
        <v>150</v>
      </c>
      <c r="J19" s="7" t="s">
        <v>151</v>
      </c>
      <c r="K19" s="52">
        <v>-46.3</v>
      </c>
      <c r="L19" s="7"/>
      <c r="M19" s="7"/>
      <c r="N19" s="8">
        <v>12</v>
      </c>
      <c r="O19" s="9">
        <v>13</v>
      </c>
      <c r="P19" s="7">
        <v>-123.4957</v>
      </c>
      <c r="Q19" s="7">
        <v>146.81970000000001</v>
      </c>
      <c r="R19" s="7">
        <v>19.417899999999999</v>
      </c>
      <c r="S19" s="8">
        <v>1</v>
      </c>
      <c r="T19" s="7">
        <v>25</v>
      </c>
      <c r="U19" s="7">
        <v>184</v>
      </c>
      <c r="V19" s="127"/>
    </row>
    <row r="20" spans="1:22" ht="17" thickBot="1" x14ac:dyDescent="0.25">
      <c r="A20" s="11">
        <v>157</v>
      </c>
      <c r="B20" s="8" t="s">
        <v>156</v>
      </c>
      <c r="C20" s="8" t="s">
        <v>148</v>
      </c>
      <c r="D20" s="8" t="s">
        <v>159</v>
      </c>
      <c r="E20" s="84" t="s">
        <v>112</v>
      </c>
      <c r="F20" s="8">
        <v>15</v>
      </c>
      <c r="G20" s="7">
        <v>7</v>
      </c>
      <c r="H20" s="7"/>
      <c r="I20" s="8" t="s">
        <v>150</v>
      </c>
      <c r="J20" s="7" t="s">
        <v>151</v>
      </c>
      <c r="K20" s="52">
        <v>-43.9</v>
      </c>
      <c r="L20" s="7"/>
      <c r="M20" s="7"/>
      <c r="N20" s="8">
        <v>14</v>
      </c>
      <c r="O20" s="9">
        <v>15</v>
      </c>
      <c r="P20" s="7">
        <v>-53.046700000000001</v>
      </c>
      <c r="Q20" s="7">
        <v>430.28739999999999</v>
      </c>
      <c r="R20" s="7">
        <v>33.151899999999998</v>
      </c>
      <c r="S20" s="8">
        <v>1</v>
      </c>
      <c r="T20" s="7">
        <v>50</v>
      </c>
      <c r="U20" s="7">
        <v>210</v>
      </c>
      <c r="V20" s="127"/>
    </row>
    <row r="21" spans="1:22" s="82" customFormat="1" x14ac:dyDescent="0.2">
      <c r="A21" s="118">
        <v>180</v>
      </c>
      <c r="B21" s="119" t="s">
        <v>166</v>
      </c>
      <c r="C21" s="119" t="s">
        <v>148</v>
      </c>
      <c r="D21" s="119" t="s">
        <v>167</v>
      </c>
      <c r="E21" s="119"/>
      <c r="F21" s="119">
        <v>13</v>
      </c>
      <c r="G21" s="119">
        <v>1</v>
      </c>
      <c r="H21" s="119"/>
      <c r="I21" s="119" t="s">
        <v>155</v>
      </c>
      <c r="J21" s="119" t="s">
        <v>151</v>
      </c>
      <c r="K21" s="119">
        <v>-60.3</v>
      </c>
      <c r="L21" s="119"/>
      <c r="M21" s="119"/>
      <c r="N21" s="119">
        <v>1</v>
      </c>
      <c r="O21" s="119">
        <v>2</v>
      </c>
      <c r="P21" s="119">
        <v>-16.466000000000001</v>
      </c>
      <c r="Q21" s="119">
        <v>522.23410000000001</v>
      </c>
      <c r="R21" s="119">
        <v>74.957700000000003</v>
      </c>
      <c r="S21" s="119">
        <v>1</v>
      </c>
      <c r="T21" s="119">
        <v>50</v>
      </c>
      <c r="U21" s="119">
        <v>0</v>
      </c>
      <c r="V21" s="121"/>
    </row>
    <row r="22" spans="1:22" s="82" customFormat="1" x14ac:dyDescent="0.2">
      <c r="A22" s="103">
        <v>181</v>
      </c>
      <c r="B22" s="91" t="s">
        <v>166</v>
      </c>
      <c r="C22" s="91" t="s">
        <v>148</v>
      </c>
      <c r="D22" s="91" t="s">
        <v>168</v>
      </c>
      <c r="E22" s="91"/>
      <c r="F22" s="91">
        <v>13</v>
      </c>
      <c r="G22" s="91">
        <v>2</v>
      </c>
      <c r="H22" s="91"/>
      <c r="I22" s="91" t="s">
        <v>155</v>
      </c>
      <c r="J22" s="91" t="s">
        <v>151</v>
      </c>
      <c r="K22" s="91">
        <v>-50.1</v>
      </c>
      <c r="L22" s="91"/>
      <c r="M22" s="91"/>
      <c r="N22" s="91">
        <v>1</v>
      </c>
      <c r="O22" s="91">
        <v>2</v>
      </c>
      <c r="P22" s="91">
        <v>-88.749300000000005</v>
      </c>
      <c r="Q22" s="91">
        <v>205.517</v>
      </c>
      <c r="R22" s="91">
        <v>14.5099</v>
      </c>
      <c r="S22" s="91">
        <v>1</v>
      </c>
      <c r="T22" s="91">
        <v>75</v>
      </c>
      <c r="U22" s="91">
        <v>102</v>
      </c>
      <c r="V22" s="105"/>
    </row>
    <row r="23" spans="1:22" s="82" customFormat="1" x14ac:dyDescent="0.2">
      <c r="A23" s="103">
        <v>182</v>
      </c>
      <c r="B23" s="91" t="s">
        <v>166</v>
      </c>
      <c r="C23" s="91" t="s">
        <v>148</v>
      </c>
      <c r="D23" s="91" t="s">
        <v>168</v>
      </c>
      <c r="E23" s="91"/>
      <c r="F23" s="91">
        <v>13</v>
      </c>
      <c r="G23" s="91">
        <v>3</v>
      </c>
      <c r="H23" s="91"/>
      <c r="I23" s="91" t="s">
        <v>155</v>
      </c>
      <c r="J23" s="91" t="s">
        <v>151</v>
      </c>
      <c r="K23" s="91">
        <v>-53.2</v>
      </c>
      <c r="L23" s="91"/>
      <c r="M23" s="91"/>
      <c r="N23" s="91">
        <v>3</v>
      </c>
      <c r="O23" s="91">
        <v>4</v>
      </c>
      <c r="P23" s="91">
        <v>-31.557400000000001</v>
      </c>
      <c r="Q23" s="91">
        <v>398.89519999999999</v>
      </c>
      <c r="R23" s="91">
        <v>53.369399999999999</v>
      </c>
      <c r="S23" s="91">
        <v>1</v>
      </c>
      <c r="T23" s="91">
        <v>100</v>
      </c>
      <c r="U23" s="91">
        <v>0</v>
      </c>
      <c r="V23" s="105"/>
    </row>
    <row r="24" spans="1:22" x14ac:dyDescent="0.2">
      <c r="A24" s="11">
        <v>183</v>
      </c>
      <c r="B24" s="8" t="s">
        <v>166</v>
      </c>
      <c r="C24" s="8" t="s">
        <v>148</v>
      </c>
      <c r="D24" s="8" t="s">
        <v>168</v>
      </c>
      <c r="E24" s="9"/>
      <c r="F24" s="8">
        <v>13</v>
      </c>
      <c r="G24" s="9">
        <v>4</v>
      </c>
      <c r="H24" s="9"/>
      <c r="I24" s="8" t="s">
        <v>155</v>
      </c>
      <c r="J24" s="9" t="s">
        <v>151</v>
      </c>
      <c r="K24" s="9">
        <v>-42.9</v>
      </c>
      <c r="L24" s="9"/>
      <c r="M24" s="9"/>
      <c r="N24" s="8">
        <v>5</v>
      </c>
      <c r="O24" s="9">
        <v>8</v>
      </c>
      <c r="P24" s="9">
        <v>-53.203899999999997</v>
      </c>
      <c r="Q24" s="9">
        <v>263.49099999999999</v>
      </c>
      <c r="R24" s="9">
        <v>18.447800000000001</v>
      </c>
      <c r="S24" s="9">
        <v>1</v>
      </c>
      <c r="T24" s="9">
        <v>125</v>
      </c>
      <c r="U24" s="9">
        <v>1</v>
      </c>
      <c r="V24" s="86"/>
    </row>
    <row r="25" spans="1:22" x14ac:dyDescent="0.2">
      <c r="A25" s="11">
        <v>186</v>
      </c>
      <c r="B25" s="8" t="s">
        <v>166</v>
      </c>
      <c r="C25" s="8" t="s">
        <v>148</v>
      </c>
      <c r="D25" s="8" t="s">
        <v>168</v>
      </c>
      <c r="E25" s="9"/>
      <c r="F25" s="8">
        <v>13</v>
      </c>
      <c r="G25" s="9">
        <v>7</v>
      </c>
      <c r="H25" s="9"/>
      <c r="I25" s="8" t="s">
        <v>155</v>
      </c>
      <c r="J25" s="9" t="s">
        <v>151</v>
      </c>
      <c r="K25" s="9">
        <v>-51.8</v>
      </c>
      <c r="L25" s="9"/>
      <c r="M25" s="9"/>
      <c r="N25" s="8">
        <v>14</v>
      </c>
      <c r="O25" s="9">
        <v>16</v>
      </c>
      <c r="P25" s="91">
        <v>33.182699999999997</v>
      </c>
      <c r="Q25" s="91">
        <v>403.4692</v>
      </c>
      <c r="R25" s="91">
        <v>23.979199999999999</v>
      </c>
      <c r="S25" s="9">
        <v>1</v>
      </c>
      <c r="T25" s="9">
        <v>75</v>
      </c>
      <c r="U25" s="9" t="s">
        <v>163</v>
      </c>
      <c r="V25" s="86"/>
    </row>
    <row r="26" spans="1:22" s="82" customFormat="1" x14ac:dyDescent="0.2">
      <c r="A26" s="103">
        <v>187</v>
      </c>
      <c r="B26" s="91" t="s">
        <v>166</v>
      </c>
      <c r="C26" s="91" t="s">
        <v>148</v>
      </c>
      <c r="D26" s="91" t="s">
        <v>169</v>
      </c>
      <c r="E26" s="91"/>
      <c r="F26" s="91">
        <v>13</v>
      </c>
      <c r="G26" s="91">
        <v>1</v>
      </c>
      <c r="H26" s="91"/>
      <c r="I26" s="91" t="s">
        <v>150</v>
      </c>
      <c r="J26" s="91" t="s">
        <v>151</v>
      </c>
      <c r="K26" s="91">
        <v>-54.5</v>
      </c>
      <c r="L26" s="91"/>
      <c r="M26" s="91"/>
      <c r="N26" s="91">
        <v>1</v>
      </c>
      <c r="O26" s="91">
        <v>2</v>
      </c>
      <c r="P26" s="91">
        <v>-60.324399999999997</v>
      </c>
      <c r="Q26" s="91">
        <v>285.08440000000002</v>
      </c>
      <c r="R26" s="91">
        <v>18.085599999999999</v>
      </c>
      <c r="S26" s="91">
        <v>1</v>
      </c>
      <c r="T26" s="91">
        <v>150</v>
      </c>
      <c r="U26" s="91">
        <v>31</v>
      </c>
      <c r="V26" s="105"/>
    </row>
    <row r="27" spans="1:22" s="82" customFormat="1" x14ac:dyDescent="0.2">
      <c r="A27" s="103">
        <v>188</v>
      </c>
      <c r="B27" s="91" t="s">
        <v>166</v>
      </c>
      <c r="C27" s="91" t="s">
        <v>148</v>
      </c>
      <c r="D27" s="91" t="s">
        <v>169</v>
      </c>
      <c r="E27" s="91"/>
      <c r="F27" s="91">
        <v>13</v>
      </c>
      <c r="G27" s="91">
        <v>2</v>
      </c>
      <c r="H27" s="91"/>
      <c r="I27" s="91" t="s">
        <v>150</v>
      </c>
      <c r="J27" s="91" t="s">
        <v>151</v>
      </c>
      <c r="K27" s="91">
        <v>-44.5</v>
      </c>
      <c r="L27" s="91"/>
      <c r="M27" s="91"/>
      <c r="N27" s="91">
        <v>3</v>
      </c>
      <c r="O27" s="91">
        <v>6</v>
      </c>
      <c r="P27" s="91">
        <v>-86.538200000000003</v>
      </c>
      <c r="Q27" s="91">
        <v>538.4</v>
      </c>
      <c r="R27" s="91">
        <v>16.139199999999999</v>
      </c>
      <c r="S27" s="91">
        <v>1</v>
      </c>
      <c r="T27" s="91">
        <v>175</v>
      </c>
      <c r="U27" s="91">
        <v>0</v>
      </c>
      <c r="V27" s="105"/>
    </row>
    <row r="28" spans="1:22" s="144" customFormat="1" x14ac:dyDescent="0.2">
      <c r="A28" s="11">
        <v>192</v>
      </c>
      <c r="B28" s="8" t="s">
        <v>166</v>
      </c>
      <c r="C28" s="8" t="s">
        <v>148</v>
      </c>
      <c r="D28" s="8" t="s">
        <v>169</v>
      </c>
      <c r="E28" s="8"/>
      <c r="F28" s="8">
        <v>13</v>
      </c>
      <c r="G28" s="8">
        <v>6</v>
      </c>
      <c r="H28" s="8"/>
      <c r="I28" s="8" t="s">
        <v>150</v>
      </c>
      <c r="J28" s="8" t="s">
        <v>151</v>
      </c>
      <c r="K28" s="8">
        <v>-39.9</v>
      </c>
      <c r="L28" s="8"/>
      <c r="M28" s="8"/>
      <c r="N28" s="8">
        <v>11</v>
      </c>
      <c r="O28" s="8"/>
      <c r="P28" s="8">
        <v>-121.8471</v>
      </c>
      <c r="Q28" s="8">
        <v>549.55219999999997</v>
      </c>
      <c r="R28" s="8">
        <v>34.530799999999999</v>
      </c>
      <c r="S28" s="8">
        <v>1</v>
      </c>
      <c r="T28" s="8"/>
      <c r="U28" s="8" t="s">
        <v>163</v>
      </c>
      <c r="V28" s="143"/>
    </row>
    <row r="29" spans="1:22" s="82" customFormat="1" x14ac:dyDescent="0.2">
      <c r="A29" s="103">
        <v>193</v>
      </c>
      <c r="B29" s="91" t="s">
        <v>166</v>
      </c>
      <c r="C29" s="91" t="s">
        <v>148</v>
      </c>
      <c r="D29" s="91" t="s">
        <v>169</v>
      </c>
      <c r="E29" s="91"/>
      <c r="F29" s="91">
        <v>13</v>
      </c>
      <c r="G29" s="91">
        <v>7</v>
      </c>
      <c r="H29" s="91"/>
      <c r="I29" s="91" t="s">
        <v>150</v>
      </c>
      <c r="J29" s="91" t="s">
        <v>151</v>
      </c>
      <c r="K29" s="91">
        <v>-52.3</v>
      </c>
      <c r="L29" s="91"/>
      <c r="M29" s="91"/>
      <c r="N29" s="91">
        <v>12</v>
      </c>
      <c r="O29" s="91">
        <v>13</v>
      </c>
      <c r="P29" s="91">
        <v>-79.162499999999994</v>
      </c>
      <c r="Q29" s="91">
        <v>191.9152</v>
      </c>
      <c r="R29" s="91">
        <v>24.454699999999999</v>
      </c>
      <c r="S29" s="91">
        <v>1</v>
      </c>
      <c r="T29" s="91">
        <v>100</v>
      </c>
      <c r="U29" s="91">
        <v>27</v>
      </c>
      <c r="V29" s="105"/>
    </row>
    <row r="34" spans="1:19" x14ac:dyDescent="0.2">
      <c r="A34" s="202" t="s">
        <v>50</v>
      </c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</row>
    <row r="35" spans="1:19" x14ac:dyDescent="0.2">
      <c r="A35" s="56"/>
      <c r="B35" s="209" t="s">
        <v>147</v>
      </c>
      <c r="C35" s="209"/>
      <c r="D35" s="209"/>
      <c r="E35" s="208" t="s">
        <v>156</v>
      </c>
      <c r="F35" s="208"/>
      <c r="G35" s="208"/>
      <c r="H35" s="216" t="s">
        <v>166</v>
      </c>
      <c r="I35" s="216"/>
      <c r="J35" s="216"/>
      <c r="K35" s="201"/>
      <c r="L35" s="201"/>
      <c r="M35" s="201"/>
      <c r="N35" s="32"/>
      <c r="P35" s="57" t="s">
        <v>46</v>
      </c>
      <c r="Q35" s="57" t="s">
        <v>82</v>
      </c>
      <c r="R35" s="57" t="s">
        <v>48</v>
      </c>
      <c r="S35" s="57"/>
    </row>
    <row r="36" spans="1:19" x14ac:dyDescent="0.2">
      <c r="A36" s="60" t="s">
        <v>117</v>
      </c>
      <c r="B36" s="62">
        <v>-92.697699999999998</v>
      </c>
      <c r="C36" s="62">
        <v>-29.061900000000001</v>
      </c>
      <c r="D36" s="62">
        <v>-19.344100000000001</v>
      </c>
      <c r="E36" s="62">
        <v>-34.5822</v>
      </c>
      <c r="F36" s="62">
        <v>-105.9074</v>
      </c>
      <c r="G36" s="62">
        <v>-63.278599999999997</v>
      </c>
      <c r="H36" s="62">
        <v>-16.466000000000001</v>
      </c>
      <c r="I36" s="62">
        <v>-88.749300000000005</v>
      </c>
      <c r="J36" s="62">
        <v>-31.557400000000001</v>
      </c>
      <c r="K36" s="62"/>
      <c r="L36" s="62"/>
      <c r="M36" s="62"/>
      <c r="N36" s="32"/>
      <c r="P36" s="57">
        <f>AVERAGE(B36:D36)</f>
        <v>-47.03456666666667</v>
      </c>
      <c r="Q36" s="57">
        <f>AVERAGE(E36:G36)</f>
        <v>-67.922733333333326</v>
      </c>
      <c r="R36" s="57">
        <f>AVERAGE(H36:J36)</f>
        <v>-45.590900000000005</v>
      </c>
      <c r="S36" s="57"/>
    </row>
    <row r="37" spans="1:19" x14ac:dyDescent="0.2">
      <c r="A37" s="60" t="s">
        <v>8</v>
      </c>
      <c r="B37" s="62">
        <v>-44.153599999999997</v>
      </c>
      <c r="C37" s="62">
        <v>-70.824600000000004</v>
      </c>
      <c r="D37" s="62">
        <v>-108.0189</v>
      </c>
      <c r="E37" s="62">
        <v>-136.66659999999999</v>
      </c>
      <c r="F37" s="62">
        <v>-78.477500000000006</v>
      </c>
      <c r="G37" s="62">
        <v>-97.883300000000006</v>
      </c>
      <c r="H37" s="62">
        <v>-60.324399999999997</v>
      </c>
      <c r="I37" s="62">
        <v>-86.538200000000003</v>
      </c>
      <c r="J37" s="62">
        <v>-79.162499999999994</v>
      </c>
      <c r="K37" s="62"/>
      <c r="L37" s="62"/>
      <c r="M37" s="62"/>
      <c r="N37" s="32"/>
      <c r="P37" s="57">
        <f t="shared" ref="P37" si="0">AVERAGE(B37:D37)</f>
        <v>-74.332366666666658</v>
      </c>
      <c r="Q37" s="57">
        <f t="shared" ref="Q37" si="1">AVERAGE(E37:G37)</f>
        <v>-104.34246666666667</v>
      </c>
      <c r="R37" s="57">
        <f t="shared" ref="R37" si="2">AVERAGE(H37:J37)</f>
        <v>-75.341699999999989</v>
      </c>
      <c r="S37" s="57"/>
    </row>
    <row r="38" spans="1:19" x14ac:dyDescent="0.2">
      <c r="A38" s="60"/>
      <c r="B38" s="141"/>
      <c r="C38" s="141"/>
      <c r="D38" s="98"/>
      <c r="E38" s="141"/>
      <c r="F38" s="141"/>
      <c r="G38" s="98"/>
      <c r="H38" s="62"/>
      <c r="I38" s="142"/>
      <c r="J38" s="142"/>
      <c r="K38" s="62"/>
      <c r="L38" s="62"/>
      <c r="M38" s="62"/>
      <c r="N38" s="32"/>
      <c r="P38" s="31"/>
      <c r="Q38" s="31"/>
      <c r="R38" s="31"/>
      <c r="S38" s="31"/>
    </row>
    <row r="39" spans="1:19" x14ac:dyDescent="0.2">
      <c r="A39" s="157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32"/>
    </row>
    <row r="40" spans="1:19" x14ac:dyDescent="0.2">
      <c r="A40" s="202" t="s">
        <v>51</v>
      </c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32"/>
    </row>
    <row r="41" spans="1:19" x14ac:dyDescent="0.2">
      <c r="A41" s="60"/>
      <c r="B41" s="209" t="s">
        <v>147</v>
      </c>
      <c r="C41" s="209"/>
      <c r="D41" s="209"/>
      <c r="E41" s="208" t="s">
        <v>156</v>
      </c>
      <c r="F41" s="208"/>
      <c r="G41" s="208"/>
      <c r="H41" s="216" t="s">
        <v>166</v>
      </c>
      <c r="I41" s="216"/>
      <c r="J41" s="216"/>
      <c r="K41" s="201"/>
      <c r="L41" s="201"/>
      <c r="M41" s="201"/>
      <c r="N41" s="32"/>
      <c r="P41" s="57" t="s">
        <v>46</v>
      </c>
      <c r="Q41" s="57" t="s">
        <v>82</v>
      </c>
      <c r="R41" s="57" t="s">
        <v>48</v>
      </c>
      <c r="S41" s="57"/>
    </row>
    <row r="42" spans="1:19" x14ac:dyDescent="0.2">
      <c r="A42" s="60" t="s">
        <v>117</v>
      </c>
      <c r="B42" s="62">
        <v>246.10599999999999</v>
      </c>
      <c r="C42" s="62">
        <v>587.00379999999996</v>
      </c>
      <c r="D42" s="62">
        <v>584.57029999999997</v>
      </c>
      <c r="E42" s="62">
        <v>111.5732</v>
      </c>
      <c r="F42" s="62">
        <v>89.493700000000004</v>
      </c>
      <c r="G42" s="62">
        <v>167.4264</v>
      </c>
      <c r="H42" s="62">
        <v>522.23410000000001</v>
      </c>
      <c r="I42" s="62">
        <v>205.517</v>
      </c>
      <c r="J42" s="62">
        <v>398.89519999999999</v>
      </c>
      <c r="K42" s="62"/>
      <c r="L42" s="62"/>
      <c r="M42" s="62"/>
      <c r="N42" s="32"/>
      <c r="P42" s="57">
        <f>AVERAGE(B42:D42)</f>
        <v>472.56003333333337</v>
      </c>
      <c r="Q42" s="57">
        <f>AVERAGE(E42:G42)</f>
        <v>122.83109999999999</v>
      </c>
      <c r="R42" s="57">
        <f>AVERAGE(H42:J42)</f>
        <v>375.54876666666661</v>
      </c>
      <c r="S42" s="57"/>
    </row>
    <row r="43" spans="1:19" x14ac:dyDescent="0.2">
      <c r="A43" s="60" t="s">
        <v>8</v>
      </c>
      <c r="B43" s="62">
        <v>305.62130000000002</v>
      </c>
      <c r="C43" s="62">
        <v>411.8954</v>
      </c>
      <c r="D43" s="62">
        <v>168.2363</v>
      </c>
      <c r="E43" s="62">
        <v>101.77970000000001</v>
      </c>
      <c r="F43" s="62">
        <v>403.84820000000002</v>
      </c>
      <c r="G43" s="62">
        <v>232.0085</v>
      </c>
      <c r="H43" s="62">
        <v>285.08440000000002</v>
      </c>
      <c r="I43" s="62">
        <v>538.4</v>
      </c>
      <c r="J43" s="62">
        <v>191.9152</v>
      </c>
      <c r="K43" s="62"/>
      <c r="L43" s="62"/>
      <c r="M43" s="62"/>
      <c r="N43" s="32"/>
      <c r="P43" s="57">
        <f t="shared" ref="P43" si="3">AVERAGE(B43:D43)</f>
        <v>295.25100000000003</v>
      </c>
      <c r="Q43" s="57">
        <f t="shared" ref="Q43" si="4">AVERAGE(E43:G43)</f>
        <v>245.87879999999998</v>
      </c>
      <c r="R43" s="57">
        <f t="shared" ref="R43" si="5">AVERAGE(H43:J43)</f>
        <v>338.46653333333336</v>
      </c>
      <c r="S43" s="57"/>
    </row>
    <row r="44" spans="1:19" x14ac:dyDescent="0.2">
      <c r="A44" s="60"/>
      <c r="B44" s="139"/>
      <c r="C44" s="139"/>
      <c r="D44" s="98"/>
      <c r="E44" s="98"/>
      <c r="F44" s="98"/>
      <c r="G44" s="98"/>
      <c r="H44" s="62"/>
      <c r="I44" s="62"/>
      <c r="J44" s="62"/>
      <c r="K44" s="62"/>
      <c r="L44" s="62"/>
      <c r="M44" s="62"/>
      <c r="N44" s="32"/>
      <c r="P44" s="31"/>
      <c r="Q44" s="31"/>
      <c r="R44" s="31"/>
      <c r="S44" s="31"/>
    </row>
    <row r="45" spans="1:19" x14ac:dyDescent="0.2">
      <c r="A45" s="157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32"/>
    </row>
    <row r="46" spans="1:19" x14ac:dyDescent="0.2">
      <c r="A46" s="202" t="s">
        <v>52</v>
      </c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32"/>
    </row>
    <row r="47" spans="1:19" x14ac:dyDescent="0.2">
      <c r="A47" s="60"/>
      <c r="B47" s="209" t="s">
        <v>147</v>
      </c>
      <c r="C47" s="209"/>
      <c r="D47" s="209"/>
      <c r="E47" s="208" t="s">
        <v>156</v>
      </c>
      <c r="F47" s="208"/>
      <c r="G47" s="208"/>
      <c r="H47" s="216" t="s">
        <v>166</v>
      </c>
      <c r="I47" s="216"/>
      <c r="J47" s="216"/>
      <c r="K47" s="201"/>
      <c r="L47" s="201"/>
      <c r="M47" s="201"/>
      <c r="N47" s="32"/>
      <c r="P47" s="57" t="s">
        <v>46</v>
      </c>
      <c r="Q47" s="57" t="s">
        <v>82</v>
      </c>
      <c r="R47" s="57" t="s">
        <v>48</v>
      </c>
      <c r="S47" s="57"/>
    </row>
    <row r="48" spans="1:19" x14ac:dyDescent="0.2">
      <c r="A48" s="60" t="s">
        <v>117</v>
      </c>
      <c r="B48" s="62">
        <v>30.847100000000001</v>
      </c>
      <c r="C48" s="62">
        <v>53.062399999999997</v>
      </c>
      <c r="D48" s="62">
        <v>59.765999999999998</v>
      </c>
      <c r="E48" s="62">
        <v>12.866099999999999</v>
      </c>
      <c r="F48" s="62">
        <v>18.302099999999999</v>
      </c>
      <c r="G48" s="62">
        <v>20.1557</v>
      </c>
      <c r="H48" s="62">
        <v>74.957700000000003</v>
      </c>
      <c r="I48" s="62">
        <v>14.5099</v>
      </c>
      <c r="J48" s="62">
        <v>53.369399999999999</v>
      </c>
      <c r="K48" s="62"/>
      <c r="L48" s="62"/>
      <c r="M48" s="62"/>
      <c r="N48" s="32"/>
      <c r="P48" s="57">
        <f>AVERAGE(B48:D48)</f>
        <v>47.891833333333331</v>
      </c>
      <c r="Q48" s="57">
        <f>AVERAGE(E48:G48)</f>
        <v>17.107966666666666</v>
      </c>
      <c r="R48" s="57">
        <f>AVERAGE(H48:J48)</f>
        <v>47.612333333333332</v>
      </c>
      <c r="S48" s="57"/>
    </row>
    <row r="49" spans="1:39" x14ac:dyDescent="0.2">
      <c r="A49" s="60" t="s">
        <v>8</v>
      </c>
      <c r="B49" s="62">
        <v>24.4956</v>
      </c>
      <c r="C49" s="62">
        <v>17.941299999999998</v>
      </c>
      <c r="D49" s="62">
        <v>32.987400000000001</v>
      </c>
      <c r="E49" s="62">
        <v>25.289000000000001</v>
      </c>
      <c r="F49" s="62">
        <v>16.811900000000001</v>
      </c>
      <c r="G49" s="62">
        <v>24.3353</v>
      </c>
      <c r="H49" s="62">
        <v>18.085599999999999</v>
      </c>
      <c r="I49" s="62">
        <v>16.139199999999999</v>
      </c>
      <c r="J49" s="62">
        <v>24.454699999999999</v>
      </c>
      <c r="K49" s="62"/>
      <c r="L49" s="62"/>
      <c r="M49" s="62"/>
      <c r="N49" s="32"/>
      <c r="P49" s="57">
        <f t="shared" ref="P49" si="6">AVERAGE(B49:D49)</f>
        <v>25.141433333333328</v>
      </c>
      <c r="Q49" s="57">
        <f t="shared" ref="Q49" si="7">AVERAGE(E49:G49)</f>
        <v>22.145399999999999</v>
      </c>
      <c r="R49" s="57">
        <f t="shared" ref="R49" si="8">AVERAGE(H49:J49)</f>
        <v>19.559833333333334</v>
      </c>
      <c r="S49" s="57"/>
    </row>
    <row r="50" spans="1:39" x14ac:dyDescent="0.2">
      <c r="A50" s="60"/>
      <c r="B50" s="98"/>
      <c r="C50" s="98"/>
      <c r="D50" s="98"/>
      <c r="E50" s="98"/>
      <c r="F50" s="98"/>
      <c r="G50" s="98"/>
      <c r="H50" s="62"/>
      <c r="I50" s="62"/>
      <c r="J50" s="62"/>
      <c r="K50" s="62"/>
      <c r="L50" s="62"/>
      <c r="M50" s="62"/>
      <c r="N50" s="32"/>
      <c r="P50" s="31"/>
      <c r="Q50" s="31"/>
      <c r="R50" s="31"/>
      <c r="S50" s="31"/>
    </row>
    <row r="51" spans="1:39" x14ac:dyDescent="0.2">
      <c r="A51" s="157"/>
      <c r="B51" s="163"/>
      <c r="C51" s="163"/>
      <c r="D51" s="163"/>
      <c r="E51" s="163"/>
      <c r="F51" s="163"/>
      <c r="G51" s="163"/>
      <c r="H51" s="158"/>
      <c r="I51" s="158"/>
      <c r="J51" s="158"/>
      <c r="K51" s="158"/>
      <c r="L51" s="158"/>
      <c r="M51" s="158"/>
      <c r="N51" s="32"/>
      <c r="U51" s="82" t="s">
        <v>107</v>
      </c>
    </row>
    <row r="52" spans="1:39" x14ac:dyDescent="0.2">
      <c r="A52" s="202" t="s">
        <v>53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32"/>
      <c r="U52" s="81" t="s">
        <v>106</v>
      </c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</row>
    <row r="53" spans="1:39" x14ac:dyDescent="0.2">
      <c r="A53" s="60"/>
      <c r="B53" s="209" t="s">
        <v>147</v>
      </c>
      <c r="C53" s="209"/>
      <c r="D53" s="209"/>
      <c r="E53" s="208" t="s">
        <v>156</v>
      </c>
      <c r="F53" s="208"/>
      <c r="G53" s="208"/>
      <c r="H53" s="216" t="s">
        <v>166</v>
      </c>
      <c r="I53" s="216"/>
      <c r="J53" s="216"/>
      <c r="K53" s="201"/>
      <c r="L53" s="201"/>
      <c r="M53" s="201"/>
      <c r="N53" s="32"/>
      <c r="P53" s="57" t="s">
        <v>46</v>
      </c>
      <c r="Q53" s="57" t="s">
        <v>82</v>
      </c>
      <c r="R53" s="57" t="s">
        <v>48</v>
      </c>
      <c r="S53" s="57"/>
      <c r="U53" s="60"/>
      <c r="V53" s="209" t="s">
        <v>147</v>
      </c>
      <c r="W53" s="209"/>
      <c r="X53" s="209"/>
      <c r="Y53" s="208" t="s">
        <v>109</v>
      </c>
      <c r="Z53" s="208"/>
      <c r="AA53" s="208"/>
      <c r="AB53" s="216" t="s">
        <v>160</v>
      </c>
      <c r="AC53" s="216"/>
      <c r="AD53" s="216"/>
      <c r="AE53" s="201"/>
      <c r="AF53" s="201"/>
      <c r="AG53" s="201"/>
      <c r="AJ53" s="183" t="s">
        <v>46</v>
      </c>
      <c r="AK53" s="183" t="s">
        <v>82</v>
      </c>
      <c r="AL53" s="183" t="s">
        <v>48</v>
      </c>
      <c r="AM53" s="183" t="s">
        <v>81</v>
      </c>
    </row>
    <row r="54" spans="1:39" x14ac:dyDescent="0.2">
      <c r="A54" s="60" t="s">
        <v>117</v>
      </c>
      <c r="B54" s="98">
        <v>-45</v>
      </c>
      <c r="C54" s="98">
        <v>-52.3</v>
      </c>
      <c r="D54" s="98">
        <v>-52.8</v>
      </c>
      <c r="E54" s="98">
        <v>-67.8</v>
      </c>
      <c r="F54" s="98">
        <v>-53.9</v>
      </c>
      <c r="G54" s="98">
        <v>-50.2</v>
      </c>
      <c r="H54" s="62">
        <v>-60.3</v>
      </c>
      <c r="I54" s="62">
        <v>-50.1</v>
      </c>
      <c r="J54" s="62">
        <v>-53.2</v>
      </c>
      <c r="K54" s="62"/>
      <c r="L54" s="62"/>
      <c r="M54" s="62"/>
      <c r="N54" s="32"/>
      <c r="P54" s="57">
        <f>AVERAGE(B54:D54)</f>
        <v>-50.033333333333331</v>
      </c>
      <c r="Q54" s="57">
        <f>AVERAGE(E54:G54)</f>
        <v>-57.29999999999999</v>
      </c>
      <c r="R54" s="57">
        <f>AVERAGE(H54:J54)</f>
        <v>-54.533333333333339</v>
      </c>
      <c r="S54" s="57"/>
      <c r="U54" s="60" t="s">
        <v>117</v>
      </c>
      <c r="V54" s="61">
        <f>B54-12.5</f>
        <v>-57.5</v>
      </c>
      <c r="W54" s="61">
        <f t="shared" ref="W54:AD55" si="9">C54-12.5</f>
        <v>-64.8</v>
      </c>
      <c r="X54" s="61">
        <f t="shared" si="9"/>
        <v>-65.3</v>
      </c>
      <c r="Y54" s="61">
        <f t="shared" si="9"/>
        <v>-80.3</v>
      </c>
      <c r="Z54" s="61">
        <f t="shared" si="9"/>
        <v>-66.400000000000006</v>
      </c>
      <c r="AA54" s="61">
        <f t="shared" si="9"/>
        <v>-62.7</v>
      </c>
      <c r="AB54" s="61">
        <f t="shared" si="9"/>
        <v>-72.8</v>
      </c>
      <c r="AC54" s="61">
        <f t="shared" si="9"/>
        <v>-62.6</v>
      </c>
      <c r="AD54" s="61">
        <f t="shared" si="9"/>
        <v>-65.7</v>
      </c>
      <c r="AE54" s="61"/>
      <c r="AF54" s="61"/>
      <c r="AG54" s="61"/>
      <c r="AJ54" s="183">
        <f t="shared" ref="AJ54:AJ55" si="10">AVERAGE(V54:X54)</f>
        <v>-62.533333333333331</v>
      </c>
      <c r="AK54" s="183">
        <f t="shared" ref="AK54:AK55" si="11">AVERAGE(Y54:AA54)</f>
        <v>-69.8</v>
      </c>
      <c r="AL54" s="183">
        <f t="shared" ref="AL54:AL55" si="12">AVERAGE(AB54:AD54)</f>
        <v>-67.033333333333346</v>
      </c>
      <c r="AM54" s="183" t="e">
        <f t="shared" ref="AM54:AM55" si="13">AVERAGE(AE54:AG54)</f>
        <v>#DIV/0!</v>
      </c>
    </row>
    <row r="55" spans="1:39" x14ac:dyDescent="0.2">
      <c r="A55" s="60" t="s">
        <v>8</v>
      </c>
      <c r="B55" s="98">
        <v>-57.2</v>
      </c>
      <c r="C55" s="98">
        <v>-46.6</v>
      </c>
      <c r="D55" s="98">
        <v>-48.9</v>
      </c>
      <c r="E55" s="98">
        <v>-49.8</v>
      </c>
      <c r="F55" s="98">
        <v>-44.5</v>
      </c>
      <c r="G55" s="98">
        <v>-50</v>
      </c>
      <c r="H55" s="62">
        <v>-54.5</v>
      </c>
      <c r="I55" s="62">
        <v>-44.5</v>
      </c>
      <c r="J55" s="62">
        <v>-52.3</v>
      </c>
      <c r="K55" s="62"/>
      <c r="L55" s="62"/>
      <c r="M55" s="62"/>
      <c r="N55" s="32"/>
      <c r="P55" s="57">
        <f t="shared" ref="P55" si="14">AVERAGE(B55:D55)</f>
        <v>-50.900000000000006</v>
      </c>
      <c r="Q55" s="57">
        <f t="shared" ref="Q55" si="15">AVERAGE(E55:G55)</f>
        <v>-48.1</v>
      </c>
      <c r="R55" s="57">
        <f t="shared" ref="R55" si="16">AVERAGE(H55:J55)</f>
        <v>-50.433333333333337</v>
      </c>
      <c r="S55" s="57"/>
      <c r="U55" s="60" t="s">
        <v>8</v>
      </c>
      <c r="V55" s="61">
        <f t="shared" ref="V55" si="17">B55-12.5</f>
        <v>-69.7</v>
      </c>
      <c r="W55" s="61">
        <f t="shared" si="9"/>
        <v>-59.1</v>
      </c>
      <c r="X55" s="61">
        <f t="shared" si="9"/>
        <v>-61.4</v>
      </c>
      <c r="Y55" s="61">
        <f t="shared" si="9"/>
        <v>-62.3</v>
      </c>
      <c r="Z55" s="61">
        <f t="shared" si="9"/>
        <v>-57</v>
      </c>
      <c r="AA55" s="61">
        <f t="shared" si="9"/>
        <v>-62.5</v>
      </c>
      <c r="AB55" s="61">
        <f t="shared" si="9"/>
        <v>-67</v>
      </c>
      <c r="AC55" s="61">
        <f t="shared" si="9"/>
        <v>-57</v>
      </c>
      <c r="AD55" s="61">
        <f t="shared" si="9"/>
        <v>-64.8</v>
      </c>
      <c r="AE55" s="61"/>
      <c r="AF55" s="61"/>
      <c r="AG55" s="61"/>
      <c r="AJ55" s="183">
        <f t="shared" si="10"/>
        <v>-63.400000000000006</v>
      </c>
      <c r="AK55" s="183">
        <f t="shared" si="11"/>
        <v>-60.6</v>
      </c>
      <c r="AL55" s="183">
        <f t="shared" si="12"/>
        <v>-62.933333333333337</v>
      </c>
      <c r="AM55" s="183" t="e">
        <f t="shared" si="13"/>
        <v>#DIV/0!</v>
      </c>
    </row>
    <row r="56" spans="1:39" x14ac:dyDescent="0.2">
      <c r="A56" s="60"/>
      <c r="B56" s="98"/>
      <c r="C56" s="98"/>
      <c r="D56" s="98"/>
      <c r="E56" s="98"/>
      <c r="F56" s="98"/>
      <c r="G56" s="98"/>
      <c r="H56" s="98"/>
      <c r="I56" s="98"/>
      <c r="J56" s="98"/>
      <c r="K56" s="62"/>
      <c r="L56" s="62"/>
      <c r="M56" s="62"/>
      <c r="N56" s="32"/>
      <c r="P56" s="31"/>
      <c r="Q56" s="31"/>
      <c r="R56" s="31"/>
      <c r="S56" s="31"/>
      <c r="U56" s="60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J56" s="183"/>
      <c r="AK56" s="183"/>
      <c r="AL56" s="183"/>
      <c r="AM56" s="183"/>
    </row>
    <row r="57" spans="1:39" x14ac:dyDescent="0.2">
      <c r="A57" s="157"/>
      <c r="B57" s="163"/>
      <c r="C57" s="163"/>
      <c r="D57" s="163"/>
      <c r="E57" s="163"/>
      <c r="F57" s="163"/>
      <c r="G57" s="163"/>
      <c r="H57" s="158"/>
      <c r="I57" s="158"/>
      <c r="J57" s="158"/>
      <c r="K57" s="158"/>
      <c r="L57" s="158"/>
      <c r="M57" s="158"/>
      <c r="N57" s="32"/>
    </row>
    <row r="58" spans="1:39" x14ac:dyDescent="0.2">
      <c r="A58" s="210" t="s">
        <v>38</v>
      </c>
      <c r="B58" s="210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32"/>
    </row>
    <row r="59" spans="1:39" x14ac:dyDescent="0.2">
      <c r="A59" s="60"/>
      <c r="B59" s="209" t="s">
        <v>147</v>
      </c>
      <c r="C59" s="209"/>
      <c r="D59" s="209"/>
      <c r="E59" s="208" t="s">
        <v>156</v>
      </c>
      <c r="F59" s="208"/>
      <c r="G59" s="208"/>
      <c r="H59" s="216" t="s">
        <v>166</v>
      </c>
      <c r="I59" s="216"/>
      <c r="J59" s="216"/>
      <c r="K59" s="211"/>
      <c r="L59" s="211"/>
      <c r="M59" s="211"/>
      <c r="N59" s="32"/>
      <c r="P59" s="57" t="s">
        <v>46</v>
      </c>
      <c r="Q59" s="57" t="s">
        <v>82</v>
      </c>
      <c r="R59" s="57" t="s">
        <v>48</v>
      </c>
      <c r="S59" s="57"/>
    </row>
    <row r="60" spans="1:39" x14ac:dyDescent="0.2">
      <c r="A60" s="60" t="s">
        <v>117</v>
      </c>
      <c r="B60" s="269">
        <v>25</v>
      </c>
      <c r="C60" s="269">
        <v>50</v>
      </c>
      <c r="D60" s="269">
        <v>75</v>
      </c>
      <c r="E60" s="62">
        <v>50</v>
      </c>
      <c r="F60" s="62">
        <v>125</v>
      </c>
      <c r="G60" s="62">
        <v>75</v>
      </c>
      <c r="H60" s="98">
        <v>50</v>
      </c>
      <c r="I60" s="98">
        <v>75</v>
      </c>
      <c r="J60" s="62">
        <v>100</v>
      </c>
      <c r="K60" s="62"/>
      <c r="L60" s="62"/>
      <c r="M60" s="62"/>
      <c r="N60" s="32"/>
      <c r="P60" s="57">
        <f>MEDIAN(B60:D60)</f>
        <v>50</v>
      </c>
      <c r="Q60" s="57">
        <f>MEDIAN(E60:G60)</f>
        <v>75</v>
      </c>
      <c r="R60" s="57">
        <f>MEDIAN(H60:J60)</f>
        <v>75</v>
      </c>
      <c r="S60" s="57"/>
    </row>
    <row r="61" spans="1:39" x14ac:dyDescent="0.2">
      <c r="A61" s="66" t="s">
        <v>8</v>
      </c>
      <c r="B61" s="65">
        <v>175</v>
      </c>
      <c r="C61" s="65">
        <v>25</v>
      </c>
      <c r="D61" s="65">
        <v>50</v>
      </c>
      <c r="E61" s="184">
        <v>175</v>
      </c>
      <c r="F61" s="62">
        <v>25</v>
      </c>
      <c r="G61" s="62">
        <v>50</v>
      </c>
      <c r="H61" s="62">
        <v>150</v>
      </c>
      <c r="I61" s="62">
        <v>175</v>
      </c>
      <c r="J61" s="62">
        <v>100</v>
      </c>
      <c r="K61" s="62"/>
      <c r="L61" s="62"/>
      <c r="M61" s="62"/>
      <c r="N61" s="32"/>
      <c r="P61" s="57">
        <f t="shared" ref="P61" si="18">MEDIAN(B61:D61)</f>
        <v>50</v>
      </c>
      <c r="Q61" s="57">
        <f t="shared" ref="Q61" si="19">MEDIAN(E61:G61)</f>
        <v>50</v>
      </c>
      <c r="R61" s="57">
        <f t="shared" ref="R61" si="20">MEDIAN(H61:J61)</f>
        <v>150</v>
      </c>
      <c r="S61" s="57"/>
      <c r="V61">
        <v>1</v>
      </c>
    </row>
    <row r="62" spans="1:39" x14ac:dyDescent="0.2">
      <c r="A62" s="161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32"/>
      <c r="P62" s="31"/>
      <c r="Q62" s="31"/>
      <c r="R62" s="31"/>
      <c r="S62" s="31"/>
    </row>
    <row r="63" spans="1:39" x14ac:dyDescent="0.2">
      <c r="A63" s="157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8"/>
      <c r="N63" s="32"/>
    </row>
    <row r="64" spans="1:39" x14ac:dyDescent="0.2">
      <c r="A64" s="210" t="s">
        <v>54</v>
      </c>
      <c r="B64" s="210"/>
      <c r="C64" s="210"/>
      <c r="D64" s="210"/>
      <c r="E64" s="210"/>
      <c r="F64" s="210"/>
      <c r="G64" s="210"/>
      <c r="H64" s="210"/>
      <c r="I64" s="210"/>
      <c r="J64" s="210"/>
      <c r="K64" s="210"/>
      <c r="L64" s="210"/>
      <c r="M64" s="210"/>
      <c r="N64" s="32"/>
    </row>
    <row r="65" spans="1:19" x14ac:dyDescent="0.2">
      <c r="A65" s="60"/>
      <c r="B65" s="209" t="s">
        <v>147</v>
      </c>
      <c r="C65" s="209"/>
      <c r="D65" s="209"/>
      <c r="E65" s="208" t="s">
        <v>156</v>
      </c>
      <c r="F65" s="208"/>
      <c r="G65" s="208"/>
      <c r="H65" s="216" t="s">
        <v>166</v>
      </c>
      <c r="I65" s="216"/>
      <c r="J65" s="216"/>
      <c r="K65" s="211"/>
      <c r="L65" s="211"/>
      <c r="M65" s="211"/>
      <c r="N65" s="32"/>
      <c r="P65" s="57" t="s">
        <v>46</v>
      </c>
      <c r="Q65" s="57" t="s">
        <v>82</v>
      </c>
      <c r="R65" s="57" t="s">
        <v>48</v>
      </c>
      <c r="S65" s="57"/>
    </row>
    <row r="66" spans="1:19" x14ac:dyDescent="0.2">
      <c r="A66" s="60" t="s">
        <v>117</v>
      </c>
      <c r="B66" s="62">
        <v>83</v>
      </c>
      <c r="C66" s="62">
        <v>156</v>
      </c>
      <c r="D66" s="62">
        <v>291</v>
      </c>
      <c r="E66" s="98" t="s">
        <v>7</v>
      </c>
      <c r="F66" s="98">
        <v>402</v>
      </c>
      <c r="G66" s="62">
        <v>319</v>
      </c>
      <c r="H66" s="62">
        <v>0</v>
      </c>
      <c r="I66" s="62">
        <v>102</v>
      </c>
      <c r="J66" s="62">
        <v>0</v>
      </c>
      <c r="K66" s="62"/>
      <c r="L66" s="62"/>
      <c r="M66" s="62"/>
      <c r="N66" s="32"/>
      <c r="P66" s="57">
        <f>AVERAGE(B66:D66)</f>
        <v>176.66666666666666</v>
      </c>
      <c r="Q66" s="57">
        <f>AVERAGE(E66:G66)</f>
        <v>360.5</v>
      </c>
      <c r="R66" s="57">
        <f>AVERAGE(H66:J66)</f>
        <v>34</v>
      </c>
      <c r="S66" s="57"/>
    </row>
    <row r="67" spans="1:19" x14ac:dyDescent="0.2">
      <c r="A67" s="60" t="s">
        <v>8</v>
      </c>
      <c r="B67" s="62">
        <v>148</v>
      </c>
      <c r="C67" s="62">
        <v>21</v>
      </c>
      <c r="D67" s="62">
        <v>25</v>
      </c>
      <c r="E67" s="62">
        <v>268</v>
      </c>
      <c r="F67" s="62">
        <v>93</v>
      </c>
      <c r="G67" s="62">
        <v>387</v>
      </c>
      <c r="H67" s="62">
        <v>31</v>
      </c>
      <c r="I67" s="62">
        <v>0</v>
      </c>
      <c r="J67" s="62">
        <v>27</v>
      </c>
      <c r="K67" s="62"/>
      <c r="L67" s="62"/>
      <c r="M67" s="62"/>
      <c r="N67" s="32"/>
      <c r="P67" s="57">
        <f t="shared" ref="P67" si="21">AVERAGE(B67:D67)</f>
        <v>64.666666666666671</v>
      </c>
      <c r="Q67" s="57">
        <f t="shared" ref="Q67" si="22">AVERAGE(E67:G67)</f>
        <v>249.33333333333334</v>
      </c>
      <c r="R67" s="57">
        <f t="shared" ref="R67" si="23">AVERAGE(H67:J67)</f>
        <v>19.333333333333332</v>
      </c>
      <c r="S67" s="57"/>
    </row>
    <row r="68" spans="1:19" x14ac:dyDescent="0.2">
      <c r="A68" s="161"/>
      <c r="B68" s="160"/>
      <c r="C68" s="160"/>
      <c r="D68" s="160"/>
      <c r="E68" s="160"/>
      <c r="F68" s="160"/>
      <c r="G68" s="160"/>
      <c r="H68" s="160"/>
      <c r="I68" s="160"/>
      <c r="J68" s="159"/>
      <c r="K68" s="160"/>
      <c r="L68" s="160"/>
      <c r="M68" s="160"/>
      <c r="N68" s="32"/>
    </row>
    <row r="69" spans="1:19" x14ac:dyDescent="0.2">
      <c r="A69" s="157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32"/>
    </row>
    <row r="70" spans="1:19" x14ac:dyDescent="0.2">
      <c r="A70" s="164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32"/>
    </row>
    <row r="71" spans="1:19" x14ac:dyDescent="0.2">
      <c r="A71" s="164"/>
      <c r="B71" s="165"/>
      <c r="C71" s="165"/>
      <c r="D71" s="165"/>
      <c r="E71" s="165"/>
      <c r="F71" s="165"/>
      <c r="G71" s="165"/>
      <c r="H71" s="166"/>
      <c r="I71" s="166"/>
      <c r="J71" s="166"/>
      <c r="K71" s="167"/>
      <c r="L71" s="167"/>
      <c r="M71" s="167"/>
      <c r="N71" s="32"/>
    </row>
    <row r="72" spans="1:19" x14ac:dyDescent="0.2">
      <c r="A72" s="157"/>
      <c r="B72" s="164"/>
      <c r="C72" s="164"/>
      <c r="D72" s="157"/>
      <c r="E72" s="164"/>
      <c r="F72" s="164"/>
      <c r="G72" s="164"/>
      <c r="H72" s="164"/>
      <c r="I72" s="164"/>
      <c r="J72" s="164"/>
      <c r="K72" s="164"/>
      <c r="L72" s="164"/>
      <c r="M72" s="164"/>
      <c r="N72" s="32"/>
    </row>
    <row r="73" spans="1:19" x14ac:dyDescent="0.2">
      <c r="A73" s="162"/>
      <c r="B73" s="164"/>
      <c r="C73" s="164"/>
      <c r="D73" s="164"/>
      <c r="E73" s="164"/>
      <c r="F73" s="164"/>
      <c r="G73" s="164"/>
      <c r="H73" s="157"/>
      <c r="I73" s="157"/>
      <c r="J73" s="157"/>
      <c r="K73" s="164"/>
      <c r="L73" s="164"/>
      <c r="M73" s="164"/>
      <c r="N73" s="32"/>
    </row>
    <row r="74" spans="1:19" x14ac:dyDescent="0.2">
      <c r="A74" s="157"/>
      <c r="B74" s="164"/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32"/>
    </row>
    <row r="75" spans="1:19" x14ac:dyDescent="0.2">
      <c r="A75" s="162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32"/>
    </row>
    <row r="76" spans="1:19" x14ac:dyDescent="0.2">
      <c r="A76" s="226" t="s">
        <v>174</v>
      </c>
      <c r="B76" s="227"/>
      <c r="C76" s="227"/>
      <c r="D76" s="227"/>
      <c r="E76" s="227"/>
      <c r="F76" s="227"/>
      <c r="G76" s="227"/>
      <c r="H76" s="227"/>
      <c r="I76" s="227"/>
      <c r="J76" s="227"/>
      <c r="K76" s="227"/>
      <c r="L76" s="227"/>
      <c r="M76" s="228"/>
      <c r="N76" s="32"/>
    </row>
    <row r="77" spans="1:19" x14ac:dyDescent="0.2">
      <c r="A77" s="56"/>
      <c r="B77" s="220" t="s">
        <v>147</v>
      </c>
      <c r="C77" s="221"/>
      <c r="D77" s="222"/>
      <c r="E77" s="223" t="s">
        <v>109</v>
      </c>
      <c r="F77" s="224"/>
      <c r="G77" s="225"/>
      <c r="H77" s="205" t="s">
        <v>160</v>
      </c>
      <c r="I77" s="206"/>
      <c r="J77" s="207"/>
      <c r="K77" s="217"/>
      <c r="L77" s="218"/>
      <c r="M77" s="219"/>
      <c r="N77" s="32"/>
      <c r="P77" s="31" t="s">
        <v>46</v>
      </c>
      <c r="Q77" s="31" t="s">
        <v>82</v>
      </c>
      <c r="R77" s="31" t="s">
        <v>48</v>
      </c>
      <c r="S77" s="31" t="s">
        <v>81</v>
      </c>
    </row>
    <row r="78" spans="1:19" x14ac:dyDescent="0.2">
      <c r="A78" s="60" t="s">
        <v>117</v>
      </c>
      <c r="B78" s="65">
        <f>B66/300</f>
        <v>0.27666666666666667</v>
      </c>
      <c r="C78" s="65">
        <f t="shared" ref="C78:J79" si="24">C66/300</f>
        <v>0.52</v>
      </c>
      <c r="D78" s="65">
        <f t="shared" si="24"/>
        <v>0.97</v>
      </c>
      <c r="E78" s="65"/>
      <c r="F78" s="65">
        <f t="shared" si="24"/>
        <v>1.34</v>
      </c>
      <c r="G78" s="65">
        <f t="shared" si="24"/>
        <v>1.0633333333333332</v>
      </c>
      <c r="H78" s="65">
        <f t="shared" si="24"/>
        <v>0</v>
      </c>
      <c r="I78" s="65">
        <f t="shared" si="24"/>
        <v>0.34</v>
      </c>
      <c r="J78" s="65">
        <f t="shared" si="24"/>
        <v>0</v>
      </c>
      <c r="K78" s="65"/>
      <c r="L78" s="65"/>
      <c r="M78" s="65"/>
      <c r="N78" s="32"/>
      <c r="P78" s="31">
        <f>AVERAGE(B78:D78)</f>
        <v>0.58888888888888891</v>
      </c>
      <c r="Q78" s="31">
        <f>AVERAGE(E78:G78)</f>
        <v>1.2016666666666667</v>
      </c>
      <c r="R78" s="31">
        <f>AVERAGE(H78:J78)</f>
        <v>0.11333333333333334</v>
      </c>
      <c r="S78" s="31" t="e">
        <f>AVERAGE(K78:M78)</f>
        <v>#DIV/0!</v>
      </c>
    </row>
    <row r="79" spans="1:19" x14ac:dyDescent="0.2">
      <c r="A79" s="60" t="s">
        <v>8</v>
      </c>
      <c r="B79" s="65">
        <f>B67/300</f>
        <v>0.49333333333333335</v>
      </c>
      <c r="C79" s="65">
        <f t="shared" si="24"/>
        <v>7.0000000000000007E-2</v>
      </c>
      <c r="D79" s="65">
        <f t="shared" si="24"/>
        <v>8.3333333333333329E-2</v>
      </c>
      <c r="E79" s="65">
        <f t="shared" si="24"/>
        <v>0.89333333333333331</v>
      </c>
      <c r="F79" s="65">
        <f t="shared" si="24"/>
        <v>0.31</v>
      </c>
      <c r="G79" s="65">
        <f t="shared" si="24"/>
        <v>1.29</v>
      </c>
      <c r="H79" s="65">
        <f t="shared" si="24"/>
        <v>0.10333333333333333</v>
      </c>
      <c r="I79" s="65">
        <f t="shared" si="24"/>
        <v>0</v>
      </c>
      <c r="J79" s="65">
        <f t="shared" si="24"/>
        <v>0.09</v>
      </c>
      <c r="K79" s="65"/>
      <c r="L79" s="65"/>
      <c r="M79" s="65"/>
      <c r="N79" s="32"/>
      <c r="P79" s="31">
        <f t="shared" ref="P79" si="25">AVERAGE(B79:D79)</f>
        <v>0.21555555555555558</v>
      </c>
      <c r="Q79" s="31">
        <f t="shared" ref="Q79" si="26">AVERAGE(E79:G79)</f>
        <v>0.83111111111111102</v>
      </c>
      <c r="R79" s="31">
        <f t="shared" ref="R79" si="27">AVERAGE(H79:J79)</f>
        <v>6.4444444444444443E-2</v>
      </c>
      <c r="S79" s="31" t="e">
        <f t="shared" ref="S79" si="28">AVERAGE(K79:M79)</f>
        <v>#DIV/0!</v>
      </c>
    </row>
    <row r="80" spans="1:19" x14ac:dyDescent="0.2">
      <c r="A80" s="56"/>
      <c r="B80" s="65"/>
      <c r="C80" s="65"/>
      <c r="D80" s="65"/>
      <c r="E80" s="65" t="e">
        <f>#REF!/300</f>
        <v>#REF!</v>
      </c>
      <c r="F80" s="65"/>
      <c r="G80" s="65"/>
      <c r="H80" s="65" t="e">
        <f>#REF!/300</f>
        <v>#REF!</v>
      </c>
      <c r="I80" s="65" t="e">
        <f>#REF!/300</f>
        <v>#REF!</v>
      </c>
      <c r="J80" s="65"/>
      <c r="K80" s="61"/>
      <c r="L80" s="61"/>
      <c r="M80" s="61"/>
      <c r="N80" s="32"/>
    </row>
    <row r="81" spans="11:14" x14ac:dyDescent="0.2">
      <c r="K81" s="32"/>
      <c r="L81" s="32"/>
      <c r="M81" s="32"/>
      <c r="N81" s="32"/>
    </row>
    <row r="82" spans="11:14" x14ac:dyDescent="0.2">
      <c r="K82" s="32"/>
      <c r="L82" s="32"/>
      <c r="M82" s="32"/>
      <c r="N82" s="32"/>
    </row>
    <row r="83" spans="11:14" x14ac:dyDescent="0.2">
      <c r="K83" s="32"/>
      <c r="L83" s="32"/>
      <c r="M83" s="32"/>
      <c r="N83" s="32"/>
    </row>
    <row r="84" spans="11:14" x14ac:dyDescent="0.2">
      <c r="K84" s="32"/>
      <c r="L84" s="32"/>
      <c r="M84" s="32"/>
      <c r="N84" s="32"/>
    </row>
  </sheetData>
  <mergeCells count="39">
    <mergeCell ref="B35:D35"/>
    <mergeCell ref="E35:G35"/>
    <mergeCell ref="H35:J35"/>
    <mergeCell ref="B41:D41"/>
    <mergeCell ref="E41:G41"/>
    <mergeCell ref="H41:J41"/>
    <mergeCell ref="B77:D77"/>
    <mergeCell ref="E77:G77"/>
    <mergeCell ref="H77:J77"/>
    <mergeCell ref="K77:M77"/>
    <mergeCell ref="A34:M34"/>
    <mergeCell ref="K35:M35"/>
    <mergeCell ref="A40:M40"/>
    <mergeCell ref="K41:M41"/>
    <mergeCell ref="A46:M46"/>
    <mergeCell ref="B53:D53"/>
    <mergeCell ref="E53:G53"/>
    <mergeCell ref="H53:J53"/>
    <mergeCell ref="B59:D59"/>
    <mergeCell ref="E59:G59"/>
    <mergeCell ref="H59:J59"/>
    <mergeCell ref="B65:D65"/>
    <mergeCell ref="A76:M76"/>
    <mergeCell ref="K47:M47"/>
    <mergeCell ref="A52:M52"/>
    <mergeCell ref="K53:M53"/>
    <mergeCell ref="A58:M58"/>
    <mergeCell ref="K59:M59"/>
    <mergeCell ref="A64:M64"/>
    <mergeCell ref="E65:G65"/>
    <mergeCell ref="H65:J65"/>
    <mergeCell ref="B47:D47"/>
    <mergeCell ref="E47:G47"/>
    <mergeCell ref="H47:J47"/>
    <mergeCell ref="V53:X53"/>
    <mergeCell ref="Y53:AA53"/>
    <mergeCell ref="AB53:AD53"/>
    <mergeCell ref="AE53:AG53"/>
    <mergeCell ref="K65:M65"/>
  </mergeCells>
  <conditionalFormatting sqref="Q2:Q29">
    <cfRule type="cellIs" dxfId="294" priority="155" operator="greaterThan">
      <formula>1000</formula>
    </cfRule>
  </conditionalFormatting>
  <conditionalFormatting sqref="I2:I29">
    <cfRule type="containsText" dxfId="293" priority="154" operator="containsText" text="GZ">
      <formula>NOT(ISERROR(SEARCH("GZ",I2)))</formula>
    </cfRule>
  </conditionalFormatting>
  <conditionalFormatting sqref="T2:V11 T12:U20 T21:V29">
    <cfRule type="containsText" dxfId="292" priority="152" operator="containsText" text="NaN">
      <formula>NOT(ISERROR(SEARCH("NaN",T2)))</formula>
    </cfRule>
  </conditionalFormatting>
  <conditionalFormatting sqref="P2:P29">
    <cfRule type="cellIs" dxfId="291" priority="151" operator="lessThan">
      <formula>-200</formula>
    </cfRule>
  </conditionalFormatting>
  <conditionalFormatting sqref="P2:P29">
    <cfRule type="cellIs" dxfId="290" priority="150" operator="lessThan">
      <formula>-150</formula>
    </cfRule>
  </conditionalFormatting>
  <conditionalFormatting sqref="B80:D80 H80:M80">
    <cfRule type="containsText" dxfId="289" priority="137" operator="containsText" text="NaN">
      <formula>NOT(ISERROR(SEARCH("NaN",B80)))</formula>
    </cfRule>
  </conditionalFormatting>
  <conditionalFormatting sqref="E80:G80">
    <cfRule type="containsText" dxfId="288" priority="130" operator="containsText" text="NaN">
      <formula>NOT(ISERROR(SEARCH("NaN",E80)))</formula>
    </cfRule>
  </conditionalFormatting>
  <conditionalFormatting sqref="H38:J38">
    <cfRule type="cellIs" dxfId="287" priority="29" operator="lessThan">
      <formula>-200</formula>
    </cfRule>
  </conditionalFormatting>
  <conditionalFormatting sqref="H38:J38">
    <cfRule type="cellIs" dxfId="286" priority="28" operator="lessThan">
      <formula>-150</formula>
    </cfRule>
  </conditionalFormatting>
  <conditionalFormatting sqref="B42:D42">
    <cfRule type="cellIs" dxfId="285" priority="26" operator="greaterThan">
      <formula>1000</formula>
    </cfRule>
  </conditionalFormatting>
  <conditionalFormatting sqref="B36:D36">
    <cfRule type="cellIs" dxfId="284" priority="25" operator="lessThan">
      <formula>-200</formula>
    </cfRule>
  </conditionalFormatting>
  <conditionalFormatting sqref="B36:D36">
    <cfRule type="cellIs" dxfId="283" priority="24" operator="lessThan">
      <formula>-150</formula>
    </cfRule>
  </conditionalFormatting>
  <conditionalFormatting sqref="Q27">
    <cfRule type="cellIs" dxfId="282" priority="72" operator="greaterThan">
      <formula>1000</formula>
    </cfRule>
  </conditionalFormatting>
  <conditionalFormatting sqref="B78:M79">
    <cfRule type="containsText" dxfId="281" priority="2" operator="containsText" text="NaN">
      <formula>NOT(ISERROR(SEARCH("NaN",B78)))</formula>
    </cfRule>
  </conditionalFormatting>
  <conditionalFormatting sqref="B66:D67 B60:D60 H61:J61 H66:M67 K60:M61">
    <cfRule type="containsText" dxfId="280" priority="49" operator="containsText" text="NaN">
      <formula>NOT(ISERROR(SEARCH("NaN",B60)))</formula>
    </cfRule>
  </conditionalFormatting>
  <conditionalFormatting sqref="D43:D44">
    <cfRule type="cellIs" dxfId="279" priority="48" operator="greaterThan">
      <formula>1000</formula>
    </cfRule>
  </conditionalFormatting>
  <conditionalFormatting sqref="B66:D67 B72:C72 B60:D60 H68:I68 H74:I74 H67:M67 H72:M72 H60:M61">
    <cfRule type="containsText" dxfId="278" priority="47" operator="containsText" text="NaN">
      <formula>NOT(ISERROR(SEARCH("NaN",B60)))</formula>
    </cfRule>
  </conditionalFormatting>
  <conditionalFormatting sqref="K62:M62 K74:M74 K68:M68">
    <cfRule type="containsText" dxfId="277" priority="46" operator="containsText" text="NaN">
      <formula>NOT(ISERROR(SEARCH("NaN",K62)))</formula>
    </cfRule>
  </conditionalFormatting>
  <conditionalFormatting sqref="B62:D62">
    <cfRule type="containsText" dxfId="276" priority="45" operator="containsText" text="NaN">
      <formula>NOT(ISERROR(SEARCH("NaN",B62)))</formula>
    </cfRule>
  </conditionalFormatting>
  <conditionalFormatting sqref="B73:C73">
    <cfRule type="containsText" dxfId="275" priority="44" operator="containsText" text="NaN">
      <formula>NOT(ISERROR(SEARCH("NaN",B73)))</formula>
    </cfRule>
  </conditionalFormatting>
  <conditionalFormatting sqref="H62:J62">
    <cfRule type="containsText" dxfId="274" priority="43" operator="containsText" text="NaN">
      <formula>NOT(ISERROR(SEARCH("NaN",H62)))</formula>
    </cfRule>
  </conditionalFormatting>
  <conditionalFormatting sqref="K73:L74 K67:L68">
    <cfRule type="containsText" dxfId="273" priority="42" operator="containsText" text="NaN">
      <formula>NOT(ISERROR(SEARCH("NaN",K67)))</formula>
    </cfRule>
  </conditionalFormatting>
  <conditionalFormatting sqref="K44:M44">
    <cfRule type="cellIs" dxfId="272" priority="41" operator="greaterThan">
      <formula>1000</formula>
    </cfRule>
  </conditionalFormatting>
  <conditionalFormatting sqref="K38:M38">
    <cfRule type="cellIs" dxfId="271" priority="40" operator="lessThan">
      <formula>-200</formula>
    </cfRule>
  </conditionalFormatting>
  <conditionalFormatting sqref="K38:M38">
    <cfRule type="cellIs" dxfId="270" priority="39" operator="lessThan">
      <formula>-150</formula>
    </cfRule>
  </conditionalFormatting>
  <conditionalFormatting sqref="B38:D38">
    <cfRule type="cellIs" dxfId="269" priority="38" operator="lessThan">
      <formula>-200</formula>
    </cfRule>
  </conditionalFormatting>
  <conditionalFormatting sqref="B38:D38">
    <cfRule type="cellIs" dxfId="268" priority="37" operator="lessThan">
      <formula>-150</formula>
    </cfRule>
  </conditionalFormatting>
  <conditionalFormatting sqref="E66:G67 E72:G72 E60:G61">
    <cfRule type="containsText" dxfId="267" priority="36" operator="containsText" text="NaN">
      <formula>NOT(ISERROR(SEARCH("NaN",E60)))</formula>
    </cfRule>
  </conditionalFormatting>
  <conditionalFormatting sqref="E62:G62">
    <cfRule type="containsText" dxfId="266" priority="35" operator="containsText" text="NaN">
      <formula>NOT(ISERROR(SEARCH("NaN",E62)))</formula>
    </cfRule>
  </conditionalFormatting>
  <conditionalFormatting sqref="E73:F73">
    <cfRule type="containsText" dxfId="265" priority="34" operator="containsText" text="NaN">
      <formula>NOT(ISERROR(SEARCH("NaN",E73)))</formula>
    </cfRule>
  </conditionalFormatting>
  <conditionalFormatting sqref="E44:G44">
    <cfRule type="cellIs" dxfId="264" priority="33" operator="greaterThan">
      <formula>1000</formula>
    </cfRule>
  </conditionalFormatting>
  <conditionalFormatting sqref="E44:G44">
    <cfRule type="cellIs" dxfId="263" priority="32" operator="greaterThan">
      <formula>1000</formula>
    </cfRule>
  </conditionalFormatting>
  <conditionalFormatting sqref="E38:G38">
    <cfRule type="cellIs" dxfId="262" priority="31" operator="lessThan">
      <formula>-200</formula>
    </cfRule>
  </conditionalFormatting>
  <conditionalFormatting sqref="E38:G38">
    <cfRule type="cellIs" dxfId="261" priority="30" operator="lessThan">
      <formula>-150</formula>
    </cfRule>
  </conditionalFormatting>
  <conditionalFormatting sqref="H44:J44">
    <cfRule type="cellIs" dxfId="260" priority="27" operator="greaterThan">
      <formula>1000</formula>
    </cfRule>
  </conditionalFormatting>
  <conditionalFormatting sqref="B37:D37">
    <cfRule type="cellIs" dxfId="259" priority="23" operator="lessThan">
      <formula>-200</formula>
    </cfRule>
  </conditionalFormatting>
  <conditionalFormatting sqref="B37:D37">
    <cfRule type="cellIs" dxfId="258" priority="22" operator="lessThan">
      <formula>-150</formula>
    </cfRule>
  </conditionalFormatting>
  <conditionalFormatting sqref="B43:D43">
    <cfRule type="cellIs" dxfId="257" priority="21" operator="greaterThan">
      <formula>1000</formula>
    </cfRule>
  </conditionalFormatting>
  <conditionalFormatting sqref="E67:G67 E61:G61">
    <cfRule type="containsText" dxfId="256" priority="50" operator="containsText" text="NaN">
      <formula>NOT(ISERROR(SEARCH("NaN",#REF!)))</formula>
    </cfRule>
  </conditionalFormatting>
  <conditionalFormatting sqref="E42:G42">
    <cfRule type="cellIs" dxfId="255" priority="20" operator="greaterThan">
      <formula>1000</formula>
    </cfRule>
  </conditionalFormatting>
  <conditionalFormatting sqref="E36:G36">
    <cfRule type="cellIs" dxfId="254" priority="19" operator="lessThan">
      <formula>-200</formula>
    </cfRule>
  </conditionalFormatting>
  <conditionalFormatting sqref="E36:G36">
    <cfRule type="cellIs" dxfId="253" priority="18" operator="lessThan">
      <formula>-150</formula>
    </cfRule>
  </conditionalFormatting>
  <conditionalFormatting sqref="E43:G43">
    <cfRule type="cellIs" dxfId="252" priority="17" operator="greaterThan">
      <formula>1000</formula>
    </cfRule>
  </conditionalFormatting>
  <conditionalFormatting sqref="E37:G37">
    <cfRule type="cellIs" dxfId="251" priority="16" operator="lessThan">
      <formula>-200</formula>
    </cfRule>
  </conditionalFormatting>
  <conditionalFormatting sqref="E37:G37">
    <cfRule type="cellIs" dxfId="250" priority="15" operator="lessThan">
      <formula>-150</formula>
    </cfRule>
  </conditionalFormatting>
  <conditionalFormatting sqref="H42:J42">
    <cfRule type="cellIs" dxfId="249" priority="14" operator="greaterThan">
      <formula>1000</formula>
    </cfRule>
  </conditionalFormatting>
  <conditionalFormatting sqref="H36:J36">
    <cfRule type="cellIs" dxfId="248" priority="13" operator="lessThan">
      <formula>-200</formula>
    </cfRule>
  </conditionalFormatting>
  <conditionalFormatting sqref="H36:J36">
    <cfRule type="cellIs" dxfId="247" priority="12" operator="lessThan">
      <formula>-150</formula>
    </cfRule>
  </conditionalFormatting>
  <conditionalFormatting sqref="H43:J43">
    <cfRule type="cellIs" dxfId="246" priority="11" operator="greaterThan">
      <formula>1000</formula>
    </cfRule>
  </conditionalFormatting>
  <conditionalFormatting sqref="H37:J37">
    <cfRule type="cellIs" dxfId="245" priority="10" operator="lessThan">
      <formula>-200</formula>
    </cfRule>
  </conditionalFormatting>
  <conditionalFormatting sqref="H37:J37">
    <cfRule type="cellIs" dxfId="244" priority="9" operator="lessThan">
      <formula>-150</formula>
    </cfRule>
  </conditionalFormatting>
  <conditionalFormatting sqref="K42:M42">
    <cfRule type="cellIs" dxfId="243" priority="8" operator="greaterThan">
      <formula>1000</formula>
    </cfRule>
  </conditionalFormatting>
  <conditionalFormatting sqref="K36:M36">
    <cfRule type="cellIs" dxfId="242" priority="7" operator="lessThan">
      <formula>-200</formula>
    </cfRule>
  </conditionalFormatting>
  <conditionalFormatting sqref="K36:M36">
    <cfRule type="cellIs" dxfId="241" priority="6" operator="lessThan">
      <formula>-150</formula>
    </cfRule>
  </conditionalFormatting>
  <conditionalFormatting sqref="K43:M43">
    <cfRule type="cellIs" dxfId="240" priority="5" operator="greaterThan">
      <formula>1000</formula>
    </cfRule>
  </conditionalFormatting>
  <conditionalFormatting sqref="K37:M37">
    <cfRule type="cellIs" dxfId="239" priority="4" operator="lessThan">
      <formula>-200</formula>
    </cfRule>
  </conditionalFormatting>
  <conditionalFormatting sqref="K37:M37">
    <cfRule type="cellIs" dxfId="238" priority="3" operator="lessThan">
      <formula>-150</formula>
    </cfRule>
  </conditionalFormatting>
  <conditionalFormatting sqref="E66:F66 E60:F60">
    <cfRule type="containsText" dxfId="237" priority="51" operator="containsText" text="NaN">
      <formula>NOT(ISERROR(SEARCH("NaN",I39)))</formula>
    </cfRule>
  </conditionalFormatting>
  <conditionalFormatting sqref="G66">
    <cfRule type="containsText" dxfId="236" priority="52" operator="containsText" text="NaN">
      <formula>NOT(ISERROR(SEARCH("NaN",#REF!)))</formula>
    </cfRule>
  </conditionalFormatting>
  <conditionalFormatting sqref="G60">
    <cfRule type="containsText" dxfId="235" priority="53" operator="containsText" text="NaN">
      <formula>NOT(ISERROR(SEARCH("NaN",J40)))</formula>
    </cfRule>
  </conditionalFormatting>
  <conditionalFormatting sqref="B61:D61">
    <cfRule type="containsText" dxfId="0" priority="1" operator="containsText" text="NaN">
      <formula>NOT(ISERROR(SEARCH("NaN",B61)))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343B8-6832-3B46-A0EA-653F99F5B418}">
  <sheetPr codeName="Sheet1"/>
  <dimension ref="A1:AM135"/>
  <sheetViews>
    <sheetView tabSelected="1" topLeftCell="P79" zoomScale="81" zoomScaleNormal="81" workbookViewId="0">
      <selection activeCell="Q90" sqref="Q90"/>
    </sheetView>
  </sheetViews>
  <sheetFormatPr baseColWidth="10" defaultRowHeight="16" x14ac:dyDescent="0.2"/>
  <cols>
    <col min="4" max="4" width="13.33203125" customWidth="1"/>
    <col min="5" max="5" width="10.5" customWidth="1"/>
  </cols>
  <sheetData>
    <row r="1" spans="1:26" ht="35" thickBot="1" x14ac:dyDescent="0.25">
      <c r="A1" s="17" t="s">
        <v>19</v>
      </c>
      <c r="B1" s="17" t="s">
        <v>20</v>
      </c>
      <c r="C1" s="18" t="s">
        <v>21</v>
      </c>
      <c r="D1" s="18" t="s">
        <v>22</v>
      </c>
      <c r="E1" s="18" t="s">
        <v>23</v>
      </c>
      <c r="F1" s="19" t="s">
        <v>24</v>
      </c>
      <c r="G1" s="18" t="s">
        <v>25</v>
      </c>
      <c r="H1" s="20" t="s">
        <v>26</v>
      </c>
      <c r="I1" s="18" t="s">
        <v>27</v>
      </c>
      <c r="J1" s="18" t="s">
        <v>28</v>
      </c>
      <c r="K1" s="18" t="s">
        <v>29</v>
      </c>
      <c r="L1" s="18" t="s">
        <v>30</v>
      </c>
      <c r="M1" s="18" t="s">
        <v>31</v>
      </c>
      <c r="N1" s="21" t="s">
        <v>32</v>
      </c>
      <c r="O1" s="18" t="s">
        <v>33</v>
      </c>
      <c r="P1" s="22" t="s">
        <v>34</v>
      </c>
      <c r="Q1" s="22" t="s">
        <v>35</v>
      </c>
      <c r="R1" s="22" t="s">
        <v>36</v>
      </c>
      <c r="S1" s="18" t="s">
        <v>37</v>
      </c>
      <c r="T1" s="5" t="s">
        <v>38</v>
      </c>
      <c r="U1" s="23" t="s">
        <v>39</v>
      </c>
      <c r="V1" s="24" t="s">
        <v>40</v>
      </c>
      <c r="W1" s="24" t="s">
        <v>41</v>
      </c>
      <c r="X1" s="25" t="s">
        <v>42</v>
      </c>
      <c r="Y1" s="25" t="s">
        <v>43</v>
      </c>
      <c r="Z1" s="7"/>
    </row>
    <row r="2" spans="1:26" s="26" customFormat="1" x14ac:dyDescent="0.2">
      <c r="A2" s="1">
        <v>210</v>
      </c>
      <c r="B2" s="2" t="s">
        <v>1</v>
      </c>
      <c r="C2" s="3" t="s">
        <v>2</v>
      </c>
      <c r="D2" s="3" t="s">
        <v>3</v>
      </c>
      <c r="E2" s="2"/>
      <c r="F2" s="3">
        <v>17</v>
      </c>
      <c r="G2" s="2">
        <v>1</v>
      </c>
      <c r="H2" s="2" t="s">
        <v>10</v>
      </c>
      <c r="I2" s="3" t="s">
        <v>9</v>
      </c>
      <c r="J2" s="2" t="s">
        <v>6</v>
      </c>
      <c r="K2" s="44">
        <v>-60</v>
      </c>
      <c r="L2" s="2"/>
      <c r="M2" s="2" t="s">
        <v>11</v>
      </c>
      <c r="N2" s="2">
        <v>16</v>
      </c>
      <c r="O2" s="2">
        <v>19</v>
      </c>
      <c r="P2" s="41">
        <v>-66.288600000000002</v>
      </c>
      <c r="Q2" s="41">
        <v>311.85500000000002</v>
      </c>
      <c r="R2" s="41">
        <v>43.930999999999997</v>
      </c>
      <c r="S2" s="2">
        <v>1</v>
      </c>
      <c r="T2" s="33">
        <v>125</v>
      </c>
      <c r="U2" s="6" t="s">
        <v>7</v>
      </c>
      <c r="V2" s="5" t="s">
        <v>7</v>
      </c>
      <c r="W2" s="5" t="s">
        <v>7</v>
      </c>
      <c r="X2" s="2">
        <v>14</v>
      </c>
      <c r="Y2" s="2"/>
      <c r="Z2" s="2"/>
    </row>
    <row r="3" spans="1:26" s="27" customFormat="1" x14ac:dyDescent="0.2">
      <c r="A3" s="11">
        <v>212</v>
      </c>
      <c r="B3" s="7" t="s">
        <v>1</v>
      </c>
      <c r="C3" s="8" t="s">
        <v>2</v>
      </c>
      <c r="D3" s="8" t="s">
        <v>13</v>
      </c>
      <c r="E3" s="7"/>
      <c r="F3" s="8">
        <v>18</v>
      </c>
      <c r="G3" s="7">
        <v>1</v>
      </c>
      <c r="H3" s="7" t="s">
        <v>10</v>
      </c>
      <c r="I3" s="8" t="s">
        <v>9</v>
      </c>
      <c r="J3" s="7" t="s">
        <v>6</v>
      </c>
      <c r="K3" s="45">
        <v>-69.900000000000006</v>
      </c>
      <c r="L3" s="7"/>
      <c r="M3" s="7"/>
      <c r="N3" s="7">
        <v>1</v>
      </c>
      <c r="O3" s="7">
        <v>2</v>
      </c>
      <c r="P3" s="42">
        <v>-8.2681000000000004</v>
      </c>
      <c r="Q3" s="42">
        <v>139.33500000000001</v>
      </c>
      <c r="R3" s="42">
        <v>41.118200000000002</v>
      </c>
      <c r="S3" s="7">
        <v>1</v>
      </c>
      <c r="T3" s="34">
        <v>300</v>
      </c>
      <c r="U3" s="12" t="s">
        <v>7</v>
      </c>
      <c r="V3" s="10" t="s">
        <v>7</v>
      </c>
      <c r="W3" s="10" t="s">
        <v>7</v>
      </c>
      <c r="X3" s="7">
        <v>3</v>
      </c>
      <c r="Y3" s="7"/>
      <c r="Z3" s="7">
        <f>V4/300</f>
        <v>1.0133333333333334</v>
      </c>
    </row>
    <row r="4" spans="1:26" s="27" customFormat="1" x14ac:dyDescent="0.2">
      <c r="A4" s="11">
        <v>213</v>
      </c>
      <c r="B4" s="7" t="s">
        <v>1</v>
      </c>
      <c r="C4" s="8" t="s">
        <v>2</v>
      </c>
      <c r="D4" s="8" t="s">
        <v>13</v>
      </c>
      <c r="E4" s="7"/>
      <c r="F4" s="8">
        <v>18</v>
      </c>
      <c r="G4" s="7">
        <v>2</v>
      </c>
      <c r="H4" s="7" t="s">
        <v>10</v>
      </c>
      <c r="I4" s="8" t="s">
        <v>5</v>
      </c>
      <c r="J4" s="7" t="s">
        <v>6</v>
      </c>
      <c r="K4" s="7">
        <v>-42.2</v>
      </c>
      <c r="L4" s="7"/>
      <c r="M4" s="7"/>
      <c r="N4" s="7">
        <v>3</v>
      </c>
      <c r="O4" s="7"/>
      <c r="P4" s="42">
        <v>-97.257999999999996</v>
      </c>
      <c r="Q4" s="42">
        <v>413.78660000000002</v>
      </c>
      <c r="R4" s="42">
        <v>37.121499999999997</v>
      </c>
      <c r="S4" s="7">
        <v>1</v>
      </c>
      <c r="T4" s="10" t="s">
        <v>7</v>
      </c>
      <c r="U4" s="49">
        <v>93</v>
      </c>
      <c r="V4" s="38">
        <v>304</v>
      </c>
      <c r="W4" s="38">
        <f>((V4-U4)/U4)*100</f>
        <v>226.88172043010755</v>
      </c>
      <c r="X4" s="7"/>
      <c r="Y4" s="7">
        <f>U4/300</f>
        <v>0.31</v>
      </c>
      <c r="Z4" s="7"/>
    </row>
    <row r="5" spans="1:26" s="27" customFormat="1" ht="17" customHeight="1" x14ac:dyDescent="0.2">
      <c r="A5" s="11">
        <v>214</v>
      </c>
      <c r="B5" s="7" t="s">
        <v>1</v>
      </c>
      <c r="C5" s="8" t="s">
        <v>2</v>
      </c>
      <c r="D5" s="8" t="s">
        <v>13</v>
      </c>
      <c r="E5" s="7"/>
      <c r="F5" s="8">
        <v>18</v>
      </c>
      <c r="G5" s="7">
        <v>3</v>
      </c>
      <c r="H5" s="7" t="s">
        <v>10</v>
      </c>
      <c r="I5" s="8" t="s">
        <v>8</v>
      </c>
      <c r="J5" s="7" t="s">
        <v>6</v>
      </c>
      <c r="K5" s="7">
        <v>-45.8</v>
      </c>
      <c r="L5" s="7"/>
      <c r="M5" s="7"/>
      <c r="N5" s="7">
        <v>4</v>
      </c>
      <c r="O5" s="7"/>
      <c r="P5" s="7">
        <v>-95.6297</v>
      </c>
      <c r="Q5" s="7">
        <v>551.54690000000005</v>
      </c>
      <c r="R5" s="7">
        <v>45.938000000000002</v>
      </c>
      <c r="S5" s="7">
        <v>1</v>
      </c>
      <c r="T5" s="10" t="s">
        <v>7</v>
      </c>
      <c r="U5" s="12" t="s">
        <v>7</v>
      </c>
      <c r="V5" s="10" t="s">
        <v>7</v>
      </c>
      <c r="W5" s="10" t="s">
        <v>7</v>
      </c>
      <c r="X5" s="7"/>
      <c r="Y5" s="7"/>
      <c r="Z5" s="7"/>
    </row>
    <row r="6" spans="1:26" s="27" customFormat="1" x14ac:dyDescent="0.2">
      <c r="A6" s="11">
        <v>215</v>
      </c>
      <c r="B6" s="7" t="s">
        <v>1</v>
      </c>
      <c r="C6" s="8" t="s">
        <v>2</v>
      </c>
      <c r="D6" s="8" t="s">
        <v>13</v>
      </c>
      <c r="E6" s="7"/>
      <c r="F6" s="8">
        <v>18</v>
      </c>
      <c r="G6" s="7">
        <v>4</v>
      </c>
      <c r="H6" s="7" t="s">
        <v>10</v>
      </c>
      <c r="I6" s="8" t="s">
        <v>9</v>
      </c>
      <c r="J6" s="7" t="s">
        <v>6</v>
      </c>
      <c r="K6" s="7">
        <v>-57.5</v>
      </c>
      <c r="L6" s="7"/>
      <c r="M6" s="7"/>
      <c r="N6" s="7">
        <v>5</v>
      </c>
      <c r="O6" s="7">
        <v>7</v>
      </c>
      <c r="P6" s="7">
        <v>-46.138300000000001</v>
      </c>
      <c r="Q6" s="7">
        <v>279.57690000000002</v>
      </c>
      <c r="R6" s="7">
        <v>38.753300000000003</v>
      </c>
      <c r="S6" s="7">
        <v>1</v>
      </c>
      <c r="T6" s="10">
        <v>25</v>
      </c>
      <c r="U6" s="12" t="s">
        <v>7</v>
      </c>
      <c r="V6" s="10" t="s">
        <v>7</v>
      </c>
      <c r="W6" s="10" t="s">
        <v>7</v>
      </c>
      <c r="X6" s="7">
        <v>8</v>
      </c>
      <c r="Y6" s="7"/>
      <c r="Z6" s="7"/>
    </row>
    <row r="7" spans="1:26" s="29" customFormat="1" ht="17" thickBot="1" x14ac:dyDescent="0.25">
      <c r="A7" s="13">
        <v>217</v>
      </c>
      <c r="B7" s="14" t="s">
        <v>1</v>
      </c>
      <c r="C7" s="15" t="s">
        <v>2</v>
      </c>
      <c r="D7" s="15" t="s">
        <v>13</v>
      </c>
      <c r="E7" s="14"/>
      <c r="F7" s="15">
        <v>18</v>
      </c>
      <c r="G7" s="14">
        <v>6</v>
      </c>
      <c r="H7" s="14" t="s">
        <v>10</v>
      </c>
      <c r="I7" s="15" t="s">
        <v>5</v>
      </c>
      <c r="J7" s="14" t="s">
        <v>6</v>
      </c>
      <c r="K7" s="14">
        <v>-63.6</v>
      </c>
      <c r="L7" s="14"/>
      <c r="M7" s="14"/>
      <c r="N7" s="14">
        <v>9</v>
      </c>
      <c r="O7" s="14">
        <v>10</v>
      </c>
      <c r="P7" s="47">
        <v>-41.155200000000001</v>
      </c>
      <c r="Q7" s="47">
        <v>413.8039</v>
      </c>
      <c r="R7" s="47">
        <v>55.317999999999998</v>
      </c>
      <c r="S7" s="14">
        <v>1</v>
      </c>
      <c r="T7" s="35">
        <v>100</v>
      </c>
      <c r="U7" s="50">
        <v>87</v>
      </c>
      <c r="V7" s="39">
        <v>60</v>
      </c>
      <c r="W7" s="39">
        <f>((V7-U7)/U7)*100</f>
        <v>-31.03448275862069</v>
      </c>
      <c r="X7" s="14">
        <v>5</v>
      </c>
      <c r="Y7" s="14">
        <f>U7/300</f>
        <v>0.28999999999999998</v>
      </c>
      <c r="Z7" s="14"/>
    </row>
    <row r="8" spans="1:26" ht="17" customHeight="1" thickBot="1" x14ac:dyDescent="0.25">
      <c r="A8" s="11">
        <v>228</v>
      </c>
      <c r="B8" s="7" t="s">
        <v>1</v>
      </c>
      <c r="C8" s="8" t="s">
        <v>2</v>
      </c>
      <c r="D8" s="8" t="s">
        <v>17</v>
      </c>
      <c r="E8" s="7"/>
      <c r="F8" s="8">
        <v>21</v>
      </c>
      <c r="G8" s="7">
        <v>2</v>
      </c>
      <c r="H8" s="7" t="s">
        <v>18</v>
      </c>
      <c r="I8" s="8" t="s">
        <v>5</v>
      </c>
      <c r="J8" s="7" t="s">
        <v>6</v>
      </c>
      <c r="K8" s="7">
        <v>-50.6</v>
      </c>
      <c r="L8" s="7"/>
      <c r="M8" s="7"/>
      <c r="N8" s="7">
        <v>3</v>
      </c>
      <c r="O8" s="7">
        <v>4</v>
      </c>
      <c r="P8" s="7">
        <v>-129.03569999999999</v>
      </c>
      <c r="Q8" s="7">
        <v>177.86420000000001</v>
      </c>
      <c r="R8" s="7">
        <v>25.4693</v>
      </c>
      <c r="S8" s="7">
        <v>1</v>
      </c>
      <c r="T8" s="10">
        <v>50</v>
      </c>
      <c r="U8" s="12">
        <v>59</v>
      </c>
      <c r="V8" s="10">
        <v>283</v>
      </c>
      <c r="W8" s="10">
        <f>((V8-U8)/U8)*100</f>
        <v>379.66101694915255</v>
      </c>
      <c r="X8" s="7">
        <v>2</v>
      </c>
      <c r="Y8" s="7">
        <f>U8/300</f>
        <v>0.19666666666666666</v>
      </c>
      <c r="Z8" s="7"/>
    </row>
    <row r="9" spans="1:26" s="26" customFormat="1" ht="17" customHeight="1" x14ac:dyDescent="0.2">
      <c r="A9" s="1">
        <v>224</v>
      </c>
      <c r="B9" s="2" t="s">
        <v>1</v>
      </c>
      <c r="C9" s="3" t="s">
        <v>2</v>
      </c>
      <c r="D9" s="3" t="s">
        <v>15</v>
      </c>
      <c r="E9" s="2"/>
      <c r="F9" s="3">
        <v>18</v>
      </c>
      <c r="G9" s="2">
        <v>3</v>
      </c>
      <c r="H9" s="2" t="s">
        <v>16</v>
      </c>
      <c r="I9" s="3" t="s">
        <v>9</v>
      </c>
      <c r="J9" s="2" t="s">
        <v>6</v>
      </c>
      <c r="K9" s="41">
        <v>-59.9</v>
      </c>
      <c r="L9" s="2"/>
      <c r="M9" s="2"/>
      <c r="N9" s="2">
        <v>4</v>
      </c>
      <c r="O9" s="2">
        <v>5</v>
      </c>
      <c r="P9" s="41">
        <v>-86.188000000000002</v>
      </c>
      <c r="Q9" s="41">
        <v>156.4254</v>
      </c>
      <c r="R9" s="41">
        <v>42.408900000000003</v>
      </c>
      <c r="S9" s="2">
        <v>1</v>
      </c>
      <c r="T9" s="33">
        <v>50</v>
      </c>
      <c r="U9" s="6" t="s">
        <v>7</v>
      </c>
      <c r="V9" s="5" t="s">
        <v>7</v>
      </c>
      <c r="W9" s="5" t="s">
        <v>7</v>
      </c>
      <c r="X9" s="2">
        <v>4</v>
      </c>
      <c r="Y9" s="2"/>
      <c r="Z9" s="2"/>
    </row>
    <row r="10" spans="1:26" s="27" customFormat="1" x14ac:dyDescent="0.2">
      <c r="A10" s="11">
        <v>226</v>
      </c>
      <c r="B10" s="7" t="s">
        <v>1</v>
      </c>
      <c r="C10" s="8" t="s">
        <v>2</v>
      </c>
      <c r="D10" s="8" t="s">
        <v>15</v>
      </c>
      <c r="E10" s="7"/>
      <c r="F10" s="8">
        <v>18</v>
      </c>
      <c r="G10" s="7">
        <v>5</v>
      </c>
      <c r="H10" s="7" t="s">
        <v>16</v>
      </c>
      <c r="I10" s="8" t="s">
        <v>5</v>
      </c>
      <c r="J10" s="7" t="s">
        <v>6</v>
      </c>
      <c r="K10" s="42">
        <v>-52.2</v>
      </c>
      <c r="L10" s="7"/>
      <c r="M10" s="7"/>
      <c r="N10" s="7">
        <v>8</v>
      </c>
      <c r="O10" s="7">
        <v>9</v>
      </c>
      <c r="P10" s="42">
        <v>-112.7208</v>
      </c>
      <c r="Q10" s="42">
        <v>220.45070000000001</v>
      </c>
      <c r="R10" s="42">
        <v>47.554699999999997</v>
      </c>
      <c r="S10" s="7">
        <v>1</v>
      </c>
      <c r="T10" s="34">
        <v>25</v>
      </c>
      <c r="U10" s="49">
        <v>70</v>
      </c>
      <c r="V10" s="38">
        <v>465</v>
      </c>
      <c r="W10" s="38">
        <f>((V10-U10)/U10)*100</f>
        <v>564.28571428571433</v>
      </c>
      <c r="X10" s="7">
        <v>36</v>
      </c>
      <c r="Y10" s="7">
        <f>U10/300</f>
        <v>0.23333333333333334</v>
      </c>
      <c r="Z10" s="7"/>
    </row>
    <row r="11" spans="1:26" s="29" customFormat="1" ht="17" thickBot="1" x14ac:dyDescent="0.25">
      <c r="A11" s="13">
        <v>229</v>
      </c>
      <c r="B11" s="14" t="s">
        <v>1</v>
      </c>
      <c r="C11" s="15" t="s">
        <v>2</v>
      </c>
      <c r="D11" s="15" t="s">
        <v>17</v>
      </c>
      <c r="E11" s="14"/>
      <c r="F11" s="15">
        <v>21</v>
      </c>
      <c r="G11" s="14">
        <v>6</v>
      </c>
      <c r="H11" s="14" t="s">
        <v>16</v>
      </c>
      <c r="I11" s="15" t="s">
        <v>9</v>
      </c>
      <c r="J11" s="14" t="s">
        <v>6</v>
      </c>
      <c r="K11" s="43">
        <v>-59.7</v>
      </c>
      <c r="L11" s="14"/>
      <c r="M11" s="14"/>
      <c r="N11" s="14">
        <v>5</v>
      </c>
      <c r="O11" s="14">
        <v>7</v>
      </c>
      <c r="P11" s="43">
        <v>-43.759500000000003</v>
      </c>
      <c r="Q11" s="43">
        <v>372.62900000000002</v>
      </c>
      <c r="R11" s="43">
        <v>43.044800000000002</v>
      </c>
      <c r="S11" s="14">
        <v>1</v>
      </c>
      <c r="T11" s="35">
        <v>25</v>
      </c>
      <c r="U11" s="28" t="s">
        <v>7</v>
      </c>
      <c r="V11" s="16" t="s">
        <v>7</v>
      </c>
      <c r="W11" s="16" t="s">
        <v>7</v>
      </c>
      <c r="X11" s="14"/>
      <c r="Y11" s="14"/>
      <c r="Z11" s="14"/>
    </row>
    <row r="12" spans="1:26" s="26" customFormat="1" x14ac:dyDescent="0.2">
      <c r="A12" s="1">
        <v>204</v>
      </c>
      <c r="B12" s="2" t="s">
        <v>1</v>
      </c>
      <c r="C12" s="3" t="s">
        <v>2</v>
      </c>
      <c r="D12" s="3" t="s">
        <v>3</v>
      </c>
      <c r="E12" s="2"/>
      <c r="F12" s="3">
        <v>17</v>
      </c>
      <c r="G12" s="2">
        <v>1</v>
      </c>
      <c r="H12" s="2" t="s">
        <v>4</v>
      </c>
      <c r="I12" s="3" t="s">
        <v>5</v>
      </c>
      <c r="J12" s="2" t="s">
        <v>6</v>
      </c>
      <c r="K12" s="4">
        <v>-53.2</v>
      </c>
      <c r="L12" s="2"/>
      <c r="M12" s="2"/>
      <c r="N12" s="2">
        <v>1</v>
      </c>
      <c r="O12" s="2"/>
      <c r="P12" s="2">
        <v>-94.096000000000004</v>
      </c>
      <c r="Q12" s="2">
        <v>151.65110000000001</v>
      </c>
      <c r="R12" s="2">
        <v>38.318199999999997</v>
      </c>
      <c r="S12" s="2">
        <v>1</v>
      </c>
      <c r="T12" s="5" t="s">
        <v>7</v>
      </c>
      <c r="U12" s="51">
        <v>136</v>
      </c>
      <c r="V12" s="48">
        <v>166</v>
      </c>
      <c r="W12" s="48">
        <f>((V12-U12)/U12)*100</f>
        <v>22.058823529411764</v>
      </c>
      <c r="X12" s="2"/>
      <c r="Y12" s="2">
        <f>U12/300</f>
        <v>0.45333333333333331</v>
      </c>
      <c r="Z12" s="2"/>
    </row>
    <row r="13" spans="1:26" s="27" customFormat="1" x14ac:dyDescent="0.2">
      <c r="A13" s="11">
        <v>207</v>
      </c>
      <c r="B13" s="7" t="s">
        <v>1</v>
      </c>
      <c r="C13" s="8" t="s">
        <v>2</v>
      </c>
      <c r="D13" s="8" t="s">
        <v>3</v>
      </c>
      <c r="E13" s="7"/>
      <c r="F13" s="8">
        <v>17</v>
      </c>
      <c r="G13" s="7">
        <v>4</v>
      </c>
      <c r="H13" s="7" t="s">
        <v>4</v>
      </c>
      <c r="I13" s="8" t="s">
        <v>9</v>
      </c>
      <c r="J13" s="7" t="s">
        <v>6</v>
      </c>
      <c r="K13" s="9">
        <v>-51.1</v>
      </c>
      <c r="L13" s="7"/>
      <c r="M13" s="7"/>
      <c r="N13" s="7">
        <v>7</v>
      </c>
      <c r="O13" s="7"/>
      <c r="P13" s="7">
        <v>-131.4316</v>
      </c>
      <c r="Q13" s="7">
        <v>151.6883</v>
      </c>
      <c r="R13" s="7">
        <v>47.286799999999999</v>
      </c>
      <c r="S13" s="7">
        <v>1</v>
      </c>
      <c r="T13" s="10" t="s">
        <v>7</v>
      </c>
      <c r="U13" s="12" t="s">
        <v>7</v>
      </c>
      <c r="V13" s="10" t="s">
        <v>7</v>
      </c>
      <c r="W13" s="10" t="s">
        <v>7</v>
      </c>
      <c r="X13" s="7"/>
      <c r="Y13" s="7"/>
      <c r="Z13" s="7"/>
    </row>
    <row r="14" spans="1:26" s="27" customFormat="1" x14ac:dyDescent="0.2">
      <c r="A14" s="11">
        <v>208</v>
      </c>
      <c r="B14" s="7" t="s">
        <v>1</v>
      </c>
      <c r="C14" s="8" t="s">
        <v>2</v>
      </c>
      <c r="D14" s="8" t="s">
        <v>3</v>
      </c>
      <c r="E14" s="7"/>
      <c r="F14" s="8">
        <v>17</v>
      </c>
      <c r="G14" s="7">
        <v>5</v>
      </c>
      <c r="H14" s="7" t="s">
        <v>4</v>
      </c>
      <c r="I14" s="8" t="s">
        <v>9</v>
      </c>
      <c r="J14" s="7" t="s">
        <v>6</v>
      </c>
      <c r="K14" s="36">
        <v>-63.4</v>
      </c>
      <c r="L14" s="7"/>
      <c r="M14" s="7"/>
      <c r="N14" s="7">
        <v>8</v>
      </c>
      <c r="O14" s="7">
        <v>10</v>
      </c>
      <c r="P14" s="37">
        <v>-77.198899999999995</v>
      </c>
      <c r="Q14" s="37">
        <v>245.16139999999999</v>
      </c>
      <c r="R14" s="37">
        <v>34.761899999999997</v>
      </c>
      <c r="S14" s="7">
        <v>1</v>
      </c>
      <c r="T14" s="40">
        <v>100</v>
      </c>
      <c r="U14" s="12" t="s">
        <v>7</v>
      </c>
      <c r="V14" s="10" t="s">
        <v>7</v>
      </c>
      <c r="W14" s="10" t="s">
        <v>7</v>
      </c>
      <c r="X14" s="7">
        <v>5</v>
      </c>
      <c r="Y14" s="7"/>
      <c r="Z14" s="7"/>
    </row>
    <row r="15" spans="1:26" s="27" customFormat="1" x14ac:dyDescent="0.2">
      <c r="A15" s="11">
        <v>221</v>
      </c>
      <c r="B15" s="7" t="s">
        <v>1</v>
      </c>
      <c r="C15" s="8" t="s">
        <v>2</v>
      </c>
      <c r="D15" s="8" t="s">
        <v>14</v>
      </c>
      <c r="E15" s="7"/>
      <c r="F15" s="8">
        <v>18</v>
      </c>
      <c r="G15" s="7">
        <v>8</v>
      </c>
      <c r="H15" s="7" t="s">
        <v>4</v>
      </c>
      <c r="I15" s="8" t="s">
        <v>5</v>
      </c>
      <c r="J15" s="7" t="s">
        <v>6</v>
      </c>
      <c r="K15" s="37">
        <v>-51.1</v>
      </c>
      <c r="L15" s="7"/>
      <c r="M15" s="7"/>
      <c r="N15" s="7">
        <v>4</v>
      </c>
      <c r="O15" s="7">
        <v>6</v>
      </c>
      <c r="P15" s="37">
        <v>-97.257999999999996</v>
      </c>
      <c r="Q15" s="37">
        <v>413.78660000000002</v>
      </c>
      <c r="R15" s="37">
        <v>37.121499999999997</v>
      </c>
      <c r="S15" s="7">
        <v>1</v>
      </c>
      <c r="T15" s="40">
        <v>75</v>
      </c>
      <c r="U15" s="49">
        <v>130</v>
      </c>
      <c r="V15" s="38">
        <v>236</v>
      </c>
      <c r="W15" s="38">
        <f>((V15-U15)/U15)*100</f>
        <v>81.538461538461533</v>
      </c>
      <c r="X15" s="7">
        <v>14</v>
      </c>
      <c r="Y15" s="7">
        <f>U15/300</f>
        <v>0.43333333333333335</v>
      </c>
      <c r="Z15" s="7">
        <f>V16/300</f>
        <v>0.26666666666666666</v>
      </c>
    </row>
    <row r="16" spans="1:26" s="27" customFormat="1" ht="17" thickBot="1" x14ac:dyDescent="0.25">
      <c r="A16" s="11">
        <v>231</v>
      </c>
      <c r="B16" s="7" t="s">
        <v>1</v>
      </c>
      <c r="C16" s="8" t="s">
        <v>2</v>
      </c>
      <c r="D16" s="8" t="s">
        <v>17</v>
      </c>
      <c r="E16" s="7"/>
      <c r="F16" s="8">
        <v>21</v>
      </c>
      <c r="G16" s="7">
        <v>9</v>
      </c>
      <c r="H16" s="7" t="s">
        <v>4</v>
      </c>
      <c r="I16" s="8" t="s">
        <v>5</v>
      </c>
      <c r="J16" s="7" t="s">
        <v>6</v>
      </c>
      <c r="K16" s="37">
        <v>-59.6</v>
      </c>
      <c r="L16" s="7"/>
      <c r="M16" s="7"/>
      <c r="N16" s="7">
        <v>11</v>
      </c>
      <c r="O16" s="7">
        <v>15</v>
      </c>
      <c r="P16" s="37">
        <v>-52.646999999999998</v>
      </c>
      <c r="Q16" s="37">
        <v>303.27719999999999</v>
      </c>
      <c r="R16" s="37">
        <v>67.158299999999997</v>
      </c>
      <c r="S16" s="7">
        <v>1</v>
      </c>
      <c r="T16" s="40">
        <v>75</v>
      </c>
      <c r="U16" s="49">
        <v>59</v>
      </c>
      <c r="V16" s="38">
        <v>80</v>
      </c>
      <c r="W16" s="38">
        <f>((V16-U16)/U16)*100</f>
        <v>35.593220338983052</v>
      </c>
      <c r="X16" s="7"/>
      <c r="Y16" s="7">
        <f>U16/300</f>
        <v>0.19666666666666666</v>
      </c>
    </row>
    <row r="17" spans="1:26" s="26" customFormat="1" x14ac:dyDescent="0.2">
      <c r="A17" s="1">
        <v>233</v>
      </c>
      <c r="B17" s="2" t="s">
        <v>58</v>
      </c>
      <c r="C17" s="3" t="s">
        <v>59</v>
      </c>
      <c r="D17" s="3" t="s">
        <v>60</v>
      </c>
      <c r="E17" s="2"/>
      <c r="F17" s="3">
        <v>13</v>
      </c>
      <c r="G17" s="2">
        <v>1</v>
      </c>
      <c r="H17" s="2" t="s">
        <v>4</v>
      </c>
      <c r="I17" s="3" t="s">
        <v>9</v>
      </c>
      <c r="J17" s="2" t="s">
        <v>6</v>
      </c>
      <c r="K17" s="44">
        <v>-52.8</v>
      </c>
      <c r="L17" s="2"/>
      <c r="M17" s="2"/>
      <c r="N17" s="4">
        <v>2</v>
      </c>
      <c r="O17" s="4">
        <v>3</v>
      </c>
      <c r="P17" s="41">
        <v>-91.074100000000001</v>
      </c>
      <c r="Q17" s="41">
        <v>233.30160000000001</v>
      </c>
      <c r="R17" s="41">
        <v>51.8996</v>
      </c>
      <c r="S17" s="2">
        <v>1</v>
      </c>
      <c r="T17" s="41">
        <v>150</v>
      </c>
      <c r="U17" s="2" t="s">
        <v>7</v>
      </c>
      <c r="V17" s="2" t="s">
        <v>7</v>
      </c>
      <c r="W17" s="2" t="s">
        <v>7</v>
      </c>
      <c r="X17" s="2"/>
      <c r="Y17" s="2"/>
      <c r="Z17" s="2"/>
    </row>
    <row r="18" spans="1:26" s="27" customFormat="1" x14ac:dyDescent="0.2">
      <c r="A18" s="11">
        <v>234</v>
      </c>
      <c r="B18" s="7" t="s">
        <v>58</v>
      </c>
      <c r="C18" s="8" t="s">
        <v>2</v>
      </c>
      <c r="D18" s="8" t="s">
        <v>61</v>
      </c>
      <c r="E18" s="7"/>
      <c r="F18" s="8">
        <v>13</v>
      </c>
      <c r="G18" s="7">
        <v>2</v>
      </c>
      <c r="H18" s="7" t="s">
        <v>4</v>
      </c>
      <c r="I18" s="8" t="s">
        <v>9</v>
      </c>
      <c r="J18" s="7"/>
      <c r="K18" s="45">
        <v>-54.3</v>
      </c>
      <c r="L18" s="7"/>
      <c r="M18" s="7"/>
      <c r="N18" s="9">
        <v>1</v>
      </c>
      <c r="O18" s="9">
        <v>3</v>
      </c>
      <c r="P18" s="42">
        <v>-73.073099999999997</v>
      </c>
      <c r="Q18" s="42">
        <v>338.4554</v>
      </c>
      <c r="R18" s="42">
        <v>30.7971</v>
      </c>
      <c r="S18" s="7">
        <v>1</v>
      </c>
      <c r="T18" s="42">
        <v>200</v>
      </c>
      <c r="U18" s="7" t="s">
        <v>7</v>
      </c>
      <c r="V18" s="7" t="s">
        <v>7</v>
      </c>
      <c r="W18" s="7" t="s">
        <v>7</v>
      </c>
      <c r="X18" s="7"/>
      <c r="Y18" s="7"/>
      <c r="Z18" s="7"/>
    </row>
    <row r="19" spans="1:26" s="27" customFormat="1" x14ac:dyDescent="0.2">
      <c r="A19" s="11">
        <v>235</v>
      </c>
      <c r="B19" s="7" t="s">
        <v>58</v>
      </c>
      <c r="C19" s="8" t="s">
        <v>2</v>
      </c>
      <c r="D19" s="8" t="s">
        <v>61</v>
      </c>
      <c r="E19" s="7"/>
      <c r="F19" s="8">
        <v>13</v>
      </c>
      <c r="G19" s="7">
        <v>3</v>
      </c>
      <c r="H19" s="7" t="s">
        <v>4</v>
      </c>
      <c r="I19" s="8" t="s">
        <v>9</v>
      </c>
      <c r="J19" s="7"/>
      <c r="K19" s="9">
        <v>-60.3</v>
      </c>
      <c r="L19" s="7"/>
      <c r="M19" s="7"/>
      <c r="N19" s="9">
        <v>5</v>
      </c>
      <c r="O19" s="7"/>
      <c r="P19" s="7">
        <v>-84.951999999999998</v>
      </c>
      <c r="Q19" s="7">
        <v>242.13059999999999</v>
      </c>
      <c r="R19" s="7">
        <v>46.964399999999998</v>
      </c>
      <c r="S19" s="7">
        <v>1</v>
      </c>
      <c r="T19" s="7" t="s">
        <v>7</v>
      </c>
      <c r="U19" s="7" t="s">
        <v>7</v>
      </c>
      <c r="V19" s="7" t="s">
        <v>7</v>
      </c>
      <c r="W19" s="7" t="s">
        <v>7</v>
      </c>
      <c r="X19" s="7"/>
      <c r="Y19" s="7"/>
      <c r="Z19" s="7"/>
    </row>
    <row r="20" spans="1:26" s="27" customFormat="1" x14ac:dyDescent="0.2">
      <c r="A20" s="11">
        <v>236</v>
      </c>
      <c r="B20" s="7" t="s">
        <v>58</v>
      </c>
      <c r="C20" s="8" t="s">
        <v>2</v>
      </c>
      <c r="D20" s="8" t="s">
        <v>61</v>
      </c>
      <c r="E20" s="7"/>
      <c r="F20" s="8">
        <v>13</v>
      </c>
      <c r="G20" s="7">
        <v>4</v>
      </c>
      <c r="H20" s="7" t="s">
        <v>4</v>
      </c>
      <c r="I20" s="8" t="s">
        <v>9</v>
      </c>
      <c r="J20" s="7"/>
      <c r="K20" s="9">
        <v>-40.700000000000003</v>
      </c>
      <c r="L20" s="7"/>
      <c r="M20" s="7"/>
      <c r="N20" s="9">
        <v>7</v>
      </c>
      <c r="O20" s="7"/>
      <c r="P20" s="7">
        <v>-148.5882</v>
      </c>
      <c r="Q20" s="7">
        <v>239.46629999999999</v>
      </c>
      <c r="R20" s="7">
        <v>59.872</v>
      </c>
      <c r="S20" s="7">
        <v>1</v>
      </c>
      <c r="T20" s="7" t="s">
        <v>7</v>
      </c>
      <c r="U20" s="7" t="s">
        <v>7</v>
      </c>
      <c r="V20" s="7" t="s">
        <v>7</v>
      </c>
      <c r="W20" s="7" t="s">
        <v>7</v>
      </c>
      <c r="X20" s="7"/>
      <c r="Y20" s="7"/>
      <c r="Z20" s="7"/>
    </row>
    <row r="21" spans="1:26" s="27" customFormat="1" x14ac:dyDescent="0.2">
      <c r="A21" s="11">
        <v>237</v>
      </c>
      <c r="B21" s="7" t="s">
        <v>58</v>
      </c>
      <c r="C21" s="8" t="s">
        <v>2</v>
      </c>
      <c r="D21" s="8" t="s">
        <v>61</v>
      </c>
      <c r="E21" s="7"/>
      <c r="F21" s="8">
        <v>13</v>
      </c>
      <c r="G21" s="7">
        <v>5</v>
      </c>
      <c r="H21" s="7" t="s">
        <v>4</v>
      </c>
      <c r="I21" s="8" t="s">
        <v>9</v>
      </c>
      <c r="J21" s="7"/>
      <c r="K21" s="45">
        <v>-65.7</v>
      </c>
      <c r="L21" s="7"/>
      <c r="M21" s="7"/>
      <c r="N21" s="9">
        <v>10</v>
      </c>
      <c r="O21" s="7">
        <v>12</v>
      </c>
      <c r="P21" s="42">
        <v>-7.726</v>
      </c>
      <c r="Q21" s="42">
        <v>368.95319999999998</v>
      </c>
      <c r="R21" s="42">
        <v>42.839300000000001</v>
      </c>
      <c r="S21" s="7">
        <v>1</v>
      </c>
      <c r="T21" s="42">
        <v>300</v>
      </c>
      <c r="U21" s="7" t="s">
        <v>7</v>
      </c>
      <c r="V21" s="7" t="s">
        <v>7</v>
      </c>
      <c r="W21" s="7" t="s">
        <v>7</v>
      </c>
      <c r="X21" s="7"/>
      <c r="Y21" s="7"/>
      <c r="Z21" s="7"/>
    </row>
    <row r="22" spans="1:26" s="27" customFormat="1" x14ac:dyDescent="0.2">
      <c r="A22" s="11">
        <v>238</v>
      </c>
      <c r="B22" s="7" t="s">
        <v>58</v>
      </c>
      <c r="C22" s="8" t="s">
        <v>2</v>
      </c>
      <c r="D22" s="8" t="s">
        <v>61</v>
      </c>
      <c r="E22" s="7"/>
      <c r="F22" s="8">
        <v>13</v>
      </c>
      <c r="G22" s="7">
        <v>6</v>
      </c>
      <c r="H22" s="7" t="s">
        <v>4</v>
      </c>
      <c r="I22" s="8" t="s">
        <v>5</v>
      </c>
      <c r="J22" s="7"/>
      <c r="K22" s="9">
        <v>-56.5</v>
      </c>
      <c r="L22" s="7"/>
      <c r="M22" s="7"/>
      <c r="N22" s="9">
        <v>14</v>
      </c>
      <c r="O22" s="7"/>
      <c r="P22" s="7">
        <v>-77.478099999999998</v>
      </c>
      <c r="Q22" s="7">
        <v>316.4572</v>
      </c>
      <c r="R22" s="7">
        <v>60.268099999999997</v>
      </c>
      <c r="S22" s="7">
        <v>1</v>
      </c>
      <c r="T22" s="7" t="s">
        <v>7</v>
      </c>
      <c r="U22" s="7">
        <v>637</v>
      </c>
      <c r="V22" s="7">
        <v>299</v>
      </c>
      <c r="W22" s="7">
        <f>((V22-U22)/U22)*100</f>
        <v>-53.061224489795919</v>
      </c>
      <c r="X22" s="7"/>
      <c r="Y22" s="7">
        <f t="shared" ref="Y22" si="0">U22/300</f>
        <v>2.1233333333333335</v>
      </c>
      <c r="Z22" s="7">
        <f>V22/300</f>
        <v>0.9966666666666667</v>
      </c>
    </row>
    <row r="23" spans="1:26" s="27" customFormat="1" x14ac:dyDescent="0.2">
      <c r="A23" s="11">
        <v>239</v>
      </c>
      <c r="B23" s="7" t="s">
        <v>58</v>
      </c>
      <c r="C23" s="8" t="s">
        <v>2</v>
      </c>
      <c r="D23" s="8" t="s">
        <v>61</v>
      </c>
      <c r="E23" s="7"/>
      <c r="F23" s="8">
        <v>13</v>
      </c>
      <c r="G23" s="7">
        <v>7</v>
      </c>
      <c r="H23" s="7" t="s">
        <v>4</v>
      </c>
      <c r="I23" s="8" t="s">
        <v>9</v>
      </c>
      <c r="J23" s="7"/>
      <c r="K23" s="9">
        <v>-68.8</v>
      </c>
      <c r="L23" s="7"/>
      <c r="M23" s="7"/>
      <c r="N23" s="9">
        <v>17</v>
      </c>
      <c r="O23" s="7">
        <v>18</v>
      </c>
      <c r="P23" s="7">
        <v>-6.1744000000000003</v>
      </c>
      <c r="Q23" s="7">
        <v>252.72030000000001</v>
      </c>
      <c r="R23" s="7">
        <v>27.857299999999999</v>
      </c>
      <c r="S23" s="7">
        <v>1</v>
      </c>
      <c r="T23" s="7">
        <v>200</v>
      </c>
      <c r="U23" s="7" t="s">
        <v>7</v>
      </c>
      <c r="V23" s="7" t="s">
        <v>7</v>
      </c>
      <c r="W23" s="7" t="s">
        <v>7</v>
      </c>
      <c r="X23" s="7"/>
      <c r="Y23" s="7"/>
      <c r="Z23" s="7"/>
    </row>
    <row r="24" spans="1:26" s="27" customFormat="1" x14ac:dyDescent="0.2">
      <c r="A24" s="11">
        <v>242</v>
      </c>
      <c r="B24" s="7" t="s">
        <v>58</v>
      </c>
      <c r="C24" s="8" t="s">
        <v>2</v>
      </c>
      <c r="D24" s="8" t="s">
        <v>61</v>
      </c>
      <c r="E24" s="7"/>
      <c r="F24" s="8">
        <v>13</v>
      </c>
      <c r="G24" s="7">
        <v>2</v>
      </c>
      <c r="H24" s="7" t="s">
        <v>10</v>
      </c>
      <c r="I24" s="8" t="s">
        <v>5</v>
      </c>
      <c r="J24" s="7"/>
      <c r="K24" s="45">
        <v>-47</v>
      </c>
      <c r="L24" s="7"/>
      <c r="M24" s="7"/>
      <c r="N24" s="9">
        <v>23</v>
      </c>
      <c r="O24" s="7"/>
      <c r="P24" s="42">
        <v>-125.572</v>
      </c>
      <c r="Q24" s="42">
        <v>298.18389999999999</v>
      </c>
      <c r="R24" s="42">
        <v>40.446899999999999</v>
      </c>
      <c r="S24" s="7">
        <v>1</v>
      </c>
      <c r="T24" s="7" t="s">
        <v>7</v>
      </c>
      <c r="U24" s="7">
        <v>81</v>
      </c>
      <c r="V24" s="7">
        <v>107</v>
      </c>
      <c r="W24" s="7">
        <f>((V24-U24)/U24)*100</f>
        <v>32.098765432098766</v>
      </c>
      <c r="X24" s="7"/>
      <c r="Y24" s="7">
        <f t="shared" ref="Y24" si="1">U24/300</f>
        <v>0.27</v>
      </c>
      <c r="Z24" s="7">
        <f>V24/300</f>
        <v>0.35666666666666669</v>
      </c>
    </row>
    <row r="25" spans="1:26" s="27" customFormat="1" x14ac:dyDescent="0.2">
      <c r="A25" s="11">
        <v>243</v>
      </c>
      <c r="B25" s="7" t="s">
        <v>58</v>
      </c>
      <c r="C25" s="8" t="s">
        <v>2</v>
      </c>
      <c r="D25" s="8" t="s">
        <v>61</v>
      </c>
      <c r="E25" s="7"/>
      <c r="F25" s="8">
        <v>13</v>
      </c>
      <c r="G25" s="7">
        <v>3</v>
      </c>
      <c r="H25" s="7" t="s">
        <v>10</v>
      </c>
      <c r="I25" s="8" t="s">
        <v>9</v>
      </c>
      <c r="J25" s="7"/>
      <c r="K25" s="9">
        <v>-54.3</v>
      </c>
      <c r="L25" s="7"/>
      <c r="M25" s="7"/>
      <c r="N25" s="9">
        <v>25</v>
      </c>
      <c r="O25" s="7">
        <v>26</v>
      </c>
      <c r="P25" s="46">
        <v>-61.284999999999997</v>
      </c>
      <c r="Q25" s="46">
        <v>341.60539999999997</v>
      </c>
      <c r="R25" s="46">
        <v>43.523899999999998</v>
      </c>
      <c r="S25" s="7">
        <v>1</v>
      </c>
      <c r="T25" s="7" t="s">
        <v>12</v>
      </c>
      <c r="U25" s="7" t="s">
        <v>7</v>
      </c>
      <c r="V25" s="7" t="s">
        <v>7</v>
      </c>
      <c r="W25" s="7" t="s">
        <v>7</v>
      </c>
      <c r="X25" s="7"/>
      <c r="Y25" s="7"/>
      <c r="Z25" s="7"/>
    </row>
    <row r="26" spans="1:26" s="27" customFormat="1" x14ac:dyDescent="0.2">
      <c r="A26" s="11">
        <v>244</v>
      </c>
      <c r="B26" s="7" t="s">
        <v>58</v>
      </c>
      <c r="C26" s="8" t="s">
        <v>2</v>
      </c>
      <c r="D26" s="8" t="s">
        <v>61</v>
      </c>
      <c r="E26" s="7"/>
      <c r="F26" s="8">
        <v>13</v>
      </c>
      <c r="G26" s="7">
        <v>4</v>
      </c>
      <c r="H26" s="7" t="s">
        <v>10</v>
      </c>
      <c r="I26" s="8" t="s">
        <v>5</v>
      </c>
      <c r="J26" s="7"/>
      <c r="K26" s="45">
        <v>-59.8</v>
      </c>
      <c r="L26" s="7"/>
      <c r="M26" s="7"/>
      <c r="N26" s="9">
        <v>28</v>
      </c>
      <c r="O26" s="7">
        <v>29</v>
      </c>
      <c r="P26" s="42">
        <v>-131.16460000000001</v>
      </c>
      <c r="Q26" s="42">
        <v>121.3984</v>
      </c>
      <c r="R26" s="42">
        <v>26.8703</v>
      </c>
      <c r="S26" s="7">
        <v>1</v>
      </c>
      <c r="T26" s="42">
        <v>225</v>
      </c>
      <c r="U26" s="42">
        <v>87</v>
      </c>
      <c r="V26" s="42">
        <v>52</v>
      </c>
      <c r="W26" s="42">
        <f>((V26-U26)/U26)*100</f>
        <v>-40.229885057471265</v>
      </c>
      <c r="X26" s="7"/>
      <c r="Y26" s="7">
        <f t="shared" ref="Y26:Z27" si="2">U26/300</f>
        <v>0.28999999999999998</v>
      </c>
      <c r="Z26" s="7">
        <f t="shared" si="2"/>
        <v>0.17333333333333334</v>
      </c>
    </row>
    <row r="27" spans="1:26" s="27" customFormat="1" x14ac:dyDescent="0.2">
      <c r="A27" s="11">
        <v>245</v>
      </c>
      <c r="B27" s="7" t="s">
        <v>58</v>
      </c>
      <c r="C27" s="8" t="s">
        <v>2</v>
      </c>
      <c r="D27" s="8" t="s">
        <v>61</v>
      </c>
      <c r="E27" s="7"/>
      <c r="F27" s="8">
        <v>13</v>
      </c>
      <c r="G27" s="7">
        <v>5</v>
      </c>
      <c r="H27" s="7" t="s">
        <v>10</v>
      </c>
      <c r="I27" s="8" t="s">
        <v>5</v>
      </c>
      <c r="J27" s="7"/>
      <c r="K27" s="45">
        <v>-63.3</v>
      </c>
      <c r="L27" s="7"/>
      <c r="M27" s="7"/>
      <c r="N27" s="9">
        <v>30</v>
      </c>
      <c r="O27" s="7">
        <v>31</v>
      </c>
      <c r="P27" s="42">
        <v>-33.054699999999997</v>
      </c>
      <c r="Q27" s="42">
        <v>309.8005</v>
      </c>
      <c r="R27" s="42">
        <v>41.296599999999998</v>
      </c>
      <c r="S27" s="7">
        <v>1</v>
      </c>
      <c r="T27" s="42">
        <v>125</v>
      </c>
      <c r="U27" s="42">
        <v>66</v>
      </c>
      <c r="V27" s="42">
        <v>95</v>
      </c>
      <c r="W27" s="42">
        <f>((V27-U27)/U27)*100</f>
        <v>43.939393939393938</v>
      </c>
      <c r="X27" s="7"/>
      <c r="Y27" s="7">
        <f t="shared" si="2"/>
        <v>0.22</v>
      </c>
      <c r="Z27" s="7">
        <f t="shared" si="2"/>
        <v>0.31666666666666665</v>
      </c>
    </row>
    <row r="28" spans="1:26" s="27" customFormat="1" x14ac:dyDescent="0.2">
      <c r="A28" s="11">
        <v>246</v>
      </c>
      <c r="B28" s="7" t="s">
        <v>58</v>
      </c>
      <c r="C28" s="8" t="s">
        <v>2</v>
      </c>
      <c r="D28" s="8" t="s">
        <v>62</v>
      </c>
      <c r="E28" s="7"/>
      <c r="F28" s="8">
        <v>13</v>
      </c>
      <c r="G28" s="7">
        <v>1</v>
      </c>
      <c r="H28" s="7" t="s">
        <v>16</v>
      </c>
      <c r="I28" s="8" t="s">
        <v>9</v>
      </c>
      <c r="J28" s="7"/>
      <c r="K28" s="9">
        <v>-55</v>
      </c>
      <c r="L28" s="7"/>
      <c r="M28" s="7"/>
      <c r="N28" s="9">
        <v>1</v>
      </c>
      <c r="O28" s="7">
        <v>4</v>
      </c>
      <c r="P28" s="7">
        <v>-107.6964</v>
      </c>
      <c r="Q28" s="7">
        <v>183.20410000000001</v>
      </c>
      <c r="R28" s="7">
        <v>24.972200000000001</v>
      </c>
      <c r="S28" s="7">
        <v>1</v>
      </c>
      <c r="T28" s="42">
        <v>225</v>
      </c>
      <c r="U28" s="7" t="s">
        <v>7</v>
      </c>
      <c r="V28" s="7" t="s">
        <v>7</v>
      </c>
      <c r="W28" s="7" t="s">
        <v>7</v>
      </c>
      <c r="X28" s="7"/>
      <c r="Y28" s="7"/>
      <c r="Z28" s="7"/>
    </row>
    <row r="29" spans="1:26" s="27" customFormat="1" x14ac:dyDescent="0.2">
      <c r="A29" s="11">
        <v>247</v>
      </c>
      <c r="B29" s="7" t="s">
        <v>58</v>
      </c>
      <c r="C29" s="8" t="s">
        <v>2</v>
      </c>
      <c r="D29" s="8" t="s">
        <v>62</v>
      </c>
      <c r="E29" s="7"/>
      <c r="F29" s="8">
        <v>14</v>
      </c>
      <c r="G29" s="7">
        <v>2</v>
      </c>
      <c r="H29" s="7" t="s">
        <v>16</v>
      </c>
      <c r="I29" s="8" t="s">
        <v>5</v>
      </c>
      <c r="J29" s="7"/>
      <c r="K29" s="45">
        <v>-54.6</v>
      </c>
      <c r="L29" s="7"/>
      <c r="M29" s="7"/>
      <c r="N29" s="9">
        <v>5</v>
      </c>
      <c r="O29" s="7">
        <v>6</v>
      </c>
      <c r="P29" s="42">
        <v>-65.468800000000002</v>
      </c>
      <c r="Q29" s="42">
        <v>274.85410000000002</v>
      </c>
      <c r="R29" s="42">
        <v>26.279399999999999</v>
      </c>
      <c r="S29" s="7">
        <v>1</v>
      </c>
      <c r="T29" s="42">
        <v>175</v>
      </c>
      <c r="U29" s="42">
        <v>42</v>
      </c>
      <c r="V29" s="42">
        <v>72</v>
      </c>
      <c r="W29" s="42">
        <f>((V29-U29)/U29)*100</f>
        <v>71.428571428571431</v>
      </c>
      <c r="X29" s="7"/>
      <c r="Y29" s="7">
        <f t="shared" ref="Y29" si="3">U29/300</f>
        <v>0.14000000000000001</v>
      </c>
      <c r="Z29" s="7">
        <f>V29/300</f>
        <v>0.24</v>
      </c>
    </row>
    <row r="30" spans="1:26" s="27" customFormat="1" x14ac:dyDescent="0.2">
      <c r="A30" s="11">
        <v>248</v>
      </c>
      <c r="B30" s="7" t="s">
        <v>58</v>
      </c>
      <c r="C30" s="8" t="s">
        <v>2</v>
      </c>
      <c r="D30" s="8" t="s">
        <v>62</v>
      </c>
      <c r="E30" s="7"/>
      <c r="F30" s="8">
        <v>14</v>
      </c>
      <c r="G30" s="7">
        <v>3</v>
      </c>
      <c r="H30" s="7" t="s">
        <v>16</v>
      </c>
      <c r="I30" s="8" t="s">
        <v>9</v>
      </c>
      <c r="J30" s="7"/>
      <c r="K30" s="9">
        <v>-56.1</v>
      </c>
      <c r="L30" s="7"/>
      <c r="M30" s="7"/>
      <c r="N30" s="9">
        <v>7</v>
      </c>
      <c r="O30" s="7">
        <v>9</v>
      </c>
      <c r="P30" s="7">
        <v>-53.512300000000003</v>
      </c>
      <c r="Q30" s="7">
        <v>327.154</v>
      </c>
      <c r="R30" s="7">
        <v>35.395899999999997</v>
      </c>
      <c r="S30" s="7">
        <v>1</v>
      </c>
      <c r="T30" s="7">
        <v>25</v>
      </c>
      <c r="U30" s="7" t="s">
        <v>7</v>
      </c>
      <c r="V30" s="7" t="s">
        <v>7</v>
      </c>
      <c r="W30" s="7" t="s">
        <v>7</v>
      </c>
      <c r="X30" s="7"/>
      <c r="Y30" s="7"/>
      <c r="Z30" s="7"/>
    </row>
    <row r="31" spans="1:26" s="27" customFormat="1" x14ac:dyDescent="0.2">
      <c r="A31" s="11">
        <v>249</v>
      </c>
      <c r="B31" s="7" t="s">
        <v>58</v>
      </c>
      <c r="C31" s="8" t="s">
        <v>2</v>
      </c>
      <c r="D31" s="8" t="s">
        <v>62</v>
      </c>
      <c r="E31" s="7"/>
      <c r="F31" s="8">
        <v>14</v>
      </c>
      <c r="G31" s="7">
        <v>4</v>
      </c>
      <c r="H31" s="7" t="s">
        <v>16</v>
      </c>
      <c r="I31" s="8" t="s">
        <v>5</v>
      </c>
      <c r="J31" s="7"/>
      <c r="K31" s="45">
        <v>-55.6</v>
      </c>
      <c r="L31" s="7"/>
      <c r="M31" s="7"/>
      <c r="N31" s="9">
        <v>10</v>
      </c>
      <c r="O31" s="7">
        <v>11</v>
      </c>
      <c r="P31" s="42">
        <v>-30.217300000000002</v>
      </c>
      <c r="Q31" s="42">
        <v>889.9855</v>
      </c>
      <c r="R31" s="42">
        <v>40.142800000000001</v>
      </c>
      <c r="S31" s="7">
        <v>1</v>
      </c>
      <c r="T31" s="42">
        <v>75</v>
      </c>
      <c r="U31" s="42">
        <v>48</v>
      </c>
      <c r="V31" s="42">
        <v>422</v>
      </c>
      <c r="W31" s="42">
        <f>((V31-U31)/U31)*100</f>
        <v>779.16666666666674</v>
      </c>
      <c r="X31" s="7"/>
      <c r="Y31" s="7">
        <f t="shared" ref="Y31" si="4">U31/300</f>
        <v>0.16</v>
      </c>
      <c r="Z31" s="7">
        <f>V31/300</f>
        <v>1.4066666666666667</v>
      </c>
    </row>
    <row r="32" spans="1:26" s="27" customFormat="1" x14ac:dyDescent="0.2">
      <c r="A32" s="11">
        <v>250</v>
      </c>
      <c r="B32" s="7" t="s">
        <v>58</v>
      </c>
      <c r="C32" s="8" t="s">
        <v>2</v>
      </c>
      <c r="D32" s="8" t="s">
        <v>62</v>
      </c>
      <c r="E32" s="7"/>
      <c r="F32" s="8">
        <v>14</v>
      </c>
      <c r="G32" s="7">
        <v>5</v>
      </c>
      <c r="H32" s="7" t="s">
        <v>16</v>
      </c>
      <c r="I32" s="8" t="s">
        <v>9</v>
      </c>
      <c r="J32" s="7"/>
      <c r="K32" s="9">
        <v>-61.1</v>
      </c>
      <c r="L32" s="7"/>
      <c r="M32" s="7"/>
      <c r="N32" s="9">
        <v>12</v>
      </c>
      <c r="O32" s="7">
        <v>13</v>
      </c>
      <c r="P32" s="7">
        <v>-22.3995</v>
      </c>
      <c r="Q32" s="7">
        <v>485.2192</v>
      </c>
      <c r="R32" s="7">
        <v>24.098400000000002</v>
      </c>
      <c r="S32" s="7">
        <v>1</v>
      </c>
      <c r="T32" s="7">
        <v>175</v>
      </c>
      <c r="U32" s="7" t="s">
        <v>7</v>
      </c>
      <c r="V32" s="7" t="s">
        <v>7</v>
      </c>
      <c r="W32" s="7" t="s">
        <v>7</v>
      </c>
      <c r="X32" s="7"/>
      <c r="Y32" s="7"/>
      <c r="Z32" s="7"/>
    </row>
    <row r="33" spans="1:26" s="27" customFormat="1" x14ac:dyDescent="0.2">
      <c r="A33" s="11">
        <v>251</v>
      </c>
      <c r="B33" s="7" t="s">
        <v>58</v>
      </c>
      <c r="C33" s="8" t="s">
        <v>2</v>
      </c>
      <c r="D33" s="8" t="s">
        <v>62</v>
      </c>
      <c r="E33" s="7"/>
      <c r="F33" s="8">
        <v>14</v>
      </c>
      <c r="G33" s="7">
        <v>6</v>
      </c>
      <c r="H33" s="7" t="s">
        <v>16</v>
      </c>
      <c r="I33" s="8" t="s">
        <v>5</v>
      </c>
      <c r="J33" s="7"/>
      <c r="K33" s="45">
        <v>-55.4</v>
      </c>
      <c r="L33" s="7"/>
      <c r="M33" s="7"/>
      <c r="N33" s="9">
        <v>14</v>
      </c>
      <c r="O33" s="7">
        <v>16</v>
      </c>
      <c r="P33" s="42">
        <v>-77.478099999999998</v>
      </c>
      <c r="Q33" s="42">
        <v>316.4572</v>
      </c>
      <c r="R33" s="42">
        <v>60.268099999999997</v>
      </c>
      <c r="S33" s="7">
        <v>1</v>
      </c>
      <c r="T33" s="7" t="s">
        <v>12</v>
      </c>
      <c r="U33" s="42">
        <v>105</v>
      </c>
      <c r="V33" s="42">
        <v>568</v>
      </c>
      <c r="W33" s="42">
        <f>((V33-U33)/U33)*100</f>
        <v>440.95238095238096</v>
      </c>
      <c r="X33" s="7"/>
      <c r="Y33" s="7">
        <f t="shared" ref="Y33:Z34" si="5">U33/300</f>
        <v>0.35</v>
      </c>
      <c r="Z33" s="7">
        <f t="shared" si="5"/>
        <v>1.8933333333333333</v>
      </c>
    </row>
    <row r="34" spans="1:26" s="27" customFormat="1" ht="17" thickBot="1" x14ac:dyDescent="0.25">
      <c r="A34" s="11">
        <v>252</v>
      </c>
      <c r="B34" s="7" t="s">
        <v>58</v>
      </c>
      <c r="C34" s="8" t="s">
        <v>2</v>
      </c>
      <c r="D34" s="8" t="s">
        <v>62</v>
      </c>
      <c r="E34" s="7"/>
      <c r="F34" s="8">
        <v>14</v>
      </c>
      <c r="G34" s="7">
        <v>1</v>
      </c>
      <c r="H34" s="7" t="s">
        <v>63</v>
      </c>
      <c r="I34" s="7" t="s">
        <v>5</v>
      </c>
      <c r="J34" s="7"/>
      <c r="K34" s="52">
        <v>-25.5</v>
      </c>
      <c r="L34" s="46"/>
      <c r="M34" s="46"/>
      <c r="N34" s="52">
        <v>18</v>
      </c>
      <c r="O34" s="46">
        <v>19</v>
      </c>
      <c r="P34" s="46">
        <v>-78.476699999999994</v>
      </c>
      <c r="Q34" s="53">
        <v>331.04160000000002</v>
      </c>
      <c r="R34" s="46">
        <v>44.409100000000002</v>
      </c>
      <c r="S34" s="46">
        <v>1</v>
      </c>
      <c r="T34" s="46">
        <v>50</v>
      </c>
      <c r="U34" s="46">
        <v>195</v>
      </c>
      <c r="V34" s="46">
        <v>127</v>
      </c>
      <c r="W34" s="46">
        <f>((V34-U34)/U34)*100</f>
        <v>-34.871794871794869</v>
      </c>
      <c r="X34" s="7"/>
      <c r="Y34" s="7">
        <f t="shared" si="5"/>
        <v>0.65</v>
      </c>
      <c r="Z34" s="7">
        <f t="shared" si="5"/>
        <v>0.42333333333333334</v>
      </c>
    </row>
    <row r="35" spans="1:26" s="26" customFormat="1" x14ac:dyDescent="0.2">
      <c r="A35" s="1">
        <v>254</v>
      </c>
      <c r="B35" s="2" t="s">
        <v>64</v>
      </c>
      <c r="C35" s="3" t="s">
        <v>2</v>
      </c>
      <c r="D35" s="3" t="s">
        <v>65</v>
      </c>
      <c r="E35" s="2"/>
      <c r="F35" s="3">
        <v>13</v>
      </c>
      <c r="G35" s="2">
        <v>1</v>
      </c>
      <c r="H35" s="2" t="s">
        <v>63</v>
      </c>
      <c r="I35" s="3" t="s">
        <v>9</v>
      </c>
      <c r="J35" s="2"/>
      <c r="K35" s="44">
        <v>-61.1</v>
      </c>
      <c r="L35" s="2"/>
      <c r="M35" s="2"/>
      <c r="N35" s="4">
        <v>1</v>
      </c>
      <c r="O35" s="4">
        <v>2</v>
      </c>
      <c r="P35" s="41">
        <v>-26.979099999999999</v>
      </c>
      <c r="Q35" s="41">
        <v>404.4701</v>
      </c>
      <c r="R35" s="41">
        <v>23.117599999999999</v>
      </c>
      <c r="S35" s="2">
        <v>1</v>
      </c>
      <c r="T35" s="41">
        <v>0</v>
      </c>
      <c r="U35" s="2" t="s">
        <v>7</v>
      </c>
      <c r="V35" s="2" t="s">
        <v>7</v>
      </c>
      <c r="W35" s="2" t="s">
        <v>7</v>
      </c>
      <c r="X35" s="2">
        <v>1</v>
      </c>
      <c r="Y35" s="2"/>
      <c r="Z35" s="2"/>
    </row>
    <row r="36" spans="1:26" s="27" customFormat="1" x14ac:dyDescent="0.2">
      <c r="A36" s="11">
        <v>255</v>
      </c>
      <c r="B36" s="7" t="s">
        <v>64</v>
      </c>
      <c r="C36" s="8" t="s">
        <v>2</v>
      </c>
      <c r="D36" s="8" t="s">
        <v>65</v>
      </c>
      <c r="E36" s="7"/>
      <c r="F36" s="8">
        <v>13</v>
      </c>
      <c r="G36" s="7">
        <v>2</v>
      </c>
      <c r="H36" s="7" t="s">
        <v>63</v>
      </c>
      <c r="I36" s="8" t="s">
        <v>5</v>
      </c>
      <c r="J36" s="7"/>
      <c r="K36" s="45">
        <v>-50</v>
      </c>
      <c r="L36" s="7"/>
      <c r="M36" s="7"/>
      <c r="N36" s="9">
        <v>3</v>
      </c>
      <c r="O36" s="9">
        <v>6</v>
      </c>
      <c r="P36" s="42">
        <v>-86.833299999999994</v>
      </c>
      <c r="Q36" s="42">
        <v>366.95650000000001</v>
      </c>
      <c r="R36" s="42">
        <v>27.814699999999998</v>
      </c>
      <c r="S36" s="7">
        <v>1</v>
      </c>
      <c r="T36" s="42">
        <v>25</v>
      </c>
      <c r="U36" s="42">
        <v>8</v>
      </c>
      <c r="V36" s="55">
        <v>14310</v>
      </c>
      <c r="W36" s="55">
        <f t="shared" ref="W36:W37" si="6">((V36-U36)/U36)*100</f>
        <v>178775</v>
      </c>
      <c r="X36" s="7">
        <v>4</v>
      </c>
      <c r="Y36" s="7">
        <f t="shared" ref="Y36:Z37" si="7">U36/300</f>
        <v>2.6666666666666668E-2</v>
      </c>
      <c r="Z36" s="7">
        <f t="shared" si="7"/>
        <v>47.7</v>
      </c>
    </row>
    <row r="37" spans="1:26" s="27" customFormat="1" x14ac:dyDescent="0.2">
      <c r="A37" s="11">
        <v>256</v>
      </c>
      <c r="B37" s="7" t="s">
        <v>64</v>
      </c>
      <c r="C37" s="8" t="s">
        <v>2</v>
      </c>
      <c r="D37" s="8" t="s">
        <v>66</v>
      </c>
      <c r="E37" s="7"/>
      <c r="F37" s="8">
        <v>13</v>
      </c>
      <c r="G37" s="7">
        <v>1</v>
      </c>
      <c r="H37" s="7" t="s">
        <v>18</v>
      </c>
      <c r="I37" s="8" t="s">
        <v>5</v>
      </c>
      <c r="J37" s="7"/>
      <c r="K37" s="45">
        <v>-56.8</v>
      </c>
      <c r="L37" s="7"/>
      <c r="M37" s="7"/>
      <c r="N37" s="9">
        <v>1</v>
      </c>
      <c r="O37" s="9">
        <v>3</v>
      </c>
      <c r="P37" s="63">
        <v>-105.65260000000001</v>
      </c>
      <c r="Q37" s="63">
        <v>265.721</v>
      </c>
      <c r="R37" s="63">
        <v>36.258899999999997</v>
      </c>
      <c r="S37" s="7">
        <v>1</v>
      </c>
      <c r="T37" s="42">
        <v>350</v>
      </c>
      <c r="U37" s="42">
        <v>54</v>
      </c>
      <c r="V37" s="42">
        <v>296</v>
      </c>
      <c r="W37" s="42">
        <f t="shared" si="6"/>
        <v>448.14814814814821</v>
      </c>
      <c r="X37" s="7">
        <v>6</v>
      </c>
      <c r="Y37" s="7">
        <f t="shared" si="7"/>
        <v>0.18</v>
      </c>
      <c r="Z37" s="7">
        <f t="shared" si="7"/>
        <v>0.98666666666666669</v>
      </c>
    </row>
    <row r="38" spans="1:26" s="27" customFormat="1" x14ac:dyDescent="0.2">
      <c r="A38" s="11">
        <v>257</v>
      </c>
      <c r="B38" s="7" t="s">
        <v>64</v>
      </c>
      <c r="C38" s="8" t="s">
        <v>2</v>
      </c>
      <c r="D38" s="8" t="s">
        <v>66</v>
      </c>
      <c r="E38" s="7"/>
      <c r="F38" s="8">
        <v>13</v>
      </c>
      <c r="G38" s="7">
        <v>2</v>
      </c>
      <c r="H38" s="7" t="s">
        <v>18</v>
      </c>
      <c r="I38" s="8" t="s">
        <v>9</v>
      </c>
      <c r="J38" s="7"/>
      <c r="K38" s="9">
        <v>-57.1</v>
      </c>
      <c r="L38" s="7"/>
      <c r="M38" s="7"/>
      <c r="N38" s="9">
        <v>4</v>
      </c>
      <c r="O38" s="9">
        <v>7</v>
      </c>
      <c r="P38" s="7">
        <v>-141.8389</v>
      </c>
      <c r="Q38" s="7">
        <v>96.409000000000006</v>
      </c>
      <c r="R38" s="7">
        <v>30.049099999999999</v>
      </c>
      <c r="S38" s="7">
        <v>1</v>
      </c>
      <c r="T38" s="7">
        <v>0</v>
      </c>
      <c r="U38" s="7" t="s">
        <v>7</v>
      </c>
      <c r="V38" s="7" t="s">
        <v>7</v>
      </c>
      <c r="W38" s="7" t="s">
        <v>7</v>
      </c>
      <c r="X38" s="7">
        <v>2</v>
      </c>
      <c r="Y38" s="7"/>
      <c r="Z38" s="7"/>
    </row>
    <row r="39" spans="1:26" s="27" customFormat="1" x14ac:dyDescent="0.2">
      <c r="A39" s="11">
        <v>258</v>
      </c>
      <c r="B39" s="7" t="s">
        <v>64</v>
      </c>
      <c r="C39" s="8" t="s">
        <v>2</v>
      </c>
      <c r="D39" s="8" t="s">
        <v>66</v>
      </c>
      <c r="E39" s="7"/>
      <c r="F39" s="8">
        <v>13</v>
      </c>
      <c r="G39" s="7">
        <v>3</v>
      </c>
      <c r="H39" s="7" t="s">
        <v>18</v>
      </c>
      <c r="I39" s="8" t="s">
        <v>9</v>
      </c>
      <c r="J39" s="7"/>
      <c r="K39" s="9">
        <v>-62.1</v>
      </c>
      <c r="L39" s="7"/>
      <c r="M39" s="7"/>
      <c r="N39" s="9">
        <v>10</v>
      </c>
      <c r="O39" s="9">
        <v>11</v>
      </c>
      <c r="P39" s="7">
        <v>-21.6814</v>
      </c>
      <c r="Q39" s="7">
        <v>294.13499999999999</v>
      </c>
      <c r="R39" s="7">
        <v>14.749000000000001</v>
      </c>
      <c r="S39" s="7">
        <v>1</v>
      </c>
      <c r="T39" s="7" t="s">
        <v>12</v>
      </c>
      <c r="U39" s="7" t="s">
        <v>7</v>
      </c>
      <c r="V39" s="7" t="s">
        <v>7</v>
      </c>
      <c r="W39" s="7" t="s">
        <v>7</v>
      </c>
      <c r="X39" s="7"/>
      <c r="Y39" s="7"/>
      <c r="Z39" s="7"/>
    </row>
    <row r="40" spans="1:26" s="27" customFormat="1" x14ac:dyDescent="0.2">
      <c r="A40" s="11">
        <v>259</v>
      </c>
      <c r="B40" s="7" t="s">
        <v>64</v>
      </c>
      <c r="C40" s="8" t="s">
        <v>2</v>
      </c>
      <c r="D40" s="8" t="s">
        <v>67</v>
      </c>
      <c r="E40" s="7"/>
      <c r="F40" s="8">
        <v>13</v>
      </c>
      <c r="G40" s="7">
        <v>4</v>
      </c>
      <c r="H40" s="7" t="s">
        <v>18</v>
      </c>
      <c r="I40" s="8" t="s">
        <v>9</v>
      </c>
      <c r="J40" s="7"/>
      <c r="K40" s="9"/>
      <c r="L40" s="7"/>
      <c r="M40" s="7"/>
      <c r="N40" s="9">
        <v>1</v>
      </c>
      <c r="O40" s="7"/>
      <c r="P40" s="7" t="s">
        <v>7</v>
      </c>
      <c r="Q40" s="7" t="s">
        <v>7</v>
      </c>
      <c r="R40" s="7" t="s">
        <v>7</v>
      </c>
      <c r="S40" s="7">
        <v>1</v>
      </c>
      <c r="T40" s="7" t="s">
        <v>7</v>
      </c>
      <c r="U40" s="7" t="s">
        <v>7</v>
      </c>
      <c r="V40" s="7" t="s">
        <v>7</v>
      </c>
      <c r="W40" s="7" t="s">
        <v>7</v>
      </c>
      <c r="X40" s="7"/>
      <c r="Y40" s="7"/>
      <c r="Z40" s="7"/>
    </row>
    <row r="41" spans="1:26" s="27" customFormat="1" x14ac:dyDescent="0.2">
      <c r="A41" s="11">
        <v>260</v>
      </c>
      <c r="B41" s="7" t="s">
        <v>64</v>
      </c>
      <c r="C41" s="8" t="s">
        <v>2</v>
      </c>
      <c r="D41" s="8" t="s">
        <v>67</v>
      </c>
      <c r="E41" s="7"/>
      <c r="F41" s="8">
        <v>13</v>
      </c>
      <c r="G41" s="7">
        <v>5</v>
      </c>
      <c r="H41" s="7" t="s">
        <v>18</v>
      </c>
      <c r="I41" s="8" t="s">
        <v>5</v>
      </c>
      <c r="J41" s="7"/>
      <c r="K41" s="9">
        <v>-57.6</v>
      </c>
      <c r="L41" s="7"/>
      <c r="M41" s="7"/>
      <c r="N41" s="9">
        <v>2</v>
      </c>
      <c r="O41" s="7"/>
      <c r="P41" s="7" t="s">
        <v>7</v>
      </c>
      <c r="Q41" s="7" t="s">
        <v>7</v>
      </c>
      <c r="R41" s="7" t="s">
        <v>7</v>
      </c>
      <c r="S41" s="7">
        <v>1</v>
      </c>
      <c r="T41" s="7" t="s">
        <v>7</v>
      </c>
      <c r="U41" s="42">
        <v>5</v>
      </c>
      <c r="V41" s="42">
        <v>657</v>
      </c>
      <c r="W41" s="42">
        <f>((V41-U41)/U41)*100</f>
        <v>13040</v>
      </c>
      <c r="X41" s="7"/>
      <c r="Y41" s="7">
        <f t="shared" ref="Y41:Z41" si="8">U41/300</f>
        <v>1.6666666666666666E-2</v>
      </c>
      <c r="Z41" s="7">
        <f t="shared" si="8"/>
        <v>2.19</v>
      </c>
    </row>
    <row r="42" spans="1:26" s="27" customFormat="1" x14ac:dyDescent="0.2">
      <c r="A42" s="11">
        <v>261</v>
      </c>
      <c r="B42" s="7" t="s">
        <v>64</v>
      </c>
      <c r="C42" s="8" t="s">
        <v>2</v>
      </c>
      <c r="D42" s="8" t="s">
        <v>68</v>
      </c>
      <c r="E42" s="7"/>
      <c r="F42" s="8">
        <v>13</v>
      </c>
      <c r="G42" s="7">
        <v>1</v>
      </c>
      <c r="H42" s="7" t="s">
        <v>4</v>
      </c>
      <c r="I42" s="8" t="s">
        <v>9</v>
      </c>
      <c r="J42" s="7"/>
      <c r="K42" s="45">
        <v>-50.3</v>
      </c>
      <c r="L42" s="7"/>
      <c r="M42" s="7"/>
      <c r="N42" s="9">
        <v>1</v>
      </c>
      <c r="O42" s="7">
        <v>3</v>
      </c>
      <c r="P42" s="42">
        <v>-111.7611</v>
      </c>
      <c r="Q42" s="42">
        <v>167.9674</v>
      </c>
      <c r="R42" s="42">
        <v>17.497</v>
      </c>
      <c r="S42" s="7">
        <v>1</v>
      </c>
      <c r="T42" s="7">
        <v>200</v>
      </c>
      <c r="U42" s="7" t="s">
        <v>7</v>
      </c>
      <c r="V42" s="7" t="s">
        <v>7</v>
      </c>
      <c r="W42" s="7" t="s">
        <v>7</v>
      </c>
      <c r="X42" s="7">
        <v>2</v>
      </c>
      <c r="Y42" s="7"/>
      <c r="Z42" s="7"/>
    </row>
    <row r="43" spans="1:26" s="27" customFormat="1" x14ac:dyDescent="0.2">
      <c r="A43" s="11">
        <v>262</v>
      </c>
      <c r="B43" s="7" t="s">
        <v>64</v>
      </c>
      <c r="C43" s="8" t="s">
        <v>2</v>
      </c>
      <c r="D43" s="8" t="s">
        <v>69</v>
      </c>
      <c r="E43" s="7"/>
      <c r="F43" s="8">
        <v>13</v>
      </c>
      <c r="G43" s="7">
        <v>2</v>
      </c>
      <c r="H43" s="7" t="s">
        <v>4</v>
      </c>
      <c r="I43" s="8" t="s">
        <v>9</v>
      </c>
      <c r="J43" s="7"/>
      <c r="K43" s="7"/>
      <c r="L43" s="7"/>
      <c r="M43" s="7"/>
      <c r="N43" s="9">
        <v>1</v>
      </c>
      <c r="O43" s="7"/>
      <c r="P43" s="7">
        <v>-128.50479999999999</v>
      </c>
      <c r="Q43" s="7">
        <v>412.0575</v>
      </c>
      <c r="R43" s="7">
        <v>20.960899999999999</v>
      </c>
      <c r="S43" s="7">
        <v>1</v>
      </c>
      <c r="T43" s="7" t="s">
        <v>7</v>
      </c>
      <c r="U43" s="7" t="s">
        <v>7</v>
      </c>
      <c r="V43" s="7" t="s">
        <v>7</v>
      </c>
      <c r="W43" s="7" t="s">
        <v>7</v>
      </c>
      <c r="X43" s="7"/>
      <c r="Y43" s="7"/>
      <c r="Z43" s="7"/>
    </row>
    <row r="44" spans="1:26" s="27" customFormat="1" x14ac:dyDescent="0.2">
      <c r="A44" s="11">
        <v>263</v>
      </c>
      <c r="B44" s="7" t="s">
        <v>64</v>
      </c>
      <c r="C44" s="8" t="s">
        <v>2</v>
      </c>
      <c r="D44" s="8" t="s">
        <v>69</v>
      </c>
      <c r="E44" s="7"/>
      <c r="F44" s="8">
        <v>13</v>
      </c>
      <c r="G44" s="7">
        <v>3</v>
      </c>
      <c r="H44" s="7" t="s">
        <v>4</v>
      </c>
      <c r="I44" s="8" t="s">
        <v>9</v>
      </c>
      <c r="J44" s="7"/>
      <c r="K44" s="7">
        <v>-52.5</v>
      </c>
      <c r="L44" s="7"/>
      <c r="M44" s="7"/>
      <c r="N44" s="9">
        <v>2</v>
      </c>
      <c r="O44" s="7">
        <v>3</v>
      </c>
      <c r="P44" s="7">
        <v>-70.251800000000003</v>
      </c>
      <c r="Q44" s="7">
        <v>283.1327</v>
      </c>
      <c r="R44" s="7">
        <v>25.068300000000001</v>
      </c>
      <c r="S44" s="7">
        <v>1</v>
      </c>
      <c r="T44" s="7" t="s">
        <v>12</v>
      </c>
      <c r="U44" s="7" t="s">
        <v>7</v>
      </c>
      <c r="V44" s="7" t="s">
        <v>7</v>
      </c>
      <c r="W44" s="7" t="s">
        <v>7</v>
      </c>
      <c r="X44" s="7"/>
      <c r="Y44" s="7"/>
      <c r="Z44" s="7"/>
    </row>
    <row r="45" spans="1:26" s="27" customFormat="1" x14ac:dyDescent="0.2">
      <c r="A45" s="11">
        <v>264</v>
      </c>
      <c r="B45" s="7" t="s">
        <v>64</v>
      </c>
      <c r="C45" s="8" t="s">
        <v>2</v>
      </c>
      <c r="D45" s="8" t="s">
        <v>69</v>
      </c>
      <c r="E45" s="7"/>
      <c r="F45" s="8">
        <v>13</v>
      </c>
      <c r="G45" s="7">
        <v>4</v>
      </c>
      <c r="H45" s="7" t="s">
        <v>4</v>
      </c>
      <c r="I45" s="8" t="s">
        <v>5</v>
      </c>
      <c r="J45" s="7"/>
      <c r="K45" s="42">
        <v>-56.7</v>
      </c>
      <c r="L45" s="7"/>
      <c r="M45" s="7"/>
      <c r="N45" s="9">
        <v>5</v>
      </c>
      <c r="O45" s="7">
        <v>7</v>
      </c>
      <c r="P45" s="42">
        <v>-42.144100000000002</v>
      </c>
      <c r="Q45" s="42">
        <v>388.76400000000001</v>
      </c>
      <c r="R45" s="42">
        <v>36.664099999999998</v>
      </c>
      <c r="S45" s="7">
        <v>1</v>
      </c>
      <c r="T45" s="42">
        <v>25</v>
      </c>
      <c r="U45" s="42">
        <v>18</v>
      </c>
      <c r="V45" s="42">
        <v>11</v>
      </c>
      <c r="W45" s="42">
        <f>((V45-U45)/U45)*100</f>
        <v>-38.888888888888893</v>
      </c>
      <c r="X45" s="7">
        <v>5</v>
      </c>
      <c r="Y45" s="7">
        <f t="shared" ref="Y45:Z46" si="9">U45/300</f>
        <v>0.06</v>
      </c>
      <c r="Z45" s="7">
        <f t="shared" si="9"/>
        <v>3.6666666666666667E-2</v>
      </c>
    </row>
    <row r="46" spans="1:26" s="27" customFormat="1" x14ac:dyDescent="0.2">
      <c r="A46" s="11">
        <v>265</v>
      </c>
      <c r="B46" s="7" t="s">
        <v>64</v>
      </c>
      <c r="C46" s="8" t="s">
        <v>2</v>
      </c>
      <c r="D46" s="8" t="s">
        <v>70</v>
      </c>
      <c r="E46" s="7"/>
      <c r="F46" s="8">
        <v>15</v>
      </c>
      <c r="G46" s="7">
        <v>5</v>
      </c>
      <c r="H46" s="7" t="s">
        <v>4</v>
      </c>
      <c r="I46" s="8" t="s">
        <v>5</v>
      </c>
      <c r="J46" s="7"/>
      <c r="K46" s="42">
        <v>-60.8</v>
      </c>
      <c r="L46" s="7"/>
      <c r="M46" s="7"/>
      <c r="N46" s="9">
        <v>1</v>
      </c>
      <c r="O46" s="7">
        <v>2</v>
      </c>
      <c r="P46" s="42">
        <v>-38.360100000000003</v>
      </c>
      <c r="Q46" s="42">
        <v>303.7878</v>
      </c>
      <c r="R46" s="42">
        <v>36.595700000000001</v>
      </c>
      <c r="S46" s="7">
        <v>1</v>
      </c>
      <c r="T46" s="42">
        <v>100</v>
      </c>
      <c r="U46" s="42">
        <v>65</v>
      </c>
      <c r="V46" s="42">
        <v>537</v>
      </c>
      <c r="W46" s="42">
        <f>((V46-U46)/U46)*100</f>
        <v>726.15384615384619</v>
      </c>
      <c r="X46" s="7">
        <v>1</v>
      </c>
      <c r="Y46" s="7">
        <f t="shared" si="9"/>
        <v>0.21666666666666667</v>
      </c>
      <c r="Z46" s="7">
        <f t="shared" si="9"/>
        <v>1.79</v>
      </c>
    </row>
    <row r="47" spans="1:26" s="27" customFormat="1" x14ac:dyDescent="0.2">
      <c r="A47" s="11">
        <v>266</v>
      </c>
      <c r="B47" s="7" t="s">
        <v>64</v>
      </c>
      <c r="C47" s="8" t="s">
        <v>2</v>
      </c>
      <c r="D47" s="8" t="s">
        <v>70</v>
      </c>
      <c r="E47" s="7"/>
      <c r="F47" s="8">
        <v>15</v>
      </c>
      <c r="G47" s="7">
        <v>6</v>
      </c>
      <c r="H47" s="7" t="s">
        <v>4</v>
      </c>
      <c r="I47" s="8" t="s">
        <v>9</v>
      </c>
      <c r="J47" s="7"/>
      <c r="K47" s="7">
        <v>-51.3</v>
      </c>
      <c r="L47" s="7"/>
      <c r="M47" s="7"/>
      <c r="N47" s="9">
        <v>8</v>
      </c>
      <c r="O47" s="7">
        <v>10</v>
      </c>
      <c r="P47" s="7">
        <v>-58.611400000000003</v>
      </c>
      <c r="Q47" s="7">
        <v>330.81040000000002</v>
      </c>
      <c r="R47" s="7">
        <v>27.614699999999999</v>
      </c>
      <c r="S47" s="7">
        <v>1</v>
      </c>
      <c r="T47" s="7" t="s">
        <v>7</v>
      </c>
      <c r="U47" s="7" t="s">
        <v>7</v>
      </c>
      <c r="V47" s="7" t="s">
        <v>7</v>
      </c>
      <c r="W47" s="7" t="s">
        <v>7</v>
      </c>
      <c r="X47" s="7"/>
      <c r="Y47" s="7"/>
      <c r="Z47" s="7"/>
    </row>
    <row r="48" spans="1:26" s="27" customFormat="1" x14ac:dyDescent="0.2">
      <c r="A48" s="11">
        <v>267</v>
      </c>
      <c r="B48" s="7" t="s">
        <v>64</v>
      </c>
      <c r="C48" s="8" t="s">
        <v>2</v>
      </c>
      <c r="D48" s="8" t="s">
        <v>70</v>
      </c>
      <c r="E48" s="7"/>
      <c r="F48" s="8">
        <v>15</v>
      </c>
      <c r="G48" s="7">
        <v>7</v>
      </c>
      <c r="H48" s="7" t="s">
        <v>4</v>
      </c>
      <c r="I48" s="8" t="s">
        <v>5</v>
      </c>
      <c r="J48" s="7"/>
      <c r="K48" s="7">
        <v>-48.1</v>
      </c>
      <c r="L48" s="7"/>
      <c r="M48" s="7"/>
      <c r="N48" s="9">
        <v>11</v>
      </c>
      <c r="O48" s="7"/>
      <c r="P48" s="7">
        <v>-80.444699999999997</v>
      </c>
      <c r="Q48" s="7">
        <v>339.61770000000001</v>
      </c>
      <c r="R48" s="7">
        <v>28.0701</v>
      </c>
      <c r="S48" s="7">
        <v>1</v>
      </c>
      <c r="T48" s="7" t="s">
        <v>7</v>
      </c>
      <c r="U48" s="7">
        <v>223</v>
      </c>
      <c r="V48" s="7">
        <v>74</v>
      </c>
      <c r="W48" s="7">
        <f>((V48-U48)/U48)*100</f>
        <v>-66.816143497757849</v>
      </c>
      <c r="X48" s="7"/>
      <c r="Y48" s="7">
        <f t="shared" ref="Y48:Z50" si="10">U48/300</f>
        <v>0.74333333333333329</v>
      </c>
      <c r="Z48" s="7">
        <f t="shared" si="10"/>
        <v>0.24666666666666667</v>
      </c>
    </row>
    <row r="49" spans="1:26" s="27" customFormat="1" x14ac:dyDescent="0.2">
      <c r="A49" s="11">
        <v>268</v>
      </c>
      <c r="B49" s="7" t="s">
        <v>64</v>
      </c>
      <c r="C49" s="8" t="s">
        <v>2</v>
      </c>
      <c r="D49" s="8" t="s">
        <v>70</v>
      </c>
      <c r="E49" s="7"/>
      <c r="F49" s="8">
        <v>16</v>
      </c>
      <c r="G49" s="7">
        <v>1</v>
      </c>
      <c r="H49" s="7" t="s">
        <v>10</v>
      </c>
      <c r="I49" s="8" t="s">
        <v>5</v>
      </c>
      <c r="J49" s="7"/>
      <c r="K49" s="42">
        <v>-56.7</v>
      </c>
      <c r="L49" s="7"/>
      <c r="M49" s="7"/>
      <c r="N49" s="9">
        <v>12</v>
      </c>
      <c r="O49" s="7">
        <v>13</v>
      </c>
      <c r="P49" s="42">
        <v>-98.991699999999994</v>
      </c>
      <c r="Q49" s="42">
        <v>173.6302</v>
      </c>
      <c r="R49" s="42">
        <v>52.502699999999997</v>
      </c>
      <c r="S49" s="7">
        <v>1</v>
      </c>
      <c r="T49" s="45">
        <v>100</v>
      </c>
      <c r="U49" s="42">
        <v>5</v>
      </c>
      <c r="V49" s="42">
        <v>177</v>
      </c>
      <c r="W49" s="42">
        <f>((V49-U49)/U49)*100</f>
        <v>3440</v>
      </c>
      <c r="X49" s="7"/>
      <c r="Y49" s="7">
        <f t="shared" si="10"/>
        <v>1.6666666666666666E-2</v>
      </c>
      <c r="Z49" s="7">
        <f t="shared" si="10"/>
        <v>0.59</v>
      </c>
    </row>
    <row r="50" spans="1:26" s="27" customFormat="1" x14ac:dyDescent="0.2">
      <c r="A50" s="11">
        <v>270</v>
      </c>
      <c r="B50" s="7" t="s">
        <v>64</v>
      </c>
      <c r="C50" s="8" t="s">
        <v>2</v>
      </c>
      <c r="D50" s="8" t="s">
        <v>71</v>
      </c>
      <c r="E50" s="7"/>
      <c r="F50" s="8">
        <v>16</v>
      </c>
      <c r="G50" s="7">
        <v>3</v>
      </c>
      <c r="H50" s="7" t="s">
        <v>10</v>
      </c>
      <c r="I50" s="8" t="s">
        <v>5</v>
      </c>
      <c r="J50" s="7"/>
      <c r="K50" s="42">
        <v>-54.7</v>
      </c>
      <c r="L50" s="7"/>
      <c r="M50" s="7"/>
      <c r="N50" s="9">
        <v>4</v>
      </c>
      <c r="O50" s="7">
        <v>8</v>
      </c>
      <c r="P50" s="42">
        <v>-79.169600000000003</v>
      </c>
      <c r="Q50" s="42">
        <v>272.8227</v>
      </c>
      <c r="R50" s="42">
        <v>23.756900000000002</v>
      </c>
      <c r="S50" s="7">
        <v>1</v>
      </c>
      <c r="T50" s="42">
        <v>0</v>
      </c>
      <c r="U50" s="42">
        <v>84</v>
      </c>
      <c r="V50" s="42">
        <v>269</v>
      </c>
      <c r="W50" s="42">
        <f>((V50-U50)/U50)*100</f>
        <v>220.23809523809524</v>
      </c>
      <c r="X50" s="7">
        <v>6</v>
      </c>
      <c r="Y50" s="7">
        <f t="shared" si="10"/>
        <v>0.28000000000000003</v>
      </c>
      <c r="Z50" s="7">
        <f t="shared" si="10"/>
        <v>0.89666666666666661</v>
      </c>
    </row>
    <row r="51" spans="1:26" s="27" customFormat="1" x14ac:dyDescent="0.2">
      <c r="A51" s="11">
        <v>271</v>
      </c>
      <c r="B51" s="7" t="s">
        <v>64</v>
      </c>
      <c r="C51" s="8" t="s">
        <v>2</v>
      </c>
      <c r="D51" s="8" t="s">
        <v>71</v>
      </c>
      <c r="E51" s="7"/>
      <c r="F51" s="8">
        <v>16</v>
      </c>
      <c r="G51" s="7">
        <v>1</v>
      </c>
      <c r="H51" s="7" t="s">
        <v>72</v>
      </c>
      <c r="I51" s="8" t="s">
        <v>9</v>
      </c>
      <c r="J51" s="7"/>
      <c r="K51" s="42">
        <v>-59.4</v>
      </c>
      <c r="L51" s="7"/>
      <c r="M51" s="7"/>
      <c r="N51" s="9">
        <v>9</v>
      </c>
      <c r="O51" s="7">
        <v>12</v>
      </c>
      <c r="P51" s="42">
        <v>-36.616100000000003</v>
      </c>
      <c r="Q51" s="42">
        <v>596.50829999999996</v>
      </c>
      <c r="R51" s="42">
        <v>51.055</v>
      </c>
      <c r="S51" s="7">
        <v>1</v>
      </c>
      <c r="T51" s="42">
        <v>150</v>
      </c>
      <c r="U51" s="42" t="s">
        <v>7</v>
      </c>
      <c r="V51" s="42" t="s">
        <v>7</v>
      </c>
      <c r="W51" s="42" t="s">
        <v>7</v>
      </c>
      <c r="X51" s="7">
        <v>1</v>
      </c>
      <c r="Y51" s="7"/>
      <c r="Z51" s="7"/>
    </row>
    <row r="52" spans="1:26" s="27" customFormat="1" x14ac:dyDescent="0.2">
      <c r="A52" s="11">
        <v>272</v>
      </c>
      <c r="B52" s="7" t="s">
        <v>64</v>
      </c>
      <c r="C52" s="8" t="s">
        <v>2</v>
      </c>
      <c r="D52" s="8" t="s">
        <v>71</v>
      </c>
      <c r="E52" s="7"/>
      <c r="F52" s="8">
        <v>16</v>
      </c>
      <c r="G52" s="7">
        <v>2</v>
      </c>
      <c r="H52" s="7" t="s">
        <v>72</v>
      </c>
      <c r="I52" s="8" t="s">
        <v>5</v>
      </c>
      <c r="J52" s="7"/>
      <c r="K52" s="42">
        <v>-59.1</v>
      </c>
      <c r="L52" s="7"/>
      <c r="M52" s="7"/>
      <c r="N52" s="9">
        <v>14</v>
      </c>
      <c r="O52" s="7">
        <v>17</v>
      </c>
      <c r="P52" s="42">
        <v>-53.322099999999999</v>
      </c>
      <c r="Q52" s="42">
        <v>284.16340000000002</v>
      </c>
      <c r="R52" s="42">
        <v>44.869399999999999</v>
      </c>
      <c r="S52" s="7">
        <v>1</v>
      </c>
      <c r="T52" s="42">
        <v>150</v>
      </c>
      <c r="U52" s="42">
        <v>151</v>
      </c>
      <c r="V52" s="42">
        <v>165</v>
      </c>
      <c r="W52" s="42">
        <f>((V52-U52)/U52)*100</f>
        <v>9.2715231788079464</v>
      </c>
      <c r="X52" s="7">
        <v>7</v>
      </c>
      <c r="Y52" s="7">
        <f t="shared" ref="Y52:Z52" si="11">U52/300</f>
        <v>0.5033333333333333</v>
      </c>
      <c r="Z52" s="7">
        <f t="shared" si="11"/>
        <v>0.55000000000000004</v>
      </c>
    </row>
    <row r="53" spans="1:26" s="27" customFormat="1" x14ac:dyDescent="0.2">
      <c r="A53" s="11">
        <v>273</v>
      </c>
      <c r="B53" s="7" t="s">
        <v>64</v>
      </c>
      <c r="C53" s="8" t="s">
        <v>2</v>
      </c>
      <c r="D53" s="8" t="s">
        <v>71</v>
      </c>
      <c r="E53" s="7"/>
      <c r="F53" s="8">
        <v>16</v>
      </c>
      <c r="G53" s="7">
        <v>3</v>
      </c>
      <c r="H53" s="7" t="s">
        <v>72</v>
      </c>
      <c r="I53" s="8" t="s">
        <v>9</v>
      </c>
      <c r="J53" s="7"/>
      <c r="K53" s="7">
        <v>-41</v>
      </c>
      <c r="L53" s="7"/>
      <c r="M53" s="7"/>
      <c r="N53" s="9">
        <v>18</v>
      </c>
      <c r="O53" s="7">
        <v>19</v>
      </c>
      <c r="P53" s="7">
        <v>-146.959</v>
      </c>
      <c r="Q53" s="7">
        <v>282.29340000000002</v>
      </c>
      <c r="R53" s="7">
        <v>17.352</v>
      </c>
      <c r="S53" s="7">
        <v>1</v>
      </c>
      <c r="T53" s="42" t="s">
        <v>7</v>
      </c>
      <c r="U53" s="42" t="s">
        <v>7</v>
      </c>
      <c r="V53" s="42" t="s">
        <v>7</v>
      </c>
      <c r="W53" s="42" t="s">
        <v>7</v>
      </c>
      <c r="X53" s="7"/>
      <c r="Y53" s="7"/>
      <c r="Z53" s="7"/>
    </row>
    <row r="54" spans="1:26" s="27" customFormat="1" x14ac:dyDescent="0.2">
      <c r="A54" s="11">
        <v>274</v>
      </c>
      <c r="B54" s="7" t="s">
        <v>64</v>
      </c>
      <c r="C54" s="8" t="s">
        <v>2</v>
      </c>
      <c r="D54" s="8" t="s">
        <v>71</v>
      </c>
      <c r="E54" s="7"/>
      <c r="F54" s="8">
        <v>16</v>
      </c>
      <c r="G54" s="7">
        <v>4</v>
      </c>
      <c r="H54" s="7" t="s">
        <v>72</v>
      </c>
      <c r="I54" s="8" t="s">
        <v>5</v>
      </c>
      <c r="J54" s="7"/>
      <c r="K54" s="42">
        <v>-52.4</v>
      </c>
      <c r="L54" s="7"/>
      <c r="M54" s="7"/>
      <c r="N54" s="9">
        <v>22</v>
      </c>
      <c r="O54" s="7">
        <v>23</v>
      </c>
      <c r="P54" s="42">
        <v>-95.816699999999997</v>
      </c>
      <c r="Q54" s="42">
        <v>162.76650000000001</v>
      </c>
      <c r="R54" s="42">
        <v>14.9727</v>
      </c>
      <c r="S54" s="7">
        <v>1</v>
      </c>
      <c r="T54" s="42">
        <v>150</v>
      </c>
      <c r="U54" s="42" t="s">
        <v>7</v>
      </c>
      <c r="V54" s="42" t="s">
        <v>7</v>
      </c>
      <c r="W54" s="42" t="s">
        <v>7</v>
      </c>
      <c r="X54" s="7">
        <v>10</v>
      </c>
      <c r="Y54" s="7"/>
      <c r="Z54" s="7"/>
    </row>
    <row r="55" spans="1:26" s="27" customFormat="1" ht="17" customHeight="1" thickBot="1" x14ac:dyDescent="0.25">
      <c r="A55" s="11">
        <v>275</v>
      </c>
      <c r="B55" s="7" t="s">
        <v>64</v>
      </c>
      <c r="C55" s="8" t="s">
        <v>2</v>
      </c>
      <c r="D55" s="8" t="s">
        <v>71</v>
      </c>
      <c r="E55" s="7"/>
      <c r="F55" s="8">
        <v>16</v>
      </c>
      <c r="G55" s="7">
        <v>5</v>
      </c>
      <c r="H55" s="7" t="s">
        <v>72</v>
      </c>
      <c r="I55" s="8" t="s">
        <v>5</v>
      </c>
      <c r="J55" s="7"/>
      <c r="K55" s="7">
        <v>-60.3</v>
      </c>
      <c r="L55" s="7"/>
      <c r="M55" s="7"/>
      <c r="N55" s="9">
        <v>26</v>
      </c>
      <c r="O55" s="7"/>
      <c r="P55" s="7">
        <v>-14.524699999999999</v>
      </c>
      <c r="Q55" s="7">
        <v>196.00739999999999</v>
      </c>
      <c r="R55" s="7">
        <v>52.038800000000002</v>
      </c>
      <c r="S55" s="7">
        <v>1</v>
      </c>
      <c r="T55" s="7" t="s">
        <v>7</v>
      </c>
      <c r="U55" s="42">
        <v>15</v>
      </c>
      <c r="V55" s="42">
        <v>22</v>
      </c>
      <c r="W55" s="42">
        <f>((V55-U55)/U55)*100</f>
        <v>46.666666666666664</v>
      </c>
      <c r="X55" s="7"/>
      <c r="Y55" s="7">
        <f t="shared" ref="Y55:Z70" si="12">U55/300</f>
        <v>0.05</v>
      </c>
      <c r="Z55" s="7">
        <f t="shared" si="12"/>
        <v>7.3333333333333334E-2</v>
      </c>
    </row>
    <row r="56" spans="1:26" s="26" customFormat="1" x14ac:dyDescent="0.2">
      <c r="A56" s="1">
        <v>304</v>
      </c>
      <c r="B56" s="2" t="s">
        <v>73</v>
      </c>
      <c r="C56" s="2" t="s">
        <v>2</v>
      </c>
      <c r="D56" s="80" t="s">
        <v>74</v>
      </c>
      <c r="E56" s="2"/>
      <c r="F56" s="2">
        <v>13</v>
      </c>
      <c r="G56" s="2">
        <v>1</v>
      </c>
      <c r="H56" s="2" t="s">
        <v>75</v>
      </c>
      <c r="I56" s="2" t="s">
        <v>9</v>
      </c>
      <c r="J56" s="2"/>
      <c r="K56" s="2">
        <v>-58.5</v>
      </c>
      <c r="L56" s="2"/>
      <c r="M56" s="2"/>
      <c r="N56" s="2">
        <v>1</v>
      </c>
      <c r="O56" s="2">
        <v>4</v>
      </c>
      <c r="P56" s="2">
        <v>-22.936800000000002</v>
      </c>
      <c r="Q56" s="2">
        <v>533.17589999999996</v>
      </c>
      <c r="R56" s="2">
        <v>27.4818</v>
      </c>
      <c r="S56" s="2">
        <v>1</v>
      </c>
      <c r="T56" s="2">
        <v>100</v>
      </c>
      <c r="U56" s="2" t="s">
        <v>7</v>
      </c>
      <c r="V56" s="2" t="s">
        <v>7</v>
      </c>
      <c r="W56" s="41" t="e">
        <f t="shared" ref="W56:W73" si="13">((V56-U56)/U56)*100</f>
        <v>#VALUE!</v>
      </c>
      <c r="Y56" s="2" t="e">
        <f t="shared" si="12"/>
        <v>#VALUE!</v>
      </c>
    </row>
    <row r="57" spans="1:26" s="27" customFormat="1" x14ac:dyDescent="0.2">
      <c r="A57" s="11">
        <v>305</v>
      </c>
      <c r="B57" s="7" t="s">
        <v>73</v>
      </c>
      <c r="C57" s="7" t="s">
        <v>59</v>
      </c>
      <c r="D57" s="7" t="s">
        <v>74</v>
      </c>
      <c r="E57" s="7"/>
      <c r="F57" s="7">
        <v>13</v>
      </c>
      <c r="G57" s="7">
        <v>2</v>
      </c>
      <c r="H57" s="7" t="s">
        <v>75</v>
      </c>
      <c r="I57" s="7" t="s">
        <v>9</v>
      </c>
      <c r="J57" s="7"/>
      <c r="K57" s="7">
        <v>-51.6</v>
      </c>
      <c r="L57" s="7"/>
      <c r="M57" s="7"/>
      <c r="N57" s="7">
        <v>5</v>
      </c>
      <c r="O57" s="7">
        <v>6</v>
      </c>
      <c r="P57" s="7">
        <v>-19.637799999999999</v>
      </c>
      <c r="Q57" s="7">
        <v>747.00379999999996</v>
      </c>
      <c r="R57" s="7">
        <v>43.048900000000003</v>
      </c>
      <c r="S57" s="7">
        <v>1</v>
      </c>
      <c r="T57" s="7">
        <v>0</v>
      </c>
      <c r="U57" s="7" t="s">
        <v>7</v>
      </c>
      <c r="V57" s="7" t="s">
        <v>7</v>
      </c>
      <c r="W57" s="42" t="e">
        <f t="shared" si="13"/>
        <v>#VALUE!</v>
      </c>
      <c r="Y57" s="7" t="e">
        <f t="shared" si="12"/>
        <v>#VALUE!</v>
      </c>
    </row>
    <row r="58" spans="1:26" s="27" customFormat="1" x14ac:dyDescent="0.2">
      <c r="A58" s="11">
        <v>306</v>
      </c>
      <c r="B58" s="7" t="s">
        <v>73</v>
      </c>
      <c r="C58" s="7" t="s">
        <v>59</v>
      </c>
      <c r="D58" s="7" t="s">
        <v>74</v>
      </c>
      <c r="E58" s="7"/>
      <c r="F58" s="7">
        <v>13</v>
      </c>
      <c r="G58" s="7">
        <v>3</v>
      </c>
      <c r="H58" s="7" t="s">
        <v>75</v>
      </c>
      <c r="I58" s="7" t="s">
        <v>5</v>
      </c>
      <c r="J58" s="7"/>
      <c r="K58" s="42">
        <v>-59.6</v>
      </c>
      <c r="L58" s="7"/>
      <c r="M58" s="7"/>
      <c r="N58" s="7">
        <v>9</v>
      </c>
      <c r="O58" s="7">
        <v>10</v>
      </c>
      <c r="P58" s="42">
        <v>-49.808500000000002</v>
      </c>
      <c r="Q58" s="42">
        <v>261.8655</v>
      </c>
      <c r="R58" s="42">
        <v>31.0077</v>
      </c>
      <c r="S58" s="7">
        <v>1</v>
      </c>
      <c r="T58" s="7">
        <v>100</v>
      </c>
      <c r="U58" s="7">
        <v>4</v>
      </c>
      <c r="V58" s="7">
        <v>39</v>
      </c>
      <c r="W58" s="42">
        <f t="shared" si="13"/>
        <v>875</v>
      </c>
      <c r="Y58" s="7">
        <f t="shared" si="12"/>
        <v>1.3333333333333334E-2</v>
      </c>
    </row>
    <row r="59" spans="1:26" s="27" customFormat="1" x14ac:dyDescent="0.2">
      <c r="A59" s="11">
        <v>307</v>
      </c>
      <c r="B59" s="7" t="s">
        <v>73</v>
      </c>
      <c r="C59" s="7" t="s">
        <v>59</v>
      </c>
      <c r="D59" s="7" t="s">
        <v>74</v>
      </c>
      <c r="E59" s="7"/>
      <c r="F59" s="7">
        <v>13</v>
      </c>
      <c r="G59" s="7">
        <v>4</v>
      </c>
      <c r="H59" s="7" t="s">
        <v>75</v>
      </c>
      <c r="I59" s="7" t="s">
        <v>5</v>
      </c>
      <c r="J59" s="7"/>
      <c r="K59" s="42">
        <v>-56.7</v>
      </c>
      <c r="L59" s="7"/>
      <c r="M59" s="7"/>
      <c r="N59" s="7">
        <v>11</v>
      </c>
      <c r="O59" s="7">
        <v>12</v>
      </c>
      <c r="P59" s="42">
        <v>-62.081600000000002</v>
      </c>
      <c r="Q59" s="42">
        <v>190.56049999999999</v>
      </c>
      <c r="R59" s="42">
        <v>19.4941</v>
      </c>
      <c r="S59" s="7">
        <v>1</v>
      </c>
      <c r="T59" s="7">
        <v>125</v>
      </c>
      <c r="U59" s="7">
        <v>209</v>
      </c>
      <c r="V59" s="7">
        <v>620</v>
      </c>
      <c r="W59" s="42">
        <f t="shared" si="13"/>
        <v>196.65071770334927</v>
      </c>
      <c r="Y59" s="7">
        <f t="shared" si="12"/>
        <v>0.69666666666666666</v>
      </c>
    </row>
    <row r="60" spans="1:26" s="27" customFormat="1" x14ac:dyDescent="0.2">
      <c r="A60" s="11">
        <v>308</v>
      </c>
      <c r="B60" s="7" t="s">
        <v>73</v>
      </c>
      <c r="C60" s="7" t="s">
        <v>59</v>
      </c>
      <c r="D60" s="7" t="s">
        <v>74</v>
      </c>
      <c r="E60" s="7"/>
      <c r="F60" s="7">
        <v>13</v>
      </c>
      <c r="G60" s="7">
        <v>5</v>
      </c>
      <c r="H60" s="7" t="s">
        <v>75</v>
      </c>
      <c r="I60" s="7" t="s">
        <v>5</v>
      </c>
      <c r="J60" s="7"/>
      <c r="K60" s="42">
        <v>-50.5</v>
      </c>
      <c r="L60" s="7"/>
      <c r="M60" s="7"/>
      <c r="N60" s="7">
        <v>13</v>
      </c>
      <c r="O60" s="7">
        <v>15</v>
      </c>
      <c r="P60" s="42">
        <v>-55.490600000000001</v>
      </c>
      <c r="Q60" s="42">
        <v>393.65710000000001</v>
      </c>
      <c r="R60" s="42">
        <v>19.286999999999999</v>
      </c>
      <c r="S60" s="7">
        <v>1</v>
      </c>
      <c r="T60" s="7">
        <v>50</v>
      </c>
      <c r="U60" s="7">
        <v>586</v>
      </c>
      <c r="V60" s="7">
        <v>410</v>
      </c>
      <c r="W60" s="42">
        <f t="shared" si="13"/>
        <v>-30.034129692832767</v>
      </c>
      <c r="Y60" s="7">
        <f t="shared" si="12"/>
        <v>1.9533333333333334</v>
      </c>
    </row>
    <row r="61" spans="1:26" s="27" customFormat="1" x14ac:dyDescent="0.2">
      <c r="A61" s="11">
        <v>309</v>
      </c>
      <c r="B61" s="7" t="s">
        <v>73</v>
      </c>
      <c r="C61" s="7" t="s">
        <v>59</v>
      </c>
      <c r="D61" s="7" t="s">
        <v>76</v>
      </c>
      <c r="E61" s="7"/>
      <c r="F61" s="7">
        <v>13</v>
      </c>
      <c r="G61" s="7">
        <v>1</v>
      </c>
      <c r="H61" s="7" t="s">
        <v>77</v>
      </c>
      <c r="I61" s="7" t="s">
        <v>9</v>
      </c>
      <c r="J61" s="7"/>
      <c r="K61" s="7">
        <v>-59</v>
      </c>
      <c r="L61" s="7"/>
      <c r="M61" s="7"/>
      <c r="N61" s="7">
        <v>1</v>
      </c>
      <c r="O61" s="7">
        <v>3</v>
      </c>
      <c r="P61" s="7">
        <v>-86.389099999999999</v>
      </c>
      <c r="Q61" s="7">
        <v>152.786</v>
      </c>
      <c r="R61" s="7">
        <v>19.5609</v>
      </c>
      <c r="S61" s="7">
        <v>1</v>
      </c>
      <c r="T61" s="7">
        <v>100</v>
      </c>
      <c r="U61" s="7" t="s">
        <v>7</v>
      </c>
      <c r="V61" s="7" t="s">
        <v>7</v>
      </c>
      <c r="W61" s="42" t="e">
        <f t="shared" si="13"/>
        <v>#VALUE!</v>
      </c>
      <c r="Y61" s="7" t="e">
        <f t="shared" si="12"/>
        <v>#VALUE!</v>
      </c>
    </row>
    <row r="62" spans="1:26" s="27" customFormat="1" x14ac:dyDescent="0.2">
      <c r="A62" s="11">
        <v>310</v>
      </c>
      <c r="B62" s="7" t="s">
        <v>73</v>
      </c>
      <c r="C62" s="7" t="s">
        <v>59</v>
      </c>
      <c r="D62" s="7" t="s">
        <v>76</v>
      </c>
      <c r="E62" s="7"/>
      <c r="F62" s="7">
        <v>13</v>
      </c>
      <c r="G62" s="7">
        <v>2</v>
      </c>
      <c r="H62" s="7" t="s">
        <v>77</v>
      </c>
      <c r="I62" s="7" t="s">
        <v>5</v>
      </c>
      <c r="J62" s="7"/>
      <c r="K62" s="42">
        <v>-53</v>
      </c>
      <c r="L62" s="7"/>
      <c r="M62" s="7"/>
      <c r="N62" s="7">
        <v>5</v>
      </c>
      <c r="O62" s="7">
        <v>7</v>
      </c>
      <c r="P62" s="42">
        <v>-76.636600000000001</v>
      </c>
      <c r="Q62" s="42">
        <v>157.0624</v>
      </c>
      <c r="R62" s="42">
        <v>21.841999999999999</v>
      </c>
      <c r="S62" s="7">
        <v>1</v>
      </c>
      <c r="T62" s="42">
        <v>25</v>
      </c>
      <c r="U62" s="42">
        <v>256</v>
      </c>
      <c r="V62" s="42">
        <v>738</v>
      </c>
      <c r="W62" s="42">
        <f t="shared" si="13"/>
        <v>188.28125</v>
      </c>
      <c r="Y62" s="7">
        <f t="shared" si="12"/>
        <v>0.85333333333333339</v>
      </c>
    </row>
    <row r="63" spans="1:26" s="27" customFormat="1" x14ac:dyDescent="0.2">
      <c r="A63" s="11">
        <v>311</v>
      </c>
      <c r="B63" s="7" t="s">
        <v>73</v>
      </c>
      <c r="C63" s="7" t="s">
        <v>59</v>
      </c>
      <c r="D63" s="7" t="s">
        <v>76</v>
      </c>
      <c r="E63" s="7"/>
      <c r="F63" s="7">
        <v>14</v>
      </c>
      <c r="G63" s="7">
        <v>3</v>
      </c>
      <c r="H63" s="7" t="s">
        <v>77</v>
      </c>
      <c r="I63" s="7" t="s">
        <v>5</v>
      </c>
      <c r="J63" s="7"/>
      <c r="K63" s="42">
        <v>-50.3</v>
      </c>
      <c r="L63" s="7"/>
      <c r="M63" s="7"/>
      <c r="N63" s="7">
        <v>9</v>
      </c>
      <c r="O63" s="7">
        <v>11</v>
      </c>
      <c r="P63" s="42">
        <v>-76.454599999999999</v>
      </c>
      <c r="Q63" s="42">
        <v>176.81450000000001</v>
      </c>
      <c r="R63" s="42">
        <v>61.8322</v>
      </c>
      <c r="S63" s="7">
        <v>1</v>
      </c>
      <c r="T63" s="42">
        <v>75</v>
      </c>
      <c r="U63" s="42">
        <v>437</v>
      </c>
      <c r="V63" s="42">
        <v>210</v>
      </c>
      <c r="W63" s="42">
        <f t="shared" si="13"/>
        <v>-51.945080091533178</v>
      </c>
      <c r="Y63" s="7">
        <f t="shared" si="12"/>
        <v>1.4566666666666668</v>
      </c>
    </row>
    <row r="64" spans="1:26" s="27" customFormat="1" x14ac:dyDescent="0.2">
      <c r="A64" s="11">
        <v>312</v>
      </c>
      <c r="B64" s="7" t="s">
        <v>73</v>
      </c>
      <c r="C64" s="7" t="s">
        <v>59</v>
      </c>
      <c r="D64" s="7" t="s">
        <v>76</v>
      </c>
      <c r="E64" s="7"/>
      <c r="F64" s="7">
        <v>14</v>
      </c>
      <c r="G64" s="7">
        <v>4</v>
      </c>
      <c r="H64" s="7" t="s">
        <v>77</v>
      </c>
      <c r="I64" s="7" t="s">
        <v>5</v>
      </c>
      <c r="J64" s="7"/>
      <c r="K64" s="42">
        <v>-52.3</v>
      </c>
      <c r="L64" s="7"/>
      <c r="M64" s="7"/>
      <c r="N64" s="7">
        <v>13</v>
      </c>
      <c r="O64" s="7">
        <v>15</v>
      </c>
      <c r="P64" s="42">
        <v>-47.9407</v>
      </c>
      <c r="Q64" s="42">
        <v>623.59190000000001</v>
      </c>
      <c r="R64" s="42">
        <v>31.433299999999999</v>
      </c>
      <c r="S64" s="7">
        <v>1</v>
      </c>
      <c r="T64" s="42">
        <v>125</v>
      </c>
      <c r="U64" s="42">
        <v>396</v>
      </c>
      <c r="V64" s="42">
        <v>909</v>
      </c>
      <c r="W64" s="42">
        <f t="shared" si="13"/>
        <v>129.54545454545453</v>
      </c>
      <c r="Y64" s="7">
        <f t="shared" si="12"/>
        <v>1.32</v>
      </c>
    </row>
    <row r="65" spans="1:25" s="27" customFormat="1" x14ac:dyDescent="0.2">
      <c r="A65" s="11">
        <v>313</v>
      </c>
      <c r="B65" s="7" t="s">
        <v>73</v>
      </c>
      <c r="C65" s="7" t="s">
        <v>59</v>
      </c>
      <c r="D65" s="7" t="s">
        <v>76</v>
      </c>
      <c r="E65" s="7"/>
      <c r="F65" s="7">
        <v>14</v>
      </c>
      <c r="G65" s="7">
        <v>1</v>
      </c>
      <c r="H65" s="7" t="s">
        <v>78</v>
      </c>
      <c r="I65" s="7" t="s">
        <v>5</v>
      </c>
      <c r="J65" s="7"/>
      <c r="K65" s="42">
        <v>-60.4</v>
      </c>
      <c r="L65" s="7"/>
      <c r="M65" s="7"/>
      <c r="N65" s="7">
        <v>17</v>
      </c>
      <c r="O65" s="7">
        <v>18</v>
      </c>
      <c r="P65" s="42">
        <v>-40.078099999999999</v>
      </c>
      <c r="Q65" s="42">
        <v>457.54969999999997</v>
      </c>
      <c r="R65" s="42">
        <v>2.9742999999999999</v>
      </c>
      <c r="S65" s="7">
        <v>1</v>
      </c>
      <c r="T65" s="42">
        <v>75</v>
      </c>
      <c r="U65" s="42">
        <v>99</v>
      </c>
      <c r="V65" s="42">
        <v>619</v>
      </c>
      <c r="W65" s="42">
        <f t="shared" si="13"/>
        <v>525.25252525252529</v>
      </c>
      <c r="Y65" s="7">
        <f t="shared" si="12"/>
        <v>0.33</v>
      </c>
    </row>
    <row r="66" spans="1:25" s="27" customFormat="1" x14ac:dyDescent="0.2">
      <c r="A66" s="11">
        <v>314</v>
      </c>
      <c r="B66" s="7" t="s">
        <v>73</v>
      </c>
      <c r="C66" s="7" t="s">
        <v>59</v>
      </c>
      <c r="D66" s="7" t="s">
        <v>76</v>
      </c>
      <c r="E66" s="7"/>
      <c r="F66" s="7">
        <v>14</v>
      </c>
      <c r="G66" s="7">
        <v>2</v>
      </c>
      <c r="H66" s="7" t="s">
        <v>78</v>
      </c>
      <c r="I66" s="7" t="s">
        <v>5</v>
      </c>
      <c r="J66" s="7"/>
      <c r="K66" s="42">
        <v>-49.3</v>
      </c>
      <c r="L66" s="7"/>
      <c r="M66" s="7"/>
      <c r="N66" s="7">
        <v>21</v>
      </c>
      <c r="O66" s="7">
        <v>22</v>
      </c>
      <c r="P66" s="42">
        <v>-45.836500000000001</v>
      </c>
      <c r="Q66" s="42">
        <v>461.24759999999998</v>
      </c>
      <c r="R66" s="42">
        <v>38.518599999999999</v>
      </c>
      <c r="S66" s="7">
        <v>1</v>
      </c>
      <c r="T66" s="42">
        <v>25</v>
      </c>
      <c r="U66" s="42">
        <v>63</v>
      </c>
      <c r="V66" s="42">
        <v>74</v>
      </c>
      <c r="W66" s="42">
        <f t="shared" si="13"/>
        <v>17.460317460317459</v>
      </c>
      <c r="Y66" s="7">
        <f t="shared" si="12"/>
        <v>0.21</v>
      </c>
    </row>
    <row r="67" spans="1:25" s="27" customFormat="1" x14ac:dyDescent="0.2">
      <c r="A67" s="11">
        <v>315</v>
      </c>
      <c r="B67" s="7" t="s">
        <v>73</v>
      </c>
      <c r="C67" s="7" t="s">
        <v>59</v>
      </c>
      <c r="D67" s="7" t="s">
        <v>79</v>
      </c>
      <c r="E67" s="7"/>
      <c r="F67" s="7">
        <v>14</v>
      </c>
      <c r="G67" s="7">
        <v>3</v>
      </c>
      <c r="H67" s="7" t="s">
        <v>78</v>
      </c>
      <c r="I67" s="7" t="s">
        <v>9</v>
      </c>
      <c r="J67" s="7"/>
      <c r="K67" s="42">
        <v>-51</v>
      </c>
      <c r="L67" s="7"/>
      <c r="M67" s="7"/>
      <c r="N67" s="7">
        <v>2</v>
      </c>
      <c r="O67" s="7">
        <v>3</v>
      </c>
      <c r="P67" s="42">
        <v>-68.268000000000001</v>
      </c>
      <c r="Q67" s="42">
        <v>444.358</v>
      </c>
      <c r="R67" s="42">
        <v>32.971400000000003</v>
      </c>
      <c r="S67" s="7">
        <v>1</v>
      </c>
      <c r="T67" s="42">
        <v>25</v>
      </c>
      <c r="U67" s="7" t="s">
        <v>7</v>
      </c>
      <c r="V67" s="7" t="s">
        <v>7</v>
      </c>
      <c r="W67" s="42" t="e">
        <f t="shared" si="13"/>
        <v>#VALUE!</v>
      </c>
      <c r="Y67" s="7" t="e">
        <f t="shared" si="12"/>
        <v>#VALUE!</v>
      </c>
    </row>
    <row r="68" spans="1:25" s="27" customFormat="1" x14ac:dyDescent="0.2">
      <c r="A68" s="11">
        <v>316</v>
      </c>
      <c r="B68" s="7" t="s">
        <v>73</v>
      </c>
      <c r="C68" s="7" t="s">
        <v>59</v>
      </c>
      <c r="D68" s="7" t="s">
        <v>79</v>
      </c>
      <c r="E68" s="7"/>
      <c r="F68" s="7">
        <v>15</v>
      </c>
      <c r="G68" s="7">
        <v>4</v>
      </c>
      <c r="H68" s="7" t="s">
        <v>78</v>
      </c>
      <c r="I68" s="7" t="s">
        <v>5</v>
      </c>
      <c r="J68" s="7"/>
      <c r="K68" s="7">
        <v>-44.7</v>
      </c>
      <c r="L68" s="7"/>
      <c r="M68" s="7"/>
      <c r="N68" s="7">
        <v>8</v>
      </c>
      <c r="O68" s="7">
        <v>9</v>
      </c>
      <c r="P68" s="7">
        <v>-131.03550000000001</v>
      </c>
      <c r="Q68" s="7">
        <v>147.1207</v>
      </c>
      <c r="R68" s="7">
        <v>46.654000000000003</v>
      </c>
      <c r="S68" s="7">
        <v>1</v>
      </c>
      <c r="T68" s="7">
        <v>175</v>
      </c>
      <c r="U68" s="7" t="s">
        <v>7</v>
      </c>
      <c r="V68" s="7" t="s">
        <v>7</v>
      </c>
      <c r="W68" s="42" t="e">
        <f t="shared" si="13"/>
        <v>#VALUE!</v>
      </c>
      <c r="Y68" s="7" t="e">
        <f t="shared" si="12"/>
        <v>#VALUE!</v>
      </c>
    </row>
    <row r="69" spans="1:25" s="27" customFormat="1" x14ac:dyDescent="0.2">
      <c r="A69" s="11">
        <v>317</v>
      </c>
      <c r="B69" s="7" t="s">
        <v>73</v>
      </c>
      <c r="C69" s="7" t="s">
        <v>59</v>
      </c>
      <c r="D69" s="7" t="s">
        <v>79</v>
      </c>
      <c r="E69" s="7"/>
      <c r="F69" s="7">
        <v>15</v>
      </c>
      <c r="G69" s="7">
        <v>1</v>
      </c>
      <c r="H69" s="7" t="s">
        <v>80</v>
      </c>
      <c r="I69" s="7" t="s">
        <v>9</v>
      </c>
      <c r="J69" s="7"/>
      <c r="K69" s="7">
        <v>-49.8</v>
      </c>
      <c r="L69" s="7"/>
      <c r="M69" s="7"/>
      <c r="N69" s="7">
        <v>13</v>
      </c>
      <c r="O69" s="7">
        <v>15</v>
      </c>
      <c r="P69" s="7">
        <v>-96.347200000000001</v>
      </c>
      <c r="Q69" s="7">
        <v>222.66970000000001</v>
      </c>
      <c r="R69" s="7">
        <v>35.438099999999999</v>
      </c>
      <c r="S69" s="7">
        <v>1</v>
      </c>
      <c r="T69" s="7">
        <v>25</v>
      </c>
      <c r="U69" s="7" t="s">
        <v>7</v>
      </c>
      <c r="V69" s="7" t="s">
        <v>7</v>
      </c>
      <c r="W69" s="42" t="e">
        <f t="shared" si="13"/>
        <v>#VALUE!</v>
      </c>
      <c r="Y69" s="7" t="e">
        <f t="shared" si="12"/>
        <v>#VALUE!</v>
      </c>
    </row>
    <row r="70" spans="1:25" s="27" customFormat="1" x14ac:dyDescent="0.2">
      <c r="A70" s="11">
        <v>318</v>
      </c>
      <c r="B70" s="7" t="s">
        <v>73</v>
      </c>
      <c r="C70" s="7" t="s">
        <v>59</v>
      </c>
      <c r="D70" s="7" t="s">
        <v>79</v>
      </c>
      <c r="E70" s="7"/>
      <c r="F70" s="7">
        <v>15</v>
      </c>
      <c r="G70" s="7">
        <v>2</v>
      </c>
      <c r="H70" s="7" t="s">
        <v>80</v>
      </c>
      <c r="I70" s="7" t="s">
        <v>5</v>
      </c>
      <c r="J70" s="7"/>
      <c r="K70" s="42">
        <v>-56.5</v>
      </c>
      <c r="L70" s="7"/>
      <c r="M70" s="7"/>
      <c r="N70" s="7">
        <v>16</v>
      </c>
      <c r="O70" s="7">
        <v>18</v>
      </c>
      <c r="P70" s="42">
        <v>-96.347200000000001</v>
      </c>
      <c r="Q70" s="42">
        <v>222.66970000000001</v>
      </c>
      <c r="R70" s="42">
        <v>35.438099999999999</v>
      </c>
      <c r="S70" s="7">
        <v>1</v>
      </c>
      <c r="T70" s="42">
        <v>75</v>
      </c>
      <c r="U70" s="42">
        <v>50</v>
      </c>
      <c r="V70" s="42">
        <v>1048</v>
      </c>
      <c r="W70" s="42">
        <f t="shared" si="13"/>
        <v>1996</v>
      </c>
      <c r="Y70" s="7">
        <f t="shared" si="12"/>
        <v>0.16666666666666666</v>
      </c>
    </row>
    <row r="71" spans="1:25" s="27" customFormat="1" x14ac:dyDescent="0.2">
      <c r="A71" s="11">
        <v>319</v>
      </c>
      <c r="B71" s="7" t="s">
        <v>73</v>
      </c>
      <c r="C71" s="7" t="s">
        <v>59</v>
      </c>
      <c r="D71" s="7" t="s">
        <v>79</v>
      </c>
      <c r="E71" s="7"/>
      <c r="F71" s="7">
        <v>15</v>
      </c>
      <c r="G71" s="7">
        <v>3</v>
      </c>
      <c r="H71" s="7" t="s">
        <v>80</v>
      </c>
      <c r="I71" s="7" t="s">
        <v>5</v>
      </c>
      <c r="J71" s="7"/>
      <c r="K71" s="42">
        <v>-61.6</v>
      </c>
      <c r="L71" s="7"/>
      <c r="M71" s="7"/>
      <c r="N71" s="7">
        <v>20</v>
      </c>
      <c r="O71" s="7">
        <v>21</v>
      </c>
      <c r="P71" s="42">
        <v>-32.133699999999997</v>
      </c>
      <c r="Q71" s="42">
        <v>404.0795</v>
      </c>
      <c r="R71" s="42">
        <v>23.504899999999999</v>
      </c>
      <c r="S71" s="7">
        <v>1</v>
      </c>
      <c r="T71" s="42">
        <v>50</v>
      </c>
      <c r="U71" s="42">
        <v>24</v>
      </c>
      <c r="V71" s="42">
        <v>285</v>
      </c>
      <c r="W71" s="42">
        <f t="shared" si="13"/>
        <v>1087.5</v>
      </c>
      <c r="Y71" s="7">
        <f t="shared" ref="Y71:Y73" si="14">U71/300</f>
        <v>0.08</v>
      </c>
    </row>
    <row r="72" spans="1:25" s="27" customFormat="1" x14ac:dyDescent="0.2">
      <c r="A72" s="11">
        <v>320</v>
      </c>
      <c r="B72" s="7" t="s">
        <v>73</v>
      </c>
      <c r="C72" s="7" t="s">
        <v>59</v>
      </c>
      <c r="D72" s="7" t="s">
        <v>79</v>
      </c>
      <c r="E72" s="7"/>
      <c r="F72" s="7">
        <v>15</v>
      </c>
      <c r="G72" s="7">
        <v>4</v>
      </c>
      <c r="H72" s="7" t="s">
        <v>80</v>
      </c>
      <c r="I72" s="7" t="s">
        <v>5</v>
      </c>
      <c r="J72" s="7"/>
      <c r="K72" s="42">
        <v>-54.5</v>
      </c>
      <c r="L72" s="7"/>
      <c r="M72" s="7"/>
      <c r="N72" s="7">
        <v>26</v>
      </c>
      <c r="O72" s="7">
        <v>27</v>
      </c>
      <c r="P72" s="42">
        <v>-18.380600000000001</v>
      </c>
      <c r="Q72" s="42">
        <v>201.59909999999999</v>
      </c>
      <c r="R72" s="42">
        <v>43.5869</v>
      </c>
      <c r="S72" s="7">
        <v>1</v>
      </c>
      <c r="T72" s="42">
        <v>125</v>
      </c>
      <c r="U72" s="42">
        <v>119</v>
      </c>
      <c r="V72" s="42">
        <v>452</v>
      </c>
      <c r="W72" s="42">
        <f t="shared" si="13"/>
        <v>279.8319327731092</v>
      </c>
      <c r="Y72" s="7">
        <f t="shared" si="14"/>
        <v>0.39666666666666667</v>
      </c>
    </row>
    <row r="73" spans="1:25" s="29" customFormat="1" ht="17" thickBot="1" x14ac:dyDescent="0.25">
      <c r="A73" s="13">
        <v>321</v>
      </c>
      <c r="B73" s="14" t="s">
        <v>73</v>
      </c>
      <c r="C73" s="14" t="s">
        <v>59</v>
      </c>
      <c r="D73" s="14" t="s">
        <v>79</v>
      </c>
      <c r="E73" s="14"/>
      <c r="F73" s="14">
        <v>15</v>
      </c>
      <c r="G73" s="14">
        <v>6</v>
      </c>
      <c r="H73" s="14" t="s">
        <v>78</v>
      </c>
      <c r="I73" s="14" t="s">
        <v>5</v>
      </c>
      <c r="J73" s="14"/>
      <c r="K73" s="14">
        <v>-57.6</v>
      </c>
      <c r="L73" s="14"/>
      <c r="M73" s="14"/>
      <c r="N73" s="14">
        <v>28</v>
      </c>
      <c r="O73" s="14">
        <v>31</v>
      </c>
      <c r="P73" s="14">
        <v>-131.16460000000001</v>
      </c>
      <c r="Q73" s="14">
        <v>121.3984</v>
      </c>
      <c r="R73" s="14">
        <v>26.8703</v>
      </c>
      <c r="S73" s="14">
        <v>1</v>
      </c>
      <c r="T73" s="14">
        <v>25</v>
      </c>
      <c r="U73" s="14">
        <v>167</v>
      </c>
      <c r="V73" s="14">
        <v>811</v>
      </c>
      <c r="W73" s="43">
        <f t="shared" si="13"/>
        <v>385.6287425149701</v>
      </c>
      <c r="Y73" s="14">
        <f t="shared" si="14"/>
        <v>0.55666666666666664</v>
      </c>
    </row>
    <row r="76" spans="1:25" x14ac:dyDescent="0.2">
      <c r="A76" s="232" t="s">
        <v>50</v>
      </c>
      <c r="B76" s="233"/>
      <c r="C76" s="233"/>
      <c r="D76" s="233"/>
      <c r="E76" s="233"/>
      <c r="F76" s="233"/>
      <c r="G76" s="233"/>
      <c r="H76" s="233"/>
      <c r="I76" s="233"/>
      <c r="J76" s="233"/>
      <c r="K76" s="233"/>
      <c r="L76" s="233"/>
      <c r="M76" s="234"/>
      <c r="N76" s="27"/>
      <c r="O76" s="27"/>
      <c r="P76" s="249" t="s">
        <v>0</v>
      </c>
      <c r="Q76" s="249"/>
      <c r="R76" s="249"/>
      <c r="S76" s="249"/>
    </row>
    <row r="77" spans="1:25" x14ac:dyDescent="0.2">
      <c r="A77" s="58"/>
      <c r="B77" s="236" t="s">
        <v>46</v>
      </c>
      <c r="C77" s="237"/>
      <c r="D77" s="238"/>
      <c r="E77" s="239" t="s">
        <v>47</v>
      </c>
      <c r="F77" s="240"/>
      <c r="G77" s="241"/>
      <c r="H77" s="242" t="s">
        <v>48</v>
      </c>
      <c r="I77" s="243"/>
      <c r="J77" s="244"/>
      <c r="K77" s="239" t="s">
        <v>81</v>
      </c>
      <c r="L77" s="240"/>
      <c r="M77" s="241"/>
      <c r="N77" s="7"/>
      <c r="O77" s="42"/>
      <c r="P77" s="30" t="s">
        <v>46</v>
      </c>
      <c r="Q77" s="30" t="s">
        <v>82</v>
      </c>
      <c r="R77" s="30" t="s">
        <v>48</v>
      </c>
      <c r="S77" s="30" t="s">
        <v>81</v>
      </c>
    </row>
    <row r="78" spans="1:25" x14ac:dyDescent="0.2">
      <c r="A78" s="65" t="s">
        <v>44</v>
      </c>
      <c r="B78" s="62">
        <v>-77.198899999999995</v>
      </c>
      <c r="C78" s="62">
        <v>-97.257999999999996</v>
      </c>
      <c r="D78" s="62">
        <v>-52.646999999999998</v>
      </c>
      <c r="E78" s="62">
        <v>-91.074100000000001</v>
      </c>
      <c r="F78" s="62">
        <v>-73.073099999999997</v>
      </c>
      <c r="G78" s="62">
        <v>-7.726</v>
      </c>
      <c r="H78" s="62">
        <v>-111.7611</v>
      </c>
      <c r="I78" s="62">
        <v>-42.144100000000002</v>
      </c>
      <c r="J78" s="62">
        <v>-38.360100000000003</v>
      </c>
      <c r="K78" s="62">
        <v>-76.636600000000001</v>
      </c>
      <c r="L78" s="62">
        <v>-76.454599999999999</v>
      </c>
      <c r="M78" s="62">
        <v>-47.9407</v>
      </c>
      <c r="P78" s="30">
        <f>AVERAGE(B78:D78)</f>
        <v>-75.701299999999989</v>
      </c>
      <c r="Q78" s="30">
        <f>AVERAGE(E78:G78)</f>
        <v>-57.291066666666666</v>
      </c>
      <c r="R78" s="30">
        <f>AVERAGE(H78:J78)</f>
        <v>-64.088433333333342</v>
      </c>
      <c r="S78" s="30">
        <f>AVERAGE(K78:M78)</f>
        <v>-67.010633333333331</v>
      </c>
    </row>
    <row r="79" spans="1:25" x14ac:dyDescent="0.2">
      <c r="A79" s="65" t="s">
        <v>45</v>
      </c>
      <c r="B79" s="62">
        <v>-66.288600000000002</v>
      </c>
      <c r="C79" s="62">
        <v>-8.2681000000000004</v>
      </c>
      <c r="D79" s="62">
        <v>-97.257999999999996</v>
      </c>
      <c r="E79" s="62">
        <v>-125.572</v>
      </c>
      <c r="F79" s="62">
        <v>-131.16460000000001</v>
      </c>
      <c r="G79" s="62">
        <v>-33.054699999999997</v>
      </c>
      <c r="H79" s="62">
        <v>-98.991699999999994</v>
      </c>
      <c r="I79" s="62">
        <v>-79.169600000000003</v>
      </c>
      <c r="J79" s="62"/>
      <c r="K79" s="62">
        <v>-40.078099999999999</v>
      </c>
      <c r="L79" s="62">
        <v>-45.836500000000001</v>
      </c>
      <c r="M79" s="62">
        <v>-68.268000000000001</v>
      </c>
      <c r="P79" s="30">
        <f t="shared" ref="P79:P80" si="15">AVERAGE(B79:D79)</f>
        <v>-57.271566666666672</v>
      </c>
      <c r="Q79" s="30">
        <f t="shared" ref="Q79:Q80" si="16">AVERAGE(E79:G79)</f>
        <v>-96.597099999999998</v>
      </c>
      <c r="R79" s="30">
        <f t="shared" ref="R79:R80" si="17">AVERAGE(H79:J79)</f>
        <v>-89.080649999999991</v>
      </c>
      <c r="S79" s="30">
        <f t="shared" ref="S79:S80" si="18">AVERAGE(K79:M79)</f>
        <v>-51.394200000000005</v>
      </c>
    </row>
    <row r="80" spans="1:25" ht="17" customHeight="1" x14ac:dyDescent="0.2">
      <c r="A80" s="65" t="s">
        <v>49</v>
      </c>
      <c r="B80" s="141">
        <v>-86.188000000000002</v>
      </c>
      <c r="C80" s="141">
        <v>-112.7208</v>
      </c>
      <c r="D80" s="98">
        <v>-43.759500000000003</v>
      </c>
      <c r="E80" s="141">
        <v>-65.468800000000002</v>
      </c>
      <c r="F80" s="141">
        <v>-30.217300000000002</v>
      </c>
      <c r="G80" s="98">
        <v>-77.478099999999998</v>
      </c>
      <c r="H80" s="62">
        <v>-36.616100000000003</v>
      </c>
      <c r="I80" s="142">
        <v>-53.322099999999999</v>
      </c>
      <c r="J80" s="142">
        <v>-95.816699999999997</v>
      </c>
      <c r="K80" s="62">
        <v>-96.347200000000001</v>
      </c>
      <c r="L80" s="62">
        <v>-32.133699999999997</v>
      </c>
      <c r="M80" s="62">
        <v>-18.380600000000001</v>
      </c>
      <c r="P80" s="30">
        <f t="shared" si="15"/>
        <v>-80.889433333333329</v>
      </c>
      <c r="Q80" s="30">
        <f t="shared" si="16"/>
        <v>-57.721399999999996</v>
      </c>
      <c r="R80" s="30">
        <f t="shared" si="17"/>
        <v>-61.918299999999995</v>
      </c>
      <c r="S80" s="30">
        <f t="shared" si="18"/>
        <v>-48.953833333333328</v>
      </c>
    </row>
    <row r="81" spans="1:21" ht="17" customHeight="1" x14ac:dyDescent="0.2">
      <c r="A81" s="61" t="s">
        <v>177</v>
      </c>
      <c r="B81" s="17">
        <v>-150.95230000000001</v>
      </c>
      <c r="C81" s="17">
        <v>-129.03569999999999</v>
      </c>
      <c r="D81" s="98"/>
      <c r="E81" s="141"/>
      <c r="F81" s="141"/>
      <c r="G81" s="98"/>
      <c r="H81" s="17">
        <v>-86.833299999999994</v>
      </c>
      <c r="I81" s="17">
        <v>-105.65260000000001</v>
      </c>
      <c r="J81" s="142"/>
      <c r="K81" s="17">
        <v>-49.808500000000002</v>
      </c>
      <c r="L81" s="17">
        <v>-62.081600000000002</v>
      </c>
      <c r="M81" s="17">
        <v>-55.490600000000001</v>
      </c>
      <c r="P81" s="31"/>
      <c r="Q81" s="31"/>
      <c r="R81" s="31"/>
      <c r="S81" s="31"/>
    </row>
    <row r="82" spans="1:21" x14ac:dyDescent="0.2">
      <c r="A82" s="164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P82" s="30"/>
      <c r="Q82" s="30"/>
      <c r="R82" s="30"/>
      <c r="S82" s="30"/>
    </row>
    <row r="83" spans="1:21" x14ac:dyDescent="0.2">
      <c r="A83" s="232" t="s">
        <v>51</v>
      </c>
      <c r="B83" s="233"/>
      <c r="C83" s="233"/>
      <c r="D83" s="233"/>
      <c r="E83" s="233"/>
      <c r="F83" s="233"/>
      <c r="G83" s="233"/>
      <c r="H83" s="233"/>
      <c r="I83" s="233"/>
      <c r="J83" s="233"/>
      <c r="K83" s="233"/>
      <c r="L83" s="233"/>
      <c r="M83" s="234"/>
      <c r="P83" s="30"/>
      <c r="Q83" s="30"/>
      <c r="R83" s="30"/>
      <c r="S83" s="30"/>
    </row>
    <row r="84" spans="1:21" x14ac:dyDescent="0.2">
      <c r="A84" s="65"/>
      <c r="B84" s="236" t="s">
        <v>46</v>
      </c>
      <c r="C84" s="237"/>
      <c r="D84" s="238"/>
      <c r="E84" s="239" t="s">
        <v>47</v>
      </c>
      <c r="F84" s="240"/>
      <c r="G84" s="241"/>
      <c r="H84" s="242" t="s">
        <v>48</v>
      </c>
      <c r="I84" s="243"/>
      <c r="J84" s="244"/>
      <c r="K84" s="239" t="s">
        <v>81</v>
      </c>
      <c r="L84" s="240"/>
      <c r="M84" s="241"/>
      <c r="P84" s="30" t="s">
        <v>46</v>
      </c>
      <c r="Q84" s="30" t="s">
        <v>82</v>
      </c>
      <c r="R84" s="30" t="s">
        <v>48</v>
      </c>
      <c r="S84" s="30" t="s">
        <v>81</v>
      </c>
    </row>
    <row r="85" spans="1:21" x14ac:dyDescent="0.2">
      <c r="A85" s="65" t="s">
        <v>44</v>
      </c>
      <c r="B85" s="62">
        <v>245.16139999999999</v>
      </c>
      <c r="C85" s="62">
        <v>413.78660000000002</v>
      </c>
      <c r="D85" s="62">
        <v>303.27719999999999</v>
      </c>
      <c r="E85" s="62">
        <v>233.30160000000001</v>
      </c>
      <c r="F85" s="62">
        <v>338.4554</v>
      </c>
      <c r="G85" s="62">
        <v>368.95319999999998</v>
      </c>
      <c r="H85" s="62">
        <v>167.9674</v>
      </c>
      <c r="I85" s="62">
        <v>388.76400000000001</v>
      </c>
      <c r="J85" s="62">
        <v>303.7878</v>
      </c>
      <c r="K85" s="62">
        <v>157.0624</v>
      </c>
      <c r="L85" s="62">
        <v>176.81450000000001</v>
      </c>
      <c r="M85" s="62">
        <v>623.59190000000001</v>
      </c>
      <c r="P85" s="30">
        <f>AVERAGE(B85:D85)</f>
        <v>320.74173333333334</v>
      </c>
      <c r="Q85" s="30">
        <f>AVERAGE(E85:G85)</f>
        <v>313.57006666666666</v>
      </c>
      <c r="R85" s="30">
        <f>AVERAGE(H85:J85)</f>
        <v>286.8397333333333</v>
      </c>
      <c r="S85" s="30">
        <f>AVERAGE(K85:M85)</f>
        <v>319.15626666666668</v>
      </c>
    </row>
    <row r="86" spans="1:21" x14ac:dyDescent="0.2">
      <c r="A86" s="65" t="s">
        <v>45</v>
      </c>
      <c r="B86" s="62">
        <v>311.85500000000002</v>
      </c>
      <c r="C86" s="62">
        <v>139.33500000000001</v>
      </c>
      <c r="D86" s="62">
        <v>413.78660000000002</v>
      </c>
      <c r="E86" s="62">
        <v>298.18389999999999</v>
      </c>
      <c r="F86" s="62">
        <v>121.3984</v>
      </c>
      <c r="G86" s="62">
        <v>309.8005</v>
      </c>
      <c r="H86" s="62">
        <v>173.6302</v>
      </c>
      <c r="I86" s="62">
        <v>272.8227</v>
      </c>
      <c r="J86" s="62"/>
      <c r="K86" s="62">
        <v>457.54969999999997</v>
      </c>
      <c r="L86" s="62">
        <v>461.24759999999998</v>
      </c>
      <c r="M86" s="62">
        <v>444.358</v>
      </c>
      <c r="O86" s="27"/>
      <c r="P86" s="30">
        <f t="shared" ref="P86:P87" si="19">AVERAGE(B86:D86)</f>
        <v>288.32553333333334</v>
      </c>
      <c r="Q86" s="30">
        <f t="shared" ref="Q86:Q87" si="20">AVERAGE(E86:G86)</f>
        <v>243.1276</v>
      </c>
      <c r="R86" s="30">
        <f t="shared" ref="R86:R87" si="21">AVERAGE(H86:J86)</f>
        <v>223.22645</v>
      </c>
      <c r="S86" s="30">
        <f t="shared" ref="S86:S87" si="22">AVERAGE(K86:M86)</f>
        <v>454.38509999999997</v>
      </c>
    </row>
    <row r="87" spans="1:21" x14ac:dyDescent="0.2">
      <c r="A87" s="65" t="s">
        <v>49</v>
      </c>
      <c r="B87" s="98">
        <v>156.4254</v>
      </c>
      <c r="C87" s="98">
        <v>220.45070000000001</v>
      </c>
      <c r="D87" s="98">
        <v>372.62900000000002</v>
      </c>
      <c r="E87" s="98">
        <v>274.85410000000002</v>
      </c>
      <c r="F87" s="98">
        <v>889.9855</v>
      </c>
      <c r="G87" s="98">
        <v>316.4572</v>
      </c>
      <c r="H87" s="62">
        <v>596.50829999999996</v>
      </c>
      <c r="I87" s="62">
        <v>284.16340000000002</v>
      </c>
      <c r="J87" s="62">
        <v>162.76650000000001</v>
      </c>
      <c r="K87" s="62">
        <v>222.66970000000001</v>
      </c>
      <c r="L87" s="62">
        <v>404.0795</v>
      </c>
      <c r="M87" s="62">
        <v>201.59909999999999</v>
      </c>
      <c r="P87" s="30">
        <f t="shared" si="19"/>
        <v>249.83503333333337</v>
      </c>
      <c r="Q87" s="30">
        <f t="shared" si="20"/>
        <v>493.76560000000001</v>
      </c>
      <c r="R87" s="30">
        <f t="shared" si="21"/>
        <v>347.81273333333337</v>
      </c>
      <c r="S87" s="30">
        <f t="shared" si="22"/>
        <v>276.11610000000002</v>
      </c>
    </row>
    <row r="88" spans="1:21" x14ac:dyDescent="0.2">
      <c r="A88" s="61" t="s">
        <v>177</v>
      </c>
      <c r="B88" s="58">
        <v>110.76739999999999</v>
      </c>
      <c r="C88" s="58">
        <v>177.86420000000001</v>
      </c>
      <c r="D88" s="98"/>
      <c r="E88" s="141"/>
      <c r="F88" s="141"/>
      <c r="G88" s="98"/>
      <c r="H88" s="58">
        <v>366.95650000000001</v>
      </c>
      <c r="I88" s="58">
        <v>265.721</v>
      </c>
      <c r="J88" s="142"/>
      <c r="K88" s="58">
        <v>261.8655</v>
      </c>
      <c r="L88" s="58">
        <v>190.56049999999999</v>
      </c>
      <c r="M88" s="58">
        <v>393.65710000000001</v>
      </c>
      <c r="P88" s="31"/>
      <c r="Q88" s="31"/>
      <c r="R88" s="31"/>
      <c r="S88" s="31"/>
    </row>
    <row r="89" spans="1:21" x14ac:dyDescent="0.2">
      <c r="A89" s="164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P89" s="30"/>
      <c r="Q89" s="30"/>
      <c r="R89" s="30"/>
      <c r="S89" s="30"/>
    </row>
    <row r="90" spans="1:21" x14ac:dyDescent="0.2">
      <c r="A90" s="235" t="s">
        <v>52</v>
      </c>
      <c r="B90" s="235"/>
      <c r="C90" s="235"/>
      <c r="D90" s="235"/>
      <c r="E90" s="235"/>
      <c r="F90" s="235"/>
      <c r="G90" s="235"/>
      <c r="H90" s="235"/>
      <c r="I90" s="235"/>
      <c r="J90" s="235"/>
      <c r="K90" s="235"/>
      <c r="L90" s="235"/>
      <c r="M90" s="235"/>
      <c r="P90" s="30"/>
      <c r="Q90" s="30"/>
      <c r="R90" s="30"/>
      <c r="S90" s="30"/>
    </row>
    <row r="91" spans="1:21" x14ac:dyDescent="0.2">
      <c r="A91" s="65"/>
      <c r="B91" s="245" t="s">
        <v>46</v>
      </c>
      <c r="C91" s="245"/>
      <c r="D91" s="245"/>
      <c r="E91" s="201" t="s">
        <v>47</v>
      </c>
      <c r="F91" s="201"/>
      <c r="G91" s="201"/>
      <c r="H91" s="246" t="s">
        <v>48</v>
      </c>
      <c r="I91" s="246"/>
      <c r="J91" s="246"/>
      <c r="K91" s="201" t="s">
        <v>81</v>
      </c>
      <c r="L91" s="201"/>
      <c r="M91" s="201"/>
      <c r="P91" s="30" t="s">
        <v>46</v>
      </c>
      <c r="Q91" s="30" t="s">
        <v>82</v>
      </c>
      <c r="R91" s="30" t="s">
        <v>48</v>
      </c>
      <c r="S91" s="30" t="s">
        <v>81</v>
      </c>
    </row>
    <row r="92" spans="1:21" x14ac:dyDescent="0.2">
      <c r="A92" s="65" t="s">
        <v>44</v>
      </c>
      <c r="B92" s="62">
        <v>34.761899999999997</v>
      </c>
      <c r="C92" s="62">
        <v>37.121499999999997</v>
      </c>
      <c r="D92" s="62">
        <v>67.158299999999997</v>
      </c>
      <c r="E92" s="62">
        <v>51.8996</v>
      </c>
      <c r="F92" s="62">
        <v>30.7971</v>
      </c>
      <c r="G92" s="62">
        <v>42.839300000000001</v>
      </c>
      <c r="H92" s="62">
        <v>17.497</v>
      </c>
      <c r="I92" s="62">
        <v>36.664099999999998</v>
      </c>
      <c r="J92" s="62">
        <v>36.595700000000001</v>
      </c>
      <c r="K92" s="62">
        <v>21.841999999999999</v>
      </c>
      <c r="L92" s="62">
        <v>61.8322</v>
      </c>
      <c r="M92" s="62">
        <v>31.433299999999999</v>
      </c>
      <c r="P92" s="30">
        <f>AVERAGE(B92:D92)</f>
        <v>46.347233333333328</v>
      </c>
      <c r="Q92" s="30">
        <f>AVERAGE(E92:G92)</f>
        <v>41.845333333333336</v>
      </c>
      <c r="R92" s="30">
        <f>AVERAGE(H92:J92)</f>
        <v>30.252266666666667</v>
      </c>
      <c r="S92" s="30">
        <f>AVERAGE(K92:M92)</f>
        <v>38.369166666666665</v>
      </c>
    </row>
    <row r="93" spans="1:21" x14ac:dyDescent="0.2">
      <c r="A93" s="65" t="s">
        <v>45</v>
      </c>
      <c r="B93" s="62">
        <v>43.930999999999997</v>
      </c>
      <c r="C93" s="62">
        <v>41.118200000000002</v>
      </c>
      <c r="D93" s="62">
        <v>37.121499999999997</v>
      </c>
      <c r="E93" s="62">
        <v>40.446899999999999</v>
      </c>
      <c r="F93" s="62">
        <v>26.8703</v>
      </c>
      <c r="G93" s="62">
        <v>41.296599999999998</v>
      </c>
      <c r="H93" s="62">
        <v>52.502699999999997</v>
      </c>
      <c r="I93" s="62">
        <v>23.756900000000002</v>
      </c>
      <c r="J93" s="62"/>
      <c r="K93" s="62">
        <v>2.9742999999999999</v>
      </c>
      <c r="L93" s="62">
        <v>38.518599999999999</v>
      </c>
      <c r="M93" s="62">
        <v>32.971400000000003</v>
      </c>
      <c r="P93" s="30">
        <f t="shared" ref="P93:P94" si="23">AVERAGE(B93:D93)</f>
        <v>40.723566666666663</v>
      </c>
      <c r="Q93" s="30">
        <f t="shared" ref="Q93:Q94" si="24">AVERAGE(E93:G93)</f>
        <v>36.204599999999999</v>
      </c>
      <c r="R93" s="30">
        <f t="shared" ref="R93:R94" si="25">AVERAGE(H93:J93)</f>
        <v>38.129800000000003</v>
      </c>
      <c r="S93" s="30">
        <f t="shared" ref="S93:S94" si="26">AVERAGE(K93:M93)</f>
        <v>24.821433333333335</v>
      </c>
    </row>
    <row r="94" spans="1:21" x14ac:dyDescent="0.2">
      <c r="A94" s="65" t="s">
        <v>49</v>
      </c>
      <c r="B94" s="98">
        <v>42.408900000000003</v>
      </c>
      <c r="C94" s="98">
        <v>47.554699999999997</v>
      </c>
      <c r="D94" s="98">
        <v>43.044800000000002</v>
      </c>
      <c r="E94" s="98">
        <v>26.279399999999999</v>
      </c>
      <c r="F94" s="98">
        <v>40.142800000000001</v>
      </c>
      <c r="G94" s="98">
        <v>60.268099999999997</v>
      </c>
      <c r="H94" s="62">
        <v>51.055</v>
      </c>
      <c r="I94" s="62">
        <v>44.869399999999999</v>
      </c>
      <c r="J94" s="62">
        <v>14.9727</v>
      </c>
      <c r="K94" s="62">
        <v>35.438099999999999</v>
      </c>
      <c r="L94" s="62">
        <v>23.504899999999999</v>
      </c>
      <c r="M94" s="62">
        <v>43.5869</v>
      </c>
      <c r="P94" s="30">
        <f t="shared" si="23"/>
        <v>44.336133333333329</v>
      </c>
      <c r="Q94" s="30">
        <f t="shared" si="24"/>
        <v>42.2301</v>
      </c>
      <c r="R94" s="30">
        <f t="shared" si="25"/>
        <v>36.965699999999998</v>
      </c>
      <c r="S94" s="30">
        <f t="shared" si="26"/>
        <v>34.176633333333335</v>
      </c>
    </row>
    <row r="95" spans="1:21" ht="17" customHeight="1" x14ac:dyDescent="0.2">
      <c r="A95" s="61" t="s">
        <v>177</v>
      </c>
      <c r="B95" s="58">
        <v>40.760899999999999</v>
      </c>
      <c r="C95" s="58">
        <v>25.4693</v>
      </c>
      <c r="D95" s="98"/>
      <c r="E95" s="141"/>
      <c r="F95" s="141"/>
      <c r="G95" s="98"/>
      <c r="H95" s="58">
        <v>27.814699999999998</v>
      </c>
      <c r="I95" s="58">
        <v>36.258899999999997</v>
      </c>
      <c r="J95" s="142"/>
      <c r="K95" s="58">
        <v>31.0077</v>
      </c>
      <c r="L95" s="58">
        <v>19.4941</v>
      </c>
      <c r="M95" s="58">
        <v>19.286999999999999</v>
      </c>
      <c r="P95" s="31"/>
      <c r="Q95" s="31"/>
      <c r="R95" s="31"/>
      <c r="S95" s="31"/>
    </row>
    <row r="96" spans="1:21" x14ac:dyDescent="0.2">
      <c r="A96" s="164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P96" s="30"/>
      <c r="Q96" s="30"/>
      <c r="R96" s="30"/>
      <c r="S96" s="30"/>
      <c r="U96" s="82" t="s">
        <v>107</v>
      </c>
    </row>
    <row r="97" spans="1:39" x14ac:dyDescent="0.2">
      <c r="A97" s="232" t="s">
        <v>53</v>
      </c>
      <c r="B97" s="233"/>
      <c r="C97" s="233"/>
      <c r="D97" s="233"/>
      <c r="E97" s="233"/>
      <c r="F97" s="233"/>
      <c r="G97" s="233"/>
      <c r="H97" s="233"/>
      <c r="I97" s="233"/>
      <c r="J97" s="233"/>
      <c r="K97" s="233"/>
      <c r="L97" s="233"/>
      <c r="M97" s="234"/>
      <c r="P97" s="30"/>
      <c r="Q97" s="30"/>
      <c r="R97" s="30"/>
      <c r="S97" s="30"/>
      <c r="U97" s="81" t="s">
        <v>106</v>
      </c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J97" s="267" t="s">
        <v>178</v>
      </c>
      <c r="AK97" s="267"/>
      <c r="AL97" s="267"/>
      <c r="AM97" s="267"/>
    </row>
    <row r="98" spans="1:39" x14ac:dyDescent="0.2">
      <c r="A98" s="65"/>
      <c r="B98" s="236" t="s">
        <v>46</v>
      </c>
      <c r="C98" s="237"/>
      <c r="D98" s="238"/>
      <c r="E98" s="239" t="s">
        <v>47</v>
      </c>
      <c r="F98" s="240"/>
      <c r="G98" s="241"/>
      <c r="H98" s="242" t="s">
        <v>48</v>
      </c>
      <c r="I98" s="243"/>
      <c r="J98" s="244"/>
      <c r="K98" s="239" t="s">
        <v>81</v>
      </c>
      <c r="L98" s="240"/>
      <c r="M98" s="241"/>
      <c r="P98" s="30" t="s">
        <v>46</v>
      </c>
      <c r="Q98" s="30" t="s">
        <v>82</v>
      </c>
      <c r="R98" s="30" t="s">
        <v>48</v>
      </c>
      <c r="S98" s="30" t="s">
        <v>81</v>
      </c>
      <c r="U98" s="60"/>
      <c r="V98" s="204" t="s">
        <v>46</v>
      </c>
      <c r="W98" s="204"/>
      <c r="X98" s="204"/>
      <c r="Y98" s="230" t="s">
        <v>47</v>
      </c>
      <c r="Z98" s="230"/>
      <c r="AA98" s="230"/>
      <c r="AB98" s="204" t="s">
        <v>48</v>
      </c>
      <c r="AC98" s="204"/>
      <c r="AD98" s="204"/>
      <c r="AE98" s="231" t="s">
        <v>81</v>
      </c>
      <c r="AF98" s="231"/>
      <c r="AG98" s="231"/>
      <c r="AJ98" s="183" t="s">
        <v>46</v>
      </c>
      <c r="AK98" s="183" t="s">
        <v>82</v>
      </c>
      <c r="AL98" s="183" t="s">
        <v>48</v>
      </c>
      <c r="AM98" s="183" t="s">
        <v>81</v>
      </c>
    </row>
    <row r="99" spans="1:39" x14ac:dyDescent="0.2">
      <c r="A99" s="65" t="s">
        <v>44</v>
      </c>
      <c r="B99" s="98">
        <v>-63.4</v>
      </c>
      <c r="C99" s="98">
        <v>-51.1</v>
      </c>
      <c r="D99" s="98">
        <v>-59.6</v>
      </c>
      <c r="E99" s="98">
        <v>-52.8</v>
      </c>
      <c r="F99" s="98">
        <v>-54.3</v>
      </c>
      <c r="G99" s="98">
        <v>-65.7</v>
      </c>
      <c r="H99" s="62">
        <v>-50.3</v>
      </c>
      <c r="I99" s="62">
        <v>-56.7</v>
      </c>
      <c r="J99" s="62">
        <v>-60.8</v>
      </c>
      <c r="K99" s="62">
        <v>-53</v>
      </c>
      <c r="L99" s="62">
        <v>-50.3</v>
      </c>
      <c r="M99" s="62">
        <v>-52.3</v>
      </c>
      <c r="P99" s="30">
        <f>AVERAGE(B99:D99)</f>
        <v>-58.033333333333331</v>
      </c>
      <c r="Q99" s="30">
        <f>AVERAGE(E99:G99)</f>
        <v>-57.6</v>
      </c>
      <c r="R99" s="30">
        <f>AVERAGE(H99:J99)</f>
        <v>-55.933333333333337</v>
      </c>
      <c r="S99" s="30">
        <f>AVERAGE(K99:M99)</f>
        <v>-51.866666666666667</v>
      </c>
      <c r="U99" s="60" t="s">
        <v>44</v>
      </c>
      <c r="V99" s="61">
        <f>B99-12.5</f>
        <v>-75.900000000000006</v>
      </c>
      <c r="W99" s="61">
        <f t="shared" ref="W99:AG101" si="27">C99-12.5</f>
        <v>-63.6</v>
      </c>
      <c r="X99" s="61">
        <f t="shared" si="27"/>
        <v>-72.099999999999994</v>
      </c>
      <c r="Y99" s="61">
        <f t="shared" si="27"/>
        <v>-65.3</v>
      </c>
      <c r="Z99" s="61">
        <f t="shared" si="27"/>
        <v>-66.8</v>
      </c>
      <c r="AA99" s="61">
        <f t="shared" si="27"/>
        <v>-78.2</v>
      </c>
      <c r="AB99" s="61">
        <f t="shared" si="27"/>
        <v>-62.8</v>
      </c>
      <c r="AC99" s="61">
        <f t="shared" si="27"/>
        <v>-69.2</v>
      </c>
      <c r="AD99" s="61">
        <f t="shared" si="27"/>
        <v>-73.3</v>
      </c>
      <c r="AE99" s="61">
        <f t="shared" si="27"/>
        <v>-65.5</v>
      </c>
      <c r="AF99" s="61">
        <f t="shared" si="27"/>
        <v>-62.8</v>
      </c>
      <c r="AG99" s="61">
        <f t="shared" si="27"/>
        <v>-64.8</v>
      </c>
      <c r="AJ99" s="183">
        <f t="shared" ref="AJ99:AJ100" si="28">AVERAGE(V99:X99)</f>
        <v>-70.533333333333331</v>
      </c>
      <c r="AK99" s="183">
        <f t="shared" ref="AK99:AK100" si="29">AVERAGE(Y99:AA99)</f>
        <v>-70.100000000000009</v>
      </c>
      <c r="AL99" s="183">
        <f t="shared" ref="AL99:AL100" si="30">AVERAGE(AB99:AD99)</f>
        <v>-68.433333333333337</v>
      </c>
      <c r="AM99" s="183">
        <f t="shared" ref="AM99:AM100" si="31">AVERAGE(AE99:AG99)</f>
        <v>-64.366666666666674</v>
      </c>
    </row>
    <row r="100" spans="1:39" x14ac:dyDescent="0.2">
      <c r="A100" s="65" t="s">
        <v>45</v>
      </c>
      <c r="B100" s="98">
        <v>-59.9</v>
      </c>
      <c r="C100" s="98">
        <v>-52.2</v>
      </c>
      <c r="D100" s="98">
        <v>-59.7</v>
      </c>
      <c r="E100" s="98">
        <v>-47</v>
      </c>
      <c r="F100" s="98">
        <v>-59.8</v>
      </c>
      <c r="G100" s="98">
        <v>-63.3</v>
      </c>
      <c r="H100" s="62">
        <v>-56.7</v>
      </c>
      <c r="I100" s="62">
        <v>-54.7</v>
      </c>
      <c r="J100" s="62"/>
      <c r="K100" s="62">
        <v>-60.4</v>
      </c>
      <c r="L100" s="62">
        <v>-49.3</v>
      </c>
      <c r="M100" s="62">
        <v>-51</v>
      </c>
      <c r="P100" s="30">
        <f t="shared" ref="P100:P101" si="32">AVERAGE(B100:D100)</f>
        <v>-57.266666666666673</v>
      </c>
      <c r="Q100" s="30">
        <f t="shared" ref="Q100:Q101" si="33">AVERAGE(E100:G100)</f>
        <v>-56.699999999999996</v>
      </c>
      <c r="R100" s="30">
        <f t="shared" ref="R100:R101" si="34">AVERAGE(H100:J100)</f>
        <v>-55.7</v>
      </c>
      <c r="S100" s="30">
        <f t="shared" ref="S100:S101" si="35">AVERAGE(K100:M100)</f>
        <v>-53.566666666666663</v>
      </c>
      <c r="U100" s="60" t="s">
        <v>45</v>
      </c>
      <c r="V100" s="61">
        <f t="shared" ref="V100:V101" si="36">B100-12.5</f>
        <v>-72.400000000000006</v>
      </c>
      <c r="W100" s="61">
        <f t="shared" si="27"/>
        <v>-64.7</v>
      </c>
      <c r="X100" s="61">
        <f t="shared" si="27"/>
        <v>-72.2</v>
      </c>
      <c r="Y100" s="61">
        <f t="shared" si="27"/>
        <v>-59.5</v>
      </c>
      <c r="Z100" s="61">
        <f t="shared" si="27"/>
        <v>-72.3</v>
      </c>
      <c r="AA100" s="61">
        <f t="shared" si="27"/>
        <v>-75.8</v>
      </c>
      <c r="AB100" s="61">
        <f t="shared" si="27"/>
        <v>-69.2</v>
      </c>
      <c r="AC100" s="61">
        <f t="shared" si="27"/>
        <v>-67.2</v>
      </c>
      <c r="AD100" s="61"/>
      <c r="AE100" s="61">
        <f t="shared" si="27"/>
        <v>-72.900000000000006</v>
      </c>
      <c r="AF100" s="61">
        <f t="shared" si="27"/>
        <v>-61.8</v>
      </c>
      <c r="AG100" s="61">
        <f t="shared" si="27"/>
        <v>-63.5</v>
      </c>
      <c r="AJ100" s="183">
        <f t="shared" si="28"/>
        <v>-69.766666666666666</v>
      </c>
      <c r="AK100" s="183">
        <f t="shared" si="29"/>
        <v>-69.2</v>
      </c>
      <c r="AL100" s="183">
        <f t="shared" si="30"/>
        <v>-68.2</v>
      </c>
      <c r="AM100" s="183">
        <f t="shared" si="31"/>
        <v>-66.066666666666663</v>
      </c>
    </row>
    <row r="101" spans="1:39" x14ac:dyDescent="0.2">
      <c r="A101" s="65" t="s">
        <v>49</v>
      </c>
      <c r="B101" s="98">
        <v>-60</v>
      </c>
      <c r="C101" s="98">
        <v>-69.900000000000006</v>
      </c>
      <c r="D101" s="98">
        <v>-42.2</v>
      </c>
      <c r="E101" s="98">
        <v>-54.6</v>
      </c>
      <c r="F101" s="98">
        <v>-55.6</v>
      </c>
      <c r="G101" s="98">
        <v>-55.4</v>
      </c>
      <c r="H101" s="98">
        <v>-59.4</v>
      </c>
      <c r="I101" s="98">
        <v>-59.1</v>
      </c>
      <c r="J101" s="98">
        <v>-52.4</v>
      </c>
      <c r="K101" s="62">
        <v>-56.5</v>
      </c>
      <c r="L101" s="62">
        <v>-61.6</v>
      </c>
      <c r="M101" s="62">
        <v>-54.5</v>
      </c>
      <c r="P101" s="30">
        <f t="shared" si="32"/>
        <v>-57.366666666666674</v>
      </c>
      <c r="Q101" s="30">
        <f t="shared" si="33"/>
        <v>-55.199999999999996</v>
      </c>
      <c r="R101" s="30">
        <f t="shared" si="34"/>
        <v>-56.966666666666669</v>
      </c>
      <c r="S101" s="30">
        <f t="shared" si="35"/>
        <v>-57.533333333333331</v>
      </c>
      <c r="U101" s="60" t="s">
        <v>49</v>
      </c>
      <c r="V101" s="61">
        <f t="shared" si="36"/>
        <v>-72.5</v>
      </c>
      <c r="W101" s="61">
        <f t="shared" si="27"/>
        <v>-82.4</v>
      </c>
      <c r="X101" s="61">
        <f t="shared" si="27"/>
        <v>-54.7</v>
      </c>
      <c r="Y101" s="61">
        <f t="shared" si="27"/>
        <v>-67.099999999999994</v>
      </c>
      <c r="Z101" s="61">
        <f t="shared" si="27"/>
        <v>-68.099999999999994</v>
      </c>
      <c r="AA101" s="61">
        <f t="shared" si="27"/>
        <v>-67.900000000000006</v>
      </c>
      <c r="AB101" s="61">
        <f t="shared" si="27"/>
        <v>-71.900000000000006</v>
      </c>
      <c r="AC101" s="61">
        <f t="shared" si="27"/>
        <v>-71.599999999999994</v>
      </c>
      <c r="AD101" s="61">
        <f t="shared" si="27"/>
        <v>-64.900000000000006</v>
      </c>
      <c r="AE101" s="61">
        <f t="shared" si="27"/>
        <v>-69</v>
      </c>
      <c r="AF101" s="61">
        <f t="shared" si="27"/>
        <v>-74.099999999999994</v>
      </c>
      <c r="AG101" s="61">
        <f t="shared" si="27"/>
        <v>-67</v>
      </c>
      <c r="AJ101" s="183">
        <f t="shared" ref="AJ101:AJ102" si="37">AVERAGE(V101:X101)</f>
        <v>-69.866666666666674</v>
      </c>
      <c r="AK101" s="183">
        <f t="shared" ref="AK101:AK102" si="38">AVERAGE(Y101:AA101)</f>
        <v>-67.7</v>
      </c>
      <c r="AL101" s="183">
        <f t="shared" ref="AL101:AL102" si="39">AVERAGE(AB101:AD101)</f>
        <v>-69.466666666666669</v>
      </c>
      <c r="AM101" s="183">
        <f t="shared" ref="AM101:AM102" si="40">AVERAGE(AE101:AG101)</f>
        <v>-70.033333333333331</v>
      </c>
    </row>
    <row r="102" spans="1:39" ht="17" customHeight="1" x14ac:dyDescent="0.2">
      <c r="A102" s="61" t="s">
        <v>177</v>
      </c>
      <c r="B102" s="58">
        <v>-52.5</v>
      </c>
      <c r="C102" s="58">
        <v>-50.6</v>
      </c>
      <c r="D102" s="98"/>
      <c r="E102" s="141"/>
      <c r="F102" s="141"/>
      <c r="G102" s="98"/>
      <c r="H102" s="58">
        <v>-50</v>
      </c>
      <c r="I102" s="58">
        <v>-56.8</v>
      </c>
      <c r="J102" s="58">
        <v>-57.6</v>
      </c>
      <c r="K102" s="58">
        <v>-59.6</v>
      </c>
      <c r="L102" s="58">
        <v>-56.7</v>
      </c>
      <c r="M102" s="58">
        <v>-50.5</v>
      </c>
      <c r="P102" s="31">
        <f t="shared" ref="P102" si="41">AVERAGE(B102:D102)</f>
        <v>-51.55</v>
      </c>
      <c r="Q102" s="31"/>
      <c r="R102" s="31">
        <f t="shared" ref="R102" si="42">AVERAGE(H102:J102)</f>
        <v>-54.800000000000004</v>
      </c>
      <c r="S102" s="31">
        <f t="shared" ref="S102" si="43">AVERAGE(K102:M102)</f>
        <v>-55.6</v>
      </c>
      <c r="U102" s="181" t="s">
        <v>177</v>
      </c>
      <c r="V102" s="61">
        <f t="shared" ref="V102" si="44">B102-12.5</f>
        <v>-65</v>
      </c>
      <c r="W102" s="61">
        <f t="shared" ref="W102" si="45">C102-12.5</f>
        <v>-63.1</v>
      </c>
      <c r="X102" s="61"/>
      <c r="Y102" s="61"/>
      <c r="Z102" s="61"/>
      <c r="AA102" s="61"/>
      <c r="AB102" s="61">
        <f t="shared" ref="AB102" si="46">H102-12.5</f>
        <v>-62.5</v>
      </c>
      <c r="AC102" s="61">
        <f t="shared" ref="AC102" si="47">I102-12.5</f>
        <v>-69.3</v>
      </c>
      <c r="AD102" s="61">
        <f t="shared" ref="AD102" si="48">J102-12.5</f>
        <v>-70.099999999999994</v>
      </c>
      <c r="AE102" s="61">
        <f t="shared" ref="AE102" si="49">K102-12.5</f>
        <v>-72.099999999999994</v>
      </c>
      <c r="AF102" s="61">
        <f t="shared" ref="AF102" si="50">L102-12.5</f>
        <v>-69.2</v>
      </c>
      <c r="AG102" s="61">
        <f t="shared" ref="AG102" si="51">M102-12.5</f>
        <v>-63</v>
      </c>
      <c r="AJ102" s="183">
        <f t="shared" si="37"/>
        <v>-64.05</v>
      </c>
      <c r="AK102" s="183"/>
      <c r="AL102" s="183">
        <f t="shared" si="39"/>
        <v>-67.3</v>
      </c>
      <c r="AM102" s="183">
        <f t="shared" si="40"/>
        <v>-68.100000000000009</v>
      </c>
    </row>
    <row r="103" spans="1:39" x14ac:dyDescent="0.2">
      <c r="A103" s="164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P103" s="30"/>
      <c r="Q103" s="30"/>
      <c r="R103" s="30"/>
      <c r="S103" s="30"/>
    </row>
    <row r="104" spans="1:39" x14ac:dyDescent="0.2">
      <c r="A104" s="186" t="s">
        <v>38</v>
      </c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8"/>
      <c r="P104" s="30"/>
      <c r="Q104" s="30"/>
      <c r="R104" s="30"/>
      <c r="S104" s="30"/>
    </row>
    <row r="105" spans="1:39" x14ac:dyDescent="0.2">
      <c r="A105" s="65"/>
      <c r="B105" s="245" t="s">
        <v>46</v>
      </c>
      <c r="C105" s="245"/>
      <c r="D105" s="245"/>
      <c r="E105" s="201" t="s">
        <v>47</v>
      </c>
      <c r="F105" s="201"/>
      <c r="G105" s="201"/>
      <c r="H105" s="246" t="s">
        <v>48</v>
      </c>
      <c r="I105" s="246"/>
      <c r="J105" s="246"/>
      <c r="K105" s="211" t="s">
        <v>81</v>
      </c>
      <c r="L105" s="211"/>
      <c r="M105" s="211"/>
      <c r="P105" s="30" t="s">
        <v>46</v>
      </c>
      <c r="Q105" s="30" t="s">
        <v>82</v>
      </c>
      <c r="R105" s="30" t="s">
        <v>48</v>
      </c>
      <c r="S105" s="30" t="s">
        <v>81</v>
      </c>
    </row>
    <row r="106" spans="1:39" x14ac:dyDescent="0.2">
      <c r="A106" s="65" t="s">
        <v>44</v>
      </c>
      <c r="B106" s="62">
        <v>100</v>
      </c>
      <c r="C106" s="62">
        <v>75</v>
      </c>
      <c r="D106" s="62">
        <v>75</v>
      </c>
      <c r="E106" s="62">
        <v>150</v>
      </c>
      <c r="F106" s="62">
        <v>200</v>
      </c>
      <c r="G106" s="62">
        <v>300</v>
      </c>
      <c r="H106" s="98">
        <v>200</v>
      </c>
      <c r="I106" s="98">
        <v>25</v>
      </c>
      <c r="J106" s="62">
        <v>100</v>
      </c>
      <c r="K106" s="62">
        <v>25</v>
      </c>
      <c r="L106" s="62">
        <v>75</v>
      </c>
      <c r="M106" s="62">
        <v>125</v>
      </c>
      <c r="P106" s="30">
        <f>MEDIAN(B106:D106)</f>
        <v>75</v>
      </c>
      <c r="Q106" s="30">
        <f>MEDIAN(E106:G106)</f>
        <v>200</v>
      </c>
      <c r="R106" s="30">
        <f>MEDIAN(H106:J106)</f>
        <v>100</v>
      </c>
      <c r="S106" s="30">
        <f>MEDIAN(K106:M106)</f>
        <v>75</v>
      </c>
    </row>
    <row r="107" spans="1:39" x14ac:dyDescent="0.2">
      <c r="A107" s="65" t="s">
        <v>45</v>
      </c>
      <c r="B107" s="62">
        <v>125</v>
      </c>
      <c r="C107" s="62">
        <v>300</v>
      </c>
      <c r="D107" s="62">
        <v>100</v>
      </c>
      <c r="E107" s="98">
        <v>225</v>
      </c>
      <c r="F107" s="62">
        <v>125</v>
      </c>
      <c r="G107" s="62"/>
      <c r="H107" s="62">
        <v>100</v>
      </c>
      <c r="I107" s="62">
        <v>0</v>
      </c>
      <c r="J107" s="62"/>
      <c r="K107" s="62">
        <v>75</v>
      </c>
      <c r="L107" s="62">
        <v>25</v>
      </c>
      <c r="M107" s="62">
        <v>25</v>
      </c>
      <c r="P107" s="30">
        <f t="shared" ref="P107:P108" si="52">MEDIAN(B107:D107)</f>
        <v>125</v>
      </c>
      <c r="Q107" s="30">
        <f t="shared" ref="Q107:Q108" si="53">MEDIAN(E107:G107)</f>
        <v>175</v>
      </c>
      <c r="R107" s="30">
        <f t="shared" ref="R107:R108" si="54">MEDIAN(H107:J107)</f>
        <v>50</v>
      </c>
      <c r="S107" s="30">
        <f t="shared" ref="S107:S108" si="55">MEDIAN(K107:M107)</f>
        <v>25</v>
      </c>
    </row>
    <row r="108" spans="1:39" x14ac:dyDescent="0.2">
      <c r="A108" s="151" t="s">
        <v>49</v>
      </c>
      <c r="B108" s="160">
        <v>50</v>
      </c>
      <c r="C108" s="160">
        <v>25</v>
      </c>
      <c r="D108" s="160">
        <v>25</v>
      </c>
      <c r="E108" s="160">
        <v>225</v>
      </c>
      <c r="F108" s="160">
        <v>175</v>
      </c>
      <c r="G108" s="160">
        <v>75</v>
      </c>
      <c r="H108" s="160">
        <v>150</v>
      </c>
      <c r="I108" s="160">
        <v>150</v>
      </c>
      <c r="J108" s="160">
        <v>150</v>
      </c>
      <c r="K108" s="160">
        <v>75</v>
      </c>
      <c r="L108" s="160">
        <v>50</v>
      </c>
      <c r="M108" s="160">
        <v>125</v>
      </c>
      <c r="P108" s="30">
        <f t="shared" si="52"/>
        <v>25</v>
      </c>
      <c r="Q108" s="30">
        <f t="shared" si="53"/>
        <v>175</v>
      </c>
      <c r="R108" s="30">
        <f t="shared" si="54"/>
        <v>150</v>
      </c>
      <c r="S108" s="30">
        <f t="shared" si="55"/>
        <v>75</v>
      </c>
    </row>
    <row r="109" spans="1:39" ht="17" customHeight="1" x14ac:dyDescent="0.2">
      <c r="A109" s="61" t="s">
        <v>177</v>
      </c>
      <c r="B109" s="58">
        <v>225</v>
      </c>
      <c r="C109" s="58">
        <v>50</v>
      </c>
      <c r="D109" s="98"/>
      <c r="E109" s="141"/>
      <c r="F109" s="141"/>
      <c r="G109" s="98"/>
      <c r="H109" s="58">
        <v>25</v>
      </c>
      <c r="I109" s="58">
        <v>350</v>
      </c>
      <c r="J109" s="142"/>
      <c r="K109" s="58">
        <v>100</v>
      </c>
      <c r="L109" s="58">
        <v>125</v>
      </c>
      <c r="M109" s="58">
        <v>50</v>
      </c>
      <c r="P109" s="31">
        <f t="shared" ref="P109" si="56">MEDIAN(B109:D109)</f>
        <v>137.5</v>
      </c>
      <c r="Q109" s="31"/>
      <c r="R109" s="31">
        <f t="shared" ref="R109" si="57">MEDIAN(H109:J109)</f>
        <v>187.5</v>
      </c>
      <c r="S109" s="31">
        <f t="shared" ref="S109" si="58">MEDIAN(K109:M109)</f>
        <v>100</v>
      </c>
    </row>
    <row r="110" spans="1:39" x14ac:dyDescent="0.2">
      <c r="A110" s="186" t="s">
        <v>55</v>
      </c>
      <c r="B110" s="187"/>
      <c r="C110" s="187"/>
      <c r="D110" s="187"/>
      <c r="E110" s="187"/>
      <c r="F110" s="187"/>
      <c r="G110" s="187"/>
      <c r="H110" s="187"/>
      <c r="I110" s="187"/>
      <c r="J110" s="187"/>
      <c r="K110" s="187"/>
      <c r="L110" s="187"/>
      <c r="M110" s="188"/>
      <c r="P110" s="30"/>
      <c r="Q110" s="30"/>
      <c r="R110" s="30"/>
      <c r="S110" s="30"/>
    </row>
    <row r="111" spans="1:39" x14ac:dyDescent="0.2">
      <c r="A111" s="65"/>
      <c r="B111" s="245" t="s">
        <v>46</v>
      </c>
      <c r="C111" s="245"/>
      <c r="D111" s="245"/>
      <c r="E111" s="201" t="s">
        <v>47</v>
      </c>
      <c r="F111" s="201"/>
      <c r="G111" s="201"/>
      <c r="H111" s="246" t="s">
        <v>48</v>
      </c>
      <c r="I111" s="246"/>
      <c r="J111" s="246"/>
      <c r="K111" s="211" t="s">
        <v>81</v>
      </c>
      <c r="L111" s="211"/>
      <c r="M111" s="211"/>
      <c r="P111" s="30" t="s">
        <v>46</v>
      </c>
      <c r="Q111" s="30" t="s">
        <v>82</v>
      </c>
      <c r="R111" s="30" t="s">
        <v>48</v>
      </c>
      <c r="S111" s="30" t="s">
        <v>81</v>
      </c>
    </row>
    <row r="112" spans="1:39" x14ac:dyDescent="0.2">
      <c r="A112" s="65" t="s">
        <v>44</v>
      </c>
      <c r="B112" s="62">
        <v>136</v>
      </c>
      <c r="C112" s="62">
        <v>130</v>
      </c>
      <c r="D112" s="62">
        <v>59</v>
      </c>
      <c r="E112" s="62">
        <v>637</v>
      </c>
      <c r="F112" s="98">
        <v>88</v>
      </c>
      <c r="G112" s="62"/>
      <c r="H112" s="62">
        <v>8</v>
      </c>
      <c r="I112" s="62">
        <v>54</v>
      </c>
      <c r="J112" s="62">
        <v>5</v>
      </c>
      <c r="K112" s="62">
        <v>256</v>
      </c>
      <c r="L112" s="62">
        <v>437</v>
      </c>
      <c r="M112" s="62">
        <v>396</v>
      </c>
      <c r="P112" s="30">
        <f>AVERAGE(B112:D112)</f>
        <v>108.33333333333333</v>
      </c>
      <c r="Q112" s="30">
        <f>AVERAGE(E112:G112)</f>
        <v>362.5</v>
      </c>
      <c r="R112" s="30">
        <f>AVERAGE(H112:J112)</f>
        <v>22.333333333333332</v>
      </c>
      <c r="S112" s="30">
        <f>AVERAGE(K112:M112)</f>
        <v>363</v>
      </c>
    </row>
    <row r="113" spans="1:19" x14ac:dyDescent="0.2">
      <c r="A113" s="65" t="s">
        <v>45</v>
      </c>
      <c r="B113" s="62">
        <v>93</v>
      </c>
      <c r="C113" s="62">
        <v>87</v>
      </c>
      <c r="D113" s="62"/>
      <c r="E113" s="62">
        <v>87</v>
      </c>
      <c r="F113" s="62">
        <v>66</v>
      </c>
      <c r="G113" s="62"/>
      <c r="H113" s="62">
        <v>18</v>
      </c>
      <c r="I113" s="62">
        <v>65</v>
      </c>
      <c r="J113" s="62"/>
      <c r="K113" s="62">
        <v>99</v>
      </c>
      <c r="L113" s="62">
        <v>63</v>
      </c>
      <c r="M113" s="62"/>
      <c r="P113" s="30">
        <f t="shared" ref="P113" si="59">AVERAGE(B113:D113)</f>
        <v>90</v>
      </c>
      <c r="Q113" s="30">
        <f t="shared" ref="Q113" si="60">AVERAGE(E113:G113)</f>
        <v>76.5</v>
      </c>
      <c r="R113" s="30">
        <f t="shared" ref="R113" si="61">AVERAGE(H113:J113)</f>
        <v>41.5</v>
      </c>
      <c r="S113" s="30">
        <f t="shared" ref="S113" si="62">AVERAGE(K113:M113)</f>
        <v>81</v>
      </c>
    </row>
    <row r="114" spans="1:19" x14ac:dyDescent="0.2">
      <c r="A114" s="151" t="s">
        <v>49</v>
      </c>
      <c r="B114" s="160">
        <v>70</v>
      </c>
      <c r="C114" s="160"/>
      <c r="D114" s="160"/>
      <c r="E114" s="160">
        <v>42</v>
      </c>
      <c r="F114" s="160">
        <v>48</v>
      </c>
      <c r="G114" s="160">
        <v>105</v>
      </c>
      <c r="H114" s="160">
        <v>151</v>
      </c>
      <c r="I114" s="160">
        <v>15</v>
      </c>
      <c r="J114" s="160"/>
      <c r="K114" s="160">
        <v>50</v>
      </c>
      <c r="L114" s="160">
        <v>24</v>
      </c>
      <c r="M114" s="160">
        <v>119</v>
      </c>
      <c r="P114" s="30">
        <f>AVERAGE(B114:D114)</f>
        <v>70</v>
      </c>
      <c r="Q114" s="30">
        <f>AVERAGE(E114:G114)</f>
        <v>65</v>
      </c>
      <c r="R114" s="30">
        <f>AVERAGE(H114:J114)</f>
        <v>83</v>
      </c>
      <c r="S114" s="30">
        <f>AVERAGE(K114:M114)</f>
        <v>64.333333333333329</v>
      </c>
    </row>
    <row r="115" spans="1:19" ht="17" customHeight="1" x14ac:dyDescent="0.2">
      <c r="A115" s="61" t="s">
        <v>177</v>
      </c>
      <c r="B115" s="58">
        <v>59</v>
      </c>
      <c r="C115" s="141"/>
      <c r="D115" s="98"/>
      <c r="E115" s="141"/>
      <c r="F115" s="141"/>
      <c r="G115" s="98"/>
      <c r="H115" s="58">
        <v>8</v>
      </c>
      <c r="I115" s="58">
        <v>54</v>
      </c>
      <c r="J115" s="58">
        <v>5</v>
      </c>
      <c r="K115" s="58">
        <v>4</v>
      </c>
      <c r="L115" s="58">
        <v>209</v>
      </c>
      <c r="M115" s="58">
        <v>586</v>
      </c>
      <c r="P115" s="31">
        <f>AVERAGE(B115:D115)</f>
        <v>59</v>
      </c>
      <c r="Q115" s="31"/>
      <c r="R115" s="31">
        <f>AVERAGE(H115:J115)</f>
        <v>22.333333333333332</v>
      </c>
      <c r="S115" s="31">
        <f>AVERAGE(K115:M115)</f>
        <v>266.33333333333331</v>
      </c>
    </row>
    <row r="116" spans="1:19" x14ac:dyDescent="0.2">
      <c r="A116" s="157"/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  <c r="P116" s="30"/>
      <c r="Q116" s="30"/>
      <c r="R116" s="30"/>
      <c r="S116" s="30"/>
    </row>
    <row r="117" spans="1:19" x14ac:dyDescent="0.2">
      <c r="A117" s="229" t="s">
        <v>56</v>
      </c>
      <c r="B117" s="229"/>
      <c r="C117" s="229"/>
      <c r="D117" s="229"/>
      <c r="E117" s="229"/>
      <c r="F117" s="229"/>
      <c r="G117" s="229"/>
      <c r="H117" s="229"/>
      <c r="I117" s="229"/>
      <c r="J117" s="229"/>
      <c r="K117" s="229"/>
      <c r="L117" s="229"/>
      <c r="M117" s="229"/>
      <c r="P117" s="30"/>
      <c r="Q117" s="30"/>
      <c r="R117" s="30"/>
      <c r="S117" s="30"/>
    </row>
    <row r="118" spans="1:19" x14ac:dyDescent="0.2">
      <c r="A118" s="65"/>
      <c r="B118" s="200" t="s">
        <v>46</v>
      </c>
      <c r="C118" s="200"/>
      <c r="D118" s="200"/>
      <c r="E118" s="200" t="s">
        <v>47</v>
      </c>
      <c r="F118" s="200"/>
      <c r="G118" s="200"/>
      <c r="H118" s="246" t="s">
        <v>48</v>
      </c>
      <c r="I118" s="246"/>
      <c r="J118" s="246"/>
      <c r="K118" s="200" t="s">
        <v>81</v>
      </c>
      <c r="L118" s="200"/>
      <c r="M118" s="200"/>
      <c r="P118" s="30" t="s">
        <v>46</v>
      </c>
      <c r="Q118" s="30" t="s">
        <v>82</v>
      </c>
      <c r="R118" s="30" t="s">
        <v>48</v>
      </c>
      <c r="S118" s="30" t="s">
        <v>81</v>
      </c>
    </row>
    <row r="119" spans="1:19" x14ac:dyDescent="0.2">
      <c r="A119" s="65" t="s">
        <v>44</v>
      </c>
      <c r="B119" s="61">
        <v>166</v>
      </c>
      <c r="C119" s="61">
        <v>236</v>
      </c>
      <c r="D119" s="61">
        <v>80</v>
      </c>
      <c r="E119" s="61">
        <v>299</v>
      </c>
      <c r="F119" s="61">
        <v>583</v>
      </c>
      <c r="G119" s="61"/>
      <c r="H119" s="61"/>
      <c r="I119" s="65">
        <v>296</v>
      </c>
      <c r="J119" s="61">
        <v>657</v>
      </c>
      <c r="K119" s="61">
        <v>738</v>
      </c>
      <c r="L119" s="61">
        <v>210</v>
      </c>
      <c r="M119" s="61">
        <v>909</v>
      </c>
      <c r="P119" s="30">
        <f>AVERAGE(B119:D119)</f>
        <v>160.66666666666666</v>
      </c>
      <c r="Q119" s="30">
        <f>AVERAGE(E119:G119)</f>
        <v>441</v>
      </c>
      <c r="R119" s="30">
        <f>AVERAGE(H119:J119)</f>
        <v>476.5</v>
      </c>
      <c r="S119" s="30">
        <f>AVERAGE(K119:M119)</f>
        <v>619</v>
      </c>
    </row>
    <row r="120" spans="1:19" x14ac:dyDescent="0.2">
      <c r="A120" s="58" t="s">
        <v>45</v>
      </c>
      <c r="B120" s="61">
        <v>304</v>
      </c>
      <c r="C120" s="61">
        <v>60</v>
      </c>
      <c r="D120" s="61"/>
      <c r="E120" s="61">
        <v>107</v>
      </c>
      <c r="F120" s="61">
        <v>52</v>
      </c>
      <c r="G120" s="61">
        <v>95</v>
      </c>
      <c r="H120" s="65">
        <v>11</v>
      </c>
      <c r="I120" s="65">
        <v>537</v>
      </c>
      <c r="J120" s="65"/>
      <c r="K120" s="61">
        <v>619</v>
      </c>
      <c r="L120" s="61">
        <v>74</v>
      </c>
      <c r="M120" s="61"/>
      <c r="P120" s="30">
        <f t="shared" ref="P120:P121" si="63">AVERAGE(B120:D120)</f>
        <v>182</v>
      </c>
      <c r="Q120" s="30">
        <f t="shared" ref="Q120:Q121" si="64">AVERAGE(E120:G120)</f>
        <v>84.666666666666671</v>
      </c>
      <c r="R120" s="30">
        <f t="shared" ref="R120:R121" si="65">AVERAGE(H120:J120)</f>
        <v>274</v>
      </c>
      <c r="S120" s="30">
        <f t="shared" ref="S120:S121" si="66">AVERAGE(K120:M120)</f>
        <v>346.5</v>
      </c>
    </row>
    <row r="121" spans="1:19" x14ac:dyDescent="0.2">
      <c r="A121" s="65" t="s">
        <v>49</v>
      </c>
      <c r="B121" s="61">
        <v>465</v>
      </c>
      <c r="C121" s="61"/>
      <c r="D121" s="61"/>
      <c r="E121" s="61">
        <v>72</v>
      </c>
      <c r="F121" s="61">
        <v>422</v>
      </c>
      <c r="G121" s="61">
        <v>568</v>
      </c>
      <c r="H121" s="65">
        <v>165</v>
      </c>
      <c r="I121" s="65">
        <v>22</v>
      </c>
      <c r="J121" s="65"/>
      <c r="K121" s="61">
        <v>1048</v>
      </c>
      <c r="L121" s="61">
        <v>285</v>
      </c>
      <c r="M121" s="61">
        <v>452</v>
      </c>
      <c r="P121" s="30">
        <f t="shared" si="63"/>
        <v>465</v>
      </c>
      <c r="Q121" s="30">
        <f t="shared" si="64"/>
        <v>354</v>
      </c>
      <c r="R121" s="30">
        <f t="shared" si="65"/>
        <v>93.5</v>
      </c>
      <c r="S121" s="30">
        <f t="shared" si="66"/>
        <v>595</v>
      </c>
    </row>
    <row r="122" spans="1:19" ht="17" customHeight="1" x14ac:dyDescent="0.2">
      <c r="A122" s="61" t="s">
        <v>177</v>
      </c>
      <c r="B122" s="58">
        <v>283</v>
      </c>
      <c r="C122" s="141"/>
      <c r="D122" s="98"/>
      <c r="E122" s="141"/>
      <c r="F122" s="141"/>
      <c r="G122" s="98"/>
      <c r="H122" s="58"/>
      <c r="I122" s="58">
        <v>296</v>
      </c>
      <c r="J122" s="58">
        <v>657</v>
      </c>
      <c r="K122" s="58">
        <v>39</v>
      </c>
      <c r="L122" s="58">
        <v>620</v>
      </c>
      <c r="M122" s="58">
        <v>410</v>
      </c>
      <c r="P122" s="31">
        <f t="shared" ref="P122" si="67">AVERAGE(B122:D122)</f>
        <v>283</v>
      </c>
      <c r="Q122" s="31"/>
      <c r="R122" s="31">
        <f t="shared" ref="R122" si="68">AVERAGE(H122:J122)</f>
        <v>476.5</v>
      </c>
      <c r="S122" s="31">
        <f t="shared" ref="S122" si="69">AVERAGE(K122:M122)</f>
        <v>356.33333333333331</v>
      </c>
    </row>
    <row r="123" spans="1:19" x14ac:dyDescent="0.2">
      <c r="A123" s="247" t="s">
        <v>57</v>
      </c>
      <c r="B123" s="247"/>
      <c r="C123" s="247"/>
      <c r="D123" s="247"/>
      <c r="E123" s="247"/>
      <c r="F123" s="247"/>
      <c r="G123" s="247"/>
      <c r="H123" s="247"/>
      <c r="I123" s="247"/>
      <c r="J123" s="247"/>
      <c r="K123" s="247"/>
      <c r="L123" s="247"/>
      <c r="M123" s="248"/>
      <c r="P123" s="30"/>
      <c r="Q123" s="30"/>
      <c r="R123" s="30"/>
      <c r="S123" s="30"/>
    </row>
    <row r="124" spans="1:19" x14ac:dyDescent="0.2">
      <c r="A124" s="58"/>
      <c r="B124" s="200" t="s">
        <v>46</v>
      </c>
      <c r="C124" s="200"/>
      <c r="D124" s="200"/>
      <c r="E124" s="200" t="s">
        <v>47</v>
      </c>
      <c r="F124" s="200"/>
      <c r="G124" s="200"/>
      <c r="H124" s="246" t="s">
        <v>48</v>
      </c>
      <c r="I124" s="246"/>
      <c r="J124" s="246"/>
      <c r="K124" s="200" t="s">
        <v>81</v>
      </c>
      <c r="L124" s="200"/>
      <c r="M124" s="200"/>
      <c r="P124" s="30" t="s">
        <v>46</v>
      </c>
      <c r="Q124" s="30" t="s">
        <v>82</v>
      </c>
      <c r="R124" s="30" t="s">
        <v>48</v>
      </c>
      <c r="S124" s="30" t="s">
        <v>81</v>
      </c>
    </row>
    <row r="125" spans="1:19" x14ac:dyDescent="0.2">
      <c r="A125" s="65" t="s">
        <v>44</v>
      </c>
      <c r="B125" s="65">
        <f>B112/1300</f>
        <v>0.10461538461538461</v>
      </c>
      <c r="C125" s="65">
        <f t="shared" ref="C125:M125" si="70">C112/1300</f>
        <v>0.1</v>
      </c>
      <c r="D125" s="65">
        <f t="shared" si="70"/>
        <v>4.5384615384615384E-2</v>
      </c>
      <c r="E125" s="65">
        <f t="shared" si="70"/>
        <v>0.49</v>
      </c>
      <c r="F125" s="65">
        <f t="shared" si="70"/>
        <v>6.7692307692307691E-2</v>
      </c>
      <c r="G125" s="65"/>
      <c r="H125" s="65">
        <f t="shared" si="70"/>
        <v>6.1538461538461538E-3</v>
      </c>
      <c r="I125" s="65">
        <f t="shared" si="70"/>
        <v>4.1538461538461538E-2</v>
      </c>
      <c r="J125" s="65">
        <f t="shared" si="70"/>
        <v>3.8461538461538464E-3</v>
      </c>
      <c r="K125" s="65">
        <f t="shared" si="70"/>
        <v>0.19692307692307692</v>
      </c>
      <c r="L125" s="65">
        <f t="shared" si="70"/>
        <v>0.33615384615384614</v>
      </c>
      <c r="M125" s="65">
        <f t="shared" si="70"/>
        <v>0.30461538461538462</v>
      </c>
      <c r="P125" s="30">
        <f>AVERAGE(B125:D125)</f>
        <v>8.3333333333333329E-2</v>
      </c>
      <c r="Q125" s="30">
        <f>AVERAGE(E125:G125)</f>
        <v>0.27884615384615385</v>
      </c>
      <c r="R125" s="30">
        <f>AVERAGE(H125:J125)</f>
        <v>1.7179487179487179E-2</v>
      </c>
      <c r="S125" s="30">
        <f>AVERAGE(K125:M125)</f>
        <v>0.27923076923076923</v>
      </c>
    </row>
    <row r="126" spans="1:19" x14ac:dyDescent="0.2">
      <c r="A126" s="65" t="s">
        <v>45</v>
      </c>
      <c r="B126" s="65">
        <f t="shared" ref="B126:L126" si="71">B113/1300</f>
        <v>7.1538461538461537E-2</v>
      </c>
      <c r="C126" s="65">
        <f t="shared" si="71"/>
        <v>6.6923076923076918E-2</v>
      </c>
      <c r="D126" s="65"/>
      <c r="E126" s="65">
        <f t="shared" si="71"/>
        <v>6.6923076923076918E-2</v>
      </c>
      <c r="F126" s="65">
        <f t="shared" si="71"/>
        <v>5.0769230769230768E-2</v>
      </c>
      <c r="G126" s="65"/>
      <c r="H126" s="65">
        <f t="shared" si="71"/>
        <v>1.3846153846153847E-2</v>
      </c>
      <c r="I126" s="65">
        <f t="shared" si="71"/>
        <v>0.05</v>
      </c>
      <c r="J126" s="65"/>
      <c r="K126" s="65">
        <f t="shared" si="71"/>
        <v>7.6153846153846155E-2</v>
      </c>
      <c r="L126" s="65">
        <f t="shared" si="71"/>
        <v>4.8461538461538459E-2</v>
      </c>
      <c r="M126" s="65"/>
      <c r="P126" s="30">
        <f t="shared" ref="P126:P127" si="72">AVERAGE(B126:D126)</f>
        <v>6.9230769230769235E-2</v>
      </c>
      <c r="Q126" s="30">
        <f t="shared" ref="Q126:Q127" si="73">AVERAGE(E126:G126)</f>
        <v>5.884615384615384E-2</v>
      </c>
      <c r="R126" s="30">
        <f t="shared" ref="R126:R127" si="74">AVERAGE(H126:J126)</f>
        <v>3.1923076923076922E-2</v>
      </c>
      <c r="S126" s="30">
        <f t="shared" ref="S126:S127" si="75">AVERAGE(K126:M126)</f>
        <v>6.2307692307692307E-2</v>
      </c>
    </row>
    <row r="127" spans="1:19" x14ac:dyDescent="0.2">
      <c r="A127" s="58" t="s">
        <v>49</v>
      </c>
      <c r="B127" s="65">
        <f t="shared" ref="B127:M128" si="76">B114/1300</f>
        <v>5.3846153846153849E-2</v>
      </c>
      <c r="C127" s="65"/>
      <c r="D127" s="65"/>
      <c r="E127" s="65">
        <f t="shared" si="76"/>
        <v>3.2307692307692308E-2</v>
      </c>
      <c r="F127" s="65">
        <f t="shared" si="76"/>
        <v>3.6923076923076927E-2</v>
      </c>
      <c r="G127" s="65">
        <f t="shared" si="76"/>
        <v>8.0769230769230774E-2</v>
      </c>
      <c r="H127" s="65">
        <f t="shared" si="76"/>
        <v>0.11615384615384615</v>
      </c>
      <c r="I127" s="65">
        <f t="shared" si="76"/>
        <v>1.1538461538461539E-2</v>
      </c>
      <c r="J127" s="65"/>
      <c r="K127" s="61">
        <f t="shared" si="76"/>
        <v>3.8461538461538464E-2</v>
      </c>
      <c r="L127" s="61">
        <f t="shared" si="76"/>
        <v>1.8461538461538463E-2</v>
      </c>
      <c r="M127" s="61">
        <f t="shared" si="76"/>
        <v>9.1538461538461541E-2</v>
      </c>
      <c r="P127" s="30">
        <f t="shared" si="72"/>
        <v>5.3846153846153849E-2</v>
      </c>
      <c r="Q127" s="30">
        <f t="shared" si="73"/>
        <v>5.000000000000001E-2</v>
      </c>
      <c r="R127" s="30">
        <f t="shared" si="74"/>
        <v>6.3846153846153844E-2</v>
      </c>
      <c r="S127" s="30">
        <f t="shared" si="75"/>
        <v>4.948717948717949E-2</v>
      </c>
    </row>
    <row r="128" spans="1:19" ht="17" customHeight="1" x14ac:dyDescent="0.2">
      <c r="A128" s="61" t="s">
        <v>177</v>
      </c>
      <c r="B128" s="65">
        <f t="shared" si="76"/>
        <v>4.5384615384615384E-2</v>
      </c>
      <c r="C128" s="65"/>
      <c r="D128" s="65"/>
      <c r="E128" s="65"/>
      <c r="F128" s="65"/>
      <c r="G128" s="65"/>
      <c r="H128" s="65">
        <f t="shared" si="76"/>
        <v>6.1538461538461538E-3</v>
      </c>
      <c r="I128" s="65">
        <f t="shared" si="76"/>
        <v>4.1538461538461538E-2</v>
      </c>
      <c r="J128" s="65"/>
      <c r="K128" s="61">
        <f t="shared" si="76"/>
        <v>3.0769230769230769E-3</v>
      </c>
      <c r="L128" s="61">
        <f t="shared" si="76"/>
        <v>0.16076923076923078</v>
      </c>
      <c r="M128" s="61">
        <f t="shared" si="76"/>
        <v>0.45076923076923076</v>
      </c>
      <c r="P128" s="31">
        <f t="shared" ref="P128" si="77">AVERAGE(B128:D128)</f>
        <v>4.5384615384615384E-2</v>
      </c>
      <c r="Q128" s="31"/>
      <c r="R128" s="31">
        <f t="shared" ref="R128" si="78">AVERAGE(H128:J128)</f>
        <v>2.3846153846153847E-2</v>
      </c>
      <c r="S128" s="31">
        <f t="shared" ref="S128" si="79">AVERAGE(K128:M128)</f>
        <v>0.20487179487179485</v>
      </c>
    </row>
    <row r="129" spans="1:19" x14ac:dyDescent="0.2">
      <c r="A129" s="182"/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  <c r="L129" s="164"/>
      <c r="M129" s="164"/>
      <c r="P129" s="30"/>
      <c r="Q129" s="30"/>
      <c r="R129" s="30"/>
      <c r="S129" s="30"/>
    </row>
    <row r="130" spans="1:19" x14ac:dyDescent="0.2">
      <c r="A130" s="229" t="s">
        <v>105</v>
      </c>
      <c r="B130" s="229"/>
      <c r="C130" s="229"/>
      <c r="D130" s="229"/>
      <c r="E130" s="229"/>
      <c r="F130" s="229"/>
      <c r="G130" s="229"/>
      <c r="H130" s="229"/>
      <c r="I130" s="229"/>
      <c r="J130" s="229"/>
      <c r="K130" s="229"/>
      <c r="L130" s="229"/>
      <c r="M130" s="229"/>
      <c r="P130" s="30"/>
      <c r="Q130" s="30"/>
      <c r="R130" s="30"/>
      <c r="S130" s="30"/>
    </row>
    <row r="131" spans="1:19" x14ac:dyDescent="0.2">
      <c r="A131" s="135"/>
      <c r="B131" s="250" t="s">
        <v>46</v>
      </c>
      <c r="C131" s="251"/>
      <c r="D131" s="252"/>
      <c r="E131" s="250" t="s">
        <v>47</v>
      </c>
      <c r="F131" s="251"/>
      <c r="G131" s="252"/>
      <c r="H131" s="253" t="s">
        <v>48</v>
      </c>
      <c r="I131" s="254"/>
      <c r="J131" s="255"/>
      <c r="K131" s="250" t="s">
        <v>81</v>
      </c>
      <c r="L131" s="251"/>
      <c r="M131" s="252"/>
      <c r="P131" s="30" t="s">
        <v>46</v>
      </c>
      <c r="Q131" s="30" t="s">
        <v>82</v>
      </c>
      <c r="R131" s="30" t="s">
        <v>48</v>
      </c>
      <c r="S131" s="30" t="s">
        <v>81</v>
      </c>
    </row>
    <row r="132" spans="1:19" x14ac:dyDescent="0.2">
      <c r="A132" s="75" t="s">
        <v>44</v>
      </c>
      <c r="B132" s="65">
        <f>B119/300</f>
        <v>0.55333333333333334</v>
      </c>
      <c r="C132" s="65">
        <f t="shared" ref="C132:M132" si="80">C119/300</f>
        <v>0.78666666666666663</v>
      </c>
      <c r="D132" s="65">
        <f t="shared" si="80"/>
        <v>0.26666666666666666</v>
      </c>
      <c r="E132" s="65">
        <f t="shared" si="80"/>
        <v>0.9966666666666667</v>
      </c>
      <c r="F132" s="65">
        <f t="shared" si="80"/>
        <v>1.9433333333333334</v>
      </c>
      <c r="G132" s="65"/>
      <c r="H132" s="65"/>
      <c r="I132" s="65">
        <f t="shared" si="80"/>
        <v>0.98666666666666669</v>
      </c>
      <c r="J132" s="65">
        <f t="shared" si="80"/>
        <v>2.19</v>
      </c>
      <c r="K132" s="61">
        <f t="shared" si="80"/>
        <v>2.46</v>
      </c>
      <c r="L132" s="61">
        <f t="shared" si="80"/>
        <v>0.7</v>
      </c>
      <c r="M132" s="61">
        <f t="shared" si="80"/>
        <v>3.03</v>
      </c>
      <c r="P132" s="30">
        <f>AVERAGE(B132:D132)</f>
        <v>0.53555555555555545</v>
      </c>
      <c r="Q132" s="30">
        <f>AVERAGE(E132:G132)</f>
        <v>1.47</v>
      </c>
      <c r="R132" s="30">
        <f>AVERAGE(H132:J132)</f>
        <v>1.5883333333333334</v>
      </c>
      <c r="S132" s="30">
        <f>AVERAGE(K132:M132)</f>
        <v>2.063333333333333</v>
      </c>
    </row>
    <row r="133" spans="1:19" x14ac:dyDescent="0.2">
      <c r="A133" s="75" t="s">
        <v>45</v>
      </c>
      <c r="B133" s="65">
        <f t="shared" ref="B133:L133" si="81">B120/300</f>
        <v>1.0133333333333334</v>
      </c>
      <c r="C133" s="65">
        <f t="shared" si="81"/>
        <v>0.2</v>
      </c>
      <c r="D133" s="65"/>
      <c r="E133" s="65">
        <f t="shared" si="81"/>
        <v>0.35666666666666669</v>
      </c>
      <c r="F133" s="65">
        <f t="shared" si="81"/>
        <v>0.17333333333333334</v>
      </c>
      <c r="G133" s="65">
        <f t="shared" si="81"/>
        <v>0.31666666666666665</v>
      </c>
      <c r="H133" s="65">
        <f t="shared" si="81"/>
        <v>3.6666666666666667E-2</v>
      </c>
      <c r="I133" s="65">
        <f t="shared" si="81"/>
        <v>1.79</v>
      </c>
      <c r="J133" s="65"/>
      <c r="K133" s="61">
        <f t="shared" si="81"/>
        <v>2.0633333333333335</v>
      </c>
      <c r="L133" s="61">
        <f t="shared" si="81"/>
        <v>0.24666666666666667</v>
      </c>
      <c r="M133" s="61"/>
      <c r="P133" s="30">
        <f t="shared" ref="P133:P134" si="82">AVERAGE(B133:D133)</f>
        <v>0.60666666666666669</v>
      </c>
      <c r="Q133" s="30">
        <f t="shared" ref="Q133:Q134" si="83">AVERAGE(E133:G133)</f>
        <v>0.28222222222222221</v>
      </c>
      <c r="R133" s="30">
        <f t="shared" ref="R133:R134" si="84">AVERAGE(H133:J133)</f>
        <v>0.91333333333333333</v>
      </c>
      <c r="S133" s="30">
        <f t="shared" ref="S133:S134" si="85">AVERAGE(K133:M133)</f>
        <v>1.155</v>
      </c>
    </row>
    <row r="134" spans="1:19" x14ac:dyDescent="0.2">
      <c r="A134" s="135" t="s">
        <v>49</v>
      </c>
      <c r="B134" s="65">
        <f t="shared" ref="B134:M135" si="86">B121/300</f>
        <v>1.55</v>
      </c>
      <c r="C134" s="65"/>
      <c r="D134" s="65"/>
      <c r="E134" s="65">
        <f t="shared" si="86"/>
        <v>0.24</v>
      </c>
      <c r="F134" s="65">
        <f t="shared" si="86"/>
        <v>1.4066666666666667</v>
      </c>
      <c r="G134" s="65">
        <f t="shared" si="86"/>
        <v>1.8933333333333333</v>
      </c>
      <c r="H134" s="65">
        <f t="shared" si="86"/>
        <v>0.55000000000000004</v>
      </c>
      <c r="I134" s="65">
        <f t="shared" si="86"/>
        <v>7.3333333333333334E-2</v>
      </c>
      <c r="J134" s="65"/>
      <c r="K134" s="61">
        <f t="shared" si="86"/>
        <v>3.4933333333333332</v>
      </c>
      <c r="L134" s="61">
        <f t="shared" si="86"/>
        <v>0.95</v>
      </c>
      <c r="M134" s="61">
        <f t="shared" si="86"/>
        <v>1.5066666666666666</v>
      </c>
      <c r="P134" s="30">
        <f t="shared" si="82"/>
        <v>1.55</v>
      </c>
      <c r="Q134" s="30">
        <f t="shared" si="83"/>
        <v>1.18</v>
      </c>
      <c r="R134" s="30">
        <f t="shared" si="84"/>
        <v>0.3116666666666667</v>
      </c>
      <c r="S134" s="30">
        <f t="shared" si="85"/>
        <v>1.9833333333333334</v>
      </c>
    </row>
    <row r="135" spans="1:19" x14ac:dyDescent="0.2">
      <c r="A135" s="170" t="s">
        <v>177</v>
      </c>
      <c r="B135" s="65">
        <f t="shared" si="86"/>
        <v>0.94333333333333336</v>
      </c>
      <c r="C135" s="65"/>
      <c r="D135" s="65"/>
      <c r="E135" s="65"/>
      <c r="F135" s="65"/>
      <c r="G135" s="65"/>
      <c r="H135" s="65"/>
      <c r="I135" s="65">
        <f t="shared" si="86"/>
        <v>0.98666666666666669</v>
      </c>
      <c r="J135" s="65"/>
      <c r="K135" s="61">
        <f t="shared" si="86"/>
        <v>0.13</v>
      </c>
      <c r="L135" s="61">
        <f t="shared" si="86"/>
        <v>2.0666666666666669</v>
      </c>
      <c r="M135" s="61">
        <f t="shared" si="86"/>
        <v>1.3666666666666667</v>
      </c>
      <c r="P135" s="31">
        <f t="shared" ref="P135" si="87">AVERAGE(B135:D135)</f>
        <v>0.94333333333333336</v>
      </c>
      <c r="Q135" s="31"/>
      <c r="R135" s="31">
        <f t="shared" ref="R135" si="88">AVERAGE(H135:J135)</f>
        <v>0.98666666666666669</v>
      </c>
      <c r="S135" s="31">
        <f t="shared" ref="S135" si="89">AVERAGE(K135:M135)</f>
        <v>1.1877777777777778</v>
      </c>
    </row>
  </sheetData>
  <mergeCells count="51">
    <mergeCell ref="B118:D118"/>
    <mergeCell ref="H91:J91"/>
    <mergeCell ref="AJ97:AM97"/>
    <mergeCell ref="A117:M117"/>
    <mergeCell ref="A123:M123"/>
    <mergeCell ref="P76:S76"/>
    <mergeCell ref="K124:M124"/>
    <mergeCell ref="B131:D131"/>
    <mergeCell ref="E131:G131"/>
    <mergeCell ref="H131:J131"/>
    <mergeCell ref="K131:M131"/>
    <mergeCell ref="K77:M77"/>
    <mergeCell ref="K84:M84"/>
    <mergeCell ref="K91:M91"/>
    <mergeCell ref="K98:M98"/>
    <mergeCell ref="K105:M105"/>
    <mergeCell ref="K111:M111"/>
    <mergeCell ref="E118:G118"/>
    <mergeCell ref="H118:J118"/>
    <mergeCell ref="AE98:AG98"/>
    <mergeCell ref="A76:M76"/>
    <mergeCell ref="A83:M83"/>
    <mergeCell ref="A90:M90"/>
    <mergeCell ref="A97:M97"/>
    <mergeCell ref="B77:D77"/>
    <mergeCell ref="E77:G77"/>
    <mergeCell ref="H77:J77"/>
    <mergeCell ref="B84:D84"/>
    <mergeCell ref="E84:G84"/>
    <mergeCell ref="H84:J84"/>
    <mergeCell ref="B91:D91"/>
    <mergeCell ref="E91:G91"/>
    <mergeCell ref="B98:D98"/>
    <mergeCell ref="E98:G98"/>
    <mergeCell ref="H98:J98"/>
    <mergeCell ref="A130:M130"/>
    <mergeCell ref="K118:M118"/>
    <mergeCell ref="V98:X98"/>
    <mergeCell ref="Y98:AA98"/>
    <mergeCell ref="AB98:AD98"/>
    <mergeCell ref="B124:D124"/>
    <mergeCell ref="E124:G124"/>
    <mergeCell ref="H124:J124"/>
    <mergeCell ref="B105:D105"/>
    <mergeCell ref="E105:G105"/>
    <mergeCell ref="H105:J105"/>
    <mergeCell ref="B111:D111"/>
    <mergeCell ref="E111:G111"/>
    <mergeCell ref="H111:J111"/>
    <mergeCell ref="A104:M104"/>
    <mergeCell ref="A110:M110"/>
  </mergeCells>
  <conditionalFormatting sqref="Q2:Q33 N77 Q42:Q55">
    <cfRule type="cellIs" dxfId="234" priority="286" operator="greaterThan">
      <formula>1000</formula>
    </cfRule>
  </conditionalFormatting>
  <conditionalFormatting sqref="I2:I10 I12:I55">
    <cfRule type="containsText" dxfId="233" priority="285" operator="containsText" text="GZ">
      <formula>NOT(ISERROR(SEARCH("GZ",I2)))</formula>
    </cfRule>
  </conditionalFormatting>
  <conditionalFormatting sqref="I10:I11">
    <cfRule type="containsText" dxfId="232" priority="284" operator="containsText" text="GZ">
      <formula>NOT(ISERROR(SEARCH("GZ",I10)))</formula>
    </cfRule>
  </conditionalFormatting>
  <conditionalFormatting sqref="Q9">
    <cfRule type="cellIs" dxfId="231" priority="283" operator="greaterThan">
      <formula>1000</formula>
    </cfRule>
  </conditionalFormatting>
  <conditionalFormatting sqref="Q8">
    <cfRule type="cellIs" dxfId="230" priority="280" operator="greaterThan">
      <formula>1000</formula>
    </cfRule>
  </conditionalFormatting>
  <conditionalFormatting sqref="Z1:Z15 T2:Y16 T17:Z34 T50:X50 Y48:Z50">
    <cfRule type="containsText" dxfId="229" priority="275" operator="containsText" text="NaN">
      <formula>NOT(ISERROR(SEARCH("NaN",T1)))</formula>
    </cfRule>
  </conditionalFormatting>
  <conditionalFormatting sqref="P2:P55 C115:D115 B122">
    <cfRule type="cellIs" dxfId="228" priority="274" operator="lessThan">
      <formula>-200</formula>
    </cfRule>
  </conditionalFormatting>
  <conditionalFormatting sqref="P2:P55 C115:D115 B122">
    <cfRule type="cellIs" dxfId="227" priority="273" operator="lessThan">
      <formula>-150</formula>
    </cfRule>
  </conditionalFormatting>
  <conditionalFormatting sqref="P1:R1">
    <cfRule type="cellIs" dxfId="226" priority="272" operator="lessThan">
      <formula>-150</formula>
    </cfRule>
  </conditionalFormatting>
  <conditionalFormatting sqref="R1">
    <cfRule type="cellIs" dxfId="225" priority="271" operator="greaterThan">
      <formula>45</formula>
    </cfRule>
  </conditionalFormatting>
  <conditionalFormatting sqref="Q1">
    <cfRule type="cellIs" dxfId="224" priority="270" operator="greaterThan">
      <formula>2000</formula>
    </cfRule>
  </conditionalFormatting>
  <conditionalFormatting sqref="S1">
    <cfRule type="cellIs" dxfId="223" priority="269" operator="equal">
      <formula>0</formula>
    </cfRule>
  </conditionalFormatting>
  <conditionalFormatting sqref="Q1">
    <cfRule type="cellIs" dxfId="222" priority="268" operator="greaterThan">
      <formula>1000</formula>
    </cfRule>
  </conditionalFormatting>
  <conditionalFormatting sqref="I1">
    <cfRule type="containsText" dxfId="221" priority="267" operator="containsText" text="GZ">
      <formula>NOT(ISERROR(SEARCH("GZ",I1)))</formula>
    </cfRule>
  </conditionalFormatting>
  <conditionalFormatting sqref="Q1">
    <cfRule type="cellIs" dxfId="220" priority="266" operator="greaterThan">
      <formula>1000</formula>
    </cfRule>
  </conditionalFormatting>
  <conditionalFormatting sqref="T1:Y1">
    <cfRule type="containsText" dxfId="219" priority="265" operator="containsText" text="NaN">
      <formula>NOT(ISERROR(SEARCH("NaN",T1)))</formula>
    </cfRule>
  </conditionalFormatting>
  <conditionalFormatting sqref="P1">
    <cfRule type="cellIs" dxfId="218" priority="264" operator="lessThan">
      <formula>-200</formula>
    </cfRule>
  </conditionalFormatting>
  <conditionalFormatting sqref="P1">
    <cfRule type="cellIs" dxfId="217" priority="263" operator="lessThan">
      <formula>-150</formula>
    </cfRule>
  </conditionalFormatting>
  <conditionalFormatting sqref="Q36">
    <cfRule type="cellIs" dxfId="216" priority="185" operator="greaterThan">
      <formula>1000</formula>
    </cfRule>
  </conditionalFormatting>
  <conditionalFormatting sqref="Q36">
    <cfRule type="cellIs" dxfId="215" priority="184" operator="greaterThan">
      <formula>1000</formula>
    </cfRule>
  </conditionalFormatting>
  <conditionalFormatting sqref="Q34">
    <cfRule type="cellIs" dxfId="214" priority="223" operator="greaterThan">
      <formula>1000</formula>
    </cfRule>
  </conditionalFormatting>
  <conditionalFormatting sqref="Q58">
    <cfRule type="cellIs" dxfId="213" priority="151" operator="lessThan">
      <formula>-200</formula>
    </cfRule>
  </conditionalFormatting>
  <conditionalFormatting sqref="Q35 Q38:Q39">
    <cfRule type="cellIs" dxfId="212" priority="188" operator="greaterThan">
      <formula>1000</formula>
    </cfRule>
  </conditionalFormatting>
  <conditionalFormatting sqref="Q35 Q38:Q39">
    <cfRule type="cellIs" dxfId="211" priority="186" operator="greaterThan">
      <formula>1000</formula>
    </cfRule>
  </conditionalFormatting>
  <conditionalFormatting sqref="U49:X49 T35:Z47 T48:X48 T51:Z55 Y56:Y73 W56:W73">
    <cfRule type="containsText" dxfId="210" priority="183" operator="containsText" text="NaN">
      <formula>NOT(ISERROR(SEARCH("NaN",T35)))</formula>
    </cfRule>
  </conditionalFormatting>
  <conditionalFormatting sqref="O77">
    <cfRule type="cellIs" dxfId="209" priority="175" operator="lessThan">
      <formula>-200</formula>
    </cfRule>
  </conditionalFormatting>
  <conditionalFormatting sqref="O77">
    <cfRule type="cellIs" dxfId="208" priority="174" operator="lessThan">
      <formula>-150</formula>
    </cfRule>
  </conditionalFormatting>
  <conditionalFormatting sqref="B132:D135 H132:M135">
    <cfRule type="containsText" dxfId="207" priority="110" operator="containsText" text="NaN">
      <formula>NOT(ISERROR(SEARCH("NaN",B132)))</formula>
    </cfRule>
  </conditionalFormatting>
  <conditionalFormatting sqref="Q56:Q57 Q59:Q64 Q66:Q73">
    <cfRule type="cellIs" dxfId="206" priority="157" operator="greaterThan">
      <formula>1000</formula>
    </cfRule>
  </conditionalFormatting>
  <conditionalFormatting sqref="I56:I68 I70:I73">
    <cfRule type="containsText" dxfId="205" priority="156" operator="containsText" text="GZ">
      <formula>NOT(ISERROR(SEARCH("GZ",I56)))</formula>
    </cfRule>
  </conditionalFormatting>
  <conditionalFormatting sqref="Q56:Q57 Q59:Q64">
    <cfRule type="cellIs" dxfId="204" priority="155" operator="greaterThan">
      <formula>1000</formula>
    </cfRule>
  </conditionalFormatting>
  <conditionalFormatting sqref="T56:V73">
    <cfRule type="containsText" dxfId="203" priority="154" operator="containsText" text="NaN">
      <formula>NOT(ISERROR(SEARCH("NaN",T56)))</formula>
    </cfRule>
  </conditionalFormatting>
  <conditionalFormatting sqref="P56:P64 P66:P73">
    <cfRule type="cellIs" dxfId="202" priority="153" operator="lessThan">
      <formula>-200</formula>
    </cfRule>
  </conditionalFormatting>
  <conditionalFormatting sqref="I69">
    <cfRule type="containsText" dxfId="201" priority="152" operator="containsText" text="GZ">
      <formula>NOT(ISERROR(SEARCH("GZ",I69)))</formula>
    </cfRule>
  </conditionalFormatting>
  <conditionalFormatting sqref="Q66">
    <cfRule type="cellIs" dxfId="200" priority="150" operator="greaterThan">
      <formula>1000</formula>
    </cfRule>
  </conditionalFormatting>
  <conditionalFormatting sqref="Q66">
    <cfRule type="cellIs" dxfId="199" priority="149" operator="greaterThan">
      <formula>1000</formula>
    </cfRule>
  </conditionalFormatting>
  <conditionalFormatting sqref="P66">
    <cfRule type="cellIs" dxfId="198" priority="148" operator="lessThan">
      <formula>-200</formula>
    </cfRule>
  </conditionalFormatting>
  <conditionalFormatting sqref="P56:P73">
    <cfRule type="cellIs" dxfId="197" priority="147" operator="lessThan">
      <formula>-150</formula>
    </cfRule>
  </conditionalFormatting>
  <conditionalFormatting sqref="E87:G87">
    <cfRule type="cellIs" dxfId="196" priority="87" operator="greaterThan">
      <formula>1000</formula>
    </cfRule>
  </conditionalFormatting>
  <conditionalFormatting sqref="E87:G87">
    <cfRule type="cellIs" dxfId="195" priority="86" operator="greaterThan">
      <formula>1000</formula>
    </cfRule>
  </conditionalFormatting>
  <conditionalFormatting sqref="E80:G81">
    <cfRule type="cellIs" dxfId="194" priority="85" operator="lessThan">
      <formula>-200</formula>
    </cfRule>
  </conditionalFormatting>
  <conditionalFormatting sqref="E80:G81">
    <cfRule type="cellIs" dxfId="193" priority="84" operator="lessThan">
      <formula>-150</formula>
    </cfRule>
  </conditionalFormatting>
  <conditionalFormatting sqref="H85:J85">
    <cfRule type="cellIs" dxfId="192" priority="68" operator="greaterThan">
      <formula>1000</formula>
    </cfRule>
  </conditionalFormatting>
  <conditionalFormatting sqref="H78:J78">
    <cfRule type="cellIs" dxfId="191" priority="67" operator="lessThan">
      <formula>-200</formula>
    </cfRule>
  </conditionalFormatting>
  <conditionalFormatting sqref="H86:J86">
    <cfRule type="cellIs" dxfId="190" priority="65" operator="greaterThan">
      <formula>1000</formula>
    </cfRule>
  </conditionalFormatting>
  <conditionalFormatting sqref="H79:J79">
    <cfRule type="cellIs" dxfId="189" priority="64" operator="lessThan">
      <formula>-200</formula>
    </cfRule>
  </conditionalFormatting>
  <conditionalFormatting sqref="H79:J79">
    <cfRule type="cellIs" dxfId="188" priority="63" operator="lessThan">
      <formula>-150</formula>
    </cfRule>
  </conditionalFormatting>
  <conditionalFormatting sqref="B119:C119 H121:I121 H119:M119">
    <cfRule type="containsText" dxfId="187" priority="115" operator="containsText" text="NaN">
      <formula>NOT(ISERROR(SEARCH("NaN",B119)))</formula>
    </cfRule>
  </conditionalFormatting>
  <conditionalFormatting sqref="K121:M121">
    <cfRule type="containsText" dxfId="186" priority="114" operator="containsText" text="NaN">
      <formula>NOT(ISERROR(SEARCH("NaN",K121)))</formula>
    </cfRule>
  </conditionalFormatting>
  <conditionalFormatting sqref="B125:M126 H127:M128 B127:D128">
    <cfRule type="containsText" dxfId="185" priority="113" operator="containsText" text="NaN">
      <formula>NOT(ISERROR(SEARCH("NaN",B125)))</formula>
    </cfRule>
  </conditionalFormatting>
  <conditionalFormatting sqref="B120:C120">
    <cfRule type="containsText" dxfId="184" priority="112" operator="containsText" text="NaN">
      <formula>NOT(ISERROR(SEARCH("NaN",B120)))</formula>
    </cfRule>
  </conditionalFormatting>
  <conditionalFormatting sqref="E132:G135">
    <cfRule type="containsText" dxfId="183" priority="106" operator="containsText" text="NaN">
      <formula>NOT(ISERROR(SEARCH("NaN",E132)))</formula>
    </cfRule>
  </conditionalFormatting>
  <conditionalFormatting sqref="K120:L121">
    <cfRule type="containsText" dxfId="182" priority="111" operator="containsText" text="NaN">
      <formula>NOT(ISERROR(SEARCH("NaN",K120)))</formula>
    </cfRule>
  </conditionalFormatting>
  <conditionalFormatting sqref="E119:G119">
    <cfRule type="containsText" dxfId="181" priority="109" operator="containsText" text="NaN">
      <formula>NOT(ISERROR(SEARCH("NaN",E119)))</formula>
    </cfRule>
  </conditionalFormatting>
  <conditionalFormatting sqref="E127:G128">
    <cfRule type="containsText" dxfId="180" priority="108" operator="containsText" text="NaN">
      <formula>NOT(ISERROR(SEARCH("NaN",E127)))</formula>
    </cfRule>
  </conditionalFormatting>
  <conditionalFormatting sqref="E120:F120">
    <cfRule type="containsText" dxfId="179" priority="107" operator="containsText" text="NaN">
      <formula>NOT(ISERROR(SEARCH("NaN",E120)))</formula>
    </cfRule>
  </conditionalFormatting>
  <conditionalFormatting sqref="D86:D87">
    <cfRule type="cellIs" dxfId="178" priority="100" operator="greaterThan">
      <formula>1000</formula>
    </cfRule>
  </conditionalFormatting>
  <conditionalFormatting sqref="B112:D113 B106:D107 H107:J107 H112:M113 K106:M107">
    <cfRule type="containsText" dxfId="177" priority="101" operator="containsText" text="NaN">
      <formula>NOT(ISERROR(SEARCH("NaN",B106)))</formula>
    </cfRule>
  </conditionalFormatting>
  <conditionalFormatting sqref="B112:D113 B106:D107 H114:I114 H113:M113 H106:M107">
    <cfRule type="containsText" dxfId="176" priority="99" operator="containsText" text="NaN">
      <formula>NOT(ISERROR(SEARCH("NaN",B106)))</formula>
    </cfRule>
  </conditionalFormatting>
  <conditionalFormatting sqref="K108:M108 K114:M114">
    <cfRule type="containsText" dxfId="175" priority="98" operator="containsText" text="NaN">
      <formula>NOT(ISERROR(SEARCH("NaN",K108)))</formula>
    </cfRule>
  </conditionalFormatting>
  <conditionalFormatting sqref="B108:D108">
    <cfRule type="containsText" dxfId="174" priority="97" operator="containsText" text="NaN">
      <formula>NOT(ISERROR(SEARCH("NaN",B108)))</formula>
    </cfRule>
  </conditionalFormatting>
  <conditionalFormatting sqref="H108:J108">
    <cfRule type="containsText" dxfId="173" priority="96" operator="containsText" text="NaN">
      <formula>NOT(ISERROR(SEARCH("NaN",H108)))</formula>
    </cfRule>
  </conditionalFormatting>
  <conditionalFormatting sqref="K113:L114">
    <cfRule type="containsText" dxfId="172" priority="95" operator="containsText" text="NaN">
      <formula>NOT(ISERROR(SEARCH("NaN",K113)))</formula>
    </cfRule>
  </conditionalFormatting>
  <conditionalFormatting sqref="K87:M87">
    <cfRule type="cellIs" dxfId="171" priority="94" operator="greaterThan">
      <formula>1000</formula>
    </cfRule>
  </conditionalFormatting>
  <conditionalFormatting sqref="K80:M81">
    <cfRule type="cellIs" dxfId="170" priority="93" operator="lessThan">
      <formula>-200</formula>
    </cfRule>
  </conditionalFormatting>
  <conditionalFormatting sqref="K80:M81">
    <cfRule type="cellIs" dxfId="169" priority="92" operator="lessThan">
      <formula>-150</formula>
    </cfRule>
  </conditionalFormatting>
  <conditionalFormatting sqref="B80:D81">
    <cfRule type="cellIs" dxfId="168" priority="91" operator="lessThan">
      <formula>-200</formula>
    </cfRule>
  </conditionalFormatting>
  <conditionalFormatting sqref="B80:D81">
    <cfRule type="cellIs" dxfId="167" priority="90" operator="lessThan">
      <formula>-150</formula>
    </cfRule>
  </conditionalFormatting>
  <conditionalFormatting sqref="E112:G113 E106:G107">
    <cfRule type="containsText" dxfId="166" priority="89" operator="containsText" text="NaN">
      <formula>NOT(ISERROR(SEARCH("NaN",E106)))</formula>
    </cfRule>
  </conditionalFormatting>
  <conditionalFormatting sqref="E108:G108">
    <cfRule type="containsText" dxfId="165" priority="88" operator="containsText" text="NaN">
      <formula>NOT(ISERROR(SEARCH("NaN",E108)))</formula>
    </cfRule>
  </conditionalFormatting>
  <conditionalFormatting sqref="H80:J81">
    <cfRule type="cellIs" dxfId="164" priority="83" operator="lessThan">
      <formula>-200</formula>
    </cfRule>
  </conditionalFormatting>
  <conditionalFormatting sqref="H80:J81">
    <cfRule type="cellIs" dxfId="163" priority="82" operator="lessThan">
      <formula>-150</formula>
    </cfRule>
  </conditionalFormatting>
  <conditionalFormatting sqref="H87:J87">
    <cfRule type="cellIs" dxfId="162" priority="81" operator="greaterThan">
      <formula>1000</formula>
    </cfRule>
  </conditionalFormatting>
  <conditionalFormatting sqref="B85:D85">
    <cfRule type="cellIs" dxfId="161" priority="80" operator="greaterThan">
      <formula>1000</formula>
    </cfRule>
  </conditionalFormatting>
  <conditionalFormatting sqref="B78:D78">
    <cfRule type="cellIs" dxfId="160" priority="79" operator="lessThan">
      <formula>-200</formula>
    </cfRule>
  </conditionalFormatting>
  <conditionalFormatting sqref="B78:D78">
    <cfRule type="cellIs" dxfId="159" priority="78" operator="lessThan">
      <formula>-150</formula>
    </cfRule>
  </conditionalFormatting>
  <conditionalFormatting sqref="B79:D79">
    <cfRule type="cellIs" dxfId="158" priority="77" operator="lessThan">
      <formula>-200</formula>
    </cfRule>
  </conditionalFormatting>
  <conditionalFormatting sqref="B79:D79">
    <cfRule type="cellIs" dxfId="157" priority="76" operator="lessThan">
      <formula>-150</formula>
    </cfRule>
  </conditionalFormatting>
  <conditionalFormatting sqref="B86:D86">
    <cfRule type="cellIs" dxfId="156" priority="75" operator="greaterThan">
      <formula>1000</formula>
    </cfRule>
  </conditionalFormatting>
  <conditionalFormatting sqref="E85:G85">
    <cfRule type="cellIs" dxfId="155" priority="74" operator="greaterThan">
      <formula>1000</formula>
    </cfRule>
  </conditionalFormatting>
  <conditionalFormatting sqref="E78:G78">
    <cfRule type="cellIs" dxfId="154" priority="73" operator="lessThan">
      <formula>-200</formula>
    </cfRule>
  </conditionalFormatting>
  <conditionalFormatting sqref="E78:G78">
    <cfRule type="cellIs" dxfId="153" priority="72" operator="lessThan">
      <formula>-150</formula>
    </cfRule>
  </conditionalFormatting>
  <conditionalFormatting sqref="E86:G86">
    <cfRule type="cellIs" dxfId="152" priority="71" operator="greaterThan">
      <formula>1000</formula>
    </cfRule>
  </conditionalFormatting>
  <conditionalFormatting sqref="E79:G79">
    <cfRule type="cellIs" dxfId="151" priority="70" operator="lessThan">
      <formula>-200</formula>
    </cfRule>
  </conditionalFormatting>
  <conditionalFormatting sqref="E79:G79">
    <cfRule type="cellIs" dxfId="150" priority="69" operator="lessThan">
      <formula>-150</formula>
    </cfRule>
  </conditionalFormatting>
  <conditionalFormatting sqref="H78:J78">
    <cfRule type="cellIs" dxfId="149" priority="66" operator="lessThan">
      <formula>-150</formula>
    </cfRule>
  </conditionalFormatting>
  <conditionalFormatting sqref="K85:M85">
    <cfRule type="cellIs" dxfId="148" priority="62" operator="greaterThan">
      <formula>1000</formula>
    </cfRule>
  </conditionalFormatting>
  <conditionalFormatting sqref="K78:M78">
    <cfRule type="cellIs" dxfId="147" priority="61" operator="lessThan">
      <formula>-200</formula>
    </cfRule>
  </conditionalFormatting>
  <conditionalFormatting sqref="K78:M78">
    <cfRule type="cellIs" dxfId="146" priority="60" operator="lessThan">
      <formula>-150</formula>
    </cfRule>
  </conditionalFormatting>
  <conditionalFormatting sqref="K86:M86">
    <cfRule type="cellIs" dxfId="145" priority="59" operator="greaterThan">
      <formula>1000</formula>
    </cfRule>
  </conditionalFormatting>
  <conditionalFormatting sqref="K79:M79">
    <cfRule type="cellIs" dxfId="144" priority="58" operator="lessThan">
      <formula>-200</formula>
    </cfRule>
  </conditionalFormatting>
  <conditionalFormatting sqref="K79:M79">
    <cfRule type="cellIs" dxfId="143" priority="57" operator="lessThan">
      <formula>-150</formula>
    </cfRule>
  </conditionalFormatting>
  <conditionalFormatting sqref="E88:G88">
    <cfRule type="cellIs" dxfId="142" priority="52" operator="lessThan">
      <formula>-200</formula>
    </cfRule>
  </conditionalFormatting>
  <conditionalFormatting sqref="E88:G88">
    <cfRule type="cellIs" dxfId="141" priority="51" operator="lessThan">
      <formula>-150</formula>
    </cfRule>
  </conditionalFormatting>
  <conditionalFormatting sqref="B88:D88">
    <cfRule type="cellIs" dxfId="140" priority="54" operator="lessThan">
      <formula>-200</formula>
    </cfRule>
  </conditionalFormatting>
  <conditionalFormatting sqref="B88:D88">
    <cfRule type="cellIs" dxfId="139" priority="53" operator="lessThan">
      <formula>-150</formula>
    </cfRule>
  </conditionalFormatting>
  <conditionalFormatting sqref="H88:J88">
    <cfRule type="cellIs" dxfId="138" priority="50" operator="lessThan">
      <formula>-200</formula>
    </cfRule>
  </conditionalFormatting>
  <conditionalFormatting sqref="H88:J88">
    <cfRule type="cellIs" dxfId="137" priority="49" operator="lessThan">
      <formula>-150</formula>
    </cfRule>
  </conditionalFormatting>
  <conditionalFormatting sqref="E95:G95">
    <cfRule type="cellIs" dxfId="136" priority="44" operator="lessThan">
      <formula>-200</formula>
    </cfRule>
  </conditionalFormatting>
  <conditionalFormatting sqref="E95:G95">
    <cfRule type="cellIs" dxfId="135" priority="43" operator="lessThan">
      <formula>-150</formula>
    </cfRule>
  </conditionalFormatting>
  <conditionalFormatting sqref="B95:D95">
    <cfRule type="cellIs" dxfId="134" priority="46" operator="lessThan">
      <formula>-200</formula>
    </cfRule>
  </conditionalFormatting>
  <conditionalFormatting sqref="B95:D95">
    <cfRule type="cellIs" dxfId="133" priority="45" operator="lessThan">
      <formula>-150</formula>
    </cfRule>
  </conditionalFormatting>
  <conditionalFormatting sqref="H95:J95">
    <cfRule type="cellIs" dxfId="132" priority="42" operator="lessThan">
      <formula>-200</formula>
    </cfRule>
  </conditionalFormatting>
  <conditionalFormatting sqref="H95:J95">
    <cfRule type="cellIs" dxfId="131" priority="41" operator="lessThan">
      <formula>-150</formula>
    </cfRule>
  </conditionalFormatting>
  <conditionalFormatting sqref="E102:G102">
    <cfRule type="cellIs" dxfId="130" priority="36" operator="lessThan">
      <formula>-200</formula>
    </cfRule>
  </conditionalFormatting>
  <conditionalFormatting sqref="E102:G102">
    <cfRule type="cellIs" dxfId="129" priority="35" operator="lessThan">
      <formula>-150</formula>
    </cfRule>
  </conditionalFormatting>
  <conditionalFormatting sqref="B102:D102">
    <cfRule type="cellIs" dxfId="128" priority="38" operator="lessThan">
      <formula>-200</formula>
    </cfRule>
  </conditionalFormatting>
  <conditionalFormatting sqref="B102:D102">
    <cfRule type="cellIs" dxfId="127" priority="37" operator="lessThan">
      <formula>-150</formula>
    </cfRule>
  </conditionalFormatting>
  <conditionalFormatting sqref="E109:G109">
    <cfRule type="cellIs" dxfId="126" priority="28" operator="lessThan">
      <formula>-200</formula>
    </cfRule>
  </conditionalFormatting>
  <conditionalFormatting sqref="E109:G109">
    <cfRule type="cellIs" dxfId="125" priority="27" operator="lessThan">
      <formula>-150</formula>
    </cfRule>
  </conditionalFormatting>
  <conditionalFormatting sqref="B109:D109">
    <cfRule type="cellIs" dxfId="124" priority="30" operator="lessThan">
      <formula>-200</formula>
    </cfRule>
  </conditionalFormatting>
  <conditionalFormatting sqref="B109:D109">
    <cfRule type="cellIs" dxfId="123" priority="29" operator="lessThan">
      <formula>-150</formula>
    </cfRule>
  </conditionalFormatting>
  <conditionalFormatting sqref="H109:J109">
    <cfRule type="cellIs" dxfId="122" priority="26" operator="lessThan">
      <formula>-200</formula>
    </cfRule>
  </conditionalFormatting>
  <conditionalFormatting sqref="H109:J109">
    <cfRule type="cellIs" dxfId="121" priority="25" operator="lessThan">
      <formula>-150</formula>
    </cfRule>
  </conditionalFormatting>
  <conditionalFormatting sqref="E115:G115">
    <cfRule type="cellIs" dxfId="120" priority="20" operator="lessThan">
      <formula>-200</formula>
    </cfRule>
  </conditionalFormatting>
  <conditionalFormatting sqref="E115:G115">
    <cfRule type="cellIs" dxfId="119" priority="19" operator="lessThan">
      <formula>-150</formula>
    </cfRule>
  </conditionalFormatting>
  <conditionalFormatting sqref="E122:G122">
    <cfRule type="cellIs" dxfId="118" priority="12" operator="lessThan">
      <formula>-200</formula>
    </cfRule>
  </conditionalFormatting>
  <conditionalFormatting sqref="E122:G122">
    <cfRule type="cellIs" dxfId="117" priority="11" operator="lessThan">
      <formula>-150</formula>
    </cfRule>
  </conditionalFormatting>
  <conditionalFormatting sqref="B122:D122">
    <cfRule type="cellIs" dxfId="116" priority="14" operator="lessThan">
      <formula>-200</formula>
    </cfRule>
  </conditionalFormatting>
  <conditionalFormatting sqref="B122:D122">
    <cfRule type="cellIs" dxfId="115" priority="13" operator="lessThan">
      <formula>-150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2" operator="containsText" text="NaN" id="{99D0FFD2-40BB-DD47-8788-E2110DCA81A8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E113:G113 E107:G107</xm:sqref>
        </x14:conditionalFormatting>
        <x14:conditionalFormatting xmlns:xm="http://schemas.microsoft.com/office/excel/2006/main">
          <x14:cfRule type="containsText" priority="103" operator="containsText" text="NaN" id="{BAA19ECE-8C42-4C43-B679-755064A63633}">
            <xm:f>NOT(ISERROR(SEARCH("NaN",'16h'!I85)))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E112:F112 E106:F106</xm:sqref>
        </x14:conditionalFormatting>
        <x14:conditionalFormatting xmlns:xm="http://schemas.microsoft.com/office/excel/2006/main">
          <x14:cfRule type="containsText" priority="104" operator="containsText" text="NaN" id="{933D9DA7-CE5A-C649-B206-F7E4CE591469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G112</xm:sqref>
        </x14:conditionalFormatting>
        <x14:conditionalFormatting xmlns:xm="http://schemas.microsoft.com/office/excel/2006/main">
          <x14:cfRule type="containsText" priority="105" operator="containsText" text="NaN" id="{2980D576-5E69-684B-81AB-F40BC52EBC95}">
            <xm:f>NOT(ISERROR(SEARCH("NaN",'16h'!J86)))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G106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9E71D-8CB8-644A-B583-E3427C6F6941}">
  <sheetPr codeName="Sheet2"/>
  <dimension ref="A1:BB102"/>
  <sheetViews>
    <sheetView topLeftCell="A21" zoomScale="85" zoomScaleNormal="85" workbookViewId="0">
      <selection activeCell="H46" sqref="H46:V48"/>
    </sheetView>
  </sheetViews>
  <sheetFormatPr baseColWidth="10" defaultRowHeight="16" x14ac:dyDescent="0.2"/>
  <sheetData>
    <row r="1" spans="1:26" ht="35" thickBot="1" x14ac:dyDescent="0.25">
      <c r="A1" s="17" t="s">
        <v>19</v>
      </c>
      <c r="B1" s="17" t="s">
        <v>20</v>
      </c>
      <c r="C1" s="18" t="s">
        <v>21</v>
      </c>
      <c r="D1" s="18" t="s">
        <v>22</v>
      </c>
      <c r="E1" s="18" t="s">
        <v>23</v>
      </c>
      <c r="F1" s="19" t="s">
        <v>24</v>
      </c>
      <c r="G1" s="18" t="s">
        <v>25</v>
      </c>
      <c r="H1" s="20" t="s">
        <v>26</v>
      </c>
      <c r="I1" s="18" t="s">
        <v>27</v>
      </c>
      <c r="J1" s="18" t="s">
        <v>28</v>
      </c>
      <c r="K1" s="18" t="s">
        <v>29</v>
      </c>
      <c r="L1" s="18" t="s">
        <v>30</v>
      </c>
      <c r="M1" s="18" t="s">
        <v>31</v>
      </c>
      <c r="N1" s="21" t="s">
        <v>32</v>
      </c>
      <c r="O1" s="18" t="s">
        <v>33</v>
      </c>
      <c r="P1" s="22" t="s">
        <v>34</v>
      </c>
      <c r="Q1" s="22" t="s">
        <v>35</v>
      </c>
      <c r="R1" s="22" t="s">
        <v>36</v>
      </c>
      <c r="S1" s="18" t="s">
        <v>37</v>
      </c>
      <c r="T1" s="5" t="s">
        <v>38</v>
      </c>
      <c r="U1" s="23" t="s">
        <v>39</v>
      </c>
      <c r="V1" s="24" t="s">
        <v>40</v>
      </c>
      <c r="W1" s="5"/>
      <c r="X1" s="2"/>
      <c r="Y1" s="7"/>
      <c r="Z1" s="7"/>
    </row>
    <row r="2" spans="1:26" s="26" customFormat="1" x14ac:dyDescent="0.2">
      <c r="A2" s="1">
        <v>330</v>
      </c>
      <c r="B2" s="2"/>
      <c r="C2" s="2" t="s">
        <v>83</v>
      </c>
      <c r="D2" s="2" t="s">
        <v>84</v>
      </c>
      <c r="E2" s="2"/>
      <c r="F2" s="2">
        <v>13</v>
      </c>
      <c r="G2" s="2">
        <v>1</v>
      </c>
      <c r="H2" s="2" t="s">
        <v>77</v>
      </c>
      <c r="I2" s="2" t="s">
        <v>85</v>
      </c>
      <c r="J2" s="2" t="s">
        <v>83</v>
      </c>
      <c r="K2" s="41">
        <v>-59.2</v>
      </c>
      <c r="L2" s="2"/>
      <c r="M2" s="2"/>
      <c r="N2" s="2">
        <v>1</v>
      </c>
      <c r="O2" s="2">
        <v>2</v>
      </c>
      <c r="P2" s="41">
        <v>-32.400599999999997</v>
      </c>
      <c r="Q2" s="41">
        <v>285.07859999999999</v>
      </c>
      <c r="R2" s="41">
        <v>64.122200000000007</v>
      </c>
      <c r="S2" s="2">
        <v>1</v>
      </c>
      <c r="T2" s="41">
        <v>25</v>
      </c>
      <c r="U2" s="41">
        <v>199</v>
      </c>
      <c r="V2" s="2"/>
      <c r="W2" s="2"/>
      <c r="X2" s="2"/>
      <c r="Y2" s="2"/>
      <c r="Z2" s="2"/>
    </row>
    <row r="3" spans="1:26" s="27" customFormat="1" x14ac:dyDescent="0.2">
      <c r="A3" s="11">
        <v>331</v>
      </c>
      <c r="B3" s="7"/>
      <c r="C3" s="7" t="s">
        <v>83</v>
      </c>
      <c r="D3" s="7" t="s">
        <v>84</v>
      </c>
      <c r="E3" s="7"/>
      <c r="F3" s="7">
        <v>13</v>
      </c>
      <c r="G3" s="7">
        <v>2</v>
      </c>
      <c r="H3" s="7" t="s">
        <v>77</v>
      </c>
      <c r="I3" s="7" t="s">
        <v>85</v>
      </c>
      <c r="J3" s="7" t="s">
        <v>83</v>
      </c>
      <c r="K3" s="7">
        <v>-56.5</v>
      </c>
      <c r="L3" s="7"/>
      <c r="M3" s="7"/>
      <c r="N3" s="7">
        <v>3</v>
      </c>
      <c r="O3" s="7">
        <v>5</v>
      </c>
      <c r="P3" s="7">
        <v>-51.1357</v>
      </c>
      <c r="Q3" s="7">
        <v>498.05220000000003</v>
      </c>
      <c r="R3" s="7">
        <v>33.671799999999998</v>
      </c>
      <c r="S3" s="7">
        <v>1</v>
      </c>
      <c r="T3" s="46">
        <v>75</v>
      </c>
      <c r="U3" s="42" t="s">
        <v>7</v>
      </c>
      <c r="V3" s="7"/>
      <c r="W3" s="7"/>
      <c r="X3" s="7"/>
      <c r="Y3" s="7"/>
      <c r="Z3" s="7"/>
    </row>
    <row r="4" spans="1:26" s="27" customFormat="1" x14ac:dyDescent="0.2">
      <c r="A4" s="11">
        <v>332</v>
      </c>
      <c r="B4" s="7"/>
      <c r="C4" s="7" t="s">
        <v>83</v>
      </c>
      <c r="D4" s="7" t="s">
        <v>84</v>
      </c>
      <c r="E4" s="7"/>
      <c r="F4" s="7">
        <v>13</v>
      </c>
      <c r="G4" s="7">
        <v>3</v>
      </c>
      <c r="H4" s="7" t="s">
        <v>77</v>
      </c>
      <c r="I4" s="7" t="s">
        <v>85</v>
      </c>
      <c r="J4" s="7" t="s">
        <v>83</v>
      </c>
      <c r="K4" s="42">
        <v>-63.4</v>
      </c>
      <c r="L4" s="7"/>
      <c r="M4" s="7"/>
      <c r="N4" s="7">
        <v>6</v>
      </c>
      <c r="O4" s="7">
        <v>7</v>
      </c>
      <c r="P4" s="42">
        <v>-29.769400000000001</v>
      </c>
      <c r="Q4" s="42">
        <v>486.24020000000002</v>
      </c>
      <c r="R4" s="42">
        <v>39.472700000000003</v>
      </c>
      <c r="S4" s="7">
        <v>1</v>
      </c>
      <c r="T4" s="42">
        <v>100</v>
      </c>
      <c r="U4" s="42">
        <v>164</v>
      </c>
      <c r="V4" s="7"/>
      <c r="W4" s="7"/>
      <c r="X4" s="7"/>
      <c r="Y4" s="7"/>
      <c r="Z4" s="7"/>
    </row>
    <row r="5" spans="1:26" s="27" customFormat="1" x14ac:dyDescent="0.2">
      <c r="A5" s="11">
        <v>333</v>
      </c>
      <c r="B5" s="7"/>
      <c r="C5" s="7" t="s">
        <v>83</v>
      </c>
      <c r="D5" s="7" t="s">
        <v>84</v>
      </c>
      <c r="E5" s="7"/>
      <c r="F5" s="7">
        <v>13</v>
      </c>
      <c r="G5" s="7">
        <v>4</v>
      </c>
      <c r="H5" s="7" t="s">
        <v>77</v>
      </c>
      <c r="I5" s="7" t="s">
        <v>85</v>
      </c>
      <c r="J5" s="7" t="s">
        <v>83</v>
      </c>
      <c r="K5" s="42">
        <v>-64.400000000000006</v>
      </c>
      <c r="L5" s="7"/>
      <c r="M5" s="7"/>
      <c r="N5" s="7">
        <v>8</v>
      </c>
      <c r="O5" s="7">
        <v>9</v>
      </c>
      <c r="P5" s="42">
        <v>-46.267400000000002</v>
      </c>
      <c r="Q5" s="42">
        <v>126.017</v>
      </c>
      <c r="R5" s="42">
        <v>29.273399999999999</v>
      </c>
      <c r="S5" s="7">
        <v>1</v>
      </c>
      <c r="T5" s="42">
        <v>150</v>
      </c>
      <c r="U5" s="42">
        <v>65</v>
      </c>
      <c r="V5" s="7"/>
      <c r="W5" s="7"/>
      <c r="X5" s="7"/>
      <c r="Y5" s="7"/>
      <c r="Z5" s="7"/>
    </row>
    <row r="6" spans="1:26" s="27" customFormat="1" x14ac:dyDescent="0.2">
      <c r="A6" s="11">
        <v>334</v>
      </c>
      <c r="B6" s="7"/>
      <c r="C6" s="7" t="s">
        <v>83</v>
      </c>
      <c r="D6" s="7" t="s">
        <v>84</v>
      </c>
      <c r="E6" s="7"/>
      <c r="F6" s="7">
        <v>13</v>
      </c>
      <c r="G6" s="7">
        <v>5</v>
      </c>
      <c r="H6" s="7" t="s">
        <v>77</v>
      </c>
      <c r="I6" s="7" t="s">
        <v>85</v>
      </c>
      <c r="J6" s="7" t="s">
        <v>83</v>
      </c>
      <c r="K6" s="7">
        <v>-36.1</v>
      </c>
      <c r="L6" s="7"/>
      <c r="M6" s="7"/>
      <c r="N6" s="7">
        <v>11</v>
      </c>
      <c r="O6" s="7">
        <v>12</v>
      </c>
      <c r="P6" s="7">
        <v>-148.40479999999999</v>
      </c>
      <c r="Q6" s="7">
        <v>221.62110000000001</v>
      </c>
      <c r="R6" s="7">
        <v>53.2331</v>
      </c>
      <c r="S6" s="7">
        <v>1</v>
      </c>
      <c r="T6" s="7">
        <v>25</v>
      </c>
      <c r="U6" s="7">
        <v>83</v>
      </c>
      <c r="V6" s="7"/>
      <c r="W6" s="7"/>
      <c r="X6" s="7"/>
      <c r="Y6" s="7"/>
      <c r="Z6" s="7"/>
    </row>
    <row r="7" spans="1:26" s="27" customFormat="1" x14ac:dyDescent="0.2">
      <c r="A7" s="11">
        <v>335</v>
      </c>
      <c r="B7" s="7"/>
      <c r="C7" s="7" t="s">
        <v>83</v>
      </c>
      <c r="D7" s="7" t="s">
        <v>84</v>
      </c>
      <c r="E7" s="7"/>
      <c r="F7" s="7">
        <v>13</v>
      </c>
      <c r="G7" s="7">
        <v>1</v>
      </c>
      <c r="H7" s="7" t="s">
        <v>77</v>
      </c>
      <c r="I7" s="7" t="s">
        <v>86</v>
      </c>
      <c r="J7" s="7" t="s">
        <v>83</v>
      </c>
      <c r="K7" s="42">
        <v>-57.4</v>
      </c>
      <c r="L7" s="7"/>
      <c r="M7" s="7"/>
      <c r="N7" s="7">
        <v>13</v>
      </c>
      <c r="O7" s="7">
        <v>14</v>
      </c>
      <c r="P7" s="42">
        <v>-52.9358</v>
      </c>
      <c r="Q7" s="42">
        <v>623.03549999999996</v>
      </c>
      <c r="R7" s="42">
        <v>48.390300000000003</v>
      </c>
      <c r="S7" s="7">
        <v>1</v>
      </c>
      <c r="T7" s="42">
        <v>25</v>
      </c>
      <c r="U7" s="42">
        <v>747</v>
      </c>
      <c r="V7" s="7"/>
      <c r="W7" s="7"/>
      <c r="X7" s="7"/>
      <c r="Y7" s="7"/>
      <c r="Z7" s="7"/>
    </row>
    <row r="8" spans="1:26" s="27" customFormat="1" x14ac:dyDescent="0.2">
      <c r="A8" s="11">
        <v>337</v>
      </c>
      <c r="B8" s="7"/>
      <c r="C8" s="7" t="s">
        <v>83</v>
      </c>
      <c r="D8" s="7" t="s">
        <v>84</v>
      </c>
      <c r="E8" s="7"/>
      <c r="F8" s="7">
        <v>13</v>
      </c>
      <c r="G8" s="7">
        <v>3</v>
      </c>
      <c r="H8" s="7" t="s">
        <v>77</v>
      </c>
      <c r="I8" s="7" t="s">
        <v>86</v>
      </c>
      <c r="J8" s="7" t="s">
        <v>83</v>
      </c>
      <c r="K8" s="42">
        <v>-48.9</v>
      </c>
      <c r="L8" s="7"/>
      <c r="M8" s="7"/>
      <c r="N8" s="7">
        <v>17</v>
      </c>
      <c r="O8" s="7">
        <v>18</v>
      </c>
      <c r="P8" s="42">
        <v>-50.979700000000001</v>
      </c>
      <c r="Q8" s="42">
        <v>307.44139999999999</v>
      </c>
      <c r="R8" s="42">
        <v>46.844099999999997</v>
      </c>
      <c r="S8" s="7">
        <v>1</v>
      </c>
      <c r="T8" s="42">
        <v>50</v>
      </c>
      <c r="U8" s="42">
        <v>36</v>
      </c>
      <c r="V8" s="7"/>
      <c r="W8" s="7"/>
      <c r="X8" s="7"/>
      <c r="Y8" s="7"/>
      <c r="Z8" s="7"/>
    </row>
    <row r="9" spans="1:26" s="27" customFormat="1" x14ac:dyDescent="0.2">
      <c r="A9" s="11">
        <v>338</v>
      </c>
      <c r="B9" s="7"/>
      <c r="C9" s="7" t="s">
        <v>83</v>
      </c>
      <c r="D9" s="7" t="s">
        <v>84</v>
      </c>
      <c r="E9" s="7"/>
      <c r="F9" s="7">
        <v>13</v>
      </c>
      <c r="G9" s="7">
        <v>4</v>
      </c>
      <c r="H9" s="7" t="s">
        <v>77</v>
      </c>
      <c r="I9" s="7" t="s">
        <v>86</v>
      </c>
      <c r="J9" s="7" t="s">
        <v>83</v>
      </c>
      <c r="K9" s="7">
        <v>-52.9</v>
      </c>
      <c r="L9" s="7"/>
      <c r="M9" s="7"/>
      <c r="N9" s="7">
        <v>19</v>
      </c>
      <c r="O9" s="7">
        <v>20</v>
      </c>
      <c r="P9" s="7">
        <v>-77.805499999999995</v>
      </c>
      <c r="Q9" s="7">
        <v>132.08840000000001</v>
      </c>
      <c r="R9" s="7">
        <v>15.0807</v>
      </c>
      <c r="S9" s="7">
        <v>1</v>
      </c>
      <c r="T9" s="70" t="s">
        <v>12</v>
      </c>
      <c r="U9" s="7"/>
      <c r="V9" s="7"/>
      <c r="W9" s="7"/>
      <c r="X9" s="7"/>
      <c r="Y9" s="7"/>
      <c r="Z9" s="7"/>
    </row>
    <row r="10" spans="1:26" s="27" customFormat="1" x14ac:dyDescent="0.2">
      <c r="A10" s="11">
        <v>346</v>
      </c>
      <c r="B10" s="7"/>
      <c r="C10" s="7" t="s">
        <v>83</v>
      </c>
      <c r="D10" s="7" t="s">
        <v>88</v>
      </c>
      <c r="E10" s="7"/>
      <c r="F10" s="7">
        <v>14</v>
      </c>
      <c r="G10" s="7">
        <v>2</v>
      </c>
      <c r="H10" s="7" t="s">
        <v>80</v>
      </c>
      <c r="I10" s="7" t="s">
        <v>85</v>
      </c>
      <c r="J10" s="7" t="s">
        <v>83</v>
      </c>
      <c r="K10" s="7">
        <v>-64</v>
      </c>
      <c r="L10" s="7"/>
      <c r="M10" s="7"/>
      <c r="N10" s="7">
        <v>16</v>
      </c>
      <c r="O10" s="7">
        <v>17</v>
      </c>
      <c r="P10" s="7">
        <v>-48.072699999999998</v>
      </c>
      <c r="Q10" s="7">
        <v>957.63990000000001</v>
      </c>
      <c r="R10" s="7">
        <v>71.427499999999995</v>
      </c>
      <c r="S10" s="7">
        <v>1</v>
      </c>
      <c r="T10" s="7">
        <v>75</v>
      </c>
      <c r="U10" s="7">
        <v>211</v>
      </c>
      <c r="V10" s="7"/>
      <c r="W10" s="7"/>
      <c r="X10" s="7"/>
      <c r="Y10" s="7"/>
      <c r="Z10" s="7"/>
    </row>
    <row r="11" spans="1:26" s="27" customFormat="1" ht="17" customHeight="1" x14ac:dyDescent="0.2">
      <c r="A11" s="11">
        <v>347</v>
      </c>
      <c r="B11" s="7"/>
      <c r="C11" s="7" t="s">
        <v>83</v>
      </c>
      <c r="D11" s="7" t="s">
        <v>88</v>
      </c>
      <c r="E11" s="7"/>
      <c r="F11" s="7">
        <v>14</v>
      </c>
      <c r="G11" s="7">
        <v>3</v>
      </c>
      <c r="H11" s="7" t="s">
        <v>80</v>
      </c>
      <c r="I11" s="7" t="s">
        <v>85</v>
      </c>
      <c r="J11" s="7" t="s">
        <v>83</v>
      </c>
      <c r="K11" s="7">
        <v>-59.4</v>
      </c>
      <c r="L11" s="7"/>
      <c r="M11" s="7"/>
      <c r="N11" s="7">
        <v>18</v>
      </c>
      <c r="O11" s="7">
        <v>20</v>
      </c>
      <c r="P11" s="7">
        <v>-46.1723</v>
      </c>
      <c r="Q11" s="7">
        <v>296.99970000000002</v>
      </c>
      <c r="R11" s="7">
        <v>41.465200000000003</v>
      </c>
      <c r="S11" s="7">
        <v>1</v>
      </c>
      <c r="T11" s="7">
        <v>100</v>
      </c>
      <c r="U11" s="7"/>
      <c r="V11" s="7"/>
      <c r="W11" s="7"/>
      <c r="X11" s="7"/>
      <c r="Y11" s="7"/>
      <c r="Z11" s="7"/>
    </row>
    <row r="12" spans="1:26" s="27" customFormat="1" x14ac:dyDescent="0.2">
      <c r="A12" s="11">
        <v>339</v>
      </c>
      <c r="B12" s="7"/>
      <c r="C12" s="7" t="s">
        <v>83</v>
      </c>
      <c r="D12" s="7" t="s">
        <v>84</v>
      </c>
      <c r="E12" s="7"/>
      <c r="F12" s="7">
        <v>13</v>
      </c>
      <c r="G12" s="7">
        <v>1</v>
      </c>
      <c r="H12" s="7" t="s">
        <v>87</v>
      </c>
      <c r="I12" s="7" t="s">
        <v>9</v>
      </c>
      <c r="J12" s="7" t="s">
        <v>83</v>
      </c>
      <c r="K12" s="7">
        <v>-58.9</v>
      </c>
      <c r="L12" s="7"/>
      <c r="M12" s="7"/>
      <c r="N12" s="7">
        <v>1</v>
      </c>
      <c r="O12" s="7"/>
      <c r="P12" s="7">
        <v>-32.400599999999997</v>
      </c>
      <c r="Q12" s="7">
        <v>285.07859999999999</v>
      </c>
      <c r="R12" s="7">
        <v>64.122200000000007</v>
      </c>
      <c r="S12" s="7">
        <v>1</v>
      </c>
      <c r="T12" s="7"/>
      <c r="U12" s="7"/>
      <c r="V12" s="7"/>
      <c r="W12" s="7"/>
      <c r="X12" s="7"/>
      <c r="Y12" s="7"/>
      <c r="Z12" s="7"/>
    </row>
    <row r="13" spans="1:26" s="27" customFormat="1" x14ac:dyDescent="0.2">
      <c r="A13" s="11">
        <v>340</v>
      </c>
      <c r="B13" s="7"/>
      <c r="C13" s="7" t="s">
        <v>83</v>
      </c>
      <c r="D13" s="7" t="s">
        <v>84</v>
      </c>
      <c r="E13" s="7"/>
      <c r="F13" s="7">
        <v>13</v>
      </c>
      <c r="G13" s="7">
        <v>2</v>
      </c>
      <c r="H13" s="7" t="s">
        <v>87</v>
      </c>
      <c r="I13" s="7" t="s">
        <v>9</v>
      </c>
      <c r="J13" s="7" t="s">
        <v>83</v>
      </c>
      <c r="K13" s="7">
        <v>-54.5</v>
      </c>
      <c r="L13" s="7"/>
      <c r="M13" s="7"/>
      <c r="N13" s="7">
        <v>3</v>
      </c>
      <c r="O13" s="7">
        <v>4</v>
      </c>
      <c r="P13" s="7">
        <v>-51.1357</v>
      </c>
      <c r="Q13" s="7">
        <v>498.05220000000003</v>
      </c>
      <c r="R13" s="7">
        <v>33.671799999999998</v>
      </c>
      <c r="S13" s="7">
        <v>1</v>
      </c>
      <c r="T13" s="7" t="s">
        <v>12</v>
      </c>
      <c r="U13" s="7"/>
      <c r="V13" s="7"/>
      <c r="W13" s="7"/>
      <c r="X13" s="7"/>
      <c r="Y13" s="7"/>
      <c r="Z13" s="7"/>
    </row>
    <row r="14" spans="1:26" s="27" customFormat="1" x14ac:dyDescent="0.2">
      <c r="A14" s="11">
        <v>341</v>
      </c>
      <c r="B14" s="7"/>
      <c r="C14" s="7" t="s">
        <v>83</v>
      </c>
      <c r="D14" s="7" t="s">
        <v>88</v>
      </c>
      <c r="E14" s="7"/>
      <c r="F14" s="7">
        <v>14</v>
      </c>
      <c r="G14" s="7">
        <v>1</v>
      </c>
      <c r="H14" s="7" t="s">
        <v>78</v>
      </c>
      <c r="I14" s="7" t="s">
        <v>85</v>
      </c>
      <c r="J14" s="7" t="s">
        <v>83</v>
      </c>
      <c r="K14" s="42">
        <v>-56.5</v>
      </c>
      <c r="L14" s="7"/>
      <c r="M14" s="7"/>
      <c r="N14" s="7">
        <v>5</v>
      </c>
      <c r="O14" s="7">
        <v>6</v>
      </c>
      <c r="P14" s="42">
        <v>-19.677900000000001</v>
      </c>
      <c r="Q14" s="42">
        <v>388.42430000000002</v>
      </c>
      <c r="R14" s="42">
        <v>18.941099999999999</v>
      </c>
      <c r="S14" s="7">
        <v>1</v>
      </c>
      <c r="T14" s="42">
        <v>100</v>
      </c>
      <c r="U14" s="42">
        <v>162</v>
      </c>
      <c r="V14" s="7"/>
      <c r="W14" s="7"/>
      <c r="X14" s="7"/>
      <c r="Y14" s="7"/>
      <c r="Z14" s="7"/>
    </row>
    <row r="15" spans="1:26" s="27" customFormat="1" x14ac:dyDescent="0.2">
      <c r="A15" s="11">
        <v>342</v>
      </c>
      <c r="B15" s="7"/>
      <c r="C15" s="7" t="s">
        <v>83</v>
      </c>
      <c r="D15" s="7" t="s">
        <v>88</v>
      </c>
      <c r="E15" s="7"/>
      <c r="F15" s="7">
        <v>14</v>
      </c>
      <c r="G15" s="7">
        <v>2</v>
      </c>
      <c r="H15" s="7" t="s">
        <v>78</v>
      </c>
      <c r="I15" s="7" t="s">
        <v>85</v>
      </c>
      <c r="J15" s="7" t="s">
        <v>83</v>
      </c>
      <c r="K15" s="42">
        <v>-61.1</v>
      </c>
      <c r="L15" s="7"/>
      <c r="M15" s="7"/>
      <c r="N15" s="7">
        <v>8</v>
      </c>
      <c r="O15" s="7">
        <v>9</v>
      </c>
      <c r="P15" s="42">
        <v>-67.900800000000004</v>
      </c>
      <c r="Q15" s="42">
        <v>120.03489999999999</v>
      </c>
      <c r="R15" s="42">
        <v>12.55</v>
      </c>
      <c r="S15" s="7">
        <v>1</v>
      </c>
      <c r="T15" s="42">
        <v>0</v>
      </c>
      <c r="U15" s="42">
        <v>108</v>
      </c>
      <c r="V15" s="7"/>
      <c r="W15" s="7"/>
      <c r="X15" s="7"/>
      <c r="Y15" s="7"/>
      <c r="Z15" s="7"/>
    </row>
    <row r="16" spans="1:26" s="27" customFormat="1" x14ac:dyDescent="0.2">
      <c r="A16" s="11">
        <v>343</v>
      </c>
      <c r="B16" s="7"/>
      <c r="C16" s="7" t="s">
        <v>83</v>
      </c>
      <c r="D16" s="7" t="s">
        <v>88</v>
      </c>
      <c r="E16" s="7"/>
      <c r="F16" s="7">
        <v>14</v>
      </c>
      <c r="G16" s="7">
        <v>3</v>
      </c>
      <c r="H16" s="7" t="s">
        <v>78</v>
      </c>
      <c r="I16" s="7" t="s">
        <v>85</v>
      </c>
      <c r="J16" s="7" t="s">
        <v>83</v>
      </c>
      <c r="K16" s="42">
        <v>-60</v>
      </c>
      <c r="L16" s="7"/>
      <c r="M16" s="7"/>
      <c r="N16" s="7">
        <v>10</v>
      </c>
      <c r="O16" s="7">
        <v>11</v>
      </c>
      <c r="P16" s="54">
        <v>-94.165700000000001</v>
      </c>
      <c r="Q16" s="42">
        <v>253.36969999999999</v>
      </c>
      <c r="R16" s="42">
        <v>19.9864</v>
      </c>
      <c r="S16" s="7">
        <v>1</v>
      </c>
      <c r="T16" s="42">
        <v>100</v>
      </c>
      <c r="U16" s="42">
        <v>103</v>
      </c>
      <c r="V16" s="7"/>
      <c r="W16" s="7"/>
      <c r="X16" s="7"/>
      <c r="Y16" s="7"/>
      <c r="Z16" s="7"/>
    </row>
    <row r="17" spans="1:26" s="27" customFormat="1" x14ac:dyDescent="0.2">
      <c r="A17" s="11">
        <v>344</v>
      </c>
      <c r="B17" s="7"/>
      <c r="C17" s="7" t="s">
        <v>83</v>
      </c>
      <c r="D17" s="7" t="s">
        <v>88</v>
      </c>
      <c r="E17" s="7"/>
      <c r="F17" s="7">
        <v>14</v>
      </c>
      <c r="G17" s="7">
        <v>4</v>
      </c>
      <c r="H17" s="7" t="s">
        <v>78</v>
      </c>
      <c r="I17" s="7" t="s">
        <v>85</v>
      </c>
      <c r="J17" s="7" t="s">
        <v>83</v>
      </c>
      <c r="K17" s="7">
        <v>-56.9</v>
      </c>
      <c r="L17" s="7"/>
      <c r="M17" s="7"/>
      <c r="N17" s="7">
        <v>12</v>
      </c>
      <c r="O17" s="7">
        <v>13</v>
      </c>
      <c r="P17" s="7">
        <v>-144.52180000000001</v>
      </c>
      <c r="Q17" s="7">
        <v>98.462100000000007</v>
      </c>
      <c r="R17" s="7">
        <v>13.614100000000001</v>
      </c>
      <c r="S17" s="7">
        <v>1</v>
      </c>
      <c r="T17" s="7">
        <v>100</v>
      </c>
      <c r="U17" s="7"/>
      <c r="V17" s="7"/>
      <c r="W17" s="7"/>
      <c r="X17" s="7"/>
      <c r="Y17" s="7"/>
      <c r="Z17" s="7"/>
    </row>
    <row r="18" spans="1:26" s="27" customFormat="1" x14ac:dyDescent="0.2">
      <c r="A18" s="11">
        <v>348</v>
      </c>
      <c r="B18" s="7"/>
      <c r="C18" s="7" t="s">
        <v>83</v>
      </c>
      <c r="D18" s="7" t="s">
        <v>88</v>
      </c>
      <c r="E18" s="7"/>
      <c r="F18" s="7">
        <v>14</v>
      </c>
      <c r="G18" s="7">
        <v>1</v>
      </c>
      <c r="H18" s="7" t="s">
        <v>78</v>
      </c>
      <c r="I18" s="7" t="s">
        <v>86</v>
      </c>
      <c r="J18" s="7" t="s">
        <v>83</v>
      </c>
      <c r="K18" s="42">
        <v>-60.4</v>
      </c>
      <c r="L18" s="7"/>
      <c r="M18" s="7"/>
      <c r="N18" s="7">
        <v>21</v>
      </c>
      <c r="O18" s="7">
        <v>22</v>
      </c>
      <c r="P18" s="42">
        <v>-48.320700000000002</v>
      </c>
      <c r="Q18" s="42">
        <v>467.45690000000002</v>
      </c>
      <c r="R18" s="42">
        <v>41.142600000000002</v>
      </c>
      <c r="S18" s="7">
        <v>1</v>
      </c>
      <c r="T18" s="42">
        <v>0</v>
      </c>
      <c r="U18" s="42">
        <v>231</v>
      </c>
      <c r="V18" s="7"/>
      <c r="W18" s="7"/>
      <c r="X18" s="7"/>
      <c r="Y18" s="7"/>
      <c r="Z18" s="7"/>
    </row>
    <row r="19" spans="1:26" s="29" customFormat="1" ht="17" thickBot="1" x14ac:dyDescent="0.25">
      <c r="A19" s="13">
        <v>350</v>
      </c>
      <c r="B19" s="14"/>
      <c r="C19" s="14" t="s">
        <v>83</v>
      </c>
      <c r="D19" s="14" t="s">
        <v>88</v>
      </c>
      <c r="E19" s="14"/>
      <c r="F19" s="14">
        <v>14</v>
      </c>
      <c r="G19" s="14">
        <v>3</v>
      </c>
      <c r="H19" s="14" t="s">
        <v>78</v>
      </c>
      <c r="I19" s="14" t="s">
        <v>86</v>
      </c>
      <c r="J19" s="14" t="s">
        <v>83</v>
      </c>
      <c r="K19" s="43">
        <v>-53.5</v>
      </c>
      <c r="L19" s="14"/>
      <c r="M19" s="14"/>
      <c r="N19" s="14">
        <v>25</v>
      </c>
      <c r="O19" s="14">
        <v>27</v>
      </c>
      <c r="P19" s="43">
        <v>-89.055199999999999</v>
      </c>
      <c r="Q19" s="43">
        <v>374.26679999999999</v>
      </c>
      <c r="R19" s="43">
        <v>38.064799999999998</v>
      </c>
      <c r="S19" s="14">
        <v>1</v>
      </c>
      <c r="T19" s="43">
        <v>0</v>
      </c>
      <c r="U19" s="43">
        <v>175</v>
      </c>
      <c r="V19" s="14"/>
      <c r="W19" s="14"/>
      <c r="X19" s="14"/>
      <c r="Y19" s="14"/>
      <c r="Z19" s="14"/>
    </row>
    <row r="20" spans="1:26" s="27" customFormat="1" x14ac:dyDescent="0.2">
      <c r="A20" s="7">
        <v>351</v>
      </c>
      <c r="B20" s="7"/>
      <c r="C20" s="7" t="s">
        <v>83</v>
      </c>
      <c r="D20" s="7" t="s">
        <v>91</v>
      </c>
      <c r="E20" s="7"/>
      <c r="F20" s="7">
        <v>13</v>
      </c>
      <c r="G20" s="7">
        <v>1</v>
      </c>
      <c r="H20" s="7" t="s">
        <v>92</v>
      </c>
      <c r="I20" s="7" t="s">
        <v>86</v>
      </c>
      <c r="J20" s="7" t="s">
        <v>83</v>
      </c>
      <c r="K20" s="42">
        <v>-55.4</v>
      </c>
      <c r="L20" s="7"/>
      <c r="M20" s="7"/>
      <c r="N20" s="7">
        <v>1</v>
      </c>
      <c r="O20" s="7">
        <v>2</v>
      </c>
      <c r="P20" s="42">
        <v>-43.143599999999999</v>
      </c>
      <c r="Q20" s="42">
        <v>239.76570000000001</v>
      </c>
      <c r="R20" s="42">
        <v>15.9887</v>
      </c>
      <c r="S20" s="42">
        <v>1</v>
      </c>
      <c r="T20" s="42">
        <v>0</v>
      </c>
      <c r="U20" s="42">
        <v>335</v>
      </c>
      <c r="V20" s="7"/>
      <c r="W20" s="7"/>
      <c r="X20" s="7"/>
      <c r="Y20" s="7"/>
      <c r="Z20" s="7"/>
    </row>
    <row r="21" spans="1:26" s="27" customFormat="1" x14ac:dyDescent="0.2">
      <c r="A21" s="7">
        <v>352</v>
      </c>
      <c r="B21" s="7"/>
      <c r="C21" s="7" t="s">
        <v>83</v>
      </c>
      <c r="D21" s="7" t="s">
        <v>91</v>
      </c>
      <c r="E21" s="7"/>
      <c r="F21" s="7">
        <v>13</v>
      </c>
      <c r="G21" s="7">
        <v>2</v>
      </c>
      <c r="H21" s="7" t="s">
        <v>92</v>
      </c>
      <c r="I21" s="7" t="s">
        <v>86</v>
      </c>
      <c r="J21" s="7" t="s">
        <v>83</v>
      </c>
      <c r="K21" s="42">
        <v>-58.9</v>
      </c>
      <c r="L21" s="7"/>
      <c r="M21" s="7"/>
      <c r="N21" s="7">
        <v>3</v>
      </c>
      <c r="O21" s="7">
        <v>4</v>
      </c>
      <c r="P21" s="42">
        <v>-60.380899999999997</v>
      </c>
      <c r="Q21" s="42">
        <v>201.12299999999999</v>
      </c>
      <c r="R21" s="42">
        <v>61.8247</v>
      </c>
      <c r="S21" s="42">
        <v>1</v>
      </c>
      <c r="T21" s="42">
        <v>75</v>
      </c>
      <c r="U21" s="42">
        <v>13</v>
      </c>
      <c r="V21" s="7"/>
      <c r="W21" s="7"/>
      <c r="X21" s="7"/>
      <c r="Y21" s="7"/>
      <c r="Z21" s="7"/>
    </row>
    <row r="22" spans="1:26" s="27" customFormat="1" x14ac:dyDescent="0.2">
      <c r="A22" s="7">
        <v>353</v>
      </c>
      <c r="B22" s="7"/>
      <c r="C22" s="7" t="s">
        <v>83</v>
      </c>
      <c r="D22" s="7" t="s">
        <v>91</v>
      </c>
      <c r="E22" s="7"/>
      <c r="F22" s="7">
        <v>13</v>
      </c>
      <c r="G22" s="7">
        <v>3</v>
      </c>
      <c r="H22" s="7" t="s">
        <v>92</v>
      </c>
      <c r="I22" s="7" t="s">
        <v>86</v>
      </c>
      <c r="J22" s="7" t="s">
        <v>83</v>
      </c>
      <c r="K22" s="42">
        <v>-47.5</v>
      </c>
      <c r="L22" s="7"/>
      <c r="M22" s="7"/>
      <c r="N22" s="7">
        <v>5</v>
      </c>
      <c r="O22" s="7">
        <v>6</v>
      </c>
      <c r="P22" s="42">
        <v>-42.784599999999998</v>
      </c>
      <c r="Q22" s="42">
        <v>533.22979999999995</v>
      </c>
      <c r="R22" s="42">
        <v>20.4635</v>
      </c>
      <c r="S22" s="42">
        <v>1</v>
      </c>
      <c r="T22" s="71" t="s">
        <v>12</v>
      </c>
      <c r="U22" s="42">
        <v>169</v>
      </c>
      <c r="V22" s="7"/>
      <c r="W22" s="7"/>
      <c r="X22" s="7"/>
      <c r="Y22" s="7"/>
      <c r="Z22" s="7"/>
    </row>
    <row r="23" spans="1:26" s="27" customFormat="1" x14ac:dyDescent="0.2">
      <c r="A23" s="7">
        <v>355</v>
      </c>
      <c r="B23" s="7"/>
      <c r="C23" s="7" t="s">
        <v>83</v>
      </c>
      <c r="D23" s="7" t="s">
        <v>91</v>
      </c>
      <c r="E23" s="7"/>
      <c r="F23" s="7">
        <v>13</v>
      </c>
      <c r="G23" s="7">
        <v>1</v>
      </c>
      <c r="H23" s="7" t="s">
        <v>92</v>
      </c>
      <c r="I23" s="7" t="s">
        <v>85</v>
      </c>
      <c r="J23" s="7" t="s">
        <v>83</v>
      </c>
      <c r="K23" s="42">
        <v>-53.4</v>
      </c>
      <c r="L23" s="7"/>
      <c r="M23" s="7"/>
      <c r="N23" s="7">
        <v>7</v>
      </c>
      <c r="O23" s="7">
        <v>8</v>
      </c>
      <c r="P23" s="42">
        <v>-40.520899999999997</v>
      </c>
      <c r="Q23" s="42">
        <v>619.98170000000005</v>
      </c>
      <c r="R23" s="42">
        <v>16.1159</v>
      </c>
      <c r="S23" s="7">
        <v>1</v>
      </c>
      <c r="T23" s="42">
        <v>50</v>
      </c>
      <c r="U23" s="42">
        <v>117</v>
      </c>
      <c r="V23" s="7"/>
      <c r="W23" s="7"/>
      <c r="X23" s="7"/>
      <c r="Y23" s="7"/>
      <c r="Z23" s="7"/>
    </row>
    <row r="24" spans="1:26" s="27" customFormat="1" x14ac:dyDescent="0.2">
      <c r="A24" s="7">
        <v>356</v>
      </c>
      <c r="B24" s="7"/>
      <c r="C24" s="7" t="s">
        <v>83</v>
      </c>
      <c r="D24" s="7" t="s">
        <v>91</v>
      </c>
      <c r="E24" s="7"/>
      <c r="F24" s="7">
        <v>13</v>
      </c>
      <c r="G24" s="7">
        <v>2</v>
      </c>
      <c r="H24" s="7" t="s">
        <v>92</v>
      </c>
      <c r="I24" s="7" t="s">
        <v>85</v>
      </c>
      <c r="J24" s="7" t="s">
        <v>83</v>
      </c>
      <c r="K24" s="42">
        <v>-57.4</v>
      </c>
      <c r="L24" s="7"/>
      <c r="M24" s="7"/>
      <c r="N24" s="7">
        <v>9</v>
      </c>
      <c r="O24" s="7">
        <v>10</v>
      </c>
      <c r="P24" s="42">
        <v>-62.497300000000003</v>
      </c>
      <c r="Q24" s="42">
        <v>437.66230000000002</v>
      </c>
      <c r="R24" s="42">
        <v>37.851199999999999</v>
      </c>
      <c r="S24" s="7">
        <v>1</v>
      </c>
      <c r="T24" s="42">
        <v>50</v>
      </c>
      <c r="U24" s="42">
        <v>112</v>
      </c>
      <c r="V24" s="7"/>
      <c r="W24" s="7"/>
      <c r="X24" s="7"/>
      <c r="Y24" s="7"/>
      <c r="Z24" s="7"/>
    </row>
    <row r="25" spans="1:26" s="27" customFormat="1" x14ac:dyDescent="0.2">
      <c r="A25" s="7">
        <v>357</v>
      </c>
      <c r="B25" s="7"/>
      <c r="C25" s="7" t="s">
        <v>83</v>
      </c>
      <c r="D25" s="7" t="s">
        <v>91</v>
      </c>
      <c r="E25" s="7"/>
      <c r="F25" s="7">
        <v>13</v>
      </c>
      <c r="G25" s="7">
        <v>3</v>
      </c>
      <c r="H25" s="7" t="s">
        <v>92</v>
      </c>
      <c r="I25" s="7" t="s">
        <v>85</v>
      </c>
      <c r="J25" s="7" t="s">
        <v>83</v>
      </c>
      <c r="K25" s="42">
        <v>-51</v>
      </c>
      <c r="L25" s="7"/>
      <c r="M25" s="7"/>
      <c r="N25" s="7">
        <v>11</v>
      </c>
      <c r="O25" s="7">
        <v>13</v>
      </c>
      <c r="P25" s="46">
        <v>-70.620400000000004</v>
      </c>
      <c r="Q25" s="46">
        <v>430.95190000000002</v>
      </c>
      <c r="R25" s="46">
        <v>12.3659</v>
      </c>
      <c r="S25" s="46">
        <v>1</v>
      </c>
      <c r="T25" s="72" t="s">
        <v>12</v>
      </c>
      <c r="U25" s="7" t="s">
        <v>7</v>
      </c>
      <c r="V25" s="7"/>
      <c r="W25" s="7"/>
      <c r="X25" s="7"/>
      <c r="Y25" s="7"/>
      <c r="Z25" s="7"/>
    </row>
    <row r="26" spans="1:26" s="27" customFormat="1" x14ac:dyDescent="0.2">
      <c r="A26" s="7">
        <v>359</v>
      </c>
      <c r="B26" s="7"/>
      <c r="C26" s="7" t="s">
        <v>83</v>
      </c>
      <c r="D26" s="7" t="s">
        <v>91</v>
      </c>
      <c r="E26" s="7"/>
      <c r="F26" s="7">
        <v>13</v>
      </c>
      <c r="G26" s="7">
        <v>5</v>
      </c>
      <c r="H26" s="7" t="s">
        <v>92</v>
      </c>
      <c r="I26" s="7" t="s">
        <v>85</v>
      </c>
      <c r="J26" s="7" t="s">
        <v>83</v>
      </c>
      <c r="K26" s="42">
        <v>-63</v>
      </c>
      <c r="L26" s="7"/>
      <c r="M26" s="7"/>
      <c r="N26" s="7">
        <v>14</v>
      </c>
      <c r="O26" s="7">
        <v>15</v>
      </c>
      <c r="P26" s="42">
        <v>-33.728000000000002</v>
      </c>
      <c r="Q26" s="42">
        <v>358.98379999999997</v>
      </c>
      <c r="R26" s="42">
        <v>31.4085</v>
      </c>
      <c r="S26" s="42">
        <v>1</v>
      </c>
      <c r="T26" s="42">
        <v>150</v>
      </c>
      <c r="U26" s="42">
        <v>82</v>
      </c>
      <c r="V26" s="7"/>
    </row>
    <row r="27" spans="1:26" s="27" customFormat="1" x14ac:dyDescent="0.2">
      <c r="A27" s="7">
        <v>361</v>
      </c>
      <c r="B27" s="7"/>
      <c r="C27" s="7" t="s">
        <v>83</v>
      </c>
      <c r="D27" s="7" t="s">
        <v>94</v>
      </c>
      <c r="E27" s="7"/>
      <c r="F27" s="7">
        <v>14</v>
      </c>
      <c r="G27" s="7">
        <v>1</v>
      </c>
      <c r="H27" s="7" t="s">
        <v>93</v>
      </c>
      <c r="I27" s="7" t="s">
        <v>86</v>
      </c>
      <c r="J27" s="7" t="s">
        <v>83</v>
      </c>
      <c r="K27" s="7">
        <v>-54.2</v>
      </c>
      <c r="L27" s="7"/>
      <c r="M27" s="7"/>
      <c r="N27" s="7">
        <v>3</v>
      </c>
      <c r="O27" s="7">
        <v>4</v>
      </c>
      <c r="P27" s="7">
        <v>-77.463200000000001</v>
      </c>
      <c r="Q27" s="7">
        <v>251.59690000000001</v>
      </c>
      <c r="R27" s="7">
        <v>34.713500000000003</v>
      </c>
      <c r="S27" s="7">
        <v>1</v>
      </c>
      <c r="T27" s="70" t="s">
        <v>12</v>
      </c>
      <c r="U27" s="42">
        <v>313</v>
      </c>
      <c r="V27" s="7"/>
    </row>
    <row r="28" spans="1:26" s="27" customFormat="1" x14ac:dyDescent="0.2">
      <c r="A28" s="7">
        <v>362</v>
      </c>
      <c r="B28" s="7"/>
      <c r="C28" s="7" t="s">
        <v>83</v>
      </c>
      <c r="D28" s="7" t="s">
        <v>94</v>
      </c>
      <c r="E28" s="7"/>
      <c r="F28" s="7">
        <v>14</v>
      </c>
      <c r="G28" s="7">
        <v>2</v>
      </c>
      <c r="H28" s="7" t="s">
        <v>93</v>
      </c>
      <c r="I28" s="7" t="s">
        <v>86</v>
      </c>
      <c r="J28" s="7" t="s">
        <v>83</v>
      </c>
      <c r="K28" s="42">
        <v>-36.700000000000003</v>
      </c>
      <c r="L28" s="7"/>
      <c r="M28" s="7"/>
      <c r="N28" s="7">
        <v>7</v>
      </c>
      <c r="O28" s="7">
        <v>8</v>
      </c>
      <c r="P28" s="42">
        <v>-112.69929999999999</v>
      </c>
      <c r="Q28" s="42">
        <v>317.2208</v>
      </c>
      <c r="R28" s="42">
        <v>15.857699999999999</v>
      </c>
      <c r="S28" s="7">
        <v>1</v>
      </c>
      <c r="T28" s="42">
        <v>225</v>
      </c>
      <c r="U28" s="42"/>
      <c r="V28" s="7"/>
    </row>
    <row r="29" spans="1:26" s="27" customFormat="1" x14ac:dyDescent="0.2">
      <c r="A29" s="7">
        <v>363</v>
      </c>
      <c r="B29" s="7"/>
      <c r="C29" s="7" t="s">
        <v>83</v>
      </c>
      <c r="D29" s="7" t="s">
        <v>94</v>
      </c>
      <c r="E29" s="7"/>
      <c r="F29" s="7">
        <v>14</v>
      </c>
      <c r="G29" s="7">
        <v>3</v>
      </c>
      <c r="H29" s="7" t="s">
        <v>93</v>
      </c>
      <c r="I29" s="7" t="s">
        <v>86</v>
      </c>
      <c r="J29" s="7" t="s">
        <v>83</v>
      </c>
      <c r="K29" s="42">
        <v>-58.3</v>
      </c>
      <c r="L29" s="7"/>
      <c r="M29" s="7"/>
      <c r="N29" s="7">
        <v>9</v>
      </c>
      <c r="O29" s="7">
        <v>10</v>
      </c>
      <c r="P29" s="42">
        <v>-98.960599999999999</v>
      </c>
      <c r="Q29" s="42">
        <v>796.21519999999998</v>
      </c>
      <c r="R29" s="42">
        <v>39.4328</v>
      </c>
      <c r="S29" s="7">
        <v>1</v>
      </c>
      <c r="T29" s="45">
        <v>75</v>
      </c>
      <c r="U29" s="42">
        <v>110</v>
      </c>
      <c r="V29" s="7"/>
    </row>
    <row r="30" spans="1:26" s="27" customFormat="1" x14ac:dyDescent="0.2">
      <c r="A30" s="7">
        <v>365</v>
      </c>
      <c r="B30" s="7"/>
      <c r="C30" s="7" t="s">
        <v>83</v>
      </c>
      <c r="D30" s="7" t="s">
        <v>94</v>
      </c>
      <c r="E30" s="7"/>
      <c r="F30" s="7">
        <v>14</v>
      </c>
      <c r="G30" s="7">
        <v>5</v>
      </c>
      <c r="H30" s="7" t="s">
        <v>93</v>
      </c>
      <c r="I30" s="7" t="s">
        <v>86</v>
      </c>
      <c r="J30" s="7" t="s">
        <v>83</v>
      </c>
      <c r="K30" s="42">
        <v>-51.8</v>
      </c>
      <c r="L30" s="7"/>
      <c r="M30" s="7"/>
      <c r="N30" s="7">
        <v>13</v>
      </c>
      <c r="O30" s="7">
        <v>14</v>
      </c>
      <c r="P30" s="42">
        <v>-107.215</v>
      </c>
      <c r="Q30" s="42">
        <v>173.84200000000001</v>
      </c>
      <c r="R30" s="42">
        <v>18.144500000000001</v>
      </c>
      <c r="S30" s="7">
        <v>1</v>
      </c>
      <c r="T30" s="42">
        <v>50</v>
      </c>
      <c r="U30" s="42">
        <v>41</v>
      </c>
      <c r="V30" s="7"/>
    </row>
    <row r="31" spans="1:26" s="27" customFormat="1" x14ac:dyDescent="0.2">
      <c r="A31" s="7">
        <v>360</v>
      </c>
      <c r="B31" s="7"/>
      <c r="C31" s="7" t="s">
        <v>83</v>
      </c>
      <c r="D31" s="7" t="s">
        <v>91</v>
      </c>
      <c r="E31" s="7"/>
      <c r="F31" s="7">
        <v>13</v>
      </c>
      <c r="G31" s="7">
        <v>1</v>
      </c>
      <c r="H31" s="42" t="s">
        <v>93</v>
      </c>
      <c r="I31" s="42" t="s">
        <v>85</v>
      </c>
      <c r="J31" s="42" t="s">
        <v>83</v>
      </c>
      <c r="K31" s="42">
        <v>-57.3</v>
      </c>
      <c r="L31" s="42"/>
      <c r="M31" s="42"/>
      <c r="N31" s="42">
        <v>16</v>
      </c>
      <c r="O31" s="42">
        <v>17</v>
      </c>
      <c r="P31" s="42">
        <v>-106.5556</v>
      </c>
      <c r="Q31" s="42">
        <v>227.2192</v>
      </c>
      <c r="R31" s="42">
        <v>14.686199999999999</v>
      </c>
      <c r="S31" s="42">
        <v>1</v>
      </c>
      <c r="T31" s="42">
        <v>125</v>
      </c>
      <c r="U31" s="42">
        <v>161</v>
      </c>
    </row>
    <row r="32" spans="1:26" s="27" customFormat="1" x14ac:dyDescent="0.2">
      <c r="A32" s="7">
        <v>370</v>
      </c>
      <c r="B32" s="7"/>
      <c r="C32" s="7" t="s">
        <v>83</v>
      </c>
      <c r="D32" s="7" t="s">
        <v>96</v>
      </c>
      <c r="E32" s="7"/>
      <c r="F32" s="7">
        <v>15</v>
      </c>
      <c r="G32" s="7">
        <v>3</v>
      </c>
      <c r="H32" s="7" t="s">
        <v>93</v>
      </c>
      <c r="I32" s="7" t="s">
        <v>85</v>
      </c>
      <c r="J32" s="7" t="s">
        <v>83</v>
      </c>
      <c r="K32" s="42">
        <v>-54.7</v>
      </c>
      <c r="L32" s="7"/>
      <c r="M32" s="7"/>
      <c r="N32" s="7">
        <v>3</v>
      </c>
      <c r="O32" s="7">
        <v>4</v>
      </c>
      <c r="P32" s="42">
        <v>-22.271999999999998</v>
      </c>
      <c r="Q32" s="42">
        <v>369.21080000000001</v>
      </c>
      <c r="R32" s="42">
        <v>16.652999999999999</v>
      </c>
      <c r="S32" s="7">
        <v>1</v>
      </c>
      <c r="T32" s="42">
        <v>100</v>
      </c>
      <c r="U32" s="42">
        <v>17</v>
      </c>
      <c r="V32" s="7"/>
    </row>
    <row r="33" spans="1:22" s="27" customFormat="1" x14ac:dyDescent="0.2">
      <c r="A33" s="7">
        <v>371</v>
      </c>
      <c r="B33" s="7"/>
      <c r="C33" s="7" t="s">
        <v>83</v>
      </c>
      <c r="D33" s="7" t="s">
        <v>96</v>
      </c>
      <c r="E33" s="7"/>
      <c r="F33" s="7">
        <v>15</v>
      </c>
      <c r="G33" s="7">
        <v>4</v>
      </c>
      <c r="H33" s="7" t="s">
        <v>93</v>
      </c>
      <c r="I33" s="7" t="s">
        <v>85</v>
      </c>
      <c r="J33" s="7" t="s">
        <v>83</v>
      </c>
      <c r="K33" s="42">
        <v>-55.1</v>
      </c>
      <c r="L33" s="7"/>
      <c r="M33" s="7"/>
      <c r="N33" s="7">
        <v>5</v>
      </c>
      <c r="O33" s="7">
        <v>7</v>
      </c>
      <c r="P33" s="42">
        <v>-15.563700000000001</v>
      </c>
      <c r="Q33" s="42">
        <v>457.00760000000002</v>
      </c>
      <c r="R33" s="42">
        <v>42.118400000000001</v>
      </c>
      <c r="S33" s="7">
        <v>1</v>
      </c>
      <c r="T33" s="42">
        <v>75</v>
      </c>
      <c r="U33" s="42">
        <v>47</v>
      </c>
      <c r="V33" s="7"/>
    </row>
    <row r="34" spans="1:22" s="27" customFormat="1" x14ac:dyDescent="0.2">
      <c r="A34" s="7">
        <v>372</v>
      </c>
      <c r="B34" s="7"/>
      <c r="C34" s="7" t="s">
        <v>83</v>
      </c>
      <c r="D34" s="7" t="s">
        <v>96</v>
      </c>
      <c r="E34" s="7"/>
      <c r="F34" s="7">
        <v>15</v>
      </c>
      <c r="G34" s="7">
        <v>5</v>
      </c>
      <c r="H34" s="7" t="s">
        <v>93</v>
      </c>
      <c r="I34" s="7" t="s">
        <v>85</v>
      </c>
      <c r="J34" s="46" t="s">
        <v>83</v>
      </c>
      <c r="K34" s="46">
        <v>-50.4</v>
      </c>
      <c r="L34" s="46"/>
      <c r="M34" s="46"/>
      <c r="N34" s="46">
        <v>8</v>
      </c>
      <c r="O34" s="46">
        <v>9</v>
      </c>
      <c r="P34" s="46">
        <v>-49.126399999999997</v>
      </c>
      <c r="Q34" s="46">
        <v>234.38659999999999</v>
      </c>
      <c r="R34" s="46">
        <v>11.7727</v>
      </c>
      <c r="S34" s="46">
        <v>1</v>
      </c>
      <c r="T34" s="46">
        <v>75</v>
      </c>
      <c r="U34" s="42" t="s">
        <v>7</v>
      </c>
      <c r="V34" s="7"/>
    </row>
    <row r="35" spans="1:22" s="27" customFormat="1" x14ac:dyDescent="0.2">
      <c r="A35" s="7">
        <v>373</v>
      </c>
      <c r="B35" s="7"/>
      <c r="C35" s="7" t="s">
        <v>83</v>
      </c>
      <c r="D35" s="7" t="s">
        <v>96</v>
      </c>
      <c r="E35" s="7"/>
      <c r="F35" s="7">
        <v>15</v>
      </c>
      <c r="G35" s="7">
        <v>1</v>
      </c>
      <c r="H35" s="7" t="s">
        <v>95</v>
      </c>
      <c r="I35" s="7" t="s">
        <v>85</v>
      </c>
      <c r="J35" s="7" t="s">
        <v>83</v>
      </c>
      <c r="K35" s="42">
        <v>-56.4</v>
      </c>
      <c r="L35" s="7"/>
      <c r="M35" s="7"/>
      <c r="N35" s="7">
        <v>10</v>
      </c>
      <c r="O35" s="7">
        <v>11</v>
      </c>
      <c r="P35" s="42">
        <v>-13.2469</v>
      </c>
      <c r="Q35" s="42">
        <v>392.88690000000003</v>
      </c>
      <c r="R35" s="42">
        <v>16.447600000000001</v>
      </c>
      <c r="S35" s="7">
        <v>1</v>
      </c>
      <c r="T35" s="42">
        <v>125</v>
      </c>
      <c r="U35" s="42">
        <v>32</v>
      </c>
      <c r="V35" s="7"/>
    </row>
    <row r="36" spans="1:22" s="27" customFormat="1" x14ac:dyDescent="0.2">
      <c r="A36" s="7">
        <v>374</v>
      </c>
      <c r="B36" s="7"/>
      <c r="C36" s="7" t="s">
        <v>83</v>
      </c>
      <c r="D36" s="7" t="s">
        <v>96</v>
      </c>
      <c r="E36" s="7"/>
      <c r="F36" s="7">
        <v>15</v>
      </c>
      <c r="G36" s="7">
        <v>2</v>
      </c>
      <c r="H36" s="7" t="s">
        <v>95</v>
      </c>
      <c r="I36" s="7" t="s">
        <v>85</v>
      </c>
      <c r="J36" s="7" t="s">
        <v>83</v>
      </c>
      <c r="K36" s="42">
        <v>-42.7</v>
      </c>
      <c r="L36" s="7"/>
      <c r="M36" s="7"/>
      <c r="N36" s="7">
        <v>12</v>
      </c>
      <c r="O36" s="7">
        <v>14</v>
      </c>
      <c r="P36" s="42">
        <v>-44.250799999999998</v>
      </c>
      <c r="Q36" s="42">
        <v>425.65280000000001</v>
      </c>
      <c r="R36" s="42">
        <v>105.5789</v>
      </c>
      <c r="S36" s="7">
        <v>1</v>
      </c>
      <c r="T36" s="42">
        <v>50</v>
      </c>
      <c r="U36" s="42">
        <v>0</v>
      </c>
      <c r="V36" s="7"/>
    </row>
    <row r="37" spans="1:22" s="27" customFormat="1" x14ac:dyDescent="0.2">
      <c r="A37" s="7">
        <v>375</v>
      </c>
      <c r="B37" s="7"/>
      <c r="C37" s="7" t="s">
        <v>83</v>
      </c>
      <c r="D37" s="7" t="s">
        <v>96</v>
      </c>
      <c r="E37" s="7"/>
      <c r="F37" s="7">
        <v>15</v>
      </c>
      <c r="G37" s="7">
        <v>3</v>
      </c>
      <c r="H37" s="7" t="s">
        <v>95</v>
      </c>
      <c r="I37" s="7" t="s">
        <v>85</v>
      </c>
      <c r="J37" s="7" t="s">
        <v>83</v>
      </c>
      <c r="K37" s="42">
        <v>-47.1</v>
      </c>
      <c r="L37" s="7"/>
      <c r="M37" s="7"/>
      <c r="N37" s="7">
        <v>15</v>
      </c>
      <c r="O37" s="7">
        <v>16</v>
      </c>
      <c r="P37" s="42">
        <v>-16.5609</v>
      </c>
      <c r="Q37" s="42">
        <v>535.06939999999997</v>
      </c>
      <c r="R37" s="42">
        <v>15.6744</v>
      </c>
      <c r="S37" s="7">
        <v>1</v>
      </c>
      <c r="T37" s="42">
        <v>50</v>
      </c>
      <c r="U37" s="42">
        <v>1</v>
      </c>
      <c r="V37" s="7"/>
    </row>
    <row r="38" spans="1:22" s="27" customFormat="1" x14ac:dyDescent="0.2">
      <c r="A38" s="7">
        <v>376</v>
      </c>
      <c r="B38" s="7"/>
      <c r="C38" s="7" t="s">
        <v>83</v>
      </c>
      <c r="D38" s="7" t="s">
        <v>96</v>
      </c>
      <c r="E38" s="7"/>
      <c r="F38" s="7">
        <v>15</v>
      </c>
      <c r="G38" s="7">
        <v>4</v>
      </c>
      <c r="H38" s="7" t="s">
        <v>95</v>
      </c>
      <c r="I38" s="7" t="s">
        <v>85</v>
      </c>
      <c r="J38" s="7" t="s">
        <v>83</v>
      </c>
      <c r="K38" s="7">
        <v>-51.1</v>
      </c>
      <c r="L38" s="7"/>
      <c r="M38" s="7"/>
      <c r="N38" s="7">
        <v>17</v>
      </c>
      <c r="O38" s="7">
        <v>18</v>
      </c>
      <c r="P38" s="7">
        <v>-62.0077</v>
      </c>
      <c r="Q38" s="7">
        <v>246.41759999999999</v>
      </c>
      <c r="R38" s="7">
        <v>17.443300000000001</v>
      </c>
      <c r="S38" s="7">
        <v>1</v>
      </c>
      <c r="T38" s="7">
        <v>75</v>
      </c>
      <c r="U38" s="7">
        <v>57</v>
      </c>
      <c r="V38" s="7"/>
    </row>
    <row r="39" spans="1:22" s="27" customFormat="1" x14ac:dyDescent="0.2">
      <c r="A39" s="7">
        <v>377</v>
      </c>
      <c r="B39" s="7"/>
      <c r="C39" s="7" t="s">
        <v>83</v>
      </c>
      <c r="D39" s="7" t="s">
        <v>96</v>
      </c>
      <c r="E39" s="7"/>
      <c r="F39" s="7">
        <v>15</v>
      </c>
      <c r="G39" s="7">
        <v>5</v>
      </c>
      <c r="H39" s="7" t="s">
        <v>95</v>
      </c>
      <c r="I39" s="7" t="s">
        <v>85</v>
      </c>
      <c r="J39" s="7" t="s">
        <v>83</v>
      </c>
      <c r="K39" s="7">
        <v>-57.4</v>
      </c>
      <c r="L39" s="7"/>
      <c r="M39" s="7"/>
      <c r="N39" s="7">
        <v>19</v>
      </c>
      <c r="O39" s="7">
        <v>20</v>
      </c>
      <c r="P39" s="7">
        <v>-37.828200000000002</v>
      </c>
      <c r="Q39" s="7">
        <v>255.22730000000001</v>
      </c>
      <c r="R39" s="7">
        <v>31.5548</v>
      </c>
      <c r="S39" s="7">
        <v>1</v>
      </c>
      <c r="T39" s="7">
        <v>25</v>
      </c>
      <c r="U39" s="7">
        <v>60</v>
      </c>
      <c r="V39" s="7"/>
    </row>
    <row r="40" spans="1:22" s="27" customFormat="1" x14ac:dyDescent="0.2">
      <c r="A40" s="7">
        <v>366</v>
      </c>
      <c r="B40" s="7"/>
      <c r="C40" s="7" t="s">
        <v>83</v>
      </c>
      <c r="D40" s="7" t="s">
        <v>94</v>
      </c>
      <c r="E40" s="7"/>
      <c r="F40" s="7">
        <v>14</v>
      </c>
      <c r="G40" s="7">
        <v>1</v>
      </c>
      <c r="H40" s="7" t="s">
        <v>95</v>
      </c>
      <c r="I40" s="7" t="s">
        <v>86</v>
      </c>
      <c r="J40" s="7" t="s">
        <v>83</v>
      </c>
      <c r="K40" s="42">
        <v>-55</v>
      </c>
      <c r="L40" s="7"/>
      <c r="M40" s="7"/>
      <c r="N40" s="7">
        <v>15</v>
      </c>
      <c r="O40" s="7">
        <v>16</v>
      </c>
      <c r="P40" s="42">
        <v>-59.812100000000001</v>
      </c>
      <c r="Q40" s="42">
        <v>331.82799999999997</v>
      </c>
      <c r="R40" s="42">
        <v>21.369900000000001</v>
      </c>
      <c r="S40" s="7">
        <v>1</v>
      </c>
      <c r="T40" s="42">
        <v>50</v>
      </c>
      <c r="U40" s="42">
        <v>270</v>
      </c>
      <c r="V40" s="7"/>
    </row>
    <row r="41" spans="1:22" s="27" customFormat="1" x14ac:dyDescent="0.2">
      <c r="A41" s="7">
        <v>367</v>
      </c>
      <c r="B41" s="7"/>
      <c r="C41" s="7" t="s">
        <v>83</v>
      </c>
      <c r="D41" s="7" t="s">
        <v>94</v>
      </c>
      <c r="E41" s="7"/>
      <c r="F41" s="7">
        <v>14</v>
      </c>
      <c r="G41" s="7">
        <v>2</v>
      </c>
      <c r="H41" s="7" t="s">
        <v>95</v>
      </c>
      <c r="I41" s="7" t="s">
        <v>86</v>
      </c>
      <c r="J41" s="7" t="s">
        <v>83</v>
      </c>
      <c r="K41" s="42">
        <v>-47</v>
      </c>
      <c r="L41" s="7"/>
      <c r="M41" s="7"/>
      <c r="N41" s="7">
        <v>17</v>
      </c>
      <c r="O41" s="7">
        <v>18</v>
      </c>
      <c r="P41" s="42">
        <v>-85.402699999999996</v>
      </c>
      <c r="Q41" s="42">
        <v>281.51650000000001</v>
      </c>
      <c r="R41" s="42">
        <v>16.5855</v>
      </c>
      <c r="S41" s="7">
        <v>1</v>
      </c>
      <c r="T41" s="42">
        <v>0</v>
      </c>
      <c r="U41" s="42">
        <v>63</v>
      </c>
      <c r="V41" s="7"/>
    </row>
    <row r="42" spans="1:22" s="27" customFormat="1" ht="17" thickBot="1" x14ac:dyDescent="0.25">
      <c r="A42" s="7">
        <v>368</v>
      </c>
      <c r="B42" s="7"/>
      <c r="C42" s="7" t="s">
        <v>83</v>
      </c>
      <c r="D42" s="7" t="s">
        <v>94</v>
      </c>
      <c r="E42" s="7"/>
      <c r="F42" s="7">
        <v>14</v>
      </c>
      <c r="G42" s="7">
        <v>3</v>
      </c>
      <c r="H42" s="7" t="s">
        <v>95</v>
      </c>
      <c r="I42" s="7" t="s">
        <v>86</v>
      </c>
      <c r="J42" s="7" t="s">
        <v>83</v>
      </c>
      <c r="K42" s="42">
        <v>-37.1</v>
      </c>
      <c r="L42" s="7"/>
      <c r="M42" s="7"/>
      <c r="N42" s="7">
        <v>19</v>
      </c>
      <c r="O42" s="7">
        <v>20</v>
      </c>
      <c r="P42" s="54">
        <v>-98.672499999999999</v>
      </c>
      <c r="Q42" s="42">
        <v>231.72620000000001</v>
      </c>
      <c r="R42" s="42">
        <v>24.7395</v>
      </c>
      <c r="S42" s="7">
        <v>1</v>
      </c>
      <c r="T42" s="42">
        <v>0</v>
      </c>
      <c r="U42" s="42">
        <v>155</v>
      </c>
      <c r="V42" s="7"/>
    </row>
    <row r="43" spans="1:22" s="26" customFormat="1" x14ac:dyDescent="0.2">
      <c r="A43" s="68">
        <v>379</v>
      </c>
      <c r="B43" s="2"/>
      <c r="C43" s="2" t="s">
        <v>83</v>
      </c>
      <c r="D43" s="2" t="s">
        <v>99</v>
      </c>
      <c r="E43" s="2"/>
      <c r="F43" s="2">
        <v>13</v>
      </c>
      <c r="G43" s="2">
        <v>2</v>
      </c>
      <c r="H43" s="2" t="s">
        <v>92</v>
      </c>
      <c r="I43" s="2" t="s">
        <v>85</v>
      </c>
      <c r="J43" s="2" t="s">
        <v>83</v>
      </c>
      <c r="K43" s="41">
        <v>-56.2</v>
      </c>
      <c r="L43" s="2"/>
      <c r="M43" s="2"/>
      <c r="N43" s="2">
        <v>3</v>
      </c>
      <c r="O43" s="2">
        <v>4</v>
      </c>
      <c r="P43" s="41">
        <v>-63.0364</v>
      </c>
      <c r="Q43" s="41">
        <v>234.91589999999999</v>
      </c>
      <c r="R43" s="41">
        <v>16.830500000000001</v>
      </c>
      <c r="S43" s="2">
        <v>1</v>
      </c>
      <c r="T43" s="48">
        <v>25</v>
      </c>
      <c r="U43" s="51">
        <v>84</v>
      </c>
      <c r="V43" s="5"/>
    </row>
    <row r="44" spans="1:22" s="27" customFormat="1" x14ac:dyDescent="0.2">
      <c r="A44" s="69">
        <v>380</v>
      </c>
      <c r="B44" s="7"/>
      <c r="C44" s="7" t="s">
        <v>83</v>
      </c>
      <c r="D44" s="7" t="s">
        <v>99</v>
      </c>
      <c r="E44" s="7"/>
      <c r="F44" s="7">
        <v>13</v>
      </c>
      <c r="G44" s="7">
        <v>3</v>
      </c>
      <c r="H44" s="7" t="s">
        <v>92</v>
      </c>
      <c r="I44" s="7" t="s">
        <v>85</v>
      </c>
      <c r="J44" s="7" t="s">
        <v>83</v>
      </c>
      <c r="K44" s="42">
        <v>-55.5</v>
      </c>
      <c r="L44" s="7"/>
      <c r="M44" s="7"/>
      <c r="N44" s="7">
        <v>6</v>
      </c>
      <c r="O44" s="7">
        <v>7</v>
      </c>
      <c r="P44" s="42">
        <v>-117.5219</v>
      </c>
      <c r="Q44" s="42">
        <v>148.80719999999999</v>
      </c>
      <c r="R44" s="42">
        <v>15.481</v>
      </c>
      <c r="S44" s="7">
        <v>1</v>
      </c>
      <c r="T44" s="38">
        <v>25</v>
      </c>
      <c r="U44" s="49">
        <v>130</v>
      </c>
      <c r="V44" s="10"/>
    </row>
    <row r="45" spans="1:22" s="27" customFormat="1" x14ac:dyDescent="0.2">
      <c r="A45" s="69">
        <v>391</v>
      </c>
      <c r="B45" s="7"/>
      <c r="C45" s="7" t="s">
        <v>83</v>
      </c>
      <c r="D45" s="7" t="s">
        <v>101</v>
      </c>
      <c r="E45" s="7"/>
      <c r="F45" s="7">
        <v>14</v>
      </c>
      <c r="G45" s="7">
        <v>2</v>
      </c>
      <c r="H45" s="7" t="s">
        <v>92</v>
      </c>
      <c r="I45" s="7" t="s">
        <v>86</v>
      </c>
      <c r="J45" s="7" t="s">
        <v>83</v>
      </c>
      <c r="K45" s="7">
        <v>-57.5</v>
      </c>
      <c r="L45" s="7"/>
      <c r="M45" s="7"/>
      <c r="N45" s="7">
        <v>8</v>
      </c>
      <c r="O45" s="7">
        <v>9</v>
      </c>
      <c r="P45" s="7">
        <v>-45.8401</v>
      </c>
      <c r="Q45" s="7">
        <v>173.93279999999999</v>
      </c>
      <c r="R45" s="7">
        <v>21.2881</v>
      </c>
      <c r="S45" s="7">
        <v>1</v>
      </c>
      <c r="T45" s="10"/>
      <c r="U45" s="12">
        <v>43</v>
      </c>
      <c r="V45" s="10"/>
    </row>
    <row r="46" spans="1:22" s="27" customFormat="1" x14ac:dyDescent="0.2">
      <c r="A46" s="69">
        <v>385</v>
      </c>
      <c r="B46" s="7"/>
      <c r="C46" s="7" t="s">
        <v>83</v>
      </c>
      <c r="D46" s="7" t="s">
        <v>99</v>
      </c>
      <c r="E46" s="7"/>
      <c r="F46" s="7">
        <v>13</v>
      </c>
      <c r="G46" s="7">
        <v>1</v>
      </c>
      <c r="H46" s="7" t="s">
        <v>95</v>
      </c>
      <c r="I46" s="7" t="s">
        <v>85</v>
      </c>
      <c r="J46" s="7" t="s">
        <v>83</v>
      </c>
      <c r="K46" s="7">
        <v>-44.6</v>
      </c>
      <c r="L46" s="7"/>
      <c r="M46" s="7"/>
      <c r="N46" s="7">
        <v>17</v>
      </c>
      <c r="O46" s="7">
        <v>18</v>
      </c>
      <c r="P46" s="7">
        <v>-33.3279</v>
      </c>
      <c r="Q46" s="7">
        <v>935.92729999999995</v>
      </c>
      <c r="R46" s="7">
        <v>13.195</v>
      </c>
      <c r="S46" s="7">
        <v>1</v>
      </c>
      <c r="T46" s="10">
        <v>50</v>
      </c>
      <c r="U46" s="12"/>
      <c r="V46" s="10"/>
    </row>
    <row r="47" spans="1:22" s="27" customFormat="1" x14ac:dyDescent="0.2">
      <c r="A47" s="69">
        <v>386</v>
      </c>
      <c r="B47" s="7"/>
      <c r="C47" s="7" t="s">
        <v>83</v>
      </c>
      <c r="D47" s="7" t="s">
        <v>99</v>
      </c>
      <c r="E47" s="7"/>
      <c r="F47" s="7">
        <v>13</v>
      </c>
      <c r="G47" s="7">
        <v>2</v>
      </c>
      <c r="H47" s="7" t="s">
        <v>95</v>
      </c>
      <c r="I47" s="7" t="s">
        <v>85</v>
      </c>
      <c r="J47" s="7" t="s">
        <v>83</v>
      </c>
      <c r="K47" s="7">
        <v>-53.2</v>
      </c>
      <c r="L47" s="7"/>
      <c r="M47" s="7"/>
      <c r="N47" s="7">
        <v>19</v>
      </c>
      <c r="O47" s="7">
        <v>20</v>
      </c>
      <c r="P47" s="7">
        <v>-55.926200000000001</v>
      </c>
      <c r="Q47" s="7">
        <v>321.76159999999999</v>
      </c>
      <c r="R47" s="7">
        <v>12.338200000000001</v>
      </c>
      <c r="S47" s="7">
        <v>1</v>
      </c>
      <c r="T47" s="10">
        <v>100</v>
      </c>
      <c r="U47" s="12">
        <v>6</v>
      </c>
      <c r="V47" s="10"/>
    </row>
    <row r="48" spans="1:22" s="27" customFormat="1" x14ac:dyDescent="0.2">
      <c r="A48" s="69">
        <v>387</v>
      </c>
      <c r="B48" s="7"/>
      <c r="C48" s="7" t="s">
        <v>83</v>
      </c>
      <c r="D48" s="7" t="s">
        <v>99</v>
      </c>
      <c r="E48" s="7"/>
      <c r="F48" s="7">
        <v>13</v>
      </c>
      <c r="G48" s="7">
        <v>3</v>
      </c>
      <c r="H48" s="7" t="s">
        <v>95</v>
      </c>
      <c r="I48" s="7" t="s">
        <v>85</v>
      </c>
      <c r="J48" s="7" t="s">
        <v>83</v>
      </c>
      <c r="K48" s="7">
        <v>-52.9</v>
      </c>
      <c r="L48" s="7"/>
      <c r="M48" s="7"/>
      <c r="N48" s="7">
        <v>21</v>
      </c>
      <c r="O48" s="7">
        <v>22</v>
      </c>
      <c r="P48" s="7">
        <v>-38.28</v>
      </c>
      <c r="Q48" s="7">
        <v>506.54860000000002</v>
      </c>
      <c r="R48" s="7">
        <v>13.4811</v>
      </c>
      <c r="S48" s="7">
        <v>1</v>
      </c>
      <c r="T48" s="10">
        <v>50</v>
      </c>
      <c r="U48" s="12"/>
      <c r="V48" s="10"/>
    </row>
    <row r="49" spans="1:26" s="27" customFormat="1" x14ac:dyDescent="0.2">
      <c r="A49" s="69">
        <v>381</v>
      </c>
      <c r="B49" s="7"/>
      <c r="C49" s="7" t="s">
        <v>83</v>
      </c>
      <c r="D49" s="7" t="s">
        <v>99</v>
      </c>
      <c r="E49" s="7"/>
      <c r="F49" s="7">
        <v>13</v>
      </c>
      <c r="G49" s="7">
        <v>1</v>
      </c>
      <c r="H49" s="7" t="s">
        <v>93</v>
      </c>
      <c r="I49" s="7" t="s">
        <v>85</v>
      </c>
      <c r="J49" s="7" t="s">
        <v>83</v>
      </c>
      <c r="K49" s="42">
        <v>-46.8</v>
      </c>
      <c r="L49" s="7"/>
      <c r="M49" s="7"/>
      <c r="N49" s="7">
        <v>8</v>
      </c>
      <c r="O49" s="7">
        <v>9</v>
      </c>
      <c r="P49" s="42">
        <v>-126.15819999999999</v>
      </c>
      <c r="Q49" s="42">
        <v>187.9965</v>
      </c>
      <c r="R49" s="42">
        <v>13.4838</v>
      </c>
      <c r="S49" s="7">
        <v>1</v>
      </c>
      <c r="T49" s="38">
        <v>50</v>
      </c>
      <c r="U49" s="49">
        <v>7</v>
      </c>
      <c r="V49" s="10"/>
    </row>
    <row r="50" spans="1:26" s="27" customFormat="1" x14ac:dyDescent="0.2">
      <c r="A50" s="69">
        <v>382</v>
      </c>
      <c r="B50" s="7"/>
      <c r="C50" s="7" t="s">
        <v>83</v>
      </c>
      <c r="D50" s="7" t="s">
        <v>99</v>
      </c>
      <c r="E50" s="7"/>
      <c r="F50" s="7">
        <v>13</v>
      </c>
      <c r="G50" s="7">
        <v>2</v>
      </c>
      <c r="H50" s="7" t="s">
        <v>93</v>
      </c>
      <c r="I50" s="7" t="s">
        <v>85</v>
      </c>
      <c r="J50" s="7" t="s">
        <v>83</v>
      </c>
      <c r="K50" s="42">
        <v>-50.6</v>
      </c>
      <c r="L50" s="7"/>
      <c r="M50" s="7"/>
      <c r="N50" s="7">
        <v>10</v>
      </c>
      <c r="O50" s="7">
        <v>11</v>
      </c>
      <c r="P50" s="42">
        <v>-127.67700000000001</v>
      </c>
      <c r="Q50" s="42">
        <v>222.50919999999999</v>
      </c>
      <c r="R50" s="42">
        <v>11.920199999999999</v>
      </c>
      <c r="S50" s="7">
        <v>1</v>
      </c>
      <c r="T50" s="38">
        <v>25</v>
      </c>
      <c r="U50" s="49">
        <v>24</v>
      </c>
      <c r="V50" s="10"/>
    </row>
    <row r="51" spans="1:26" s="27" customFormat="1" x14ac:dyDescent="0.2">
      <c r="A51" s="69">
        <v>383</v>
      </c>
      <c r="B51" s="7"/>
      <c r="C51" s="7" t="s">
        <v>83</v>
      </c>
      <c r="D51" s="7" t="s">
        <v>99</v>
      </c>
      <c r="E51" s="7"/>
      <c r="F51" s="7">
        <v>13</v>
      </c>
      <c r="G51" s="7">
        <v>3</v>
      </c>
      <c r="H51" s="7" t="s">
        <v>93</v>
      </c>
      <c r="I51" s="7" t="s">
        <v>85</v>
      </c>
      <c r="J51" s="7" t="s">
        <v>83</v>
      </c>
      <c r="K51" s="42">
        <v>-57</v>
      </c>
      <c r="L51" s="7"/>
      <c r="M51" s="7"/>
      <c r="N51" s="7">
        <v>13</v>
      </c>
      <c r="O51" s="7">
        <v>14</v>
      </c>
      <c r="P51" s="42">
        <v>-63.363700000000001</v>
      </c>
      <c r="Q51" s="42">
        <v>238.7544</v>
      </c>
      <c r="R51" s="42">
        <v>12.473699999999999</v>
      </c>
      <c r="S51" s="7">
        <v>1</v>
      </c>
      <c r="T51" s="38">
        <v>175</v>
      </c>
      <c r="U51" s="49">
        <v>10</v>
      </c>
      <c r="V51" s="10"/>
    </row>
    <row r="52" spans="1:26" s="27" customFormat="1" x14ac:dyDescent="0.2">
      <c r="A52" s="69">
        <v>384</v>
      </c>
      <c r="B52" s="7"/>
      <c r="C52" s="7" t="s">
        <v>83</v>
      </c>
      <c r="D52" s="7" t="s">
        <v>99</v>
      </c>
      <c r="E52" s="7"/>
      <c r="F52" s="7">
        <v>13</v>
      </c>
      <c r="G52" s="7">
        <v>4</v>
      </c>
      <c r="H52" s="7" t="s">
        <v>93</v>
      </c>
      <c r="I52" s="7" t="s">
        <v>85</v>
      </c>
      <c r="J52" s="7" t="s">
        <v>83</v>
      </c>
      <c r="K52" s="7">
        <v>-53.3</v>
      </c>
      <c r="L52" s="7"/>
      <c r="M52" s="7"/>
      <c r="N52" s="7">
        <v>15</v>
      </c>
      <c r="O52" s="7">
        <v>16</v>
      </c>
      <c r="P52" s="7">
        <v>-76.751599999999996</v>
      </c>
      <c r="Q52" s="7">
        <v>208.14250000000001</v>
      </c>
      <c r="R52" s="7">
        <v>12.196400000000001</v>
      </c>
      <c r="S52" s="7">
        <v>1</v>
      </c>
      <c r="T52" s="10">
        <v>125</v>
      </c>
      <c r="U52" s="12">
        <v>103</v>
      </c>
      <c r="V52" s="10"/>
    </row>
    <row r="53" spans="1:26" s="27" customFormat="1" x14ac:dyDescent="0.2">
      <c r="A53" s="69">
        <v>388</v>
      </c>
      <c r="B53" s="7"/>
      <c r="C53" s="7" t="s">
        <v>83</v>
      </c>
      <c r="D53" s="7" t="s">
        <v>100</v>
      </c>
      <c r="E53" s="7"/>
      <c r="F53" s="7">
        <v>14</v>
      </c>
      <c r="G53" s="7">
        <v>3</v>
      </c>
      <c r="H53" s="7" t="s">
        <v>93</v>
      </c>
      <c r="I53" s="7" t="s">
        <v>86</v>
      </c>
      <c r="J53" s="7" t="s">
        <v>83</v>
      </c>
      <c r="K53" s="42">
        <v>-57.5</v>
      </c>
      <c r="L53" s="7"/>
      <c r="M53" s="7"/>
      <c r="N53" s="7">
        <v>1</v>
      </c>
      <c r="O53" s="7">
        <v>2</v>
      </c>
      <c r="P53" s="42">
        <v>-66.620900000000006</v>
      </c>
      <c r="Q53" s="42">
        <v>262.87880000000001</v>
      </c>
      <c r="R53" s="42">
        <v>17.837</v>
      </c>
      <c r="S53" s="7">
        <v>1</v>
      </c>
      <c r="T53" s="38">
        <v>100</v>
      </c>
      <c r="U53" s="49">
        <v>2</v>
      </c>
      <c r="V53" s="10"/>
    </row>
    <row r="54" spans="1:26" s="27" customFormat="1" x14ac:dyDescent="0.2">
      <c r="A54" s="69">
        <v>389</v>
      </c>
      <c r="B54" s="7"/>
      <c r="C54" s="7" t="s">
        <v>83</v>
      </c>
      <c r="D54" s="7" t="s">
        <v>100</v>
      </c>
      <c r="E54" s="7"/>
      <c r="F54" s="7">
        <v>14</v>
      </c>
      <c r="G54" s="7">
        <v>4</v>
      </c>
      <c r="H54" s="7" t="s">
        <v>93</v>
      </c>
      <c r="I54" s="7" t="s">
        <v>86</v>
      </c>
      <c r="J54" s="7" t="s">
        <v>83</v>
      </c>
      <c r="K54" s="42">
        <v>-56.6</v>
      </c>
      <c r="L54" s="7"/>
      <c r="M54" s="7"/>
      <c r="N54" s="7">
        <v>3</v>
      </c>
      <c r="O54" s="7">
        <v>4</v>
      </c>
      <c r="P54" s="54">
        <v>-105.76349999999999</v>
      </c>
      <c r="Q54" s="42">
        <v>176.63810000000001</v>
      </c>
      <c r="R54" s="42">
        <v>16.989999999999998</v>
      </c>
      <c r="S54" s="7">
        <v>1</v>
      </c>
      <c r="T54" s="38">
        <v>0</v>
      </c>
      <c r="U54" s="49">
        <v>274</v>
      </c>
      <c r="V54" s="10"/>
    </row>
    <row r="55" spans="1:26" s="29" customFormat="1" ht="17" thickBot="1" x14ac:dyDescent="0.25">
      <c r="A55" s="74">
        <v>392</v>
      </c>
      <c r="B55" s="14"/>
      <c r="C55" s="14" t="s">
        <v>83</v>
      </c>
      <c r="D55" s="14" t="s">
        <v>101</v>
      </c>
      <c r="E55" s="14"/>
      <c r="F55" s="14">
        <v>14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6"/>
      <c r="U55" s="28">
        <v>88</v>
      </c>
      <c r="V55" s="16"/>
    </row>
    <row r="56" spans="1:26" x14ac:dyDescent="0.2">
      <c r="A56" s="8"/>
      <c r="B56" s="7"/>
      <c r="C56" s="8"/>
      <c r="D56" s="8"/>
      <c r="E56" s="7"/>
      <c r="F56" s="8"/>
      <c r="G56" s="7"/>
      <c r="H56" s="7"/>
      <c r="I56" s="8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</row>
    <row r="57" spans="1:26" x14ac:dyDescent="0.2">
      <c r="A57" s="8"/>
      <c r="B57" s="7"/>
      <c r="C57" s="8"/>
      <c r="D57" s="8"/>
      <c r="E57" s="7"/>
      <c r="F57" s="8"/>
      <c r="G57" s="7"/>
      <c r="H57" s="7"/>
      <c r="I57" s="8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</row>
    <row r="58" spans="1:26" x14ac:dyDescent="0.2">
      <c r="A58" s="8"/>
      <c r="B58" s="7"/>
      <c r="C58" s="8"/>
      <c r="D58" s="8"/>
      <c r="E58" s="7"/>
      <c r="F58" s="8"/>
      <c r="G58" s="7"/>
      <c r="H58" s="7"/>
      <c r="I58" s="8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</row>
    <row r="59" spans="1:26" x14ac:dyDescent="0.2">
      <c r="A59" s="8"/>
      <c r="B59" s="7"/>
      <c r="C59" s="8"/>
      <c r="D59" s="8"/>
      <c r="E59" s="7"/>
      <c r="F59" s="8"/>
      <c r="G59" s="7"/>
      <c r="H59" s="7"/>
      <c r="I59" s="8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1" spans="1:26" x14ac:dyDescent="0.2">
      <c r="A61" t="s">
        <v>50</v>
      </c>
      <c r="M61" s="27"/>
      <c r="N61" s="267" t="s">
        <v>104</v>
      </c>
      <c r="O61" s="267"/>
      <c r="P61" s="267"/>
      <c r="Q61" s="267"/>
      <c r="R61" s="267"/>
      <c r="S61" s="267"/>
      <c r="U61" s="268" t="s">
        <v>0</v>
      </c>
      <c r="V61" s="268"/>
      <c r="W61" s="268"/>
      <c r="X61" s="268"/>
      <c r="Y61" s="268"/>
      <c r="Z61" s="268"/>
    </row>
    <row r="62" spans="1:26" x14ac:dyDescent="0.2">
      <c r="A62" s="56"/>
      <c r="B62" s="259" t="s">
        <v>89</v>
      </c>
      <c r="C62" s="260"/>
      <c r="D62" s="261"/>
      <c r="E62" s="259" t="s">
        <v>90</v>
      </c>
      <c r="F62" s="260"/>
      <c r="G62" s="261"/>
      <c r="H62" s="257" t="s">
        <v>97</v>
      </c>
      <c r="I62" s="257"/>
      <c r="J62" s="257"/>
      <c r="K62" s="257" t="s">
        <v>98</v>
      </c>
      <c r="L62" s="257"/>
      <c r="M62" s="258"/>
      <c r="N62" s="256" t="s">
        <v>102</v>
      </c>
      <c r="O62" s="256"/>
      <c r="P62" s="256"/>
      <c r="Q62" s="256" t="s">
        <v>103</v>
      </c>
      <c r="R62" s="256"/>
      <c r="S62" s="256"/>
      <c r="U62" s="56" t="s">
        <v>179</v>
      </c>
      <c r="V62" s="56" t="s">
        <v>90</v>
      </c>
      <c r="W62" s="56" t="s">
        <v>180</v>
      </c>
      <c r="X62" s="56" t="s">
        <v>98</v>
      </c>
      <c r="Y62" s="56" t="s">
        <v>181</v>
      </c>
      <c r="Z62" s="56" t="s">
        <v>103</v>
      </c>
    </row>
    <row r="63" spans="1:26" x14ac:dyDescent="0.2">
      <c r="A63" s="66" t="s">
        <v>44</v>
      </c>
      <c r="B63" s="59">
        <v>-32.400599999999997</v>
      </c>
      <c r="C63" s="59">
        <v>-29.769400000000001</v>
      </c>
      <c r="D63" s="59">
        <v>-46.267400000000002</v>
      </c>
      <c r="E63" s="59">
        <v>-52.9358</v>
      </c>
      <c r="F63" s="59">
        <v>-50.979700000000001</v>
      </c>
      <c r="G63" s="59"/>
      <c r="H63" s="59">
        <v>-40.520899999999997</v>
      </c>
      <c r="I63" s="59">
        <v>-62.497300000000003</v>
      </c>
      <c r="J63" s="59">
        <v>-33.728000000000002</v>
      </c>
      <c r="K63" s="59">
        <v>-43.143599999999999</v>
      </c>
      <c r="L63" s="59">
        <v>-60.380899999999997</v>
      </c>
      <c r="M63" s="75">
        <v>-42.784599999999998</v>
      </c>
      <c r="N63" s="59">
        <v>-63.0364</v>
      </c>
      <c r="O63" s="59">
        <v>-117.5219</v>
      </c>
      <c r="P63" s="59"/>
      <c r="Q63" s="59">
        <v>-45.8401</v>
      </c>
      <c r="R63" s="59"/>
      <c r="S63" s="59"/>
      <c r="U63" s="58">
        <f>AVERAGE(B63:D63)</f>
        <v>-36.145800000000001</v>
      </c>
      <c r="V63" s="58">
        <f>AVERAGE(E63:G63)</f>
        <v>-51.957750000000004</v>
      </c>
      <c r="W63" s="58">
        <f>AVERAGE(H63:J63)</f>
        <v>-45.58206666666667</v>
      </c>
      <c r="X63" s="58">
        <f>AVERAGE(K63:M63)</f>
        <v>-48.7697</v>
      </c>
      <c r="Y63" s="58">
        <f>AVERAGE(N63:P63)</f>
        <v>-90.279150000000001</v>
      </c>
      <c r="Z63" s="58">
        <f>AVERAGE(Q63:S63)</f>
        <v>-45.8401</v>
      </c>
    </row>
    <row r="64" spans="1:26" x14ac:dyDescent="0.2">
      <c r="A64" s="66" t="s">
        <v>45</v>
      </c>
      <c r="B64" s="59">
        <v>-19.677900000000001</v>
      </c>
      <c r="C64" s="59">
        <v>-67.900800000000004</v>
      </c>
      <c r="D64" s="60">
        <v>-94.165700000000001</v>
      </c>
      <c r="E64" s="59">
        <v>-48.320700000000002</v>
      </c>
      <c r="F64" s="59">
        <v>-89.055199999999999</v>
      </c>
      <c r="G64" s="59"/>
      <c r="H64" s="59">
        <v>-106.5556</v>
      </c>
      <c r="I64" s="59">
        <v>-22.271999999999998</v>
      </c>
      <c r="J64" s="59">
        <v>-15.563700000000001</v>
      </c>
      <c r="K64" s="59">
        <v>-112.69929999999999</v>
      </c>
      <c r="L64" s="59">
        <v>-98.960599999999999</v>
      </c>
      <c r="M64" s="75">
        <v>-107.215</v>
      </c>
      <c r="N64" s="59">
        <v>-126.15819999999999</v>
      </c>
      <c r="O64" s="59">
        <v>-127.67700000000001</v>
      </c>
      <c r="P64" s="59">
        <v>-63.363700000000001</v>
      </c>
      <c r="Q64" s="59">
        <v>-66.620900000000006</v>
      </c>
      <c r="R64" s="60">
        <v>-105.76349999999999</v>
      </c>
      <c r="S64" s="59"/>
      <c r="U64" s="58">
        <f t="shared" ref="U64" si="0">AVERAGE(B64:D64)</f>
        <v>-60.581466666666664</v>
      </c>
      <c r="V64" s="58">
        <f t="shared" ref="V64" si="1">AVERAGE(E64:G64)</f>
        <v>-68.687950000000001</v>
      </c>
      <c r="W64" s="58">
        <f>AVERAGE(H64:J64)</f>
        <v>-48.130433333333336</v>
      </c>
      <c r="X64" s="58">
        <f>AVERAGE(K64:M64)</f>
        <v>-106.29163333333334</v>
      </c>
      <c r="Y64" s="58">
        <f>AVERAGE(N64:P64)</f>
        <v>-105.73296666666666</v>
      </c>
      <c r="Z64" s="58">
        <f>AVERAGE(Q64:S64)</f>
        <v>-86.1922</v>
      </c>
    </row>
    <row r="65" spans="1:54" x14ac:dyDescent="0.2">
      <c r="A65" s="66" t="s">
        <v>49</v>
      </c>
      <c r="B65" s="59"/>
      <c r="C65" s="59"/>
      <c r="D65" s="59"/>
      <c r="E65" s="59"/>
      <c r="F65" s="59"/>
      <c r="G65" s="59"/>
      <c r="H65" s="59">
        <v>-13.2469</v>
      </c>
      <c r="I65" s="59">
        <v>-44.250799999999998</v>
      </c>
      <c r="J65" s="59">
        <v>-16.5609</v>
      </c>
      <c r="K65" s="59">
        <v>-59.812100000000001</v>
      </c>
      <c r="L65" s="59">
        <v>-85.402699999999996</v>
      </c>
      <c r="M65" s="66">
        <v>-98.672499999999999</v>
      </c>
      <c r="N65" s="59"/>
      <c r="O65" s="59"/>
      <c r="P65" s="59"/>
      <c r="Q65" s="59"/>
      <c r="R65" s="59"/>
      <c r="S65" s="60"/>
      <c r="U65" s="17"/>
      <c r="V65" s="17"/>
      <c r="W65" s="17"/>
      <c r="X65" s="17"/>
      <c r="Y65" s="17"/>
      <c r="Z65" s="17"/>
    </row>
    <row r="66" spans="1:54" x14ac:dyDescent="0.2">
      <c r="A66" s="66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6"/>
      <c r="N66" s="60"/>
      <c r="O66" s="60"/>
      <c r="P66" s="60"/>
      <c r="Q66" s="60"/>
      <c r="R66" s="60"/>
      <c r="S66" s="60"/>
      <c r="U66" s="17"/>
      <c r="V66" s="17"/>
      <c r="W66" s="17"/>
      <c r="X66" s="17"/>
      <c r="Y66" s="17"/>
      <c r="Z66" s="17"/>
    </row>
    <row r="67" spans="1:54" x14ac:dyDescent="0.2">
      <c r="A67" s="66" t="s">
        <v>51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6"/>
      <c r="N67" s="60"/>
      <c r="O67" s="60"/>
      <c r="P67" s="60"/>
      <c r="Q67" s="60"/>
      <c r="R67" s="60"/>
      <c r="S67" s="60"/>
      <c r="U67" s="17"/>
      <c r="V67" s="17"/>
      <c r="W67" s="17"/>
      <c r="X67" s="17"/>
      <c r="Y67" s="17"/>
      <c r="Z67" s="17"/>
    </row>
    <row r="68" spans="1:54" x14ac:dyDescent="0.2">
      <c r="A68" s="66"/>
      <c r="B68" s="262" t="s">
        <v>89</v>
      </c>
      <c r="C68" s="263"/>
      <c r="D68" s="264"/>
      <c r="E68" s="262" t="s">
        <v>90</v>
      </c>
      <c r="F68" s="263"/>
      <c r="G68" s="264"/>
      <c r="H68" s="257" t="s">
        <v>97</v>
      </c>
      <c r="I68" s="257"/>
      <c r="J68" s="257"/>
      <c r="K68" s="257" t="s">
        <v>98</v>
      </c>
      <c r="L68" s="257"/>
      <c r="M68" s="258"/>
      <c r="N68" s="256" t="s">
        <v>102</v>
      </c>
      <c r="O68" s="256"/>
      <c r="P68" s="256"/>
      <c r="Q68" s="256" t="s">
        <v>103</v>
      </c>
      <c r="R68" s="256"/>
      <c r="S68" s="256"/>
      <c r="U68" s="56" t="s">
        <v>179</v>
      </c>
      <c r="V68" s="56" t="s">
        <v>90</v>
      </c>
      <c r="W68" s="56" t="s">
        <v>180</v>
      </c>
      <c r="X68" s="56" t="s">
        <v>98</v>
      </c>
      <c r="Y68" s="56" t="s">
        <v>181</v>
      </c>
      <c r="Z68" s="56" t="s">
        <v>103</v>
      </c>
    </row>
    <row r="69" spans="1:54" x14ac:dyDescent="0.2">
      <c r="A69" s="66" t="s">
        <v>44</v>
      </c>
      <c r="B69" s="59">
        <v>285.07859999999999</v>
      </c>
      <c r="C69" s="59">
        <v>486.24020000000002</v>
      </c>
      <c r="D69" s="59">
        <v>126.017</v>
      </c>
      <c r="E69" s="59">
        <v>623.03549999999996</v>
      </c>
      <c r="F69" s="59">
        <v>307.44139999999999</v>
      </c>
      <c r="G69" s="59"/>
      <c r="H69" s="59">
        <v>619.98170000000005</v>
      </c>
      <c r="I69" s="59">
        <v>437.66230000000002</v>
      </c>
      <c r="J69" s="59">
        <v>358.98379999999997</v>
      </c>
      <c r="K69" s="59">
        <v>239.76570000000001</v>
      </c>
      <c r="L69" s="59">
        <v>201.12299999999999</v>
      </c>
      <c r="M69" s="75">
        <v>533.22979999999995</v>
      </c>
      <c r="N69" s="59">
        <v>234.91589999999999</v>
      </c>
      <c r="O69" s="59">
        <v>148.80719999999999</v>
      </c>
      <c r="P69" s="59"/>
      <c r="Q69" s="59">
        <v>173.93279999999999</v>
      </c>
      <c r="R69" s="59"/>
      <c r="S69" s="59"/>
      <c r="U69" s="58">
        <f>AVERAGE(B69:D69)</f>
        <v>299.11193333333335</v>
      </c>
      <c r="V69" s="58">
        <f>AVERAGE(E69:G69)</f>
        <v>465.23844999999994</v>
      </c>
      <c r="W69" s="58">
        <f>AVERAGE(H69:J69)</f>
        <v>472.20926666666668</v>
      </c>
      <c r="X69" s="58">
        <f>AVERAGE(K69:M69)</f>
        <v>324.70616666666666</v>
      </c>
      <c r="Y69" s="58">
        <f>AVERAGE(N69:P69)</f>
        <v>191.86154999999999</v>
      </c>
      <c r="Z69" s="58">
        <f>AVERAGE(Q69:S69)</f>
        <v>173.93279999999999</v>
      </c>
    </row>
    <row r="70" spans="1:54" x14ac:dyDescent="0.2">
      <c r="A70" s="66" t="s">
        <v>45</v>
      </c>
      <c r="B70" s="59">
        <v>388.42430000000002</v>
      </c>
      <c r="C70" s="59">
        <v>120.03489999999999</v>
      </c>
      <c r="D70" s="59">
        <v>253.36969999999999</v>
      </c>
      <c r="E70" s="59">
        <v>467.45690000000002</v>
      </c>
      <c r="F70" s="59">
        <v>374.26679999999999</v>
      </c>
      <c r="G70" s="59"/>
      <c r="H70" s="59">
        <v>227.2192</v>
      </c>
      <c r="I70" s="59">
        <v>369.21080000000001</v>
      </c>
      <c r="J70" s="59">
        <v>457.00760000000002</v>
      </c>
      <c r="K70" s="59">
        <v>317.2208</v>
      </c>
      <c r="L70" s="59">
        <v>796.21519999999998</v>
      </c>
      <c r="M70" s="75">
        <v>173.84200000000001</v>
      </c>
      <c r="N70" s="59">
        <v>187.9965</v>
      </c>
      <c r="O70" s="59">
        <v>222.50919999999999</v>
      </c>
      <c r="P70" s="59">
        <v>238.7544</v>
      </c>
      <c r="Q70" s="59">
        <v>262.87880000000001</v>
      </c>
      <c r="R70" s="59">
        <v>176.63810000000001</v>
      </c>
      <c r="S70" s="59"/>
      <c r="U70" s="58">
        <f t="shared" ref="U70" si="2">AVERAGE(B70:D70)</f>
        <v>253.94296666666665</v>
      </c>
      <c r="V70" s="58">
        <f t="shared" ref="V70" si="3">AVERAGE(E70:G70)</f>
        <v>420.86185</v>
      </c>
      <c r="W70" s="58">
        <f>AVERAGE(H70:J70)</f>
        <v>351.14586666666673</v>
      </c>
      <c r="X70" s="58">
        <f>AVERAGE(K70:M70)</f>
        <v>429.09266666666667</v>
      </c>
      <c r="Y70" s="58">
        <f>AVERAGE(N70:P70)</f>
        <v>216.42003333333332</v>
      </c>
      <c r="Z70" s="58">
        <f>AVERAGE(Q70:S70)</f>
        <v>219.75845000000001</v>
      </c>
    </row>
    <row r="71" spans="1:54" x14ac:dyDescent="0.2">
      <c r="A71" s="66" t="s">
        <v>49</v>
      </c>
      <c r="B71" s="59"/>
      <c r="C71" s="59"/>
      <c r="D71" s="59"/>
      <c r="E71" s="59"/>
      <c r="F71" s="59"/>
      <c r="G71" s="59"/>
      <c r="H71" s="59">
        <v>392.88690000000003</v>
      </c>
      <c r="I71" s="59">
        <v>425.65280000000001</v>
      </c>
      <c r="J71" s="59">
        <v>535.06939999999997</v>
      </c>
      <c r="K71" s="59">
        <v>331.82799999999997</v>
      </c>
      <c r="L71" s="59">
        <v>281.51650000000001</v>
      </c>
      <c r="M71" s="75">
        <v>231.72620000000001</v>
      </c>
      <c r="N71" s="59"/>
      <c r="O71" s="59"/>
      <c r="P71" s="59"/>
      <c r="Q71" s="59"/>
      <c r="R71" s="59"/>
      <c r="S71" s="59"/>
      <c r="U71" s="17"/>
      <c r="V71" s="17"/>
      <c r="W71" s="17"/>
      <c r="X71" s="17"/>
      <c r="Y71" s="17"/>
      <c r="Z71" s="17"/>
    </row>
    <row r="72" spans="1:54" x14ac:dyDescent="0.2">
      <c r="A72" s="66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6"/>
      <c r="N72" s="60"/>
      <c r="O72" s="60"/>
      <c r="P72" s="60"/>
      <c r="Q72" s="60"/>
      <c r="R72" s="60"/>
      <c r="S72" s="60"/>
      <c r="U72" s="17"/>
      <c r="V72" s="17"/>
      <c r="W72" s="17"/>
      <c r="X72" s="17"/>
      <c r="Y72" s="17"/>
      <c r="Z72" s="17"/>
    </row>
    <row r="73" spans="1:54" x14ac:dyDescent="0.2">
      <c r="A73" s="66" t="s">
        <v>52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6"/>
      <c r="N73" s="60"/>
      <c r="O73" s="60"/>
      <c r="P73" s="60"/>
      <c r="Q73" s="60"/>
      <c r="R73" s="60"/>
      <c r="S73" s="60"/>
      <c r="U73" s="17"/>
      <c r="V73" s="17"/>
      <c r="W73" s="17"/>
      <c r="X73" s="17"/>
      <c r="Y73" s="17"/>
      <c r="Z73" s="17"/>
    </row>
    <row r="74" spans="1:54" x14ac:dyDescent="0.2">
      <c r="A74" s="66"/>
      <c r="B74" s="262" t="s">
        <v>89</v>
      </c>
      <c r="C74" s="263"/>
      <c r="D74" s="264"/>
      <c r="E74" s="262" t="s">
        <v>90</v>
      </c>
      <c r="F74" s="263"/>
      <c r="G74" s="264"/>
      <c r="H74" s="257" t="s">
        <v>97</v>
      </c>
      <c r="I74" s="257"/>
      <c r="J74" s="257"/>
      <c r="K74" s="257" t="s">
        <v>98</v>
      </c>
      <c r="L74" s="257"/>
      <c r="M74" s="258"/>
      <c r="N74" s="256" t="s">
        <v>102</v>
      </c>
      <c r="O74" s="256"/>
      <c r="P74" s="256"/>
      <c r="Q74" s="256" t="s">
        <v>103</v>
      </c>
      <c r="R74" s="256"/>
      <c r="S74" s="256"/>
      <c r="U74" s="56" t="s">
        <v>179</v>
      </c>
      <c r="V74" s="56" t="s">
        <v>90</v>
      </c>
      <c r="W74" s="56" t="s">
        <v>180</v>
      </c>
      <c r="X74" s="56" t="s">
        <v>98</v>
      </c>
      <c r="Y74" s="56" t="s">
        <v>181</v>
      </c>
      <c r="Z74" s="56" t="s">
        <v>103</v>
      </c>
    </row>
    <row r="75" spans="1:54" x14ac:dyDescent="0.2">
      <c r="A75" s="66" t="s">
        <v>44</v>
      </c>
      <c r="B75" s="59">
        <v>64.122200000000007</v>
      </c>
      <c r="C75" s="59">
        <v>39.472700000000003</v>
      </c>
      <c r="D75" s="59">
        <v>29.273399999999999</v>
      </c>
      <c r="E75" s="59">
        <v>48.390300000000003</v>
      </c>
      <c r="F75" s="59">
        <v>46.844099999999997</v>
      </c>
      <c r="G75" s="59"/>
      <c r="H75" s="59">
        <v>16.1159</v>
      </c>
      <c r="I75" s="59">
        <v>37.851199999999999</v>
      </c>
      <c r="J75" s="59">
        <v>31.4085</v>
      </c>
      <c r="K75" s="59">
        <v>15.9887</v>
      </c>
      <c r="L75" s="59">
        <v>61.8247</v>
      </c>
      <c r="M75" s="75">
        <v>20.4635</v>
      </c>
      <c r="N75" s="59">
        <v>16.830500000000001</v>
      </c>
      <c r="O75" s="59">
        <v>15.481</v>
      </c>
      <c r="P75" s="59"/>
      <c r="Q75" s="59">
        <v>21.2881</v>
      </c>
      <c r="R75" s="59"/>
      <c r="S75" s="59"/>
      <c r="U75" s="58">
        <f>AVERAGE(B75:D75)</f>
        <v>44.289433333333335</v>
      </c>
      <c r="V75" s="58">
        <f>AVERAGE(E75:G75)</f>
        <v>47.617199999999997</v>
      </c>
      <c r="W75" s="58">
        <f>AVERAGE(H75:J75)</f>
        <v>28.458533333333335</v>
      </c>
      <c r="X75" s="58">
        <f>AVERAGE(K75:M75)</f>
        <v>32.758966666666666</v>
      </c>
      <c r="Y75" s="58">
        <f>AVERAGE(N75:P75)</f>
        <v>16.155750000000001</v>
      </c>
      <c r="Z75" s="58">
        <f>AVERAGE(Q75:S75)</f>
        <v>21.2881</v>
      </c>
    </row>
    <row r="76" spans="1:54" x14ac:dyDescent="0.2">
      <c r="A76" s="66" t="s">
        <v>45</v>
      </c>
      <c r="B76" s="59">
        <v>18.941099999999999</v>
      </c>
      <c r="C76" s="59">
        <v>12.55</v>
      </c>
      <c r="D76" s="59">
        <v>19.9864</v>
      </c>
      <c r="E76" s="59">
        <v>41.142600000000002</v>
      </c>
      <c r="F76" s="59">
        <v>38.064799999999998</v>
      </c>
      <c r="G76" s="59"/>
      <c r="H76" s="59">
        <v>14.686199999999999</v>
      </c>
      <c r="I76" s="59">
        <v>16.652999999999999</v>
      </c>
      <c r="J76" s="59">
        <v>42.118400000000001</v>
      </c>
      <c r="K76" s="59">
        <v>15.857699999999999</v>
      </c>
      <c r="L76" s="59">
        <v>39.4328</v>
      </c>
      <c r="M76" s="75">
        <v>18.144500000000001</v>
      </c>
      <c r="N76" s="59">
        <v>13.4838</v>
      </c>
      <c r="O76" s="59">
        <v>11.920199999999999</v>
      </c>
      <c r="P76" s="59">
        <v>12.473699999999999</v>
      </c>
      <c r="Q76" s="59">
        <v>17.837</v>
      </c>
      <c r="R76" s="59">
        <v>16.989999999999998</v>
      </c>
      <c r="S76" s="59"/>
      <c r="U76" s="58">
        <f t="shared" ref="U76" si="4">AVERAGE(B76:D76)</f>
        <v>17.159166666666668</v>
      </c>
      <c r="V76" s="58">
        <f t="shared" ref="V76" si="5">AVERAGE(E76:G76)</f>
        <v>39.603700000000003</v>
      </c>
      <c r="W76" s="58">
        <f>AVERAGE(H76:J76)</f>
        <v>24.485866666666666</v>
      </c>
      <c r="X76" s="58">
        <f>AVERAGE(K76:M76)</f>
        <v>24.478333333333335</v>
      </c>
      <c r="Y76" s="58">
        <f>AVERAGE(N76:P76)</f>
        <v>12.6259</v>
      </c>
      <c r="Z76" s="58">
        <f>AVERAGE(Q76:S76)</f>
        <v>17.413499999999999</v>
      </c>
    </row>
    <row r="77" spans="1:54" x14ac:dyDescent="0.2">
      <c r="A77" s="66" t="s">
        <v>49</v>
      </c>
      <c r="B77" s="59"/>
      <c r="C77" s="59"/>
      <c r="D77" s="59"/>
      <c r="E77" s="59"/>
      <c r="F77" s="59"/>
      <c r="G77" s="59"/>
      <c r="H77" s="59">
        <v>16.447600000000001</v>
      </c>
      <c r="I77" s="59">
        <v>105.5789</v>
      </c>
      <c r="J77" s="59">
        <v>15.6744</v>
      </c>
      <c r="K77" s="59">
        <v>21.369900000000001</v>
      </c>
      <c r="L77" s="59">
        <v>16.5855</v>
      </c>
      <c r="M77" s="75">
        <v>24.7395</v>
      </c>
      <c r="N77" s="59"/>
      <c r="O77" s="59"/>
      <c r="P77" s="59"/>
      <c r="Q77" s="59"/>
      <c r="R77" s="59"/>
      <c r="S77" s="59"/>
      <c r="U77" s="17"/>
      <c r="V77" s="17"/>
      <c r="W77" s="17"/>
      <c r="X77" s="17"/>
      <c r="Y77" s="17"/>
      <c r="Z77" s="17"/>
    </row>
    <row r="78" spans="1:54" x14ac:dyDescent="0.2">
      <c r="A78" s="66"/>
      <c r="B78" s="59"/>
      <c r="C78" s="59"/>
      <c r="D78" s="59"/>
      <c r="E78" s="60"/>
      <c r="F78" s="60"/>
      <c r="G78" s="60"/>
      <c r="H78" s="60"/>
      <c r="I78" s="60"/>
      <c r="J78" s="60"/>
      <c r="K78" s="60"/>
      <c r="L78" s="60"/>
      <c r="M78" s="66"/>
      <c r="N78" s="60"/>
      <c r="O78" s="60"/>
      <c r="P78" s="60"/>
      <c r="Q78" s="60"/>
      <c r="R78" s="60"/>
      <c r="S78" s="60"/>
      <c r="U78" s="17"/>
      <c r="V78" s="17"/>
      <c r="W78" s="17"/>
      <c r="X78" s="17"/>
      <c r="Y78" s="17"/>
      <c r="Z78" s="17"/>
      <c r="AB78" s="82" t="s">
        <v>107</v>
      </c>
    </row>
    <row r="79" spans="1:54" x14ac:dyDescent="0.2">
      <c r="A79" s="66" t="s">
        <v>53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6"/>
      <c r="N79" s="60"/>
      <c r="O79" s="60"/>
      <c r="P79" s="60"/>
      <c r="Q79" s="60"/>
      <c r="R79" s="60"/>
      <c r="S79" s="60"/>
      <c r="U79" s="17"/>
      <c r="V79" s="17"/>
      <c r="W79" s="17"/>
      <c r="X79" s="17"/>
      <c r="Y79" s="17"/>
      <c r="Z79" s="17"/>
      <c r="AB79" s="83" t="s">
        <v>108</v>
      </c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6"/>
      <c r="AO79" s="60"/>
      <c r="AP79" s="60"/>
      <c r="AQ79" s="60"/>
      <c r="AR79" s="60"/>
      <c r="AS79" s="60"/>
      <c r="AT79" s="60"/>
    </row>
    <row r="80" spans="1:54" x14ac:dyDescent="0.2">
      <c r="A80" s="66"/>
      <c r="B80" s="256" t="s">
        <v>89</v>
      </c>
      <c r="C80" s="256"/>
      <c r="D80" s="256"/>
      <c r="E80" s="256" t="s">
        <v>90</v>
      </c>
      <c r="F80" s="256"/>
      <c r="G80" s="256"/>
      <c r="H80" s="257" t="s">
        <v>97</v>
      </c>
      <c r="I80" s="257"/>
      <c r="J80" s="257"/>
      <c r="K80" s="257" t="s">
        <v>98</v>
      </c>
      <c r="L80" s="257"/>
      <c r="M80" s="258"/>
      <c r="N80" s="256" t="s">
        <v>102</v>
      </c>
      <c r="O80" s="256"/>
      <c r="P80" s="256"/>
      <c r="Q80" s="256" t="s">
        <v>103</v>
      </c>
      <c r="R80" s="256"/>
      <c r="S80" s="256"/>
      <c r="U80" s="56" t="s">
        <v>179</v>
      </c>
      <c r="V80" s="56" t="s">
        <v>90</v>
      </c>
      <c r="W80" s="56" t="s">
        <v>180</v>
      </c>
      <c r="X80" s="56" t="s">
        <v>98</v>
      </c>
      <c r="Y80" s="56" t="s">
        <v>181</v>
      </c>
      <c r="Z80" s="56" t="s">
        <v>103</v>
      </c>
      <c r="AB80" s="66"/>
      <c r="AC80" s="256" t="s">
        <v>89</v>
      </c>
      <c r="AD80" s="256"/>
      <c r="AE80" s="256"/>
      <c r="AF80" s="256" t="s">
        <v>90</v>
      </c>
      <c r="AG80" s="256"/>
      <c r="AH80" s="256"/>
      <c r="AI80" s="257" t="s">
        <v>97</v>
      </c>
      <c r="AJ80" s="257"/>
      <c r="AK80" s="257"/>
      <c r="AL80" s="257" t="s">
        <v>98</v>
      </c>
      <c r="AM80" s="257"/>
      <c r="AN80" s="258"/>
      <c r="AO80" s="256" t="s">
        <v>102</v>
      </c>
      <c r="AP80" s="256"/>
      <c r="AQ80" s="256"/>
      <c r="AR80" s="256" t="s">
        <v>103</v>
      </c>
      <c r="AS80" s="256"/>
      <c r="AT80" s="256"/>
      <c r="AW80" s="56" t="s">
        <v>179</v>
      </c>
      <c r="AX80" s="56" t="s">
        <v>90</v>
      </c>
      <c r="AY80" s="56" t="s">
        <v>180</v>
      </c>
      <c r="AZ80" s="56" t="s">
        <v>98</v>
      </c>
      <c r="BA80" s="56" t="s">
        <v>181</v>
      </c>
      <c r="BB80" s="56" t="s">
        <v>103</v>
      </c>
    </row>
    <row r="81" spans="1:54" x14ac:dyDescent="0.2">
      <c r="A81" s="66" t="s">
        <v>44</v>
      </c>
      <c r="B81" s="59">
        <v>-59.2</v>
      </c>
      <c r="C81" s="59">
        <v>-63.4</v>
      </c>
      <c r="D81" s="59">
        <v>-64.400000000000006</v>
      </c>
      <c r="E81" s="59">
        <v>-57.4</v>
      </c>
      <c r="F81" s="59">
        <v>-48.9</v>
      </c>
      <c r="G81" s="61"/>
      <c r="H81" s="59">
        <v>-53.4</v>
      </c>
      <c r="I81" s="59">
        <v>-57.4</v>
      </c>
      <c r="J81" s="59">
        <v>-63</v>
      </c>
      <c r="K81" s="59">
        <v>-55.4</v>
      </c>
      <c r="L81" s="59">
        <v>-58.9</v>
      </c>
      <c r="M81" s="75">
        <v>-47.5</v>
      </c>
      <c r="N81" s="59">
        <v>-56.2</v>
      </c>
      <c r="O81" s="59">
        <v>-55.5</v>
      </c>
      <c r="P81" s="59"/>
      <c r="Q81" s="59">
        <v>-57.5</v>
      </c>
      <c r="R81" s="59"/>
      <c r="S81" s="59"/>
      <c r="U81" s="58">
        <f>AVERAGE(B81:D81)</f>
        <v>-62.333333333333336</v>
      </c>
      <c r="V81" s="58">
        <f>AVERAGE(E81:G81)</f>
        <v>-53.15</v>
      </c>
      <c r="W81" s="58">
        <f>AVERAGE(H81:J81)</f>
        <v>-57.933333333333337</v>
      </c>
      <c r="X81" s="58">
        <f>AVERAGE(K81:M81)</f>
        <v>-53.933333333333337</v>
      </c>
      <c r="Y81" s="58">
        <f>AVERAGE(N81:P81)</f>
        <v>-55.85</v>
      </c>
      <c r="Z81" s="58">
        <f>AVERAGE(Q81:S81)</f>
        <v>-57.5</v>
      </c>
      <c r="AB81" s="66" t="s">
        <v>44</v>
      </c>
      <c r="AC81" s="65">
        <f>B81-12.5</f>
        <v>-71.7</v>
      </c>
      <c r="AD81" s="65">
        <f t="shared" ref="AD81:AG82" si="6">C81-12.5</f>
        <v>-75.900000000000006</v>
      </c>
      <c r="AE81" s="65">
        <f t="shared" si="6"/>
        <v>-76.900000000000006</v>
      </c>
      <c r="AF81" s="65">
        <f t="shared" si="6"/>
        <v>-69.900000000000006</v>
      </c>
      <c r="AG81" s="65">
        <f t="shared" si="6"/>
        <v>-61.4</v>
      </c>
      <c r="AH81" s="61"/>
      <c r="AI81" s="65">
        <f>H81-12.5</f>
        <v>-65.900000000000006</v>
      </c>
      <c r="AJ81" s="65">
        <f t="shared" ref="AJ81:AJ82" si="7">I81-12.5</f>
        <v>-69.900000000000006</v>
      </c>
      <c r="AK81" s="65">
        <f t="shared" ref="AK81:AK82" si="8">J81-12.5</f>
        <v>-75.5</v>
      </c>
      <c r="AL81" s="65">
        <f t="shared" ref="AL81:AL82" si="9">K81-12.5</f>
        <v>-67.900000000000006</v>
      </c>
      <c r="AM81" s="65">
        <f t="shared" ref="AM81:AM82" si="10">L81-12.5</f>
        <v>-71.400000000000006</v>
      </c>
      <c r="AN81" s="65">
        <f t="shared" ref="AN81:AN82" si="11">M81-12.5</f>
        <v>-60</v>
      </c>
      <c r="AO81" s="65">
        <f t="shared" ref="AO81:AO82" si="12">N81-12.5</f>
        <v>-68.7</v>
      </c>
      <c r="AP81" s="65">
        <f t="shared" ref="AP81:AP82" si="13">O81-12.5</f>
        <v>-68</v>
      </c>
      <c r="AQ81" s="65"/>
      <c r="AR81" s="65">
        <f t="shared" ref="AR81:AR82" si="14">Q81-12.5</f>
        <v>-70</v>
      </c>
      <c r="AS81" s="65"/>
      <c r="AT81" s="65"/>
      <c r="AW81" s="56">
        <f>AVERAGE(AC81:AE81)</f>
        <v>-74.833333333333343</v>
      </c>
      <c r="AX81" s="56">
        <f>AVERAGE(AF81:AH81)</f>
        <v>-65.650000000000006</v>
      </c>
      <c r="AY81" s="56">
        <f>AVERAGE(AI81:AK81)</f>
        <v>-70.433333333333337</v>
      </c>
      <c r="AZ81" s="56">
        <f>AVERAGE(AL81:AN81)</f>
        <v>-66.433333333333337</v>
      </c>
      <c r="BA81" s="56">
        <f>AVERAGE(AO81:AQ81)</f>
        <v>-68.349999999999994</v>
      </c>
      <c r="BB81" s="56">
        <f>AVERAGE(AR81:AT81)</f>
        <v>-70</v>
      </c>
    </row>
    <row r="82" spans="1:54" x14ac:dyDescent="0.2">
      <c r="A82" s="66" t="s">
        <v>45</v>
      </c>
      <c r="B82" s="59">
        <v>-56.5</v>
      </c>
      <c r="C82" s="59">
        <v>-61.1</v>
      </c>
      <c r="D82" s="59">
        <v>-60</v>
      </c>
      <c r="E82" s="59">
        <v>-60.4</v>
      </c>
      <c r="F82" s="59">
        <v>-53.5</v>
      </c>
      <c r="G82" s="61"/>
      <c r="H82" s="59">
        <v>-57.3</v>
      </c>
      <c r="I82" s="59">
        <v>-54.7</v>
      </c>
      <c r="J82" s="59">
        <v>-55.1</v>
      </c>
      <c r="K82" s="59">
        <v>-36.700000000000003</v>
      </c>
      <c r="L82" s="59">
        <v>-58.3</v>
      </c>
      <c r="M82" s="75">
        <v>-51.8</v>
      </c>
      <c r="N82" s="59">
        <v>-46.8</v>
      </c>
      <c r="O82" s="59">
        <v>-50.6</v>
      </c>
      <c r="P82" s="59">
        <v>-57</v>
      </c>
      <c r="Q82" s="59">
        <v>-57.5</v>
      </c>
      <c r="R82" s="59">
        <v>-56.6</v>
      </c>
      <c r="S82" s="59"/>
      <c r="U82" s="58">
        <f t="shared" ref="U82" si="15">AVERAGE(B82:D82)</f>
        <v>-59.199999999999996</v>
      </c>
      <c r="V82" s="58">
        <f t="shared" ref="V82" si="16">AVERAGE(E82:G82)</f>
        <v>-56.95</v>
      </c>
      <c r="W82" s="58">
        <f>AVERAGE(H82:J82)</f>
        <v>-55.699999999999996</v>
      </c>
      <c r="X82" s="58">
        <f>AVERAGE(K82:M82)</f>
        <v>-48.933333333333337</v>
      </c>
      <c r="Y82" s="58">
        <f>AVERAGE(N82:P82)</f>
        <v>-51.466666666666669</v>
      </c>
      <c r="Z82" s="58">
        <f>AVERAGE(Q82:S82)</f>
        <v>-57.05</v>
      </c>
      <c r="AB82" s="66" t="s">
        <v>45</v>
      </c>
      <c r="AC82" s="65">
        <f>B82-12.5</f>
        <v>-69</v>
      </c>
      <c r="AD82" s="65">
        <f t="shared" si="6"/>
        <v>-73.599999999999994</v>
      </c>
      <c r="AE82" s="65">
        <f t="shared" si="6"/>
        <v>-72.5</v>
      </c>
      <c r="AF82" s="65">
        <f t="shared" si="6"/>
        <v>-72.900000000000006</v>
      </c>
      <c r="AG82" s="65">
        <f t="shared" si="6"/>
        <v>-66</v>
      </c>
      <c r="AH82" s="61"/>
      <c r="AI82" s="65">
        <f>H82-12.5</f>
        <v>-69.8</v>
      </c>
      <c r="AJ82" s="65">
        <f t="shared" si="7"/>
        <v>-67.2</v>
      </c>
      <c r="AK82" s="65">
        <f t="shared" si="8"/>
        <v>-67.599999999999994</v>
      </c>
      <c r="AL82" s="65">
        <f t="shared" si="9"/>
        <v>-49.2</v>
      </c>
      <c r="AM82" s="65">
        <f t="shared" si="10"/>
        <v>-70.8</v>
      </c>
      <c r="AN82" s="65">
        <f t="shared" si="11"/>
        <v>-64.3</v>
      </c>
      <c r="AO82" s="65">
        <f t="shared" si="12"/>
        <v>-59.3</v>
      </c>
      <c r="AP82" s="65">
        <f t="shared" si="13"/>
        <v>-63.1</v>
      </c>
      <c r="AQ82" s="65">
        <f t="shared" ref="AQ82" si="17">P82-12.5</f>
        <v>-69.5</v>
      </c>
      <c r="AR82" s="65">
        <f t="shared" si="14"/>
        <v>-70</v>
      </c>
      <c r="AS82" s="65">
        <f t="shared" ref="AS82" si="18">R82-12.5</f>
        <v>-69.099999999999994</v>
      </c>
      <c r="AT82" s="65"/>
      <c r="AW82" s="56">
        <f>AVERAGE(AC82:AE82)</f>
        <v>-71.7</v>
      </c>
      <c r="AX82" s="56">
        <f>AVERAGE(AF82:AH82)</f>
        <v>-69.45</v>
      </c>
      <c r="AY82" s="56">
        <f>AVERAGE(AI82:AK82)</f>
        <v>-68.2</v>
      </c>
      <c r="AZ82" s="56">
        <f>AVERAGE(AL82:AN82)</f>
        <v>-61.433333333333337</v>
      </c>
      <c r="BA82" s="56">
        <f>AVERAGE(AO82:AQ82)</f>
        <v>-63.966666666666669</v>
      </c>
      <c r="BB82" s="56">
        <f>AVERAGE(AR82:AT82)</f>
        <v>-69.55</v>
      </c>
    </row>
    <row r="83" spans="1:54" x14ac:dyDescent="0.2">
      <c r="A83" s="66" t="s">
        <v>49</v>
      </c>
      <c r="B83" s="61"/>
      <c r="C83" s="61"/>
      <c r="D83" s="59"/>
      <c r="E83" s="61"/>
      <c r="F83" s="61"/>
      <c r="G83" s="61"/>
      <c r="H83" s="59">
        <v>-56.4</v>
      </c>
      <c r="I83" s="59">
        <v>-42.7</v>
      </c>
      <c r="J83" s="59">
        <v>-47.1</v>
      </c>
      <c r="K83" s="59">
        <v>-55</v>
      </c>
      <c r="L83" s="59">
        <v>-47</v>
      </c>
      <c r="M83" s="75">
        <v>-37.1</v>
      </c>
      <c r="N83" s="59"/>
      <c r="O83" s="59"/>
      <c r="P83" s="59"/>
      <c r="Q83" s="59"/>
      <c r="R83" s="59"/>
      <c r="S83" s="59"/>
      <c r="U83" s="17"/>
      <c r="V83" s="17"/>
      <c r="W83" s="17"/>
      <c r="X83" s="17"/>
      <c r="Y83" s="17"/>
      <c r="Z83" s="17"/>
      <c r="AB83" s="66" t="s">
        <v>49</v>
      </c>
      <c r="AC83" s="61"/>
      <c r="AD83" s="61"/>
      <c r="AE83" s="65"/>
      <c r="AF83" s="61"/>
      <c r="AG83" s="61"/>
      <c r="AH83" s="61"/>
      <c r="AI83" s="65">
        <f>H83-12.5</f>
        <v>-68.900000000000006</v>
      </c>
      <c r="AJ83" s="65">
        <f t="shared" ref="AJ83" si="19">I83-12.5</f>
        <v>-55.2</v>
      </c>
      <c r="AK83" s="65">
        <f t="shared" ref="AK83" si="20">J83-12.5</f>
        <v>-59.6</v>
      </c>
      <c r="AL83" s="65">
        <f t="shared" ref="AL83" si="21">K83-12.5</f>
        <v>-67.5</v>
      </c>
      <c r="AM83" s="65">
        <f t="shared" ref="AM83" si="22">L83-12.5</f>
        <v>-59.5</v>
      </c>
      <c r="AN83" s="65">
        <f t="shared" ref="AN83" si="23">M83-12.5</f>
        <v>-49.6</v>
      </c>
      <c r="AO83" s="65"/>
      <c r="AP83" s="65"/>
      <c r="AQ83" s="65"/>
      <c r="AR83" s="65"/>
      <c r="AS83" s="65"/>
      <c r="AT83" s="65"/>
      <c r="AW83" s="56"/>
      <c r="AX83" s="56"/>
      <c r="AY83" s="56">
        <f>AVERAGE(AI83:AK83)</f>
        <v>-61.233333333333341</v>
      </c>
      <c r="AZ83" s="56">
        <f>AVERAGE(AL83:AN83)</f>
        <v>-58.866666666666667</v>
      </c>
      <c r="BA83" s="56"/>
      <c r="BB83" s="56"/>
    </row>
    <row r="84" spans="1:54" x14ac:dyDescent="0.2">
      <c r="A84" s="66"/>
      <c r="B84" s="61"/>
      <c r="C84" s="59"/>
      <c r="D84" s="59"/>
      <c r="E84" s="60"/>
      <c r="F84" s="60"/>
      <c r="G84" s="60"/>
      <c r="H84" s="60"/>
      <c r="I84" s="60"/>
      <c r="J84" s="60"/>
      <c r="K84" s="60"/>
      <c r="L84" s="60"/>
      <c r="M84" s="66"/>
      <c r="N84" s="60"/>
      <c r="O84" s="60"/>
      <c r="P84" s="60"/>
      <c r="Q84" s="60"/>
      <c r="R84" s="60"/>
      <c r="S84" s="60"/>
      <c r="U84" s="17"/>
      <c r="V84" s="17"/>
      <c r="W84" s="17"/>
      <c r="X84" s="17"/>
      <c r="Y84" s="17"/>
      <c r="Z84" s="17"/>
    </row>
    <row r="85" spans="1:54" x14ac:dyDescent="0.2">
      <c r="A85" s="67" t="s">
        <v>38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6"/>
      <c r="N85" s="60"/>
      <c r="O85" s="60"/>
      <c r="P85" s="60"/>
      <c r="Q85" s="60"/>
      <c r="R85" s="60"/>
      <c r="S85" s="60"/>
      <c r="U85" s="17"/>
      <c r="V85" s="17"/>
      <c r="W85" s="17"/>
      <c r="X85" s="17"/>
      <c r="Y85" s="17"/>
      <c r="Z85" s="17"/>
    </row>
    <row r="86" spans="1:54" x14ac:dyDescent="0.2">
      <c r="A86" s="66"/>
      <c r="B86" s="256" t="s">
        <v>89</v>
      </c>
      <c r="C86" s="256"/>
      <c r="D86" s="256"/>
      <c r="E86" s="256" t="s">
        <v>90</v>
      </c>
      <c r="F86" s="256"/>
      <c r="G86" s="256"/>
      <c r="H86" s="257" t="s">
        <v>97</v>
      </c>
      <c r="I86" s="257"/>
      <c r="J86" s="257"/>
      <c r="K86" s="257" t="s">
        <v>98</v>
      </c>
      <c r="L86" s="257"/>
      <c r="M86" s="258"/>
      <c r="N86" s="256" t="s">
        <v>102</v>
      </c>
      <c r="O86" s="256"/>
      <c r="P86" s="256"/>
      <c r="Q86" s="256" t="s">
        <v>103</v>
      </c>
      <c r="R86" s="256"/>
      <c r="S86" s="256"/>
      <c r="U86" s="56" t="s">
        <v>179</v>
      </c>
      <c r="V86" s="56" t="s">
        <v>90</v>
      </c>
      <c r="W86" s="56" t="s">
        <v>180</v>
      </c>
      <c r="X86" s="56" t="s">
        <v>98</v>
      </c>
      <c r="Y86" s="56" t="s">
        <v>181</v>
      </c>
      <c r="Z86" s="56" t="s">
        <v>103</v>
      </c>
    </row>
    <row r="87" spans="1:54" x14ac:dyDescent="0.2">
      <c r="A87" s="66" t="s">
        <v>44</v>
      </c>
      <c r="B87" s="59">
        <v>25</v>
      </c>
      <c r="C87" s="59">
        <v>100</v>
      </c>
      <c r="D87" s="59">
        <v>150</v>
      </c>
      <c r="E87" s="59">
        <v>25</v>
      </c>
      <c r="F87" s="59">
        <v>50</v>
      </c>
      <c r="G87" s="59"/>
      <c r="H87" s="59">
        <v>50</v>
      </c>
      <c r="I87" s="59">
        <v>50</v>
      </c>
      <c r="J87" s="59">
        <v>150</v>
      </c>
      <c r="K87" s="59">
        <v>0</v>
      </c>
      <c r="L87" s="59">
        <v>75</v>
      </c>
      <c r="M87" s="76" t="s">
        <v>12</v>
      </c>
      <c r="N87" s="59">
        <v>25</v>
      </c>
      <c r="O87" s="59">
        <v>25</v>
      </c>
      <c r="P87" s="59"/>
      <c r="Q87" s="59"/>
      <c r="R87" s="59"/>
      <c r="S87" s="73"/>
      <c r="U87" s="58">
        <f>MEDIAN(B87:D87)</f>
        <v>100</v>
      </c>
      <c r="V87" s="58">
        <f>MEDIAN(E87:G87)</f>
        <v>37.5</v>
      </c>
      <c r="W87" s="58">
        <f>MEDIAN(H87:J87)</f>
        <v>50</v>
      </c>
      <c r="X87" s="58">
        <f>MEDIAN(K87:M87)</f>
        <v>37.5</v>
      </c>
      <c r="Y87" s="58">
        <f>MEDIAN(N87:P87)</f>
        <v>25</v>
      </c>
      <c r="Z87" s="58"/>
    </row>
    <row r="88" spans="1:54" x14ac:dyDescent="0.2">
      <c r="A88" s="66" t="s">
        <v>45</v>
      </c>
      <c r="B88" s="59">
        <v>100</v>
      </c>
      <c r="C88" s="59">
        <v>0</v>
      </c>
      <c r="D88" s="59">
        <v>100</v>
      </c>
      <c r="E88" s="59">
        <v>0</v>
      </c>
      <c r="F88" s="59">
        <v>0</v>
      </c>
      <c r="G88" s="59"/>
      <c r="H88" s="59">
        <v>125</v>
      </c>
      <c r="I88" s="59">
        <v>100</v>
      </c>
      <c r="J88" s="59">
        <v>75</v>
      </c>
      <c r="K88" s="59">
        <v>225</v>
      </c>
      <c r="L88" s="61">
        <v>75</v>
      </c>
      <c r="M88" s="75">
        <v>50</v>
      </c>
      <c r="N88" s="59">
        <v>50</v>
      </c>
      <c r="O88" s="59">
        <v>25</v>
      </c>
      <c r="P88" s="59">
        <v>175</v>
      </c>
      <c r="Q88" s="59">
        <v>100</v>
      </c>
      <c r="R88" s="59">
        <v>0</v>
      </c>
      <c r="S88" s="59"/>
      <c r="U88" s="58">
        <f>MEDIAN(B88:D88)</f>
        <v>100</v>
      </c>
      <c r="V88" s="58">
        <f>MEDIAN(E88:G88)</f>
        <v>0</v>
      </c>
      <c r="W88" s="58">
        <f>AVERAGE(H88:J88)</f>
        <v>100</v>
      </c>
      <c r="X88" s="58">
        <f>MEDIAN(K88:M88)</f>
        <v>75</v>
      </c>
      <c r="Y88" s="58">
        <f>MEDIAN(N88:P88)</f>
        <v>50</v>
      </c>
      <c r="Z88" s="58">
        <f>MEDIAN(Q88:S88)</f>
        <v>50</v>
      </c>
    </row>
    <row r="89" spans="1:54" x14ac:dyDescent="0.2">
      <c r="A89" s="66" t="s">
        <v>49</v>
      </c>
      <c r="B89" s="62"/>
      <c r="C89" s="62"/>
      <c r="D89" s="62"/>
      <c r="E89" s="59"/>
      <c r="F89" s="59"/>
      <c r="G89" s="59"/>
      <c r="H89" s="59">
        <v>125</v>
      </c>
      <c r="I89" s="59">
        <v>50</v>
      </c>
      <c r="J89" s="59">
        <v>50</v>
      </c>
      <c r="K89" s="59">
        <v>50</v>
      </c>
      <c r="L89" s="59">
        <v>0</v>
      </c>
      <c r="M89" s="75">
        <v>0</v>
      </c>
      <c r="N89" s="59"/>
      <c r="O89" s="59"/>
      <c r="P89" s="59"/>
      <c r="Q89" s="59"/>
      <c r="R89" s="59"/>
      <c r="S89" s="59"/>
      <c r="U89" s="17"/>
      <c r="V89" s="17"/>
      <c r="W89" s="17"/>
      <c r="X89" s="17"/>
      <c r="Y89" s="17"/>
      <c r="Z89" s="17"/>
    </row>
    <row r="90" spans="1:54" x14ac:dyDescent="0.2">
      <c r="A90" s="66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6"/>
      <c r="N90" s="60"/>
      <c r="O90" s="60"/>
      <c r="P90" s="60"/>
      <c r="Q90" s="60"/>
      <c r="R90" s="60"/>
      <c r="S90" s="60"/>
      <c r="U90" s="17"/>
      <c r="V90" s="17"/>
      <c r="W90" s="17"/>
      <c r="X90" s="17"/>
      <c r="Y90" s="17"/>
      <c r="Z90" s="17"/>
    </row>
    <row r="91" spans="1:54" x14ac:dyDescent="0.2">
      <c r="A91" s="67" t="s">
        <v>54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6"/>
      <c r="N91" s="60"/>
      <c r="O91" s="60"/>
      <c r="P91" s="60"/>
      <c r="Q91" s="60"/>
      <c r="R91" s="60"/>
      <c r="S91" s="60"/>
      <c r="U91" s="17"/>
      <c r="V91" s="17"/>
      <c r="W91" s="17"/>
      <c r="X91" s="17"/>
      <c r="Y91" s="17"/>
      <c r="Z91" s="17"/>
    </row>
    <row r="92" spans="1:54" x14ac:dyDescent="0.2">
      <c r="A92" s="66"/>
      <c r="B92" s="256" t="s">
        <v>89</v>
      </c>
      <c r="C92" s="256"/>
      <c r="D92" s="256"/>
      <c r="E92" s="256" t="s">
        <v>90</v>
      </c>
      <c r="F92" s="256"/>
      <c r="G92" s="256"/>
      <c r="H92" s="257" t="s">
        <v>97</v>
      </c>
      <c r="I92" s="257"/>
      <c r="J92" s="257"/>
      <c r="K92" s="257" t="s">
        <v>98</v>
      </c>
      <c r="L92" s="257"/>
      <c r="M92" s="258"/>
      <c r="N92" s="256" t="s">
        <v>102</v>
      </c>
      <c r="O92" s="256"/>
      <c r="P92" s="256"/>
      <c r="Q92" s="256" t="s">
        <v>103</v>
      </c>
      <c r="R92" s="256"/>
      <c r="S92" s="256"/>
      <c r="U92" s="56" t="s">
        <v>179</v>
      </c>
      <c r="V92" s="56" t="s">
        <v>90</v>
      </c>
      <c r="W92" s="56" t="s">
        <v>180</v>
      </c>
      <c r="X92" s="56" t="s">
        <v>98</v>
      </c>
      <c r="Y92" s="56" t="s">
        <v>181</v>
      </c>
      <c r="Z92" s="56" t="s">
        <v>103</v>
      </c>
    </row>
    <row r="93" spans="1:54" x14ac:dyDescent="0.2">
      <c r="A93" s="60" t="s">
        <v>44</v>
      </c>
      <c r="B93" s="59">
        <v>199</v>
      </c>
      <c r="C93" s="59">
        <v>164</v>
      </c>
      <c r="D93" s="59">
        <v>65</v>
      </c>
      <c r="E93" s="59">
        <v>747</v>
      </c>
      <c r="F93" s="59">
        <v>36</v>
      </c>
      <c r="G93" s="60"/>
      <c r="H93" s="59">
        <v>117</v>
      </c>
      <c r="I93" s="59">
        <v>112</v>
      </c>
      <c r="J93" s="59">
        <v>82</v>
      </c>
      <c r="K93" s="59">
        <v>335</v>
      </c>
      <c r="L93" s="59">
        <v>13</v>
      </c>
      <c r="M93" s="59">
        <v>169</v>
      </c>
      <c r="N93" s="59">
        <v>84</v>
      </c>
      <c r="O93" s="59">
        <v>130</v>
      </c>
      <c r="P93" s="59"/>
      <c r="Q93" s="59">
        <v>43</v>
      </c>
      <c r="R93" s="59"/>
      <c r="S93" s="59"/>
      <c r="U93" s="58">
        <f>AVERAGE(B93:D93)</f>
        <v>142.66666666666666</v>
      </c>
      <c r="V93" s="58">
        <f>AVERAGE(E93:G93)</f>
        <v>391.5</v>
      </c>
      <c r="W93" s="58">
        <f>AVERAGE(H93:J93)</f>
        <v>103.66666666666667</v>
      </c>
      <c r="X93" s="58">
        <f>AVERAGE(K93:M93)</f>
        <v>172.33333333333334</v>
      </c>
      <c r="Y93" s="58">
        <f>AVERAGE(N93:P93)</f>
        <v>107</v>
      </c>
      <c r="Z93" s="58">
        <f>AVERAGE(Q93:S93)</f>
        <v>43</v>
      </c>
    </row>
    <row r="94" spans="1:54" x14ac:dyDescent="0.2">
      <c r="A94" s="60" t="s">
        <v>45</v>
      </c>
      <c r="B94" s="59">
        <v>162</v>
      </c>
      <c r="C94" s="59">
        <v>108</v>
      </c>
      <c r="D94" s="59">
        <v>103</v>
      </c>
      <c r="E94" s="59">
        <v>231</v>
      </c>
      <c r="F94" s="59">
        <v>175</v>
      </c>
      <c r="G94" s="60"/>
      <c r="H94" s="59">
        <v>161</v>
      </c>
      <c r="I94" s="59">
        <v>17</v>
      </c>
      <c r="J94" s="59">
        <v>47</v>
      </c>
      <c r="K94" s="59">
        <v>110</v>
      </c>
      <c r="L94" s="59">
        <v>41</v>
      </c>
      <c r="M94" s="60"/>
      <c r="N94" s="59">
        <v>7</v>
      </c>
      <c r="O94" s="59">
        <v>24</v>
      </c>
      <c r="P94" s="59">
        <v>10</v>
      </c>
      <c r="Q94" s="59">
        <v>2</v>
      </c>
      <c r="R94" s="59">
        <v>274</v>
      </c>
      <c r="S94" s="60"/>
      <c r="U94" s="58">
        <f t="shared" ref="U94" si="24">AVERAGE(B94:D94)</f>
        <v>124.33333333333333</v>
      </c>
      <c r="V94" s="58">
        <f t="shared" ref="V94" si="25">AVERAGE(E94:G94)</f>
        <v>203</v>
      </c>
      <c r="W94" s="58">
        <f>AVERAGE(H94:J94)</f>
        <v>75</v>
      </c>
      <c r="X94" s="58">
        <f>AVERAGE(K94:M94)</f>
        <v>75.5</v>
      </c>
      <c r="Y94" s="58">
        <f>AVERAGE(N94:P94)</f>
        <v>13.666666666666666</v>
      </c>
      <c r="Z94" s="58">
        <f>AVERAGE(Q94:S94)</f>
        <v>138</v>
      </c>
    </row>
    <row r="95" spans="1:54" x14ac:dyDescent="0.2">
      <c r="A95" s="60" t="s">
        <v>49</v>
      </c>
      <c r="B95" s="61"/>
      <c r="C95" s="61"/>
      <c r="D95" s="59"/>
      <c r="E95" s="59"/>
      <c r="F95" s="59"/>
      <c r="G95" s="59"/>
      <c r="H95" s="59">
        <v>32</v>
      </c>
      <c r="I95" s="59">
        <v>0</v>
      </c>
      <c r="J95" s="59">
        <v>1</v>
      </c>
      <c r="K95" s="59">
        <v>270</v>
      </c>
      <c r="L95" s="59">
        <v>63</v>
      </c>
      <c r="M95" s="59">
        <v>155</v>
      </c>
      <c r="N95" s="59"/>
      <c r="O95" s="59"/>
      <c r="P95" s="59"/>
      <c r="Q95" s="59"/>
      <c r="R95" s="59"/>
      <c r="S95" s="59"/>
      <c r="U95" s="17"/>
      <c r="V95" s="17"/>
      <c r="W95" s="17"/>
      <c r="X95" s="17"/>
      <c r="Y95" s="17"/>
      <c r="Z95" s="17"/>
    </row>
    <row r="96" spans="1:54" x14ac:dyDescent="0.2">
      <c r="A96" s="60"/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U96" s="17"/>
      <c r="V96" s="17"/>
      <c r="W96" s="17"/>
      <c r="X96" s="17"/>
      <c r="Y96" s="17"/>
      <c r="Z96" s="17"/>
    </row>
    <row r="97" spans="1:19" x14ac:dyDescent="0.2">
      <c r="A97" s="52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</row>
    <row r="98" spans="1:19" x14ac:dyDescent="0.2">
      <c r="A98" s="46"/>
      <c r="B98" s="265"/>
      <c r="C98" s="265"/>
      <c r="D98" s="265"/>
      <c r="E98" s="265"/>
      <c r="F98" s="265"/>
      <c r="G98" s="265"/>
      <c r="H98" s="266"/>
      <c r="I98" s="266"/>
      <c r="J98" s="266"/>
      <c r="K98" s="266"/>
      <c r="L98" s="266"/>
      <c r="M98" s="266"/>
      <c r="N98" s="266"/>
      <c r="O98" s="266"/>
      <c r="P98" s="266"/>
      <c r="Q98" s="266"/>
      <c r="R98" s="266"/>
      <c r="S98" s="266"/>
    </row>
    <row r="99" spans="1:19" x14ac:dyDescent="0.2">
      <c r="A99" s="46"/>
      <c r="B99" s="46"/>
      <c r="C99" s="46"/>
      <c r="D99" s="46"/>
      <c r="E99" s="46"/>
      <c r="F99" s="46"/>
      <c r="G99" s="46"/>
      <c r="H99" s="79"/>
      <c r="I99" s="46"/>
      <c r="J99" s="46"/>
      <c r="K99" s="46"/>
      <c r="L99" s="46"/>
      <c r="M99" s="46"/>
      <c r="N99" s="79"/>
      <c r="O99" s="46"/>
      <c r="P99" s="46"/>
      <c r="Q99" s="46"/>
      <c r="R99" s="46"/>
      <c r="S99" s="46"/>
    </row>
    <row r="100" spans="1:19" x14ac:dyDescent="0.2">
      <c r="A100" s="46"/>
      <c r="B100" s="46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</row>
    <row r="101" spans="1:19" x14ac:dyDescent="0.2">
      <c r="A101" s="46"/>
      <c r="B101" s="46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</row>
    <row r="102" spans="1:19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</row>
  </sheetData>
  <sortState ref="A43:V55">
    <sortCondition descending="1" ref="H43:H55"/>
  </sortState>
  <mergeCells count="50">
    <mergeCell ref="N98:P98"/>
    <mergeCell ref="Q98:S98"/>
    <mergeCell ref="N61:S61"/>
    <mergeCell ref="U61:Z61"/>
    <mergeCell ref="N80:P80"/>
    <mergeCell ref="Q80:S80"/>
    <mergeCell ref="N86:P86"/>
    <mergeCell ref="Q86:S86"/>
    <mergeCell ref="N92:P92"/>
    <mergeCell ref="Q92:S92"/>
    <mergeCell ref="Q62:S62"/>
    <mergeCell ref="Q68:S68"/>
    <mergeCell ref="Q74:S74"/>
    <mergeCell ref="B98:D98"/>
    <mergeCell ref="E98:G98"/>
    <mergeCell ref="H98:J98"/>
    <mergeCell ref="K98:M98"/>
    <mergeCell ref="N62:P62"/>
    <mergeCell ref="N68:P68"/>
    <mergeCell ref="N74:P74"/>
    <mergeCell ref="B86:D86"/>
    <mergeCell ref="E86:G86"/>
    <mergeCell ref="H86:J86"/>
    <mergeCell ref="K86:M86"/>
    <mergeCell ref="B92:D92"/>
    <mergeCell ref="E92:G92"/>
    <mergeCell ref="H92:J92"/>
    <mergeCell ref="K92:M92"/>
    <mergeCell ref="B74:D74"/>
    <mergeCell ref="E74:G74"/>
    <mergeCell ref="H74:J74"/>
    <mergeCell ref="K74:M74"/>
    <mergeCell ref="B80:D80"/>
    <mergeCell ref="E80:G80"/>
    <mergeCell ref="H80:J80"/>
    <mergeCell ref="K80:M80"/>
    <mergeCell ref="B62:D62"/>
    <mergeCell ref="E62:G62"/>
    <mergeCell ref="H62:J62"/>
    <mergeCell ref="K62:M62"/>
    <mergeCell ref="B68:D68"/>
    <mergeCell ref="E68:G68"/>
    <mergeCell ref="H68:J68"/>
    <mergeCell ref="K68:M68"/>
    <mergeCell ref="AR80:AT80"/>
    <mergeCell ref="AC80:AE80"/>
    <mergeCell ref="AF80:AH80"/>
    <mergeCell ref="AI80:AK80"/>
    <mergeCell ref="AL80:AN80"/>
    <mergeCell ref="AO80:AQ80"/>
  </mergeCells>
  <conditionalFormatting sqref="Q2:Q11 Q13:Q31 Q40:Q58">
    <cfRule type="cellIs" dxfId="110" priority="193" operator="greaterThan">
      <formula>1000</formula>
    </cfRule>
  </conditionalFormatting>
  <conditionalFormatting sqref="I2:I59">
    <cfRule type="containsText" dxfId="109" priority="192" operator="containsText" text="GZ">
      <formula>NOT(ISERROR(SEARCH("GZ",I2)))</formula>
    </cfRule>
  </conditionalFormatting>
  <conditionalFormatting sqref="Q59">
    <cfRule type="cellIs" dxfId="108" priority="184" operator="greaterThan">
      <formula>1000</formula>
    </cfRule>
  </conditionalFormatting>
  <conditionalFormatting sqref="Q59">
    <cfRule type="cellIs" dxfId="107" priority="183" operator="greaterThan">
      <formula>1000</formula>
    </cfRule>
  </conditionalFormatting>
  <conditionalFormatting sqref="B93:F94 B87:F88 W1:Z25 T2:V30 T31:U31 H94:L94 H95:M95 H87:M89 T32:V59 H93:O93 N87:O87 N94:R94 N88:R88">
    <cfRule type="containsText" dxfId="106" priority="182" operator="containsText" text="NaN">
      <formula>NOT(ISERROR(SEARCH("NaN",B1)))</formula>
    </cfRule>
  </conditionalFormatting>
  <conditionalFormatting sqref="P2:P13 P15:P31 P40:P52 P54:P59">
    <cfRule type="cellIs" dxfId="105" priority="181" operator="lessThan">
      <formula>-200</formula>
    </cfRule>
  </conditionalFormatting>
  <conditionalFormatting sqref="P2:P59">
    <cfRule type="cellIs" dxfId="104" priority="180" operator="lessThan">
      <formula>-150</formula>
    </cfRule>
  </conditionalFormatting>
  <conditionalFormatting sqref="R12">
    <cfRule type="cellIs" dxfId="103" priority="179" operator="greaterThan">
      <formula>1000</formula>
    </cfRule>
  </conditionalFormatting>
  <conditionalFormatting sqref="Q12">
    <cfRule type="cellIs" dxfId="102" priority="176" operator="lessThan">
      <formula>-200</formula>
    </cfRule>
  </conditionalFormatting>
  <conditionalFormatting sqref="P1:R1">
    <cfRule type="cellIs" dxfId="101" priority="173" operator="lessThan">
      <formula>-150</formula>
    </cfRule>
  </conditionalFormatting>
  <conditionalFormatting sqref="R1">
    <cfRule type="cellIs" dxfId="100" priority="172" operator="greaterThan">
      <formula>45</formula>
    </cfRule>
  </conditionalFormatting>
  <conditionalFormatting sqref="Q1">
    <cfRule type="cellIs" dxfId="99" priority="171" operator="greaterThan">
      <formula>2000</formula>
    </cfRule>
  </conditionalFormatting>
  <conditionalFormatting sqref="S1">
    <cfRule type="cellIs" dxfId="98" priority="170" operator="equal">
      <formula>0</formula>
    </cfRule>
  </conditionalFormatting>
  <conditionalFormatting sqref="Q1">
    <cfRule type="cellIs" dxfId="97" priority="169" operator="greaterThan">
      <formula>1000</formula>
    </cfRule>
  </conditionalFormatting>
  <conditionalFormatting sqref="I1">
    <cfRule type="containsText" dxfId="96" priority="168" operator="containsText" text="GZ">
      <formula>NOT(ISERROR(SEARCH("GZ",I1)))</formula>
    </cfRule>
  </conditionalFormatting>
  <conditionalFormatting sqref="Q1">
    <cfRule type="cellIs" dxfId="95" priority="167" operator="greaterThan">
      <formula>1000</formula>
    </cfRule>
  </conditionalFormatting>
  <conditionalFormatting sqref="T1:V1">
    <cfRule type="containsText" dxfId="94" priority="166" operator="containsText" text="NaN">
      <formula>NOT(ISERROR(SEARCH("NaN",T1)))</formula>
    </cfRule>
  </conditionalFormatting>
  <conditionalFormatting sqref="P1">
    <cfRule type="cellIs" dxfId="93" priority="165" operator="lessThan">
      <formula>-200</formula>
    </cfRule>
  </conditionalFormatting>
  <conditionalFormatting sqref="P1">
    <cfRule type="cellIs" dxfId="92" priority="164" operator="lessThan">
      <formula>-150</formula>
    </cfRule>
  </conditionalFormatting>
  <conditionalFormatting sqref="E69:G69">
    <cfRule type="cellIs" dxfId="91" priority="163" operator="greaterThan">
      <formula>1000</formula>
    </cfRule>
  </conditionalFormatting>
  <conditionalFormatting sqref="H100:I101 H94:I95 H99:M99 K101:M101">
    <cfRule type="containsText" dxfId="90" priority="162" operator="containsText" text="NaN">
      <formula>NOT(ISERROR(SEARCH("NaN",H94)))</formula>
    </cfRule>
  </conditionalFormatting>
  <conditionalFormatting sqref="E63:G63">
    <cfRule type="cellIs" dxfId="89" priority="161" operator="lessThan">
      <formula>-200</formula>
    </cfRule>
  </conditionalFormatting>
  <conditionalFormatting sqref="E63:G63">
    <cfRule type="cellIs" dxfId="88" priority="160" operator="lessThan">
      <formula>-150</formula>
    </cfRule>
  </conditionalFormatting>
  <conditionalFormatting sqref="B65:D65">
    <cfRule type="cellIs" dxfId="87" priority="157" operator="lessThan">
      <formula>-200</formula>
    </cfRule>
  </conditionalFormatting>
  <conditionalFormatting sqref="B65:D65">
    <cfRule type="cellIs" dxfId="86" priority="156" operator="lessThan">
      <formula>-150</formula>
    </cfRule>
  </conditionalFormatting>
  <conditionalFormatting sqref="B71:D71">
    <cfRule type="cellIs" dxfId="85" priority="152" operator="greaterThan">
      <formula>1000</formula>
    </cfRule>
  </conditionalFormatting>
  <conditionalFormatting sqref="B71">
    <cfRule type="cellIs" dxfId="84" priority="151" operator="greaterThan">
      <formula>1000</formula>
    </cfRule>
  </conditionalFormatting>
  <conditionalFormatting sqref="B100:C100">
    <cfRule type="containsText" dxfId="83" priority="143" operator="containsText" text="NaN">
      <formula>NOT(ISERROR(SEARCH("NaN",B100)))</formula>
    </cfRule>
  </conditionalFormatting>
  <conditionalFormatting sqref="B99:C99">
    <cfRule type="containsText" dxfId="82" priority="145" operator="containsText" text="NaN">
      <formula>NOT(ISERROR(SEARCH("NaN",B99)))</formula>
    </cfRule>
  </conditionalFormatting>
  <conditionalFormatting sqref="B89:D89">
    <cfRule type="containsText" dxfId="81" priority="144" operator="containsText" text="NaN">
      <formula>NOT(ISERROR(SEARCH("NaN",B89)))</formula>
    </cfRule>
  </conditionalFormatting>
  <conditionalFormatting sqref="E70:G70">
    <cfRule type="cellIs" dxfId="80" priority="142" operator="greaterThan">
      <formula>1000</formula>
    </cfRule>
  </conditionalFormatting>
  <conditionalFormatting sqref="E64:G64">
    <cfRule type="cellIs" dxfId="79" priority="141" operator="lessThan">
      <formula>-200</formula>
    </cfRule>
  </conditionalFormatting>
  <conditionalFormatting sqref="E64:G64">
    <cfRule type="cellIs" dxfId="78" priority="140" operator="lessThan">
      <formula>-150</formula>
    </cfRule>
  </conditionalFormatting>
  <conditionalFormatting sqref="E71:F71">
    <cfRule type="cellIs" dxfId="77" priority="139" operator="greaterThan">
      <formula>1000</formula>
    </cfRule>
  </conditionalFormatting>
  <conditionalFormatting sqref="E65:F65">
    <cfRule type="cellIs" dxfId="76" priority="138" operator="lessThan">
      <formula>-200</formula>
    </cfRule>
  </conditionalFormatting>
  <conditionalFormatting sqref="E65:F65">
    <cfRule type="cellIs" dxfId="75" priority="137" operator="lessThan">
      <formula>-150</formula>
    </cfRule>
  </conditionalFormatting>
  <conditionalFormatting sqref="G65">
    <cfRule type="cellIs" dxfId="74" priority="136" operator="lessThan">
      <formula>-200</formula>
    </cfRule>
  </conditionalFormatting>
  <conditionalFormatting sqref="G65">
    <cfRule type="cellIs" dxfId="73" priority="135" operator="lessThan">
      <formula>-150</formula>
    </cfRule>
  </conditionalFormatting>
  <conditionalFormatting sqref="G71">
    <cfRule type="cellIs" dxfId="72" priority="134" operator="greaterThan">
      <formula>1000</formula>
    </cfRule>
  </conditionalFormatting>
  <conditionalFormatting sqref="E89:G89">
    <cfRule type="containsText" dxfId="71" priority="131" operator="containsText" text="NaN">
      <formula>NOT(ISERROR(SEARCH("NaN",E89)))</formula>
    </cfRule>
  </conditionalFormatting>
  <conditionalFormatting sqref="E87:G87">
    <cfRule type="containsText" dxfId="70" priority="133" operator="containsText" text="NaN">
      <formula>NOT(ISERROR(SEARCH("NaN",E87)))</formula>
    </cfRule>
  </conditionalFormatting>
  <conditionalFormatting sqref="E95:G95">
    <cfRule type="containsText" dxfId="69" priority="128" operator="containsText" text="NaN">
      <formula>NOT(ISERROR(SEARCH("NaN",E95)))</formula>
    </cfRule>
  </conditionalFormatting>
  <conditionalFormatting sqref="K100:L101 K94:L95">
    <cfRule type="containsText" dxfId="68" priority="108" operator="containsText" text="NaN">
      <formula>NOT(ISERROR(SEARCH("NaN",K94)))</formula>
    </cfRule>
  </conditionalFormatting>
  <conditionalFormatting sqref="B69:D69">
    <cfRule type="cellIs" dxfId="67" priority="97" operator="greaterThan">
      <formula>1000</formula>
    </cfRule>
  </conditionalFormatting>
  <conditionalFormatting sqref="B63:D63">
    <cfRule type="cellIs" dxfId="66" priority="96" operator="lessThan">
      <formula>-200</formula>
    </cfRule>
  </conditionalFormatting>
  <conditionalFormatting sqref="B63:D63">
    <cfRule type="cellIs" dxfId="65" priority="95" operator="lessThan">
      <formula>-150</formula>
    </cfRule>
  </conditionalFormatting>
  <conditionalFormatting sqref="E69:F69">
    <cfRule type="cellIs" dxfId="64" priority="93" operator="greaterThan">
      <formula>1000</formula>
    </cfRule>
  </conditionalFormatting>
  <conditionalFormatting sqref="E63:F63">
    <cfRule type="cellIs" dxfId="63" priority="92" operator="lessThan">
      <formula>-200</formula>
    </cfRule>
  </conditionalFormatting>
  <conditionalFormatting sqref="E63:F63">
    <cfRule type="cellIs" dxfId="62" priority="91" operator="lessThan">
      <formula>-150</formula>
    </cfRule>
  </conditionalFormatting>
  <conditionalFormatting sqref="B70:D70">
    <cfRule type="cellIs" dxfId="61" priority="89" operator="greaterThan">
      <formula>1000</formula>
    </cfRule>
  </conditionalFormatting>
  <conditionalFormatting sqref="C64:D64">
    <cfRule type="cellIs" dxfId="60" priority="88" operator="lessThan">
      <formula>-200</formula>
    </cfRule>
  </conditionalFormatting>
  <conditionalFormatting sqref="B64:D64">
    <cfRule type="cellIs" dxfId="59" priority="87" operator="lessThan">
      <formula>-150</formula>
    </cfRule>
  </conditionalFormatting>
  <conditionalFormatting sqref="E70:F70">
    <cfRule type="cellIs" dxfId="58" priority="85" operator="greaterThan">
      <formula>1000</formula>
    </cfRule>
  </conditionalFormatting>
  <conditionalFormatting sqref="E64:F64">
    <cfRule type="cellIs" dxfId="57" priority="84" operator="lessThan">
      <formula>-200</formula>
    </cfRule>
  </conditionalFormatting>
  <conditionalFormatting sqref="E64:F64">
    <cfRule type="cellIs" dxfId="56" priority="83" operator="lessThan">
      <formula>-150</formula>
    </cfRule>
  </conditionalFormatting>
  <conditionalFormatting sqref="Q32:Q39">
    <cfRule type="cellIs" dxfId="55" priority="81" operator="greaterThan">
      <formula>1000</formula>
    </cfRule>
  </conditionalFormatting>
  <conditionalFormatting sqref="P32:P39">
    <cfRule type="cellIs" dxfId="54" priority="78" operator="lessThan">
      <formula>-200</formula>
    </cfRule>
  </conditionalFormatting>
  <conditionalFormatting sqref="K69:M69">
    <cfRule type="cellIs" dxfId="53" priority="76" operator="greaterThan">
      <formula>1000</formula>
    </cfRule>
  </conditionalFormatting>
  <conditionalFormatting sqref="K63:M63">
    <cfRule type="cellIs" dxfId="52" priority="75" operator="lessThan">
      <formula>-200</formula>
    </cfRule>
  </conditionalFormatting>
  <conditionalFormatting sqref="K63:M63">
    <cfRule type="cellIs" dxfId="51" priority="74" operator="lessThan">
      <formula>-150</formula>
    </cfRule>
  </conditionalFormatting>
  <conditionalFormatting sqref="H69:J69">
    <cfRule type="cellIs" dxfId="50" priority="72" operator="greaterThan">
      <formula>1000</formula>
    </cfRule>
  </conditionalFormatting>
  <conditionalFormatting sqref="H63:J63">
    <cfRule type="cellIs" dxfId="49" priority="71" operator="lessThan">
      <formula>-200</formula>
    </cfRule>
  </conditionalFormatting>
  <conditionalFormatting sqref="H63:J63">
    <cfRule type="cellIs" dxfId="48" priority="70" operator="lessThan">
      <formula>-150</formula>
    </cfRule>
  </conditionalFormatting>
  <conditionalFormatting sqref="K70:M70">
    <cfRule type="cellIs" dxfId="47" priority="64" operator="greaterThan">
      <formula>1000</formula>
    </cfRule>
  </conditionalFormatting>
  <conditionalFormatting sqref="K64:M64">
    <cfRule type="cellIs" dxfId="46" priority="63" operator="lessThan">
      <formula>-200</formula>
    </cfRule>
  </conditionalFormatting>
  <conditionalFormatting sqref="K64:M64">
    <cfRule type="cellIs" dxfId="45" priority="62" operator="lessThan">
      <formula>-150</formula>
    </cfRule>
  </conditionalFormatting>
  <conditionalFormatting sqref="H70">
    <cfRule type="cellIs" dxfId="44" priority="60" operator="greaterThan">
      <formula>1000</formula>
    </cfRule>
  </conditionalFormatting>
  <conditionalFormatting sqref="H64">
    <cfRule type="cellIs" dxfId="43" priority="59" operator="lessThan">
      <formula>-200</formula>
    </cfRule>
  </conditionalFormatting>
  <conditionalFormatting sqref="H64:J64">
    <cfRule type="cellIs" dxfId="42" priority="58" operator="lessThan">
      <formula>-150</formula>
    </cfRule>
  </conditionalFormatting>
  <conditionalFormatting sqref="I70:J70">
    <cfRule type="cellIs" dxfId="41" priority="57" operator="greaterThan">
      <formula>1000</formula>
    </cfRule>
  </conditionalFormatting>
  <conditionalFormatting sqref="I64:J64">
    <cfRule type="cellIs" dxfId="40" priority="56" operator="lessThan">
      <formula>-200</formula>
    </cfRule>
  </conditionalFormatting>
  <conditionalFormatting sqref="H65:J65">
    <cfRule type="cellIs" dxfId="39" priority="54" operator="lessThan">
      <formula>-150</formula>
    </cfRule>
  </conditionalFormatting>
  <conditionalFormatting sqref="H71:J71">
    <cfRule type="cellIs" dxfId="38" priority="53" operator="greaterThan">
      <formula>1000</formula>
    </cfRule>
  </conditionalFormatting>
  <conditionalFormatting sqref="H65:J65">
    <cfRule type="cellIs" dxfId="37" priority="52" operator="lessThan">
      <formula>-200</formula>
    </cfRule>
  </conditionalFormatting>
  <conditionalFormatting sqref="K71:M71">
    <cfRule type="cellIs" dxfId="36" priority="50" operator="greaterThan">
      <formula>1000</formula>
    </cfRule>
  </conditionalFormatting>
  <conditionalFormatting sqref="K71:M71">
    <cfRule type="cellIs" dxfId="35" priority="49" operator="greaterThan">
      <formula>1000</formula>
    </cfRule>
  </conditionalFormatting>
  <conditionalFormatting sqref="K65:M65">
    <cfRule type="cellIs" dxfId="34" priority="48" operator="lessThan">
      <formula>-200</formula>
    </cfRule>
  </conditionalFormatting>
  <conditionalFormatting sqref="K65:M65">
    <cfRule type="cellIs" dxfId="33" priority="47" operator="lessThan">
      <formula>-150</formula>
    </cfRule>
  </conditionalFormatting>
  <conditionalFormatting sqref="N93:S93 N94:R94 N95:S95 N87:S89">
    <cfRule type="containsText" dxfId="32" priority="40" operator="containsText" text="NaN">
      <formula>NOT(ISERROR(SEARCH("NaN",N87)))</formula>
    </cfRule>
  </conditionalFormatting>
  <conditionalFormatting sqref="N100:O101 N94:O95 N99:S99 Q101:S101">
    <cfRule type="containsText" dxfId="31" priority="39" operator="containsText" text="NaN">
      <formula>NOT(ISERROR(SEARCH("NaN",N94)))</formula>
    </cfRule>
  </conditionalFormatting>
  <conditionalFormatting sqref="Q100:R101 Q94:R95">
    <cfRule type="containsText" dxfId="30" priority="38" operator="containsText" text="NaN">
      <formula>NOT(ISERROR(SEARCH("NaN",Q94)))</formula>
    </cfRule>
  </conditionalFormatting>
  <conditionalFormatting sqref="Q69:S69">
    <cfRule type="cellIs" dxfId="29" priority="37" operator="greaterThan">
      <formula>1000</formula>
    </cfRule>
  </conditionalFormatting>
  <conditionalFormatting sqref="Q63:S63">
    <cfRule type="cellIs" dxfId="28" priority="36" operator="lessThan">
      <formula>-200</formula>
    </cfRule>
  </conditionalFormatting>
  <conditionalFormatting sqref="Q63:S63">
    <cfRule type="cellIs" dxfId="27" priority="35" operator="lessThan">
      <formula>-150</formula>
    </cfRule>
  </conditionalFormatting>
  <conditionalFormatting sqref="N69:P69">
    <cfRule type="cellIs" dxfId="26" priority="34" operator="greaterThan">
      <formula>1000</formula>
    </cfRule>
  </conditionalFormatting>
  <conditionalFormatting sqref="N63:P63">
    <cfRule type="cellIs" dxfId="25" priority="33" operator="lessThan">
      <formula>-200</formula>
    </cfRule>
  </conditionalFormatting>
  <conditionalFormatting sqref="N63:P63">
    <cfRule type="cellIs" dxfId="24" priority="32" operator="lessThan">
      <formula>-150</formula>
    </cfRule>
  </conditionalFormatting>
  <conditionalFormatting sqref="Q70:S70">
    <cfRule type="cellIs" dxfId="23" priority="31" operator="greaterThan">
      <formula>1000</formula>
    </cfRule>
  </conditionalFormatting>
  <conditionalFormatting sqref="Q64:S64">
    <cfRule type="cellIs" dxfId="22" priority="30" operator="lessThan">
      <formula>-200</formula>
    </cfRule>
  </conditionalFormatting>
  <conditionalFormatting sqref="Q64:S64">
    <cfRule type="cellIs" dxfId="21" priority="29" operator="lessThan">
      <formula>-150</formula>
    </cfRule>
  </conditionalFormatting>
  <conditionalFormatting sqref="N65:P65">
    <cfRule type="cellIs" dxfId="20" priority="23" operator="lessThan">
      <formula>-150</formula>
    </cfRule>
  </conditionalFormatting>
  <conditionalFormatting sqref="N71:P71">
    <cfRule type="cellIs" dxfId="19" priority="22" operator="greaterThan">
      <formula>1000</formula>
    </cfRule>
  </conditionalFormatting>
  <conditionalFormatting sqref="N65:P65">
    <cfRule type="cellIs" dxfId="18" priority="21" operator="lessThan">
      <formula>-200</formula>
    </cfRule>
  </conditionalFormatting>
  <conditionalFormatting sqref="Q71:S71">
    <cfRule type="cellIs" dxfId="17" priority="20" operator="greaterThan">
      <formula>1000</formula>
    </cfRule>
  </conditionalFormatting>
  <conditionalFormatting sqref="Q71:S71">
    <cfRule type="cellIs" dxfId="16" priority="19" operator="greaterThan">
      <formula>1000</formula>
    </cfRule>
  </conditionalFormatting>
  <conditionalFormatting sqref="Q65:S65">
    <cfRule type="cellIs" dxfId="15" priority="18" operator="lessThan">
      <formula>-200</formula>
    </cfRule>
  </conditionalFormatting>
  <conditionalFormatting sqref="Q65:S65">
    <cfRule type="cellIs" dxfId="14" priority="17" operator="lessThan">
      <formula>-150</formula>
    </cfRule>
  </conditionalFormatting>
  <conditionalFormatting sqref="N69:O69">
    <cfRule type="cellIs" dxfId="13" priority="16" operator="greaterThan">
      <formula>1000</formula>
    </cfRule>
  </conditionalFormatting>
  <conditionalFormatting sqref="N63:O63">
    <cfRule type="cellIs" dxfId="12" priority="15" operator="lessThan">
      <formula>-200</formula>
    </cfRule>
  </conditionalFormatting>
  <conditionalFormatting sqref="N63:O63">
    <cfRule type="cellIs" dxfId="11" priority="14" operator="lessThan">
      <formula>-150</formula>
    </cfRule>
  </conditionalFormatting>
  <conditionalFormatting sqref="Q69">
    <cfRule type="cellIs" dxfId="10" priority="12" operator="greaterThan">
      <formula>1000</formula>
    </cfRule>
  </conditionalFormatting>
  <conditionalFormatting sqref="Q63">
    <cfRule type="cellIs" dxfId="9" priority="11" operator="lessThan">
      <formula>-200</formula>
    </cfRule>
  </conditionalFormatting>
  <conditionalFormatting sqref="Q63">
    <cfRule type="cellIs" dxfId="8" priority="10" operator="lessThan">
      <formula>-150</formula>
    </cfRule>
  </conditionalFormatting>
  <conditionalFormatting sqref="Q87">
    <cfRule type="containsText" dxfId="7" priority="9" operator="containsText" text="NaN">
      <formula>NOT(ISERROR(SEARCH("NaN",Q87)))</formula>
    </cfRule>
  </conditionalFormatting>
  <conditionalFormatting sqref="N70:P70">
    <cfRule type="cellIs" dxfId="6" priority="8" operator="greaterThan">
      <formula>1000</formula>
    </cfRule>
  </conditionalFormatting>
  <conditionalFormatting sqref="N64:P64">
    <cfRule type="cellIs" dxfId="5" priority="7" operator="lessThan">
      <formula>-200</formula>
    </cfRule>
  </conditionalFormatting>
  <conditionalFormatting sqref="N64:P64">
    <cfRule type="cellIs" dxfId="4" priority="6" operator="lessThan">
      <formula>-150</formula>
    </cfRule>
  </conditionalFormatting>
  <conditionalFormatting sqref="Q70:R70">
    <cfRule type="cellIs" dxfId="3" priority="4" operator="greaterThan">
      <formula>1000</formula>
    </cfRule>
  </conditionalFormatting>
  <conditionalFormatting sqref="R64">
    <cfRule type="cellIs" dxfId="2" priority="3" operator="lessThan">
      <formula>-200</formula>
    </cfRule>
  </conditionalFormatting>
  <conditionalFormatting sqref="Q64:R64">
    <cfRule type="cellIs" dxfId="1" priority="2" operator="lessThan">
      <formula>-150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0-1h</vt:lpstr>
      <vt:lpstr>6h</vt:lpstr>
      <vt:lpstr>16h</vt:lpstr>
      <vt:lpstr>Transduced_0-1h</vt:lpstr>
      <vt:lpstr>Transduced_6h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2022-08-16T11:05:09Z</dcterms:created>
  <dcterms:modified xsi:type="dcterms:W3CDTF">2022-08-18T15:09:06Z</dcterms:modified>
</cp:coreProperties>
</file>