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saa3n19_soton_ac_uk/Documents/Back up/Data_/Files for Pure/"/>
    </mc:Choice>
  </mc:AlternateContent>
  <xr:revisionPtr revIDLastSave="0" documentId="8_{9915B4F6-A8B0-41F3-A522-ED4B3C7F8EC7}" xr6:coauthVersionLast="47" xr6:coauthVersionMax="47" xr10:uidLastSave="{00000000-0000-0000-0000-000000000000}"/>
  <bookViews>
    <workbookView xWindow="-110" yWindow="-110" windowWidth="19420" windowHeight="10420" firstSheet="5" activeTab="5" xr2:uid="{00000000-000D-0000-FFFF-FFFF00000000}"/>
  </bookViews>
  <sheets>
    <sheet name="Sheet1" sheetId="1" r:id="rId1"/>
    <sheet name="% UP-TAKE" sheetId="2" r:id="rId2"/>
    <sheet name="Task-1" sheetId="3" r:id="rId3"/>
    <sheet name="Task-2" sheetId="4" r:id="rId4"/>
    <sheet name="Task-3" sheetId="5" r:id="rId5"/>
    <sheet name="Task-4" sheetId="6" r:id="rId6"/>
    <sheet name="Sheet2" sheetId="13" r:id="rId7"/>
    <sheet name="T-Graph-4" sheetId="7" r:id="rId8"/>
    <sheet name="T-Graph-3" sheetId="8" r:id="rId9"/>
    <sheet name="T-Graph-2" sheetId="9" r:id="rId10"/>
    <sheet name="T-Graph-1" sheetId="10" r:id="rId11"/>
    <sheet name="All Tasks-Graphs-5" sheetId="11" r:id="rId12"/>
    <sheet name="Sources-Graph-6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6" l="1"/>
  <c r="U13" i="6"/>
  <c r="N59" i="12"/>
  <c r="M59" i="12"/>
  <c r="N35" i="12"/>
  <c r="M35" i="12"/>
  <c r="N16" i="12"/>
  <c r="M16" i="12"/>
  <c r="L86" i="12"/>
  <c r="K86" i="12"/>
  <c r="I86" i="12"/>
  <c r="H86" i="12"/>
  <c r="F86" i="12"/>
  <c r="E86" i="12"/>
  <c r="G36" i="12"/>
  <c r="G34" i="12"/>
  <c r="G30" i="12"/>
  <c r="D24" i="12"/>
  <c r="F30" i="12"/>
  <c r="F24" i="12"/>
  <c r="E30" i="12"/>
  <c r="E24" i="12"/>
  <c r="G24" i="12" s="1"/>
  <c r="D30" i="12"/>
  <c r="W9" i="5"/>
  <c r="W10" i="5"/>
  <c r="W11" i="5"/>
  <c r="W12" i="5"/>
  <c r="W13" i="5"/>
  <c r="W14" i="5"/>
  <c r="W15" i="5"/>
  <c r="W16" i="5"/>
  <c r="W17" i="5"/>
  <c r="W18" i="5"/>
  <c r="W19" i="5"/>
  <c r="W8" i="5"/>
  <c r="Q9" i="5"/>
  <c r="Q10" i="5"/>
  <c r="Q11" i="5"/>
  <c r="Q12" i="5"/>
  <c r="Q13" i="5"/>
  <c r="Q14" i="5"/>
  <c r="Q15" i="5"/>
  <c r="Q16" i="5"/>
  <c r="Q17" i="5"/>
  <c r="Q18" i="5"/>
  <c r="Q19" i="5"/>
  <c r="Q8" i="5"/>
  <c r="K9" i="5"/>
  <c r="K10" i="5"/>
  <c r="K11" i="5"/>
  <c r="K12" i="5"/>
  <c r="K13" i="5"/>
  <c r="K14" i="5"/>
  <c r="K15" i="5"/>
  <c r="K16" i="5"/>
  <c r="K17" i="5"/>
  <c r="K18" i="5"/>
  <c r="K19" i="5"/>
  <c r="K8" i="5"/>
  <c r="W9" i="4"/>
  <c r="W10" i="4"/>
  <c r="W11" i="4"/>
  <c r="W12" i="4"/>
  <c r="W13" i="4"/>
  <c r="W14" i="4"/>
  <c r="W15" i="4"/>
  <c r="W16" i="4"/>
  <c r="W17" i="4"/>
  <c r="W18" i="4"/>
  <c r="W19" i="4"/>
  <c r="W8" i="4"/>
  <c r="Q9" i="4"/>
  <c r="Q10" i="4"/>
  <c r="Q11" i="4"/>
  <c r="Q12" i="4"/>
  <c r="Q13" i="4"/>
  <c r="Q14" i="4"/>
  <c r="Q15" i="4"/>
  <c r="Q16" i="4"/>
  <c r="Q17" i="4"/>
  <c r="Q18" i="4"/>
  <c r="Q19" i="4"/>
  <c r="Q8" i="4"/>
  <c r="K9" i="4"/>
  <c r="K10" i="4"/>
  <c r="K11" i="4"/>
  <c r="K12" i="4"/>
  <c r="K13" i="4"/>
  <c r="K14" i="4"/>
  <c r="K15" i="4"/>
  <c r="K16" i="4"/>
  <c r="K17" i="4"/>
  <c r="K18" i="4"/>
  <c r="K19" i="4"/>
  <c r="K8" i="4"/>
  <c r="K9" i="6"/>
  <c r="K10" i="6"/>
  <c r="K11" i="6"/>
  <c r="K12" i="6"/>
  <c r="K13" i="6"/>
  <c r="K14" i="6"/>
  <c r="K15" i="6"/>
  <c r="K16" i="6"/>
  <c r="K17" i="6"/>
  <c r="K18" i="6"/>
  <c r="K8" i="6"/>
  <c r="W9" i="3"/>
  <c r="W10" i="3"/>
  <c r="W11" i="3"/>
  <c r="W12" i="3"/>
  <c r="W13" i="3"/>
  <c r="W14" i="3"/>
  <c r="W15" i="3"/>
  <c r="W16" i="3"/>
  <c r="W17" i="3"/>
  <c r="W18" i="3"/>
  <c r="W19" i="3"/>
  <c r="W8" i="3"/>
  <c r="Q9" i="3"/>
  <c r="Q10" i="3"/>
  <c r="Q11" i="3"/>
  <c r="Q12" i="3"/>
  <c r="Q13" i="3"/>
  <c r="Q14" i="3"/>
  <c r="Q15" i="3"/>
  <c r="Q16" i="3"/>
  <c r="Q17" i="3"/>
  <c r="Q18" i="3"/>
  <c r="Q19" i="3"/>
  <c r="Q8" i="3"/>
  <c r="K9" i="3"/>
  <c r="K10" i="3"/>
  <c r="K11" i="3"/>
  <c r="K12" i="3"/>
  <c r="K13" i="3"/>
  <c r="K14" i="3"/>
  <c r="K15" i="3"/>
  <c r="K16" i="3"/>
  <c r="K17" i="3"/>
  <c r="K18" i="3"/>
  <c r="K19" i="3"/>
  <c r="K8" i="3"/>
  <c r="W9" i="6"/>
  <c r="W10" i="6"/>
  <c r="W11" i="6"/>
  <c r="W12" i="6"/>
  <c r="W13" i="6"/>
  <c r="W14" i="6"/>
  <c r="W15" i="6"/>
  <c r="W16" i="6"/>
  <c r="W17" i="6"/>
  <c r="W18" i="6"/>
  <c r="W8" i="6"/>
  <c r="Q9" i="6"/>
  <c r="Q10" i="6"/>
  <c r="Q11" i="6"/>
  <c r="Q12" i="6"/>
  <c r="Q13" i="6"/>
  <c r="Q14" i="6"/>
  <c r="Q15" i="6"/>
  <c r="Q16" i="6"/>
  <c r="Q17" i="6"/>
  <c r="Q18" i="6"/>
  <c r="Q8" i="6"/>
  <c r="N14" i="6"/>
  <c r="N15" i="6"/>
  <c r="N16" i="6"/>
  <c r="N18" i="6"/>
  <c r="U18" i="6"/>
  <c r="O18" i="6"/>
  <c r="I18" i="6"/>
  <c r="H18" i="6"/>
  <c r="O17" i="6"/>
  <c r="I17" i="6"/>
  <c r="T16" i="6"/>
  <c r="O16" i="6"/>
  <c r="I16" i="6"/>
  <c r="H16" i="6"/>
  <c r="T15" i="6"/>
  <c r="O15" i="6"/>
  <c r="I15" i="6"/>
  <c r="H15" i="6"/>
  <c r="T14" i="6"/>
  <c r="O14" i="6"/>
  <c r="I14" i="6"/>
  <c r="H14" i="6"/>
  <c r="O13" i="6"/>
  <c r="I13" i="6"/>
  <c r="O12" i="6"/>
  <c r="I12" i="6"/>
  <c r="O11" i="6"/>
  <c r="I11" i="6"/>
  <c r="O10" i="6"/>
  <c r="I10" i="6"/>
  <c r="O9" i="6"/>
  <c r="I9" i="6"/>
  <c r="U8" i="6"/>
  <c r="O8" i="6"/>
  <c r="I8" i="6"/>
  <c r="U19" i="3" l="1"/>
  <c r="T19" i="3"/>
  <c r="O19" i="3"/>
  <c r="N19" i="3"/>
  <c r="I19" i="3"/>
  <c r="H19" i="3"/>
  <c r="U18" i="3"/>
  <c r="T18" i="3"/>
  <c r="O18" i="3"/>
  <c r="N18" i="3"/>
  <c r="I18" i="3"/>
  <c r="H18" i="3"/>
  <c r="U17" i="3"/>
  <c r="T17" i="3"/>
  <c r="O17" i="3"/>
  <c r="N17" i="3"/>
  <c r="I17" i="3"/>
  <c r="H17" i="3"/>
  <c r="U16" i="3"/>
  <c r="T16" i="3"/>
  <c r="O16" i="3"/>
  <c r="N16" i="3"/>
  <c r="I16" i="3"/>
  <c r="H16" i="3"/>
  <c r="U15" i="3"/>
  <c r="T15" i="3"/>
  <c r="O15" i="3"/>
  <c r="N15" i="3"/>
  <c r="I15" i="3"/>
  <c r="H15" i="3"/>
  <c r="U14" i="3"/>
  <c r="T14" i="3"/>
  <c r="O14" i="3"/>
  <c r="N14" i="3"/>
  <c r="I14" i="3"/>
  <c r="H14" i="3"/>
  <c r="U13" i="3"/>
  <c r="T13" i="3"/>
  <c r="O13" i="3"/>
  <c r="N13" i="3"/>
  <c r="I13" i="3"/>
  <c r="H13" i="3"/>
  <c r="U12" i="3"/>
  <c r="T12" i="3"/>
  <c r="O12" i="3"/>
  <c r="N12" i="3"/>
  <c r="I12" i="3"/>
  <c r="H12" i="3"/>
  <c r="U11" i="3"/>
  <c r="T11" i="3"/>
  <c r="O11" i="3"/>
  <c r="N11" i="3"/>
  <c r="I11" i="3"/>
  <c r="H11" i="3"/>
  <c r="U10" i="3"/>
  <c r="T10" i="3"/>
  <c r="O10" i="3"/>
  <c r="N10" i="3"/>
  <c r="I10" i="3"/>
  <c r="H10" i="3"/>
  <c r="U9" i="3"/>
  <c r="T9" i="3"/>
  <c r="O9" i="3"/>
  <c r="N9" i="3"/>
  <c r="I9" i="3"/>
  <c r="H9" i="3"/>
  <c r="U8" i="3"/>
  <c r="T8" i="3"/>
  <c r="O8" i="3"/>
  <c r="N8" i="3"/>
  <c r="I8" i="3"/>
  <c r="H8" i="3"/>
</calcChain>
</file>

<file path=xl/sharedStrings.xml><?xml version="1.0" encoding="utf-8"?>
<sst xmlns="http://schemas.openxmlformats.org/spreadsheetml/2006/main" count="866" uniqueCount="86">
  <si>
    <t xml:space="preserve">Feedback categories </t>
  </si>
  <si>
    <t>Three micro-level categories</t>
  </si>
  <si>
    <t>(Three discourse levels)</t>
  </si>
  <si>
    <t>Uptake Quantity  Task 1</t>
  </si>
  <si>
    <t>Uptake Quantity Task 2</t>
  </si>
  <si>
    <t>Uptake Quantity Task 3</t>
  </si>
  <si>
    <t>Uptake Quantity Task 4</t>
  </si>
  <si>
    <t>Surface level feedback</t>
  </si>
  <si>
    <t>Meaning preserving</t>
  </si>
  <si>
    <t>Lexical</t>
  </si>
  <si>
    <t>Sentence</t>
  </si>
  <si>
    <t>Paragraph</t>
  </si>
  <si>
    <t>Grammar</t>
  </si>
  <si>
    <t>Mechanics</t>
  </si>
  <si>
    <t>Total</t>
  </si>
  <si>
    <t>Meaning level feedback</t>
  </si>
  <si>
    <t>Meaning related</t>
  </si>
  <si>
    <t xml:space="preserve">Paragraph </t>
  </si>
  <si>
    <t xml:space="preserve">Total </t>
  </si>
  <si>
    <t>Peers</t>
  </si>
  <si>
    <t>Grammarly</t>
  </si>
  <si>
    <t>Teacher</t>
  </si>
  <si>
    <t>Words</t>
  </si>
  <si>
    <t>Task 1</t>
  </si>
  <si>
    <t>Task 1 = 120 words</t>
  </si>
  <si>
    <t>Feedback Category</t>
  </si>
  <si>
    <t>Micro level Categories</t>
  </si>
  <si>
    <t>Discourse Levels</t>
  </si>
  <si>
    <t>Count (Raw)</t>
  </si>
  <si>
    <t>Per 100 Words</t>
  </si>
  <si>
    <t>% Of Total</t>
  </si>
  <si>
    <t>Surface Level Feedback</t>
  </si>
  <si>
    <t>Meaning Preserving</t>
  </si>
  <si>
    <t>SUM</t>
  </si>
  <si>
    <t>Meaning level Feedback</t>
  </si>
  <si>
    <t>Meaning Related</t>
  </si>
  <si>
    <t>Overall Errors</t>
  </si>
  <si>
    <t>Teacher - Uptake</t>
  </si>
  <si>
    <t>Uptake</t>
  </si>
  <si>
    <t>Peers - Uptake</t>
  </si>
  <si>
    <t>Grammarly - Uptake</t>
  </si>
  <si>
    <t>4 Tasks</t>
  </si>
  <si>
    <t>Task 2</t>
  </si>
  <si>
    <t>Task 2 = 150 words</t>
  </si>
  <si>
    <t>Peer</t>
  </si>
  <si>
    <t>Task 3</t>
  </si>
  <si>
    <t>Task 3 = 180 words</t>
  </si>
  <si>
    <t>Task 4</t>
  </si>
  <si>
    <t>Task 4 = 200 words</t>
  </si>
  <si>
    <t>M. Meaning</t>
  </si>
  <si>
    <t>M. Related</t>
  </si>
  <si>
    <t>Surface</t>
  </si>
  <si>
    <t>Meaning</t>
  </si>
  <si>
    <t>Gram - Uptake</t>
  </si>
  <si>
    <r>
      <rPr>
        <b/>
        <sz val="12"/>
        <color rgb="FFFF0000"/>
        <rFont val="Calibri"/>
        <family val="2"/>
        <scheme val="minor"/>
      </rPr>
      <t>Uptake</t>
    </r>
    <r>
      <rPr>
        <b/>
        <sz val="12"/>
        <color theme="1"/>
        <rFont val="Calibri"/>
        <family val="2"/>
        <scheme val="minor"/>
      </rPr>
      <t xml:space="preserve"> Grammarly</t>
    </r>
  </si>
  <si>
    <r>
      <rPr>
        <b/>
        <sz val="12"/>
        <color rgb="FFFF0000"/>
        <rFont val="Calibri"/>
        <family val="2"/>
        <scheme val="minor"/>
      </rPr>
      <t>Uptake</t>
    </r>
    <r>
      <rPr>
        <b/>
        <sz val="12"/>
        <color theme="1"/>
        <rFont val="Calibri"/>
        <family val="2"/>
        <scheme val="minor"/>
      </rPr>
      <t xml:space="preserve"> Peers</t>
    </r>
  </si>
  <si>
    <r>
      <rPr>
        <b/>
        <sz val="12"/>
        <color rgb="FFFF0000"/>
        <rFont val="Calibri"/>
        <family val="2"/>
        <scheme val="minor"/>
      </rPr>
      <t>Uptake</t>
    </r>
    <r>
      <rPr>
        <b/>
        <sz val="12"/>
        <color theme="1"/>
        <rFont val="Calibri"/>
        <family val="2"/>
        <scheme val="minor"/>
      </rPr>
      <t xml:space="preserve"> Teacher</t>
    </r>
  </si>
  <si>
    <t>Surface Level</t>
  </si>
  <si>
    <t>Meaning Level</t>
  </si>
  <si>
    <t>Feedback</t>
  </si>
  <si>
    <r>
      <rPr>
        <b/>
        <sz val="12"/>
        <color rgb="FF00B0F0"/>
        <rFont val="Calibri"/>
        <family val="2"/>
        <scheme val="minor"/>
      </rPr>
      <t xml:space="preserve">Provided </t>
    </r>
    <r>
      <rPr>
        <b/>
        <sz val="12"/>
        <color theme="1"/>
        <rFont val="Calibri"/>
        <family val="2"/>
        <scheme val="minor"/>
      </rPr>
      <t>Grammarly</t>
    </r>
  </si>
  <si>
    <r>
      <rPr>
        <b/>
        <sz val="12"/>
        <color rgb="FF00B0F0"/>
        <rFont val="Calibri"/>
        <family val="2"/>
        <scheme val="minor"/>
      </rPr>
      <t xml:space="preserve">Provided </t>
    </r>
    <r>
      <rPr>
        <b/>
        <sz val="12"/>
        <color theme="1"/>
        <rFont val="Calibri"/>
        <family val="2"/>
        <scheme val="minor"/>
      </rPr>
      <t>Peers</t>
    </r>
  </si>
  <si>
    <r>
      <rPr>
        <b/>
        <sz val="12"/>
        <color rgb="FF00B0F0"/>
        <rFont val="Calibri"/>
        <family val="2"/>
        <scheme val="minor"/>
      </rPr>
      <t xml:space="preserve">Provided </t>
    </r>
    <r>
      <rPr>
        <b/>
        <sz val="12"/>
        <color theme="1"/>
        <rFont val="Calibri"/>
        <family val="2"/>
        <scheme val="minor"/>
      </rPr>
      <t>Teacher</t>
    </r>
  </si>
  <si>
    <t>Task1</t>
  </si>
  <si>
    <t xml:space="preserve">Task 1 </t>
  </si>
  <si>
    <t>Surface L. F.</t>
  </si>
  <si>
    <t>M. Preserving</t>
  </si>
  <si>
    <r>
      <rPr>
        <b/>
        <sz val="12"/>
        <color rgb="FF00B0F0"/>
        <rFont val="Calibri"/>
        <family val="2"/>
        <scheme val="minor"/>
      </rPr>
      <t xml:space="preserve">Provided by </t>
    </r>
    <r>
      <rPr>
        <b/>
        <sz val="12"/>
        <color theme="1"/>
        <rFont val="Calibri"/>
        <family val="2"/>
        <scheme val="minor"/>
      </rPr>
      <t>Grammarly</t>
    </r>
  </si>
  <si>
    <r>
      <rPr>
        <b/>
        <sz val="12"/>
        <color rgb="FF00B0F0"/>
        <rFont val="Calibri"/>
        <family val="2"/>
        <scheme val="minor"/>
      </rPr>
      <t xml:space="preserve">Provided by </t>
    </r>
    <r>
      <rPr>
        <b/>
        <sz val="12"/>
        <color theme="1"/>
        <rFont val="Calibri"/>
        <family val="2"/>
        <scheme val="minor"/>
      </rPr>
      <t>Peers</t>
    </r>
  </si>
  <si>
    <r>
      <rPr>
        <b/>
        <sz val="12"/>
        <color rgb="FF00B0F0"/>
        <rFont val="Calibri"/>
        <family val="2"/>
        <scheme val="minor"/>
      </rPr>
      <t xml:space="preserve">Provided by </t>
    </r>
    <r>
      <rPr>
        <b/>
        <sz val="12"/>
        <color theme="1"/>
        <rFont val="Calibri"/>
        <family val="2"/>
        <scheme val="minor"/>
      </rPr>
      <t>Teacher</t>
    </r>
  </si>
  <si>
    <t>Meaning L. F</t>
  </si>
  <si>
    <r>
      <rPr>
        <b/>
        <sz val="12"/>
        <color rgb="FFFF0000"/>
        <rFont val="Calibri"/>
        <family val="2"/>
        <scheme val="minor"/>
      </rPr>
      <t>Uptake</t>
    </r>
    <r>
      <rPr>
        <b/>
        <sz val="12"/>
        <color theme="1"/>
        <rFont val="Calibri"/>
        <family val="2"/>
        <scheme val="minor"/>
      </rPr>
      <t xml:space="preserve"> By Students</t>
    </r>
  </si>
  <si>
    <r>
      <rPr>
        <b/>
        <sz val="12"/>
        <color rgb="FF00B0F0"/>
        <rFont val="Calibri"/>
        <family val="2"/>
        <scheme val="minor"/>
      </rPr>
      <t xml:space="preserve">Provided By </t>
    </r>
    <r>
      <rPr>
        <b/>
        <sz val="12"/>
        <color rgb="FFFF0000"/>
        <rFont val="Calibri"/>
        <family val="2"/>
        <scheme val="minor"/>
      </rPr>
      <t>Grammarly</t>
    </r>
  </si>
  <si>
    <r>
      <rPr>
        <b/>
        <sz val="12"/>
        <color rgb="FF00B0F0"/>
        <rFont val="Calibri"/>
        <family val="2"/>
        <scheme val="minor"/>
      </rPr>
      <t xml:space="preserve">Provided By </t>
    </r>
    <r>
      <rPr>
        <b/>
        <sz val="12"/>
        <color rgb="FFFF0000"/>
        <rFont val="Calibri"/>
        <family val="2"/>
        <scheme val="minor"/>
      </rPr>
      <t>Peers</t>
    </r>
  </si>
  <si>
    <r>
      <rPr>
        <b/>
        <sz val="12"/>
        <color rgb="FF00B0F0"/>
        <rFont val="Calibri"/>
        <family val="2"/>
        <scheme val="minor"/>
      </rPr>
      <t xml:space="preserve">Provided By </t>
    </r>
    <r>
      <rPr>
        <b/>
        <sz val="12"/>
        <color rgb="FFFF0000"/>
        <rFont val="Calibri"/>
        <family val="2"/>
        <scheme val="minor"/>
      </rPr>
      <t>Teacher</t>
    </r>
  </si>
  <si>
    <t>Surface level</t>
  </si>
  <si>
    <t>Meaning level</t>
  </si>
  <si>
    <t>Discourse level</t>
  </si>
  <si>
    <t>Discourse levels</t>
  </si>
  <si>
    <t>Feedback Categories</t>
  </si>
  <si>
    <t>Meaning-Level</t>
  </si>
  <si>
    <t>Surface-Level</t>
  </si>
  <si>
    <t xml:space="preserve">Three Micro-Level Categroeis </t>
  </si>
  <si>
    <t>Teacher feedback</t>
  </si>
  <si>
    <t>teacher</t>
  </si>
  <si>
    <t>95.00%.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</si>
</sst>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6" x14ac:knownFonts="1">
    <font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6"/>
      <color rgb="FF374151"/>
      <name val="Arial"/>
      <family val="2"/>
    </font>
    <font>
      <sz val="12"/>
      <color rgb="FF374151"/>
      <name val="Arial"/>
      <family val="2"/>
    </font>
    <font>
      <sz val="12"/>
      <color rgb="FF0D0D0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ED8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/>
      <diagonal/>
    </border>
    <border>
      <left/>
      <right style="medium">
        <color rgb="FFFF0000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medium">
        <color rgb="FFFF000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rgb="FFFF0000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medium">
        <color rgb="FFFF0000"/>
      </right>
      <top style="medium">
        <color auto="1"/>
      </top>
      <bottom/>
      <diagonal/>
    </border>
    <border>
      <left style="medium">
        <color rgb="FFFF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/>
      <right style="medium">
        <color rgb="FFFF000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rgb="FFFF0000"/>
      </right>
      <top style="medium">
        <color auto="1"/>
      </top>
      <bottom style="thin">
        <color theme="0" tint="-0.34998626667073579"/>
      </bottom>
      <diagonal/>
    </border>
    <border>
      <left/>
      <right/>
      <top style="medium">
        <color auto="1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0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6" borderId="0" xfId="0" applyFont="1" applyFill="1" applyAlignment="1">
      <alignment horizontal="center" vertical="center"/>
    </xf>
    <xf numFmtId="0" fontId="8" fillId="3" borderId="0" xfId="0" applyFont="1" applyFill="1"/>
    <xf numFmtId="0" fontId="9" fillId="3" borderId="0" xfId="0" applyFont="1" applyFill="1"/>
    <xf numFmtId="0" fontId="7" fillId="3" borderId="0" xfId="0" applyFont="1" applyFill="1"/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2" fontId="14" fillId="11" borderId="14" xfId="0" applyNumberFormat="1" applyFont="1" applyFill="1" applyBorder="1" applyAlignment="1">
      <alignment horizontal="center" vertical="center"/>
    </xf>
    <xf numFmtId="164" fontId="14" fillId="11" borderId="15" xfId="1" applyNumberFormat="1" applyFont="1" applyFill="1" applyBorder="1" applyAlignment="1">
      <alignment horizontal="center" vertical="center"/>
    </xf>
    <xf numFmtId="2" fontId="14" fillId="11" borderId="16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/>
    </xf>
    <xf numFmtId="2" fontId="15" fillId="12" borderId="18" xfId="0" applyNumberFormat="1" applyFont="1" applyFill="1" applyBorder="1" applyAlignment="1">
      <alignment horizontal="center" vertical="center"/>
    </xf>
    <xf numFmtId="9" fontId="15" fillId="12" borderId="6" xfId="1" applyFont="1" applyFill="1" applyBorder="1" applyAlignment="1">
      <alignment horizontal="center" vertical="center"/>
    </xf>
    <xf numFmtId="164" fontId="15" fillId="12" borderId="19" xfId="1" applyNumberFormat="1" applyFont="1" applyFill="1" applyBorder="1" applyAlignment="1">
      <alignment horizontal="center" vertical="center"/>
    </xf>
    <xf numFmtId="0" fontId="15" fillId="12" borderId="20" xfId="0" applyFont="1" applyFill="1" applyBorder="1" applyAlignment="1">
      <alignment horizontal="center" vertical="center"/>
    </xf>
    <xf numFmtId="2" fontId="15" fillId="12" borderId="20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9" fontId="11" fillId="0" borderId="12" xfId="1" applyFont="1" applyBorder="1" applyAlignment="1">
      <alignment horizontal="center" vertical="center"/>
    </xf>
    <xf numFmtId="0" fontId="7" fillId="0" borderId="0" xfId="0" applyFont="1"/>
    <xf numFmtId="0" fontId="0" fillId="0" borderId="22" xfId="0" applyBorder="1"/>
    <xf numFmtId="9" fontId="11" fillId="0" borderId="0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9" fontId="11" fillId="0" borderId="4" xfId="1" applyFont="1" applyBorder="1" applyAlignment="1">
      <alignment horizontal="center" vertical="center"/>
    </xf>
    <xf numFmtId="9" fontId="11" fillId="0" borderId="6" xfId="1" applyFont="1" applyBorder="1" applyAlignment="1">
      <alignment horizontal="center" vertical="center"/>
    </xf>
    <xf numFmtId="9" fontId="11" fillId="0" borderId="21" xfId="1" applyFon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164" fontId="14" fillId="11" borderId="25" xfId="1" applyNumberFormat="1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13" borderId="20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12" borderId="9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/>
    </xf>
    <xf numFmtId="2" fontId="15" fillId="12" borderId="5" xfId="0" applyNumberFormat="1" applyFont="1" applyFill="1" applyBorder="1" applyAlignment="1">
      <alignment horizontal="center" vertical="center"/>
    </xf>
    <xf numFmtId="164" fontId="15" fillId="12" borderId="6" xfId="1" applyNumberFormat="1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9" fontId="7" fillId="0" borderId="21" xfId="0" applyNumberFormat="1" applyFont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 wrapText="1"/>
    </xf>
    <xf numFmtId="0" fontId="17" fillId="3" borderId="0" xfId="0" applyFont="1" applyFill="1"/>
    <xf numFmtId="2" fontId="11" fillId="0" borderId="0" xfId="0" applyNumberFormat="1" applyFont="1" applyAlignment="1">
      <alignment horizontal="center" vertical="center"/>
    </xf>
    <xf numFmtId="9" fontId="7" fillId="0" borderId="12" xfId="1" applyFont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9" fontId="7" fillId="0" borderId="6" xfId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2" fontId="11" fillId="12" borderId="9" xfId="0" applyNumberFormat="1" applyFont="1" applyFill="1" applyBorder="1" applyAlignment="1">
      <alignment horizontal="center" vertical="center"/>
    </xf>
    <xf numFmtId="2" fontId="11" fillId="12" borderId="5" xfId="0" applyNumberFormat="1" applyFont="1" applyFill="1" applyBorder="1" applyAlignment="1">
      <alignment horizontal="center" vertical="center"/>
    </xf>
    <xf numFmtId="0" fontId="0" fillId="0" borderId="4" xfId="0" applyBorder="1"/>
    <xf numFmtId="2" fontId="0" fillId="0" borderId="5" xfId="0" applyNumberFormat="1" applyBorder="1" applyAlignment="1">
      <alignment horizontal="center" vertical="center"/>
    </xf>
    <xf numFmtId="2" fontId="10" fillId="14" borderId="5" xfId="0" applyNumberFormat="1" applyFont="1" applyFill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12" fillId="11" borderId="29" xfId="0" applyNumberFormat="1" applyFont="1" applyFill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/>
    </xf>
    <xf numFmtId="9" fontId="11" fillId="0" borderId="8" xfId="1" applyFont="1" applyBorder="1" applyAlignment="1">
      <alignment horizontal="center" vertical="center"/>
    </xf>
    <xf numFmtId="2" fontId="10" fillId="14" borderId="27" xfId="0" applyNumberFormat="1" applyFont="1" applyFill="1" applyBorder="1" applyAlignment="1">
      <alignment horizontal="center" vertical="center"/>
    </xf>
    <xf numFmtId="0" fontId="12" fillId="11" borderId="32" xfId="0" applyFont="1" applyFill="1" applyBorder="1" applyAlignment="1">
      <alignment horizontal="center" vertical="center"/>
    </xf>
    <xf numFmtId="2" fontId="12" fillId="11" borderId="23" xfId="0" applyNumberFormat="1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164" fontId="15" fillId="12" borderId="4" xfId="1" applyNumberFormat="1" applyFont="1" applyFill="1" applyBorder="1" applyAlignment="1">
      <alignment horizontal="center" vertical="center"/>
    </xf>
    <xf numFmtId="9" fontId="7" fillId="0" borderId="4" xfId="1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9" fontId="7" fillId="0" borderId="5" xfId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2" fontId="12" fillId="11" borderId="5" xfId="0" applyNumberFormat="1" applyFont="1" applyFill="1" applyBorder="1" applyAlignment="1">
      <alignment horizontal="center" vertical="center"/>
    </xf>
    <xf numFmtId="164" fontId="12" fillId="11" borderId="6" xfId="1" applyNumberFormat="1" applyFont="1" applyFill="1" applyBorder="1" applyAlignment="1">
      <alignment horizontal="center" vertical="center"/>
    </xf>
    <xf numFmtId="2" fontId="12" fillId="11" borderId="27" xfId="0" applyNumberFormat="1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2" fontId="16" fillId="11" borderId="9" xfId="0" applyNumberFormat="1" applyFont="1" applyFill="1" applyBorder="1" applyAlignment="1">
      <alignment horizontal="center" vertical="center"/>
    </xf>
    <xf numFmtId="2" fontId="12" fillId="11" borderId="18" xfId="0" applyNumberFormat="1" applyFont="1" applyFill="1" applyBorder="1" applyAlignment="1">
      <alignment horizontal="center" vertical="center"/>
    </xf>
    <xf numFmtId="2" fontId="16" fillId="11" borderId="5" xfId="0" applyNumberFormat="1" applyFont="1" applyFill="1" applyBorder="1" applyAlignment="1">
      <alignment horizontal="center" vertical="center"/>
    </xf>
    <xf numFmtId="9" fontId="12" fillId="11" borderId="6" xfId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164" fontId="18" fillId="0" borderId="15" xfId="1" applyNumberFormat="1" applyFont="1" applyFill="1" applyBorder="1" applyAlignment="1">
      <alignment horizontal="center" vertical="center"/>
    </xf>
    <xf numFmtId="2" fontId="18" fillId="0" borderId="29" xfId="0" applyNumberFormat="1" applyFont="1" applyBorder="1" applyAlignment="1">
      <alignment horizontal="center" vertical="center"/>
    </xf>
    <xf numFmtId="164" fontId="18" fillId="0" borderId="25" xfId="1" applyNumberFormat="1" applyFont="1" applyFill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0" fontId="11" fillId="15" borderId="5" xfId="0" applyFont="1" applyFill="1" applyBorder="1" applyAlignment="1">
      <alignment vertical="center"/>
    </xf>
    <xf numFmtId="0" fontId="11" fillId="15" borderId="6" xfId="0" applyFont="1" applyFill="1" applyBorder="1" applyAlignment="1">
      <alignment vertical="center"/>
    </xf>
    <xf numFmtId="2" fontId="18" fillId="0" borderId="37" xfId="0" applyNumberFormat="1" applyFon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12" fillId="11" borderId="19" xfId="0" applyNumberFormat="1" applyFont="1" applyFill="1" applyBorder="1" applyAlignment="1">
      <alignment horizontal="center" vertical="center"/>
    </xf>
    <xf numFmtId="2" fontId="10" fillId="14" borderId="19" xfId="0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12" fillId="11" borderId="6" xfId="0" applyNumberFormat="1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2" fontId="15" fillId="12" borderId="6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8" fillId="0" borderId="40" xfId="0" applyNumberFormat="1" applyFont="1" applyBorder="1" applyAlignment="1">
      <alignment horizontal="center" vertical="center"/>
    </xf>
    <xf numFmtId="2" fontId="13" fillId="0" borderId="41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 vertical="center"/>
    </xf>
    <xf numFmtId="2" fontId="12" fillId="11" borderId="39" xfId="0" applyNumberFormat="1" applyFont="1" applyFill="1" applyBorder="1" applyAlignment="1">
      <alignment horizontal="center" vertical="center"/>
    </xf>
    <xf numFmtId="2" fontId="15" fillId="12" borderId="43" xfId="0" applyNumberFormat="1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16" fillId="11" borderId="42" xfId="0" applyNumberFormat="1" applyFont="1" applyFill="1" applyBorder="1" applyAlignment="1">
      <alignment horizontal="center" vertical="center"/>
    </xf>
    <xf numFmtId="2" fontId="16" fillId="11" borderId="39" xfId="0" applyNumberFormat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2" fontId="0" fillId="0" borderId="44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10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2" fontId="12" fillId="0" borderId="23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2" fontId="10" fillId="11" borderId="5" xfId="0" applyNumberFormat="1" applyFont="1" applyFill="1" applyBorder="1" applyAlignment="1">
      <alignment horizontal="center" vertical="center"/>
    </xf>
    <xf numFmtId="0" fontId="15" fillId="11" borderId="20" xfId="0" applyFont="1" applyFill="1" applyBorder="1" applyAlignment="1">
      <alignment horizontal="center" vertical="center"/>
    </xf>
    <xf numFmtId="2" fontId="12" fillId="0" borderId="46" xfId="0" applyNumberFormat="1" applyFont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 wrapText="1"/>
    </xf>
    <xf numFmtId="2" fontId="12" fillId="0" borderId="25" xfId="0" applyNumberFormat="1" applyFont="1" applyBorder="1" applyAlignment="1">
      <alignment horizontal="center" vertical="center"/>
    </xf>
    <xf numFmtId="2" fontId="10" fillId="11" borderId="6" xfId="0" applyNumberFormat="1" applyFont="1" applyFill="1" applyBorder="1" applyAlignment="1">
      <alignment horizontal="center" vertical="center"/>
    </xf>
    <xf numFmtId="2" fontId="10" fillId="14" borderId="6" xfId="0" applyNumberFormat="1" applyFont="1" applyFill="1" applyBorder="1" applyAlignment="1">
      <alignment horizontal="center" vertical="center"/>
    </xf>
    <xf numFmtId="164" fontId="15" fillId="12" borderId="5" xfId="1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2" fontId="15" fillId="11" borderId="6" xfId="0" applyNumberFormat="1" applyFont="1" applyFill="1" applyBorder="1" applyAlignment="1">
      <alignment horizontal="center" vertical="center"/>
    </xf>
    <xf numFmtId="2" fontId="14" fillId="0" borderId="47" xfId="0" applyNumberFormat="1" applyFont="1" applyBorder="1" applyAlignment="1">
      <alignment horizontal="center" vertical="center"/>
    </xf>
    <xf numFmtId="2" fontId="15" fillId="11" borderId="39" xfId="0" applyNumberFormat="1" applyFont="1" applyFill="1" applyBorder="1" applyAlignment="1">
      <alignment horizontal="center" vertical="center"/>
    </xf>
    <xf numFmtId="2" fontId="15" fillId="12" borderId="39" xfId="0" applyNumberFormat="1" applyFont="1" applyFill="1" applyBorder="1" applyAlignment="1">
      <alignment horizontal="center" vertical="center"/>
    </xf>
    <xf numFmtId="2" fontId="18" fillId="0" borderId="4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7" fillId="16" borderId="0" xfId="0" applyFont="1" applyFill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2" fontId="14" fillId="0" borderId="49" xfId="0" applyNumberFormat="1" applyFont="1" applyBorder="1" applyAlignment="1">
      <alignment horizontal="center" vertical="center"/>
    </xf>
    <xf numFmtId="2" fontId="18" fillId="0" borderId="50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2" fontId="14" fillId="0" borderId="5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2" fillId="0" borderId="52" xfId="0" applyNumberFormat="1" applyFont="1" applyBorder="1" applyAlignment="1">
      <alignment horizontal="center" vertical="center"/>
    </xf>
    <xf numFmtId="2" fontId="14" fillId="0" borderId="52" xfId="0" applyNumberFormat="1" applyFont="1" applyBorder="1" applyAlignment="1">
      <alignment horizontal="center" vertical="center"/>
    </xf>
    <xf numFmtId="2" fontId="13" fillId="0" borderId="50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2" fontId="15" fillId="0" borderId="48" xfId="0" applyNumberFormat="1" applyFont="1" applyBorder="1" applyAlignment="1">
      <alignment horizontal="center" vertical="center"/>
    </xf>
    <xf numFmtId="2" fontId="15" fillId="0" borderId="22" xfId="0" applyNumberFormat="1" applyFont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1" fillId="11" borderId="13" xfId="0" applyFont="1" applyFill="1" applyBorder="1" applyAlignment="1">
      <alignment horizontal="center" vertical="center"/>
    </xf>
    <xf numFmtId="2" fontId="12" fillId="0" borderId="37" xfId="0" applyNumberFormat="1" applyFont="1" applyBorder="1" applyAlignment="1">
      <alignment horizontal="center" vertical="center"/>
    </xf>
    <xf numFmtId="2" fontId="15" fillId="11" borderId="43" xfId="0" applyNumberFormat="1" applyFont="1" applyFill="1" applyBorder="1" applyAlignment="1">
      <alignment horizontal="center" vertical="center"/>
    </xf>
    <xf numFmtId="2" fontId="14" fillId="0" borderId="40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165" fontId="14" fillId="0" borderId="48" xfId="0" applyNumberFormat="1" applyFont="1" applyBorder="1" applyAlignment="1">
      <alignment horizontal="center" vertical="center"/>
    </xf>
    <xf numFmtId="165" fontId="12" fillId="0" borderId="22" xfId="0" applyNumberFormat="1" applyFont="1" applyBorder="1" applyAlignment="1">
      <alignment horizontal="center" vertical="center"/>
    </xf>
    <xf numFmtId="165" fontId="14" fillId="0" borderId="22" xfId="0" applyNumberFormat="1" applyFont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165" fontId="13" fillId="0" borderId="50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18" fillId="0" borderId="48" xfId="0" applyNumberFormat="1" applyFon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18" fillId="0" borderId="2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0" fillId="0" borderId="0" xfId="0" applyFont="1"/>
    <xf numFmtId="1" fontId="12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2" fontId="18" fillId="0" borderId="48" xfId="0" applyNumberFormat="1" applyFont="1" applyBorder="1" applyAlignment="1">
      <alignment horizontal="center" vertical="center"/>
    </xf>
    <xf numFmtId="2" fontId="18" fillId="0" borderId="22" xfId="0" applyNumberFormat="1" applyFont="1" applyBorder="1" applyAlignment="1">
      <alignment horizontal="center" vertical="center"/>
    </xf>
    <xf numFmtId="0" fontId="22" fillId="0" borderId="0" xfId="0" applyFont="1"/>
    <xf numFmtId="2" fontId="0" fillId="0" borderId="0" xfId="0" applyNumberFormat="1"/>
    <xf numFmtId="2" fontId="10" fillId="17" borderId="22" xfId="0" applyNumberFormat="1" applyFont="1" applyFill="1" applyBorder="1" applyAlignment="1">
      <alignment horizontal="center" vertical="center"/>
    </xf>
    <xf numFmtId="2" fontId="0" fillId="17" borderId="9" xfId="0" applyNumberFormat="1" applyFill="1" applyBorder="1" applyAlignment="1">
      <alignment horizontal="center" vertical="center"/>
    </xf>
    <xf numFmtId="2" fontId="0" fillId="17" borderId="0" xfId="0" applyNumberFormat="1" applyFill="1" applyAlignment="1">
      <alignment horizontal="center" vertical="center"/>
    </xf>
    <xf numFmtId="165" fontId="0" fillId="17" borderId="0" xfId="0" applyNumberFormat="1" applyFill="1" applyAlignment="1">
      <alignment horizontal="center" vertical="center"/>
    </xf>
    <xf numFmtId="2" fontId="0" fillId="17" borderId="22" xfId="0" applyNumberFormat="1" applyFill="1" applyBorder="1" applyAlignment="1">
      <alignment horizontal="center" vertical="center"/>
    </xf>
    <xf numFmtId="2" fontId="0" fillId="17" borderId="24" xfId="0" applyNumberFormat="1" applyFill="1" applyBorder="1" applyAlignment="1">
      <alignment horizontal="center" vertical="center"/>
    </xf>
    <xf numFmtId="2" fontId="0" fillId="17" borderId="21" xfId="0" applyNumberFormat="1" applyFill="1" applyBorder="1" applyAlignment="1">
      <alignment horizontal="center" vertical="center"/>
    </xf>
    <xf numFmtId="2" fontId="10" fillId="17" borderId="24" xfId="0" applyNumberFormat="1" applyFont="1" applyFill="1" applyBorder="1" applyAlignment="1">
      <alignment horizontal="center" vertical="center"/>
    </xf>
    <xf numFmtId="165" fontId="0" fillId="17" borderId="24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18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53" xfId="0" applyBorder="1" applyAlignment="1">
      <alignment horizontal="center"/>
    </xf>
    <xf numFmtId="2" fontId="0" fillId="0" borderId="1" xfId="0" applyNumberFormat="1" applyBorder="1"/>
    <xf numFmtId="9" fontId="0" fillId="0" borderId="1" xfId="0" applyNumberFormat="1" applyBorder="1" applyAlignment="1">
      <alignment horizontal="center"/>
    </xf>
    <xf numFmtId="10" fontId="24" fillId="0" borderId="0" xfId="0" applyNumberFormat="1" applyFont="1"/>
    <xf numFmtId="0" fontId="23" fillId="0" borderId="0" xfId="0" applyFont="1"/>
    <xf numFmtId="9" fontId="23" fillId="0" borderId="0" xfId="0" applyNumberFormat="1" applyFont="1"/>
    <xf numFmtId="165" fontId="0" fillId="0" borderId="0" xfId="0" applyNumberFormat="1"/>
    <xf numFmtId="9" fontId="0" fillId="0" borderId="12" xfId="1" applyNumberFormat="1" applyFont="1" applyBorder="1" applyAlignment="1">
      <alignment horizontal="center" vertical="center"/>
    </xf>
    <xf numFmtId="9" fontId="15" fillId="12" borderId="6" xfId="1" applyNumberFormat="1" applyFont="1" applyFill="1" applyBorder="1" applyAlignment="1">
      <alignment horizontal="center" vertical="center"/>
    </xf>
    <xf numFmtId="9" fontId="15" fillId="12" borderId="19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15" borderId="4" xfId="0" applyFont="1" applyFill="1" applyBorder="1" applyAlignment="1">
      <alignment horizontal="center" vertical="center"/>
    </xf>
    <xf numFmtId="0" fontId="11" fillId="15" borderId="39" xfId="0" applyFont="1" applyFill="1" applyBorder="1" applyAlignment="1">
      <alignment horizontal="center" vertical="center"/>
    </xf>
    <xf numFmtId="0" fontId="11" fillId="8" borderId="39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1" fillId="15" borderId="45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CCFFFF"/>
      <color rgb="FFFF33CC"/>
      <color rgb="FF00FFFF"/>
      <color rgb="FFCCFED8"/>
      <color rgb="FF00FF00"/>
      <color rgb="FFFFCC00"/>
      <color rgb="FFE6AF00"/>
      <color rgb="FFCC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Feedback</a:t>
            </a:r>
            <a:r>
              <a:rPr lang="en-GB" baseline="0"/>
              <a:t> Points Provided By Grammarly in Each Task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Sheet2!$F$7:$F$8</c:f>
              <c:strCache>
                <c:ptCount val="2"/>
                <c:pt idx="0">
                  <c:v>Grammarly</c:v>
                </c:pt>
                <c:pt idx="1">
                  <c:v>Task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multiLvlStrRef>
              <c:f>Sheet2!$C$9:$E$16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Sheet2!$F$9:$F$16</c:f>
              <c:numCache>
                <c:formatCode>0%</c:formatCode>
                <c:ptCount val="8"/>
                <c:pt idx="0">
                  <c:v>0.11</c:v>
                </c:pt>
                <c:pt idx="1">
                  <c:v>0.11</c:v>
                </c:pt>
                <c:pt idx="2">
                  <c:v>0</c:v>
                </c:pt>
                <c:pt idx="3">
                  <c:v>0.27</c:v>
                </c:pt>
                <c:pt idx="4">
                  <c:v>0.47</c:v>
                </c:pt>
                <c:pt idx="5" formatCode="0.00%">
                  <c:v>1.4999999999999999E-2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1-B745-9D3A-FE27A8FC4579}"/>
            </c:ext>
          </c:extLst>
        </c:ser>
        <c:ser>
          <c:idx val="1"/>
          <c:order val="1"/>
          <c:tx>
            <c:strRef>
              <c:f>Sheet2!$G$7:$G$8</c:f>
              <c:strCache>
                <c:ptCount val="2"/>
                <c:pt idx="0">
                  <c:v>Grammarly</c:v>
                </c:pt>
                <c:pt idx="1">
                  <c:v>Task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multiLvlStrRef>
              <c:f>Sheet2!$C$9:$E$16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Sheet2!$G$9:$G$16</c:f>
              <c:numCache>
                <c:formatCode>0%</c:formatCode>
                <c:ptCount val="8"/>
                <c:pt idx="0">
                  <c:v>0.13</c:v>
                </c:pt>
                <c:pt idx="1">
                  <c:v>0.09</c:v>
                </c:pt>
                <c:pt idx="2" formatCode="0.00%">
                  <c:v>8.0000000000000002E-3</c:v>
                </c:pt>
                <c:pt idx="3">
                  <c:v>0.31</c:v>
                </c:pt>
                <c:pt idx="4">
                  <c:v>0.44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1-B745-9D3A-FE27A8FC4579}"/>
            </c:ext>
          </c:extLst>
        </c:ser>
        <c:ser>
          <c:idx val="2"/>
          <c:order val="2"/>
          <c:tx>
            <c:strRef>
              <c:f>Sheet2!$H$7:$H$8</c:f>
              <c:strCache>
                <c:ptCount val="2"/>
                <c:pt idx="0">
                  <c:v>Grammarly</c:v>
                </c:pt>
                <c:pt idx="1">
                  <c:v>Task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multiLvlStrRef>
              <c:f>Sheet2!$C$9:$E$16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Sheet2!$H$9:$H$16</c:f>
              <c:numCache>
                <c:formatCode>0%</c:formatCode>
                <c:ptCount val="8"/>
                <c:pt idx="0">
                  <c:v>0.2</c:v>
                </c:pt>
                <c:pt idx="1">
                  <c:v>0.17</c:v>
                </c:pt>
                <c:pt idx="2">
                  <c:v>0.03</c:v>
                </c:pt>
                <c:pt idx="3">
                  <c:v>0.15</c:v>
                </c:pt>
                <c:pt idx="4">
                  <c:v>0.45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1-B745-9D3A-FE27A8FC4579}"/>
            </c:ext>
          </c:extLst>
        </c:ser>
        <c:ser>
          <c:idx val="3"/>
          <c:order val="3"/>
          <c:tx>
            <c:strRef>
              <c:f>Sheet2!$I$7:$I$8</c:f>
              <c:strCache>
                <c:ptCount val="2"/>
                <c:pt idx="0">
                  <c:v>Grammarly</c:v>
                </c:pt>
                <c:pt idx="1">
                  <c:v>Task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multiLvlStrRef>
              <c:f>Sheet2!$C$9:$E$16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Sheet2!$I$9:$I$16</c:f>
              <c:numCache>
                <c:formatCode>0%</c:formatCode>
                <c:ptCount val="8"/>
                <c:pt idx="0">
                  <c:v>0.17</c:v>
                </c:pt>
                <c:pt idx="1">
                  <c:v>0.12</c:v>
                </c:pt>
                <c:pt idx="2">
                  <c:v>0.01</c:v>
                </c:pt>
                <c:pt idx="3">
                  <c:v>0.17</c:v>
                </c:pt>
                <c:pt idx="4">
                  <c:v>0.52</c:v>
                </c:pt>
                <c:pt idx="5" formatCode="0.00%">
                  <c:v>3.0000000000000001E-3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D1-B745-9D3A-FE27A8FC4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625221168"/>
        <c:axId val="1681626736"/>
      </c:barChart>
      <c:catAx>
        <c:axId val="162522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626736"/>
        <c:crosses val="autoZero"/>
        <c:auto val="1"/>
        <c:lblAlgn val="ctr"/>
        <c:lblOffset val="100"/>
        <c:noMultiLvlLbl val="0"/>
      </c:catAx>
      <c:valAx>
        <c:axId val="16816267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522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'Sources-Graph-6'!$C$34</c:f>
              <c:strCache>
                <c:ptCount val="1"/>
                <c:pt idx="0">
                  <c:v>Surface level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0C-5F4E-86CB-A8BA8D13B7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0C-5F4E-86CB-A8BA8D13B7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0C-5F4E-86CB-A8BA8D13B7B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'Sources-Graph-6'!$D$33:$F$33</c:f>
              <c:strCache>
                <c:ptCount val="3"/>
                <c:pt idx="0">
                  <c:v>Grammarly</c:v>
                </c:pt>
                <c:pt idx="1">
                  <c:v>Peer</c:v>
                </c:pt>
                <c:pt idx="2">
                  <c:v>Teacher</c:v>
                </c:pt>
              </c:strCache>
            </c:strRef>
          </c:cat>
          <c:val>
            <c:numRef>
              <c:f>'Sources-Graph-6'!$D$34:$F$34</c:f>
              <c:numCache>
                <c:formatCode>0.00%</c:formatCode>
                <c:ptCount val="3"/>
                <c:pt idx="0">
                  <c:v>0.87839999999999996</c:v>
                </c:pt>
                <c:pt idx="1">
                  <c:v>3.3700000000000001E-2</c:v>
                </c:pt>
                <c:pt idx="2">
                  <c:v>8.77E-2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0-984F-B6AA-E08C72501C7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'Sources-Graph-6'!$C$36</c:f>
              <c:strCache>
                <c:ptCount val="1"/>
                <c:pt idx="0">
                  <c:v>Meaning level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404-1544-8D6C-2EFD4D5375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404-1544-8D6C-2EFD4D5375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404-1544-8D6C-2EFD4D53755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'Sources-Graph-6'!$D$35:$F$35</c:f>
              <c:strCache>
                <c:ptCount val="3"/>
                <c:pt idx="0">
                  <c:v>Grammarly</c:v>
                </c:pt>
                <c:pt idx="1">
                  <c:v>Peer</c:v>
                </c:pt>
                <c:pt idx="2">
                  <c:v>Teacher</c:v>
                </c:pt>
              </c:strCache>
            </c:strRef>
          </c:cat>
          <c:val>
            <c:numRef>
              <c:f>'Sources-Graph-6'!$D$36:$F$36</c:f>
              <c:numCache>
                <c:formatCode>0.00%</c:formatCode>
                <c:ptCount val="3"/>
                <c:pt idx="0">
                  <c:v>0.1014</c:v>
                </c:pt>
                <c:pt idx="1">
                  <c:v>0.2535</c:v>
                </c:pt>
                <c:pt idx="2">
                  <c:v>0.64380000000000004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E-C243-8F81-78C2C8DCB1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Feedback</a:t>
            </a:r>
            <a:r>
              <a:rPr lang="en-GB" baseline="0"/>
              <a:t> points provided by peers in each task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Sheet2!$F$41:$F$42</c:f>
              <c:strCache>
                <c:ptCount val="2"/>
                <c:pt idx="0">
                  <c:v>Peer</c:v>
                </c:pt>
                <c:pt idx="1">
                  <c:v>Task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multiLvlStrRef>
              <c:f>Sheet2!$C$43:$E$50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Sheet2!$F$43:$F$50</c:f>
              <c:numCache>
                <c:formatCode>0%</c:formatCode>
                <c:ptCount val="8"/>
                <c:pt idx="0">
                  <c:v>0.24</c:v>
                </c:pt>
                <c:pt idx="1">
                  <c:v>0.04</c:v>
                </c:pt>
                <c:pt idx="2">
                  <c:v>0.04</c:v>
                </c:pt>
                <c:pt idx="3">
                  <c:v>0.16</c:v>
                </c:pt>
                <c:pt idx="4">
                  <c:v>0.28000000000000003</c:v>
                </c:pt>
                <c:pt idx="5" formatCode="0.00%">
                  <c:v>0.04</c:v>
                </c:pt>
                <c:pt idx="6">
                  <c:v>0.04</c:v>
                </c:pt>
                <c:pt idx="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1-554C-AAB4-DF8D73D24B20}"/>
            </c:ext>
          </c:extLst>
        </c:ser>
        <c:ser>
          <c:idx val="1"/>
          <c:order val="1"/>
          <c:tx>
            <c:strRef>
              <c:f>Sheet2!$G$41:$G$42</c:f>
              <c:strCache>
                <c:ptCount val="2"/>
                <c:pt idx="0">
                  <c:v>Peer</c:v>
                </c:pt>
                <c:pt idx="1">
                  <c:v>Task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multiLvlStrRef>
              <c:f>Sheet2!$C$43:$E$50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Sheet2!$G$43:$G$50</c:f>
              <c:numCache>
                <c:formatCode>0%</c:formatCode>
                <c:ptCount val="8"/>
                <c:pt idx="0">
                  <c:v>0.15</c:v>
                </c:pt>
                <c:pt idx="1">
                  <c:v>0.31</c:v>
                </c:pt>
                <c:pt idx="2" formatCode="0.00%">
                  <c:v>7.0000000000000007E-2</c:v>
                </c:pt>
                <c:pt idx="3">
                  <c:v>0.23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1-554C-AAB4-DF8D73D24B20}"/>
            </c:ext>
          </c:extLst>
        </c:ser>
        <c:ser>
          <c:idx val="2"/>
          <c:order val="2"/>
          <c:tx>
            <c:strRef>
              <c:f>Sheet2!$H$41:$H$42</c:f>
              <c:strCache>
                <c:ptCount val="2"/>
                <c:pt idx="0">
                  <c:v>Peer</c:v>
                </c:pt>
                <c:pt idx="1">
                  <c:v>Task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multiLvlStrRef>
              <c:f>Sheet2!$C$43:$E$50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Sheet2!$H$43:$H$50</c:f>
              <c:numCache>
                <c:formatCode>0%</c:formatCode>
                <c:ptCount val="8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1-554C-AAB4-DF8D73D24B20}"/>
            </c:ext>
          </c:extLst>
        </c:ser>
        <c:ser>
          <c:idx val="3"/>
          <c:order val="3"/>
          <c:tx>
            <c:strRef>
              <c:f>Sheet2!$I$41:$I$42</c:f>
              <c:strCache>
                <c:ptCount val="2"/>
                <c:pt idx="0">
                  <c:v>Peer</c:v>
                </c:pt>
                <c:pt idx="1">
                  <c:v>Task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multiLvlStrRef>
              <c:f>Sheet2!$C$43:$E$50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Sheet2!$I$43:$I$50</c:f>
              <c:numCache>
                <c:formatCode>0%</c:formatCode>
                <c:ptCount val="8"/>
                <c:pt idx="0">
                  <c:v>0.15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0.39</c:v>
                </c:pt>
                <c:pt idx="5" formatCode="0.00%">
                  <c:v>0.08</c:v>
                </c:pt>
                <c:pt idx="6">
                  <c:v>0</c:v>
                </c:pt>
                <c:pt idx="7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91-554C-AAB4-DF8D73D24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827107600"/>
        <c:axId val="1827106784"/>
      </c:barChart>
      <c:catAx>
        <c:axId val="182710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106784"/>
        <c:crosses val="autoZero"/>
        <c:auto val="1"/>
        <c:lblAlgn val="ctr"/>
        <c:lblOffset val="100"/>
        <c:noMultiLvlLbl val="0"/>
      </c:catAx>
      <c:valAx>
        <c:axId val="18271067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10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Sheet2!$F$74:$F$75</c:f>
              <c:strCache>
                <c:ptCount val="2"/>
                <c:pt idx="0">
                  <c:v>Teacher feedback</c:v>
                </c:pt>
                <c:pt idx="1">
                  <c:v>Task 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multiLvlStrRef>
              <c:f>Sheet2!$C$76:$E$83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Sheet2!$F$76:$F$83</c:f>
              <c:numCache>
                <c:formatCode>0%</c:formatCode>
                <c:ptCount val="8"/>
                <c:pt idx="0">
                  <c:v>0.1</c:v>
                </c:pt>
                <c:pt idx="1">
                  <c:v>7.0000000000000007E-2</c:v>
                </c:pt>
                <c:pt idx="2">
                  <c:v>0.02</c:v>
                </c:pt>
                <c:pt idx="3">
                  <c:v>0.12</c:v>
                </c:pt>
                <c:pt idx="4">
                  <c:v>0.46</c:v>
                </c:pt>
                <c:pt idx="5" formatCode="0.00%">
                  <c:v>0.12</c:v>
                </c:pt>
                <c:pt idx="6">
                  <c:v>0.04</c:v>
                </c:pt>
                <c:pt idx="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D-EE46-A87B-5988A6C7E891}"/>
            </c:ext>
          </c:extLst>
        </c:ser>
        <c:ser>
          <c:idx val="1"/>
          <c:order val="1"/>
          <c:tx>
            <c:strRef>
              <c:f>Sheet2!$G$74:$G$75</c:f>
              <c:strCache>
                <c:ptCount val="2"/>
                <c:pt idx="0">
                  <c:v>Teacher feedback</c:v>
                </c:pt>
                <c:pt idx="1">
                  <c:v>Task 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multiLvlStrRef>
              <c:f>Sheet2!$C$76:$E$83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Sheet2!$G$76:$G$83</c:f>
              <c:numCache>
                <c:formatCode>0%</c:formatCode>
                <c:ptCount val="8"/>
                <c:pt idx="0">
                  <c:v>0.22</c:v>
                </c:pt>
                <c:pt idx="1">
                  <c:v>0.24</c:v>
                </c:pt>
                <c:pt idx="2" formatCode="0.00%">
                  <c:v>0</c:v>
                </c:pt>
                <c:pt idx="3">
                  <c:v>0.33</c:v>
                </c:pt>
                <c:pt idx="4">
                  <c:v>0.16</c:v>
                </c:pt>
                <c:pt idx="5">
                  <c:v>0.02</c:v>
                </c:pt>
                <c:pt idx="6">
                  <c:v>0.02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D-EE46-A87B-5988A6C7E891}"/>
            </c:ext>
          </c:extLst>
        </c:ser>
        <c:ser>
          <c:idx val="2"/>
          <c:order val="2"/>
          <c:tx>
            <c:strRef>
              <c:f>Sheet2!$H$74:$H$75</c:f>
              <c:strCache>
                <c:ptCount val="2"/>
                <c:pt idx="0">
                  <c:v>Teacher feedback</c:v>
                </c:pt>
                <c:pt idx="1">
                  <c:v>Task 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multiLvlStrRef>
              <c:f>Sheet2!$C$76:$E$83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Sheet2!$H$76:$H$83</c:f>
              <c:numCache>
                <c:formatCode>0%</c:formatCode>
                <c:ptCount val="8"/>
                <c:pt idx="0">
                  <c:v>0.13</c:v>
                </c:pt>
                <c:pt idx="1">
                  <c:v>0.13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0.13</c:v>
                </c:pt>
                <c:pt idx="7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5D-EE46-A87B-5988A6C7E891}"/>
            </c:ext>
          </c:extLst>
        </c:ser>
        <c:ser>
          <c:idx val="3"/>
          <c:order val="3"/>
          <c:tx>
            <c:strRef>
              <c:f>Sheet2!$I$74:$I$75</c:f>
              <c:strCache>
                <c:ptCount val="2"/>
                <c:pt idx="0">
                  <c:v>Teacher feedback</c:v>
                </c:pt>
                <c:pt idx="1">
                  <c:v>Task 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multiLvlStrRef>
              <c:f>Sheet2!$C$76:$E$83</c:f>
              <c:multiLvlStrCache>
                <c:ptCount val="8"/>
                <c:lvl>
                  <c:pt idx="0">
                    <c:v>Lexical</c:v>
                  </c:pt>
                  <c:pt idx="1">
                    <c:v>Sentence</c:v>
                  </c:pt>
                  <c:pt idx="2">
                    <c:v>Paragraph</c:v>
                  </c:pt>
                  <c:pt idx="5">
                    <c:v>Lexical</c:v>
                  </c:pt>
                  <c:pt idx="6">
                    <c:v>Sentence</c:v>
                  </c:pt>
                  <c:pt idx="7">
                    <c:v>Paragraph</c:v>
                  </c:pt>
                </c:lvl>
                <c:lvl>
                  <c:pt idx="0">
                    <c:v>Meaning Preserving</c:v>
                  </c:pt>
                  <c:pt idx="3">
                    <c:v>Grammar</c:v>
                  </c:pt>
                  <c:pt idx="4">
                    <c:v>Mechanics</c:v>
                  </c:pt>
                  <c:pt idx="5">
                    <c:v>Meaning Related</c:v>
                  </c:pt>
                </c:lvl>
                <c:lvl>
                  <c:pt idx="0">
                    <c:v>Surface-Level</c:v>
                  </c:pt>
                  <c:pt idx="5">
                    <c:v>Meaning-Level</c:v>
                  </c:pt>
                </c:lvl>
              </c:multiLvlStrCache>
            </c:multiLvlStrRef>
          </c:cat>
          <c:val>
            <c:numRef>
              <c:f>Sheet2!$I$76:$I$83</c:f>
              <c:numCache>
                <c:formatCode>0%</c:formatCode>
                <c:ptCount val="8"/>
                <c:pt idx="0">
                  <c:v>0</c:v>
                </c:pt>
                <c:pt idx="1">
                  <c:v>0.19</c:v>
                </c:pt>
                <c:pt idx="2">
                  <c:v>0.13</c:v>
                </c:pt>
                <c:pt idx="3">
                  <c:v>0.06</c:v>
                </c:pt>
                <c:pt idx="4">
                  <c:v>0.13</c:v>
                </c:pt>
                <c:pt idx="5">
                  <c:v>0.06</c:v>
                </c:pt>
                <c:pt idx="6">
                  <c:v>0.06</c:v>
                </c:pt>
                <c:pt idx="7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5D-EE46-A87B-5988A6C7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681655648"/>
        <c:axId val="1827168016"/>
      </c:barChart>
      <c:catAx>
        <c:axId val="16816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168016"/>
        <c:crosses val="autoZero"/>
        <c:auto val="1"/>
        <c:lblAlgn val="ctr"/>
        <c:lblOffset val="100"/>
        <c:noMultiLvlLbl val="0"/>
      </c:catAx>
      <c:valAx>
        <c:axId val="18271680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65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3134221462227"/>
          <c:y val="2.2011110700288397E-2"/>
          <c:w val="0.73373155707554605"/>
          <c:h val="0.16462519873548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Figure 1: Surface &amp; Meaning Level Feedback Quantity Provided By Grammarly App and Uptake by students, Per 100 Word</a:t>
            </a:r>
            <a:endParaRPr lang="en-US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0918010248718E-2"/>
          <c:y val="0.25085438538932631"/>
          <c:w val="0.90889716910386198"/>
          <c:h val="0.42628636264216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Tasks-Graphs-5'!$G$37</c:f>
              <c:strCache>
                <c:ptCount val="1"/>
                <c:pt idx="0">
                  <c:v>Uptake Grammarly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6A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A9-A748-AA41-E12D73CA39B3}"/>
              </c:ext>
            </c:extLst>
          </c:dPt>
          <c:dPt>
            <c:idx val="1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A9-A748-AA41-E12D73CA39B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A9-A748-AA41-E12D73CA39B3}"/>
              </c:ext>
            </c:extLst>
          </c:dPt>
          <c:dPt>
            <c:idx val="3"/>
            <c:invertIfNegative val="0"/>
            <c:bubble3D val="0"/>
            <c:spPr>
              <a:solidFill>
                <a:srgbClr val="FF33CC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A9-A748-AA41-E12D73CA39B3}"/>
              </c:ext>
            </c:extLst>
          </c:dPt>
          <c:dPt>
            <c:idx val="4"/>
            <c:invertIfNegative val="0"/>
            <c:bubble3D val="0"/>
            <c:spPr>
              <a:solidFill>
                <a:srgbClr val="E6A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A9-A748-AA41-E12D73CA39B3}"/>
              </c:ext>
            </c:extLst>
          </c:dPt>
          <c:dPt>
            <c:idx val="5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A9-A748-AA41-E12D73CA39B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A9-A748-AA41-E12D73CA39B3}"/>
              </c:ext>
            </c:extLst>
          </c:dPt>
          <c:dPt>
            <c:idx val="8"/>
            <c:invertIfNegative val="0"/>
            <c:bubble3D val="0"/>
            <c:spPr>
              <a:solidFill>
                <a:srgbClr val="E6A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A9-A748-AA41-E12D73CA39B3}"/>
              </c:ext>
            </c:extLst>
          </c:dPt>
          <c:dPt>
            <c:idx val="9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1A9-A748-AA41-E12D73CA39B3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1A9-A748-AA41-E12D73CA39B3}"/>
              </c:ext>
            </c:extLst>
          </c:dPt>
          <c:dPt>
            <c:idx val="12"/>
            <c:invertIfNegative val="0"/>
            <c:bubble3D val="0"/>
            <c:spPr>
              <a:solidFill>
                <a:srgbClr val="E6A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1A9-A748-AA41-E12D73CA39B3}"/>
              </c:ext>
            </c:extLst>
          </c:dPt>
          <c:dPt>
            <c:idx val="13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1A9-A748-AA41-E12D73CA39B3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1A9-A748-AA41-E12D73CA39B3}"/>
              </c:ext>
            </c:extLst>
          </c:dPt>
          <c:dPt>
            <c:idx val="15"/>
            <c:invertIfNegative val="0"/>
            <c:bubble3D val="0"/>
            <c:spPr>
              <a:solidFill>
                <a:srgbClr val="FF33CC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1A9-A748-AA41-E12D73CA39B3}"/>
              </c:ext>
            </c:extLst>
          </c:dPt>
          <c:dLbls>
            <c:dLbl>
              <c:idx val="0"/>
              <c:layout>
                <c:manualLayout>
                  <c:x val="-5.9523809523809616E-3"/>
                  <c:y val="-6.3656672040099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9-A748-AA41-E12D73CA39B3}"/>
                </c:ext>
              </c:extLst>
            </c:dLbl>
            <c:dLbl>
              <c:idx val="1"/>
              <c:layout>
                <c:manualLayout>
                  <c:x val="-7.9365079365079361E-3"/>
                  <c:y val="6.94444444444438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9-A748-AA41-E12D73CA39B3}"/>
                </c:ext>
              </c:extLst>
            </c:dLbl>
            <c:dLbl>
              <c:idx val="2"/>
              <c:layout>
                <c:manualLayout>
                  <c:x val="-1.587301587301587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9-A748-AA41-E12D73CA39B3}"/>
                </c:ext>
              </c:extLst>
            </c:dLbl>
            <c:dLbl>
              <c:idx val="3"/>
              <c:layout>
                <c:manualLayout>
                  <c:x val="-3.8143669541307701E-3"/>
                  <c:y val="-2.25694444444444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33C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857142857142858E-2"/>
                      <c:h val="5.84027777777777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1A9-A748-AA41-E12D73CA39B3}"/>
                </c:ext>
              </c:extLst>
            </c:dLbl>
            <c:dLbl>
              <c:idx val="5"/>
              <c:layout>
                <c:manualLayout>
                  <c:x val="-3.968253968253968E-3"/>
                  <c:y val="-6.3656672040099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A9-A748-AA41-E12D73CA39B3}"/>
                </c:ext>
              </c:extLst>
            </c:dLbl>
            <c:dLbl>
              <c:idx val="6"/>
              <c:layout>
                <c:manualLayout>
                  <c:x val="-5.952380952380952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A9-A748-AA41-E12D73CA39B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33C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11A9-A748-AA41-E12D73CA39B3}"/>
                </c:ext>
              </c:extLst>
            </c:dLbl>
            <c:dLbl>
              <c:idx val="8"/>
              <c:layout>
                <c:manualLayout>
                  <c:x val="-5.952380952380952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A9-A748-AA41-E12D73CA39B3}"/>
                </c:ext>
              </c:extLst>
            </c:dLbl>
            <c:dLbl>
              <c:idx val="9"/>
              <c:layout>
                <c:manualLayout>
                  <c:x val="-5.952380952380952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A9-A748-AA41-E12D73CA39B3}"/>
                </c:ext>
              </c:extLst>
            </c:dLbl>
            <c:dLbl>
              <c:idx val="10"/>
              <c:layout>
                <c:manualLayout>
                  <c:x val="-7.93650793650786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A9-A748-AA41-E12D73CA39B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33C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11A9-A748-AA41-E12D73CA39B3}"/>
                </c:ext>
              </c:extLst>
            </c:dLbl>
            <c:dLbl>
              <c:idx val="12"/>
              <c:layout>
                <c:manualLayout>
                  <c:x val="-5.9523809523810978E-3"/>
                  <c:y val="-6.3656672040099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1A9-A748-AA41-E12D73CA39B3}"/>
                </c:ext>
              </c:extLst>
            </c:dLbl>
            <c:dLbl>
              <c:idx val="13"/>
              <c:layout>
                <c:manualLayout>
                  <c:x val="-3.968253968253968E-3"/>
                  <c:y val="-6.3656672040099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1A9-A748-AA41-E12D73CA39B3}"/>
                </c:ext>
              </c:extLst>
            </c:dLbl>
            <c:dLbl>
              <c:idx val="14"/>
              <c:layout>
                <c:manualLayout>
                  <c:x val="-1.1904761904761904E-2"/>
                  <c:y val="1.38888888888888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1A9-A748-AA41-E12D73CA39B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33C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1A9-A748-AA41-E12D73CA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'All Tasks-Graphs-5'!$E$38:$F$53</c:f>
              <c:multiLvlStrCache>
                <c:ptCount val="16"/>
                <c:lvl>
                  <c:pt idx="0">
                    <c:v>M. Preserving</c:v>
                  </c:pt>
                  <c:pt idx="1">
                    <c:v>Grammar</c:v>
                  </c:pt>
                  <c:pt idx="2">
                    <c:v>Mechanics</c:v>
                  </c:pt>
                  <c:pt idx="3">
                    <c:v>M. Related</c:v>
                  </c:pt>
                  <c:pt idx="4">
                    <c:v>M. Preserving</c:v>
                  </c:pt>
                  <c:pt idx="5">
                    <c:v>Grammar</c:v>
                  </c:pt>
                  <c:pt idx="6">
                    <c:v>Mechanics</c:v>
                  </c:pt>
                  <c:pt idx="7">
                    <c:v>M. Related</c:v>
                  </c:pt>
                  <c:pt idx="8">
                    <c:v>M. Preserving</c:v>
                  </c:pt>
                  <c:pt idx="9">
                    <c:v>Grammar</c:v>
                  </c:pt>
                  <c:pt idx="10">
                    <c:v>Mechanics</c:v>
                  </c:pt>
                  <c:pt idx="11">
                    <c:v>M. Related</c:v>
                  </c:pt>
                  <c:pt idx="12">
                    <c:v>M. Preserving</c:v>
                  </c:pt>
                  <c:pt idx="13">
                    <c:v>Grammar</c:v>
                  </c:pt>
                  <c:pt idx="14">
                    <c:v>Mechanics</c:v>
                  </c:pt>
                  <c:pt idx="15">
                    <c:v>M. Related</c:v>
                  </c:pt>
                </c:lvl>
                <c:lvl>
                  <c:pt idx="0">
                    <c:v>Task 1</c:v>
                  </c:pt>
                  <c:pt idx="4">
                    <c:v>Task 2</c:v>
                  </c:pt>
                  <c:pt idx="8">
                    <c:v>Task 3</c:v>
                  </c:pt>
                  <c:pt idx="12">
                    <c:v>Task 4</c:v>
                  </c:pt>
                </c:lvl>
              </c:multiLvlStrCache>
            </c:multiLvlStrRef>
          </c:cat>
          <c:val>
            <c:numRef>
              <c:f>'All Tasks-Graphs-5'!$G$38:$G$53</c:f>
              <c:numCache>
                <c:formatCode>0</c:formatCode>
                <c:ptCount val="16"/>
                <c:pt idx="0">
                  <c:v>4.7692307692307692</c:v>
                </c:pt>
                <c:pt idx="1">
                  <c:v>10.461538461538462</c:v>
                </c:pt>
                <c:pt idx="2">
                  <c:v>18.923076923076923</c:v>
                </c:pt>
                <c:pt idx="3" formatCode="0.0">
                  <c:v>0.15384615384615</c:v>
                </c:pt>
                <c:pt idx="4">
                  <c:v>2.6153846153846154</c:v>
                </c:pt>
                <c:pt idx="5">
                  <c:v>8</c:v>
                </c:pt>
                <c:pt idx="6">
                  <c:v>11.692307692307692</c:v>
                </c:pt>
                <c:pt idx="7">
                  <c:v>0</c:v>
                </c:pt>
                <c:pt idx="8">
                  <c:v>3.5384615384615383</c:v>
                </c:pt>
                <c:pt idx="9">
                  <c:v>5</c:v>
                </c:pt>
                <c:pt idx="10">
                  <c:v>13.692307692307693</c:v>
                </c:pt>
                <c:pt idx="11">
                  <c:v>0</c:v>
                </c:pt>
                <c:pt idx="12">
                  <c:v>2.3076923076923079</c:v>
                </c:pt>
                <c:pt idx="13">
                  <c:v>4.7692307692307692</c:v>
                </c:pt>
                <c:pt idx="14">
                  <c:v>15.076923076923077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1A9-A748-AA41-E12D73CA39B3}"/>
            </c:ext>
          </c:extLst>
        </c:ser>
        <c:ser>
          <c:idx val="1"/>
          <c:order val="1"/>
          <c:tx>
            <c:strRef>
              <c:f>'All Tasks-Graphs-5'!$H$37</c:f>
              <c:strCache>
                <c:ptCount val="1"/>
                <c:pt idx="0">
                  <c:v>Provided by Grammarly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rgbClr val="FF0000"/>
              </a:solidFill>
              <a:prstDash val="sysDot"/>
            </a:ln>
            <a:effectLst/>
          </c:spPr>
          <c:invertIfNegative val="0"/>
          <c:dLbls>
            <c:dLbl>
              <c:idx val="3"/>
              <c:layout>
                <c:manualLayout>
                  <c:x val="7.9365079365079361E-3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1A9-A748-AA41-E12D73CA39B3}"/>
                </c:ext>
              </c:extLst>
            </c:dLbl>
            <c:dLbl>
              <c:idx val="12"/>
              <c:layout>
                <c:manualLayout>
                  <c:x val="0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1A9-A748-AA41-E12D73CA39B3}"/>
                </c:ext>
              </c:extLst>
            </c:dLbl>
            <c:dLbl>
              <c:idx val="15"/>
              <c:layout>
                <c:manualLayout>
                  <c:x val="9.9206349206347744E-3"/>
                  <c:y val="-6.9444444444445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1A9-A748-AA41-E12D73CA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'All Tasks-Graphs-5'!$E$38:$F$53</c:f>
              <c:multiLvlStrCache>
                <c:ptCount val="16"/>
                <c:lvl>
                  <c:pt idx="0">
                    <c:v>M. Preserving</c:v>
                  </c:pt>
                  <c:pt idx="1">
                    <c:v>Grammar</c:v>
                  </c:pt>
                  <c:pt idx="2">
                    <c:v>Mechanics</c:v>
                  </c:pt>
                  <c:pt idx="3">
                    <c:v>M. Related</c:v>
                  </c:pt>
                  <c:pt idx="4">
                    <c:v>M. Preserving</c:v>
                  </c:pt>
                  <c:pt idx="5">
                    <c:v>Grammar</c:v>
                  </c:pt>
                  <c:pt idx="6">
                    <c:v>Mechanics</c:v>
                  </c:pt>
                  <c:pt idx="7">
                    <c:v>M. Related</c:v>
                  </c:pt>
                  <c:pt idx="8">
                    <c:v>M. Preserving</c:v>
                  </c:pt>
                  <c:pt idx="9">
                    <c:v>Grammar</c:v>
                  </c:pt>
                  <c:pt idx="10">
                    <c:v>Mechanics</c:v>
                  </c:pt>
                  <c:pt idx="11">
                    <c:v>M. Related</c:v>
                  </c:pt>
                  <c:pt idx="12">
                    <c:v>M. Preserving</c:v>
                  </c:pt>
                  <c:pt idx="13">
                    <c:v>Grammar</c:v>
                  </c:pt>
                  <c:pt idx="14">
                    <c:v>Mechanics</c:v>
                  </c:pt>
                  <c:pt idx="15">
                    <c:v>M. Related</c:v>
                  </c:pt>
                </c:lvl>
                <c:lvl>
                  <c:pt idx="0">
                    <c:v>Task 1</c:v>
                  </c:pt>
                  <c:pt idx="4">
                    <c:v>Task 2</c:v>
                  </c:pt>
                  <c:pt idx="8">
                    <c:v>Task 3</c:v>
                  </c:pt>
                  <c:pt idx="12">
                    <c:v>Task 4</c:v>
                  </c:pt>
                </c:lvl>
              </c:multiLvlStrCache>
            </c:multiLvlStrRef>
          </c:cat>
          <c:val>
            <c:numRef>
              <c:f>'All Tasks-Graphs-5'!$H$38:$H$53</c:f>
              <c:numCache>
                <c:formatCode>0</c:formatCode>
                <c:ptCount val="16"/>
                <c:pt idx="0">
                  <c:v>11.538461538461538</c:v>
                </c:pt>
                <c:pt idx="1">
                  <c:v>13.692307692307693</c:v>
                </c:pt>
                <c:pt idx="2">
                  <c:v>23.846153846153847</c:v>
                </c:pt>
                <c:pt idx="3" formatCode="0.0">
                  <c:v>0.76923076923076927</c:v>
                </c:pt>
                <c:pt idx="4">
                  <c:v>9.2307692307692317</c:v>
                </c:pt>
                <c:pt idx="5">
                  <c:v>11.692307692307692</c:v>
                </c:pt>
                <c:pt idx="6">
                  <c:v>16.76923076923077</c:v>
                </c:pt>
                <c:pt idx="7">
                  <c:v>0</c:v>
                </c:pt>
                <c:pt idx="8">
                  <c:v>17.846153846153847</c:v>
                </c:pt>
                <c:pt idx="9">
                  <c:v>6.6153846153846159</c:v>
                </c:pt>
                <c:pt idx="10">
                  <c:v>19.846153846153847</c:v>
                </c:pt>
                <c:pt idx="11">
                  <c:v>0</c:v>
                </c:pt>
                <c:pt idx="12">
                  <c:v>14.923076923076922</c:v>
                </c:pt>
                <c:pt idx="13">
                  <c:v>8.4615384615384617</c:v>
                </c:pt>
                <c:pt idx="14">
                  <c:v>25.692307692307693</c:v>
                </c:pt>
                <c:pt idx="15" formatCode="0.0">
                  <c:v>0.15384615384615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1A9-A748-AA41-E12D73CA39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83635048"/>
        <c:axId val="283635432"/>
      </c:barChart>
      <c:catAx>
        <c:axId val="28363504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635432"/>
        <c:crosses val="autoZero"/>
        <c:auto val="1"/>
        <c:lblAlgn val="ctr"/>
        <c:lblOffset val="100"/>
        <c:noMultiLvlLbl val="0"/>
      </c:catAx>
      <c:valAx>
        <c:axId val="28363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635048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5726924759405082"/>
          <c:y val="0.15847222222222221"/>
          <c:w val="0.31323928258967632"/>
          <c:h val="7.1192858705161857E-2"/>
        </c:manualLayout>
      </c:layout>
      <c:overlay val="0"/>
      <c:spPr>
        <a:solidFill>
          <a:srgbClr val="FFFF00"/>
        </a:solidFill>
        <a:ln>
          <a:solidFill>
            <a:srgbClr val="FF0000"/>
          </a:solidFill>
          <a:prstDash val="sysDot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Figure 2: Surface &amp; Meaning Level Feedback  Provided By Peers and Uptake by students, Count Per 100 Word</a:t>
            </a:r>
            <a:endParaRPr lang="en-U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4282730283714537"/>
          <c:y val="1.041666666666666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606799150106231E-2"/>
          <c:y val="0.23090360499809318"/>
          <c:w val="0.90161542307211595"/>
          <c:h val="0.4703313648293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Tasks-Graphs-5'!$G$58</c:f>
              <c:strCache>
                <c:ptCount val="1"/>
                <c:pt idx="0">
                  <c:v>Uptake Peers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AB-AA40-9163-067E7C5FE3BE}"/>
              </c:ext>
            </c:extLst>
          </c:dPt>
          <c:dPt>
            <c:idx val="1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AB-AA40-9163-067E7C5FE3B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AB-AA40-9163-067E7C5FE3BE}"/>
              </c:ext>
            </c:extLst>
          </c:dPt>
          <c:dPt>
            <c:idx val="3"/>
            <c:invertIfNegative val="0"/>
            <c:bubble3D val="0"/>
            <c:spPr>
              <a:solidFill>
                <a:srgbClr val="FF33CC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AB-AA40-9163-067E7C5FE3B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AB-AA40-9163-067E7C5FE3B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AB-AA40-9163-067E7C5FE3BE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EAB-AA40-9163-067E7C5FE3B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EAB-AA40-9163-067E7C5FE3BE}"/>
              </c:ext>
            </c:extLst>
          </c:dPt>
          <c:dPt>
            <c:idx val="9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EAB-AA40-9163-067E7C5FE3BE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EAB-AA40-9163-067E7C5FE3BE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CC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EAB-AA40-9163-067E7C5FE3B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EAB-AA40-9163-067E7C5FE3BE}"/>
              </c:ext>
            </c:extLst>
          </c:dPt>
          <c:dPt>
            <c:idx val="13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EAB-AA40-9163-067E7C5FE3BE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EAB-AA40-9163-067E7C5FE3BE}"/>
              </c:ext>
            </c:extLst>
          </c:dPt>
          <c:dPt>
            <c:idx val="15"/>
            <c:invertIfNegative val="0"/>
            <c:bubble3D val="0"/>
            <c:spPr>
              <a:solidFill>
                <a:srgbClr val="FF33CC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EAB-AA40-9163-067E7C5FE3BE}"/>
              </c:ext>
            </c:extLst>
          </c:dPt>
          <c:dLbls>
            <c:dLbl>
              <c:idx val="0"/>
              <c:layout>
                <c:manualLayout>
                  <c:x val="-9.9206349206349305E-3"/>
                  <c:y val="-3.182833602004998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AB-AA40-9163-067E7C5FE3BE}"/>
                </c:ext>
              </c:extLst>
            </c:dLbl>
            <c:dLbl>
              <c:idx val="1"/>
              <c:layout>
                <c:manualLayout>
                  <c:x val="-3.968253968253968E-3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AB-AA40-9163-067E7C5FE3BE}"/>
                </c:ext>
              </c:extLst>
            </c:dLbl>
            <c:dLbl>
              <c:idx val="2"/>
              <c:layout>
                <c:manualLayout>
                  <c:x val="-1.3888888888888925E-2"/>
                  <c:y val="-1.1396011396011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AB-AA40-9163-067E7C5FE3BE}"/>
                </c:ext>
              </c:extLst>
            </c:dLbl>
            <c:dLbl>
              <c:idx val="3"/>
              <c:layout>
                <c:manualLayout>
                  <c:x val="-5.9523809523809521E-3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AB-AA40-9163-067E7C5FE3BE}"/>
                </c:ext>
              </c:extLst>
            </c:dLbl>
            <c:dLbl>
              <c:idx val="4"/>
              <c:layout>
                <c:manualLayout>
                  <c:x val="-5.9523809523809521E-3"/>
                  <c:y val="-1.3888888888888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AB-AA40-9163-067E7C5FE3BE}"/>
                </c:ext>
              </c:extLst>
            </c:dLbl>
            <c:dLbl>
              <c:idx val="5"/>
              <c:layout>
                <c:manualLayout>
                  <c:x val="-5.952380952380952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AB-AA40-9163-067E7C5FE3BE}"/>
                </c:ext>
              </c:extLst>
            </c:dLbl>
            <c:dLbl>
              <c:idx val="6"/>
              <c:layout>
                <c:manualLayout>
                  <c:x val="-5.9523809523810249E-3"/>
                  <c:y val="-1.7361111111111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AB-AA40-9163-067E7C5FE3BE}"/>
                </c:ext>
              </c:extLst>
            </c:dLbl>
            <c:dLbl>
              <c:idx val="7"/>
              <c:layout>
                <c:manualLayout>
                  <c:x val="-3.968253968253968E-3"/>
                  <c:y val="3.47222222222222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F33C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EAB-AA40-9163-067E7C5FE3BE}"/>
                </c:ext>
              </c:extLst>
            </c:dLbl>
            <c:dLbl>
              <c:idx val="8"/>
              <c:layout>
                <c:manualLayout>
                  <c:x val="-1.984126984126984E-2"/>
                  <c:y val="-1.38888888888889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AB-AA40-9163-067E7C5FE3BE}"/>
                </c:ext>
              </c:extLst>
            </c:dLbl>
            <c:dLbl>
              <c:idx val="9"/>
              <c:layout>
                <c:manualLayout>
                  <c:x val="-3.968253968253968E-3"/>
                  <c:y val="-2.08333333333333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AB-AA40-9163-067E7C5FE3BE}"/>
                </c:ext>
              </c:extLst>
            </c:dLbl>
            <c:dLbl>
              <c:idx val="10"/>
              <c:layout>
                <c:manualLayout>
                  <c:x val="-5.9523809523809521E-3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AB-AA40-9163-067E7C5FE3BE}"/>
                </c:ext>
              </c:extLst>
            </c:dLbl>
            <c:dLbl>
              <c:idx val="11"/>
              <c:layout>
                <c:manualLayout>
                  <c:x val="-2.3809523809523808E-2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AB-AA40-9163-067E7C5FE3BE}"/>
                </c:ext>
              </c:extLst>
            </c:dLbl>
            <c:dLbl>
              <c:idx val="12"/>
              <c:layout>
                <c:manualLayout>
                  <c:x val="0"/>
                  <c:y val="-1.7361111111111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AB-AA40-9163-067E7C5FE3BE}"/>
                </c:ext>
              </c:extLst>
            </c:dLbl>
            <c:dLbl>
              <c:idx val="13"/>
              <c:layout>
                <c:manualLayout>
                  <c:x val="-3.9682539682541138E-3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AB-AA40-9163-067E7C5FE3BE}"/>
                </c:ext>
              </c:extLst>
            </c:dLbl>
            <c:dLbl>
              <c:idx val="14"/>
              <c:layout>
                <c:manualLayout>
                  <c:x val="-2.3809523809523808E-2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EAB-AA40-9163-067E7C5FE3BE}"/>
                </c:ext>
              </c:extLst>
            </c:dLbl>
            <c:dLbl>
              <c:idx val="15"/>
              <c:layout>
                <c:manualLayout>
                  <c:x val="-1.4550096466308564E-16"/>
                  <c:y val="-2.08333333333333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EAB-AA40-9163-067E7C5FE3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'All Tasks-Graphs-5'!$E$59:$F$74</c:f>
              <c:multiLvlStrCache>
                <c:ptCount val="16"/>
                <c:lvl>
                  <c:pt idx="0">
                    <c:v>M. Preserving</c:v>
                  </c:pt>
                  <c:pt idx="1">
                    <c:v>Grammar</c:v>
                  </c:pt>
                  <c:pt idx="2">
                    <c:v>Mechanics</c:v>
                  </c:pt>
                  <c:pt idx="3">
                    <c:v>M. Related</c:v>
                  </c:pt>
                  <c:pt idx="4">
                    <c:v>M. Preserving</c:v>
                  </c:pt>
                  <c:pt idx="5">
                    <c:v>Grammar</c:v>
                  </c:pt>
                  <c:pt idx="6">
                    <c:v>Mechanics</c:v>
                  </c:pt>
                  <c:pt idx="7">
                    <c:v>M. Related</c:v>
                  </c:pt>
                  <c:pt idx="8">
                    <c:v>M. Preserving</c:v>
                  </c:pt>
                  <c:pt idx="9">
                    <c:v>Grammar</c:v>
                  </c:pt>
                  <c:pt idx="10">
                    <c:v>Mechanics</c:v>
                  </c:pt>
                  <c:pt idx="11">
                    <c:v>M. Related</c:v>
                  </c:pt>
                  <c:pt idx="12">
                    <c:v>M. Preserving</c:v>
                  </c:pt>
                  <c:pt idx="13">
                    <c:v>Grammar</c:v>
                  </c:pt>
                  <c:pt idx="14">
                    <c:v>Mechanics</c:v>
                  </c:pt>
                  <c:pt idx="15">
                    <c:v>M. Related</c:v>
                  </c:pt>
                </c:lvl>
                <c:lvl>
                  <c:pt idx="0">
                    <c:v>Task 1</c:v>
                  </c:pt>
                  <c:pt idx="4">
                    <c:v>Task 2</c:v>
                  </c:pt>
                  <c:pt idx="8">
                    <c:v>Task 3</c:v>
                  </c:pt>
                  <c:pt idx="12">
                    <c:v>Task 4</c:v>
                  </c:pt>
                </c:lvl>
              </c:multiLvlStrCache>
            </c:multiLvlStrRef>
          </c:cat>
          <c:val>
            <c:numRef>
              <c:f>'All Tasks-Graphs-5'!$G$59:$G$74</c:f>
              <c:numCache>
                <c:formatCode>0.0</c:formatCode>
                <c:ptCount val="16"/>
                <c:pt idx="0">
                  <c:v>1.0769230769230769</c:v>
                </c:pt>
                <c:pt idx="1">
                  <c:v>0.61538461538461542</c:v>
                </c:pt>
                <c:pt idx="2">
                  <c:v>1.0769230769230769</c:v>
                </c:pt>
                <c:pt idx="3">
                  <c:v>0.92307692307692313</c:v>
                </c:pt>
                <c:pt idx="4">
                  <c:v>1.0769230769230769</c:v>
                </c:pt>
                <c:pt idx="5">
                  <c:v>0.15384615384615385</c:v>
                </c:pt>
                <c:pt idx="6">
                  <c:v>0.15384615384615385</c:v>
                </c:pt>
                <c:pt idx="7" formatCode="0">
                  <c:v>0</c:v>
                </c:pt>
                <c:pt idx="8">
                  <c:v>0.61538461538461542</c:v>
                </c:pt>
                <c:pt idx="9">
                  <c:v>0.30769230769230771</c:v>
                </c:pt>
                <c:pt idx="10">
                  <c:v>0.15384615384615385</c:v>
                </c:pt>
                <c:pt idx="11">
                  <c:v>0.46</c:v>
                </c:pt>
                <c:pt idx="12">
                  <c:v>0.30769230769230771</c:v>
                </c:pt>
                <c:pt idx="13">
                  <c:v>0.15384615384615385</c:v>
                </c:pt>
                <c:pt idx="14">
                  <c:v>0.76923076923076927</c:v>
                </c:pt>
                <c:pt idx="15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EAB-AA40-9163-067E7C5FE3BE}"/>
            </c:ext>
          </c:extLst>
        </c:ser>
        <c:ser>
          <c:idx val="1"/>
          <c:order val="1"/>
          <c:tx>
            <c:strRef>
              <c:f>'All Tasks-Graphs-5'!$H$58</c:f>
              <c:strCache>
                <c:ptCount val="1"/>
                <c:pt idx="0">
                  <c:v>Provided by Peers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rgbClr val="FF0000"/>
              </a:solidFill>
              <a:prstDash val="sysDot"/>
            </a:ln>
            <a:effectLst/>
          </c:spPr>
          <c:invertIfNegative val="0"/>
          <c:dLbls>
            <c:dLbl>
              <c:idx val="0"/>
              <c:layout>
                <c:manualLayout>
                  <c:x val="3.968253968253968E-3"/>
                  <c:y val="-3.4722222222222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EAB-AA40-9163-067E7C5FE3BE}"/>
                </c:ext>
              </c:extLst>
            </c:dLbl>
            <c:dLbl>
              <c:idx val="1"/>
              <c:layout>
                <c:manualLayout>
                  <c:x val="7.9365079365079361E-3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EAB-AA40-9163-067E7C5FE3BE}"/>
                </c:ext>
              </c:extLst>
            </c:dLbl>
            <c:dLbl>
              <c:idx val="2"/>
              <c:layout>
                <c:manualLayout>
                  <c:x val="1.7857142857142856E-2"/>
                  <c:y val="-1.1396011396011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EAB-AA40-9163-067E7C5FE3BE}"/>
                </c:ext>
              </c:extLst>
            </c:dLbl>
            <c:dLbl>
              <c:idx val="3"/>
              <c:layout>
                <c:manualLayout>
                  <c:x val="5.9523809523809156E-3"/>
                  <c:y val="-6.94444444444447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EAB-AA40-9163-067E7C5FE3BE}"/>
                </c:ext>
              </c:extLst>
            </c:dLbl>
            <c:dLbl>
              <c:idx val="4"/>
              <c:layout>
                <c:manualLayout>
                  <c:x val="1.3888888888888888E-2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EAB-AA40-9163-067E7C5FE3BE}"/>
                </c:ext>
              </c:extLst>
            </c:dLbl>
            <c:dLbl>
              <c:idx val="6"/>
              <c:layout>
                <c:manualLayout>
                  <c:x val="1.5873015873015799E-2"/>
                  <c:y val="-6.94444444444444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EAB-AA40-9163-067E7C5FE3BE}"/>
                </c:ext>
              </c:extLst>
            </c:dLbl>
            <c:dLbl>
              <c:idx val="8"/>
              <c:layout>
                <c:manualLayout>
                  <c:x val="1.7857142857142856E-2"/>
                  <c:y val="-1.7361111111111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EAB-AA40-9163-067E7C5FE3BE}"/>
                </c:ext>
              </c:extLst>
            </c:dLbl>
            <c:dLbl>
              <c:idx val="9"/>
              <c:layout>
                <c:manualLayout>
                  <c:x val="1.1904761904761831E-2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EAB-AA40-9163-067E7C5FE3BE}"/>
                </c:ext>
              </c:extLst>
            </c:dLbl>
            <c:dLbl>
              <c:idx val="10"/>
              <c:layout>
                <c:manualLayout>
                  <c:x val="5.9523809523809521E-3"/>
                  <c:y val="-1.7361111111111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EAB-AA40-9163-067E7C5FE3BE}"/>
                </c:ext>
              </c:extLst>
            </c:dLbl>
            <c:dLbl>
              <c:idx val="11"/>
              <c:layout>
                <c:manualLayout>
                  <c:x val="1.1904761904761904E-2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EAB-AA40-9163-067E7C5FE3BE}"/>
                </c:ext>
              </c:extLst>
            </c:dLbl>
            <c:dLbl>
              <c:idx val="12"/>
              <c:layout>
                <c:manualLayout>
                  <c:x val="1.7857142857142856E-2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EAB-AA40-9163-067E7C5FE3BE}"/>
                </c:ext>
              </c:extLst>
            </c:dLbl>
            <c:dLbl>
              <c:idx val="13"/>
              <c:layout>
                <c:manualLayout>
                  <c:x val="9.9206349206347744E-3"/>
                  <c:y val="-1.041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EAB-AA40-9163-067E7C5FE3BE}"/>
                </c:ext>
              </c:extLst>
            </c:dLbl>
            <c:dLbl>
              <c:idx val="14"/>
              <c:layout>
                <c:manualLayout>
                  <c:x val="1.7857220972378452E-2"/>
                  <c:y val="-1.04166666666666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321428571428568E-2"/>
                      <c:h val="5.97397200349956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C-9EAB-AA40-9163-067E7C5FE3BE}"/>
                </c:ext>
              </c:extLst>
            </c:dLbl>
            <c:dLbl>
              <c:idx val="15"/>
              <c:layout>
                <c:manualLayout>
                  <c:x val="2.5793650793650792E-2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EAB-AA40-9163-067E7C5FE3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'All Tasks-Graphs-5'!$E$59:$F$74</c:f>
              <c:multiLvlStrCache>
                <c:ptCount val="16"/>
                <c:lvl>
                  <c:pt idx="0">
                    <c:v>M. Preserving</c:v>
                  </c:pt>
                  <c:pt idx="1">
                    <c:v>Grammar</c:v>
                  </c:pt>
                  <c:pt idx="2">
                    <c:v>Mechanics</c:v>
                  </c:pt>
                  <c:pt idx="3">
                    <c:v>M. Related</c:v>
                  </c:pt>
                  <c:pt idx="4">
                    <c:v>M. Preserving</c:v>
                  </c:pt>
                  <c:pt idx="5">
                    <c:v>Grammar</c:v>
                  </c:pt>
                  <c:pt idx="6">
                    <c:v>Mechanics</c:v>
                  </c:pt>
                  <c:pt idx="7">
                    <c:v>M. Related</c:v>
                  </c:pt>
                  <c:pt idx="8">
                    <c:v>M. Preserving</c:v>
                  </c:pt>
                  <c:pt idx="9">
                    <c:v>Grammar</c:v>
                  </c:pt>
                  <c:pt idx="10">
                    <c:v>Mechanics</c:v>
                  </c:pt>
                  <c:pt idx="11">
                    <c:v>M. Related</c:v>
                  </c:pt>
                  <c:pt idx="12">
                    <c:v>M. Preserving</c:v>
                  </c:pt>
                  <c:pt idx="13">
                    <c:v>Grammar</c:v>
                  </c:pt>
                  <c:pt idx="14">
                    <c:v>Mechanics</c:v>
                  </c:pt>
                  <c:pt idx="15">
                    <c:v>M. Related</c:v>
                  </c:pt>
                </c:lvl>
                <c:lvl>
                  <c:pt idx="0">
                    <c:v>Task 1</c:v>
                  </c:pt>
                  <c:pt idx="4">
                    <c:v>Task 2</c:v>
                  </c:pt>
                  <c:pt idx="8">
                    <c:v>Task 3</c:v>
                  </c:pt>
                  <c:pt idx="12">
                    <c:v>Task 4</c:v>
                  </c:pt>
                </c:lvl>
              </c:multiLvlStrCache>
            </c:multiLvlStrRef>
          </c:cat>
          <c:val>
            <c:numRef>
              <c:f>'All Tasks-Graphs-5'!$H$59:$H$74</c:f>
              <c:numCache>
                <c:formatCode>0.0</c:formatCode>
                <c:ptCount val="16"/>
                <c:pt idx="0">
                  <c:v>1.2307692307692308</c:v>
                </c:pt>
                <c:pt idx="1">
                  <c:v>0.61538461538461542</c:v>
                </c:pt>
                <c:pt idx="2">
                  <c:v>1.0769230769230769</c:v>
                </c:pt>
                <c:pt idx="3">
                  <c:v>0.92307692307692313</c:v>
                </c:pt>
                <c:pt idx="4">
                  <c:v>1.0769230769230769</c:v>
                </c:pt>
                <c:pt idx="5">
                  <c:v>0.46153846153846156</c:v>
                </c:pt>
                <c:pt idx="6">
                  <c:v>0.15384615384615385</c:v>
                </c:pt>
                <c:pt idx="7">
                  <c:v>0.31</c:v>
                </c:pt>
                <c:pt idx="8">
                  <c:v>0.61538461538461542</c:v>
                </c:pt>
                <c:pt idx="9">
                  <c:v>0.30769230769230771</c:v>
                </c:pt>
                <c:pt idx="10">
                  <c:v>0.15384615384615385</c:v>
                </c:pt>
                <c:pt idx="11">
                  <c:v>0.46</c:v>
                </c:pt>
                <c:pt idx="12">
                  <c:v>0.30769230769230771</c:v>
                </c:pt>
                <c:pt idx="13">
                  <c:v>0.15384615384615385</c:v>
                </c:pt>
                <c:pt idx="14">
                  <c:v>0.76923076923076927</c:v>
                </c:pt>
                <c:pt idx="15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EAB-AA40-9163-067E7C5FE3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83572704"/>
        <c:axId val="283834200"/>
      </c:barChart>
      <c:catAx>
        <c:axId val="28357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834200"/>
        <c:crosses val="autoZero"/>
        <c:auto val="1"/>
        <c:lblAlgn val="ctr"/>
        <c:lblOffset val="100"/>
        <c:noMultiLvlLbl val="0"/>
      </c:catAx>
      <c:valAx>
        <c:axId val="28383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57270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7125781152355963"/>
          <c:y val="0.13194389763779527"/>
          <c:w val="0.34417541557305337"/>
          <c:h val="6.6964754405699281E-2"/>
        </c:manualLayout>
      </c:layout>
      <c:overlay val="0"/>
      <c:spPr>
        <a:solidFill>
          <a:srgbClr val="FFFF00"/>
        </a:solidFill>
        <a:ln>
          <a:solidFill>
            <a:srgbClr val="FF0000"/>
          </a:solidFill>
          <a:prstDash val="sysDot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solidFill>
                  <a:sysClr val="windowText" lastClr="000000"/>
                </a:solidFill>
                <a:effectLst/>
              </a:rPr>
              <a:t>Figure 2: Surface &amp; Meaning Level Feedback  Provided By Teacher and Uptake by students, Count Per 100 Word</a:t>
            </a:r>
            <a:endParaRPr lang="en-U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1826381077365329"/>
          <c:y val="1.450541338582677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001437320334954E-2"/>
          <c:y val="0.22514599737532809"/>
          <c:w val="0.89557367829021373"/>
          <c:h val="0.43705517279090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Tasks-Graphs-5'!$G$82</c:f>
              <c:strCache>
                <c:ptCount val="1"/>
                <c:pt idx="0">
                  <c:v>Uptake Teacher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6A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9B-0F40-9905-5E514E964D0B}"/>
              </c:ext>
            </c:extLst>
          </c:dPt>
          <c:dPt>
            <c:idx val="1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9B-0F40-9905-5E514E964D0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9B-0F40-9905-5E514E964D0B}"/>
              </c:ext>
            </c:extLst>
          </c:dPt>
          <c:dPt>
            <c:idx val="3"/>
            <c:invertIfNegative val="0"/>
            <c:bubble3D val="0"/>
            <c:spPr>
              <a:solidFill>
                <a:srgbClr val="FF33CC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29B-0F40-9905-5E514E964D0B}"/>
              </c:ext>
            </c:extLst>
          </c:dPt>
          <c:dPt>
            <c:idx val="4"/>
            <c:invertIfNegative val="0"/>
            <c:bubble3D val="0"/>
            <c:spPr>
              <a:solidFill>
                <a:srgbClr val="E6A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29B-0F40-9905-5E514E964D0B}"/>
              </c:ext>
            </c:extLst>
          </c:dPt>
          <c:dPt>
            <c:idx val="5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29B-0F40-9905-5E514E964D0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29B-0F40-9905-5E514E964D0B}"/>
              </c:ext>
            </c:extLst>
          </c:dPt>
          <c:dPt>
            <c:idx val="7"/>
            <c:invertIfNegative val="0"/>
            <c:bubble3D val="0"/>
            <c:spPr>
              <a:solidFill>
                <a:srgbClr val="FF33CC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29B-0F40-9905-5E514E964D0B}"/>
              </c:ext>
            </c:extLst>
          </c:dPt>
          <c:dPt>
            <c:idx val="8"/>
            <c:invertIfNegative val="0"/>
            <c:bubble3D val="0"/>
            <c:spPr>
              <a:solidFill>
                <a:srgbClr val="E6A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29B-0F40-9905-5E514E964D0B}"/>
              </c:ext>
            </c:extLst>
          </c:dPt>
          <c:dPt>
            <c:idx val="12"/>
            <c:invertIfNegative val="0"/>
            <c:bubble3D val="0"/>
            <c:spPr>
              <a:solidFill>
                <a:srgbClr val="E6A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29B-0F40-9905-5E514E964D0B}"/>
              </c:ext>
            </c:extLst>
          </c:dPt>
          <c:dPt>
            <c:idx val="13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29B-0F40-9905-5E514E964D0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29B-0F40-9905-5E514E964D0B}"/>
              </c:ext>
            </c:extLst>
          </c:dPt>
          <c:dPt>
            <c:idx val="15"/>
            <c:invertIfNegative val="0"/>
            <c:bubble3D val="0"/>
            <c:spPr>
              <a:solidFill>
                <a:srgbClr val="FF33CC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29B-0F40-9905-5E514E964D0B}"/>
              </c:ext>
            </c:extLst>
          </c:dPt>
          <c:dLbls>
            <c:dLbl>
              <c:idx val="0"/>
              <c:layout>
                <c:manualLayout>
                  <c:x val="-7.9365079365079361E-3"/>
                  <c:y val="1.04166666666666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9B-0F40-9905-5E514E964D0B}"/>
                </c:ext>
              </c:extLst>
            </c:dLbl>
            <c:dLbl>
              <c:idx val="1"/>
              <c:layout>
                <c:manualLayout>
                  <c:x val="-7.9365079365079361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9B-0F40-9905-5E514E964D0B}"/>
                </c:ext>
              </c:extLst>
            </c:dLbl>
            <c:dLbl>
              <c:idx val="2"/>
              <c:layout>
                <c:manualLayout>
                  <c:x val="-1.5873015873015889E-2"/>
                  <c:y val="3.4722222222222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9B-0F40-9905-5E514E964D0B}"/>
                </c:ext>
              </c:extLst>
            </c:dLbl>
            <c:dLbl>
              <c:idx val="3"/>
              <c:layout>
                <c:manualLayout>
                  <c:x val="-5.9523809523809885E-3"/>
                  <c:y val="6.94444444444438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9B-0F40-9905-5E514E964D0B}"/>
                </c:ext>
              </c:extLst>
            </c:dLbl>
            <c:dLbl>
              <c:idx val="4"/>
              <c:layout>
                <c:manualLayout>
                  <c:x val="-9.9206349206349565E-3"/>
                  <c:y val="-2.0833333333333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9B-0F40-9905-5E514E964D0B}"/>
                </c:ext>
              </c:extLst>
            </c:dLbl>
            <c:dLbl>
              <c:idx val="6"/>
              <c:layout>
                <c:manualLayout>
                  <c:x val="-7.275048233154282E-17"/>
                  <c:y val="-2.77777777777778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9B-0F40-9905-5E514E964D0B}"/>
                </c:ext>
              </c:extLst>
            </c:dLbl>
            <c:dLbl>
              <c:idx val="7"/>
              <c:layout>
                <c:manualLayout>
                  <c:x val="5.9523809523809521E-3"/>
                  <c:y val="-2.77777777777778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9B-0F40-9905-5E514E964D0B}"/>
                </c:ext>
              </c:extLst>
            </c:dLbl>
            <c:dLbl>
              <c:idx val="8"/>
              <c:layout>
                <c:manualLayout>
                  <c:x val="7.9365079365079361E-3"/>
                  <c:y val="-7.291666666666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29B-0F40-9905-5E514E964D0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29B-0F40-9905-5E514E964D0B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F33C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29B-0F40-9905-5E514E964D0B}"/>
                </c:ext>
              </c:extLst>
            </c:dLbl>
            <c:dLbl>
              <c:idx val="12"/>
              <c:layout>
                <c:manualLayout>
                  <c:x val="-2.5793650793650792E-2"/>
                  <c:y val="-3.4722222222222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29B-0F40-9905-5E514E964D0B}"/>
                </c:ext>
              </c:extLst>
            </c:dLbl>
            <c:dLbl>
              <c:idx val="13"/>
              <c:layout>
                <c:manualLayout>
                  <c:x val="-1.1904761904761904E-2"/>
                  <c:y val="-2.77777777777778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29B-0F40-9905-5E514E964D0B}"/>
                </c:ext>
              </c:extLst>
            </c:dLbl>
            <c:dLbl>
              <c:idx val="14"/>
              <c:layout>
                <c:manualLayout>
                  <c:x val="-9.9206349206349201E-3"/>
                  <c:y val="-5.2083333333333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29B-0F40-9905-5E514E964D0B}"/>
                </c:ext>
              </c:extLst>
            </c:dLbl>
            <c:dLbl>
              <c:idx val="15"/>
              <c:layout>
                <c:manualLayout>
                  <c:x val="-2.976190476190476E-2"/>
                  <c:y val="-5.2083333333333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29B-0F40-9905-5E514E964D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'All Tasks-Graphs-5'!$E$83:$F$98</c:f>
              <c:multiLvlStrCache>
                <c:ptCount val="16"/>
                <c:lvl>
                  <c:pt idx="0">
                    <c:v>M. Preserving</c:v>
                  </c:pt>
                  <c:pt idx="1">
                    <c:v>Grammar</c:v>
                  </c:pt>
                  <c:pt idx="2">
                    <c:v>Mechanics</c:v>
                  </c:pt>
                  <c:pt idx="3">
                    <c:v>M. Related</c:v>
                  </c:pt>
                  <c:pt idx="4">
                    <c:v>M. Preserving</c:v>
                  </c:pt>
                  <c:pt idx="5">
                    <c:v>Grammar</c:v>
                  </c:pt>
                  <c:pt idx="6">
                    <c:v>Mechanics</c:v>
                  </c:pt>
                  <c:pt idx="7">
                    <c:v>M. Related</c:v>
                  </c:pt>
                  <c:pt idx="8">
                    <c:v>M. Preserving</c:v>
                  </c:pt>
                  <c:pt idx="9">
                    <c:v>Grammar</c:v>
                  </c:pt>
                  <c:pt idx="10">
                    <c:v>Mechanics</c:v>
                  </c:pt>
                  <c:pt idx="12">
                    <c:v>M. Preserving</c:v>
                  </c:pt>
                  <c:pt idx="13">
                    <c:v>Grammar</c:v>
                  </c:pt>
                  <c:pt idx="14">
                    <c:v>Mechanics</c:v>
                  </c:pt>
                  <c:pt idx="15">
                    <c:v>M. Related</c:v>
                  </c:pt>
                </c:lvl>
                <c:lvl>
                  <c:pt idx="0">
                    <c:v>Task 1</c:v>
                  </c:pt>
                  <c:pt idx="4">
                    <c:v>Task 2</c:v>
                  </c:pt>
                  <c:pt idx="8">
                    <c:v>Task 3</c:v>
                  </c:pt>
                  <c:pt idx="12">
                    <c:v>Task 4</c:v>
                  </c:pt>
                </c:lvl>
              </c:multiLvlStrCache>
            </c:multiLvlStrRef>
          </c:cat>
          <c:val>
            <c:numRef>
              <c:f>'All Tasks-Graphs-5'!$G$83:$G$98</c:f>
              <c:numCache>
                <c:formatCode>0.0</c:formatCode>
                <c:ptCount val="16"/>
                <c:pt idx="0">
                  <c:v>1.6923076923076923</c:v>
                </c:pt>
                <c:pt idx="1">
                  <c:v>1.3846153846153846</c:v>
                </c:pt>
                <c:pt idx="2">
                  <c:v>5.8461538461538458</c:v>
                </c:pt>
                <c:pt idx="3">
                  <c:v>2.6153846153846154</c:v>
                </c:pt>
                <c:pt idx="4">
                  <c:v>3.2307692307692308</c:v>
                </c:pt>
                <c:pt idx="5">
                  <c:v>2.3076923076923079</c:v>
                </c:pt>
                <c:pt idx="6">
                  <c:v>1.0769230769230769</c:v>
                </c:pt>
                <c:pt idx="7">
                  <c:v>0.31</c:v>
                </c:pt>
                <c:pt idx="8">
                  <c:v>0.30769230769230771</c:v>
                </c:pt>
                <c:pt idx="9" formatCode="0">
                  <c:v>0</c:v>
                </c:pt>
                <c:pt idx="10" formatCode="0">
                  <c:v>0</c:v>
                </c:pt>
                <c:pt idx="12">
                  <c:v>0.61538461538461542</c:v>
                </c:pt>
                <c:pt idx="13">
                  <c:v>0.15384615384615385</c:v>
                </c:pt>
                <c:pt idx="14">
                  <c:v>0.30769230769230771</c:v>
                </c:pt>
                <c:pt idx="15">
                  <c:v>1.2307692307692308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29B-0F40-9905-5E514E964D0B}"/>
            </c:ext>
          </c:extLst>
        </c:ser>
        <c:ser>
          <c:idx val="1"/>
          <c:order val="1"/>
          <c:tx>
            <c:strRef>
              <c:f>'All Tasks-Graphs-5'!$H$82</c:f>
              <c:strCache>
                <c:ptCount val="1"/>
                <c:pt idx="0">
                  <c:v>Provided by Teacher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rgbClr val="FF0000"/>
              </a:solidFill>
              <a:prstDash val="sysDot"/>
            </a:ln>
            <a:effectLst/>
          </c:spPr>
          <c:invertIfNegative val="0"/>
          <c:dLbls>
            <c:dLbl>
              <c:idx val="0"/>
              <c:layout>
                <c:manualLayout>
                  <c:x val="-1.8187620582885705E-17"/>
                  <c:y val="-6.94444444444444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29B-0F40-9905-5E514E964D0B}"/>
                </c:ext>
              </c:extLst>
            </c:dLbl>
            <c:dLbl>
              <c:idx val="1"/>
              <c:layout>
                <c:manualLayout>
                  <c:x val="-1.8187620582885705E-17"/>
                  <c:y val="-1.7361111111111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29B-0F40-9905-5E514E964D0B}"/>
                </c:ext>
              </c:extLst>
            </c:dLbl>
            <c:dLbl>
              <c:idx val="2"/>
              <c:layout>
                <c:manualLayout>
                  <c:x val="1.5873015873015872E-2"/>
                  <c:y val="3.4722222222222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29B-0F40-9905-5E514E964D0B}"/>
                </c:ext>
              </c:extLst>
            </c:dLbl>
            <c:dLbl>
              <c:idx val="3"/>
              <c:layout>
                <c:manualLayout>
                  <c:x val="1.9841269841269476E-3"/>
                  <c:y val="-2.0833333333333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29B-0F40-9905-5E514E964D0B}"/>
                </c:ext>
              </c:extLst>
            </c:dLbl>
            <c:dLbl>
              <c:idx val="4"/>
              <c:layout>
                <c:manualLayout>
                  <c:x val="1.5873015873015872E-2"/>
                  <c:y val="-2.430555555555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29B-0F40-9905-5E514E964D0B}"/>
                </c:ext>
              </c:extLst>
            </c:dLbl>
            <c:dLbl>
              <c:idx val="5"/>
              <c:layout>
                <c:manualLayout>
                  <c:x val="1.984126984126984E-2"/>
                  <c:y val="-1.0416666666666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29B-0F40-9905-5E514E964D0B}"/>
                </c:ext>
              </c:extLst>
            </c:dLbl>
            <c:dLbl>
              <c:idx val="6"/>
              <c:layout>
                <c:manualLayout>
                  <c:x val="2.1825396825396751E-2"/>
                  <c:y val="-2.77777777777778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29B-0F40-9905-5E514E964D0B}"/>
                </c:ext>
              </c:extLst>
            </c:dLbl>
            <c:dLbl>
              <c:idx val="7"/>
              <c:layout>
                <c:manualLayout>
                  <c:x val="1.7857142857142783E-2"/>
                  <c:y val="-3.12500000000000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29B-0F40-9905-5E514E964D0B}"/>
                </c:ext>
              </c:extLst>
            </c:dLbl>
            <c:dLbl>
              <c:idx val="8"/>
              <c:layout>
                <c:manualLayout>
                  <c:x val="4.9603174603174531E-2"/>
                  <c:y val="-7.2916666666666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29B-0F40-9905-5E514E964D0B}"/>
                </c:ext>
              </c:extLst>
            </c:dLbl>
            <c:dLbl>
              <c:idx val="12"/>
              <c:layout>
                <c:manualLayout>
                  <c:x val="-1.9841269841271297E-3"/>
                  <c:y val="-5.55555555555555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29B-0F40-9905-5E514E964D0B}"/>
                </c:ext>
              </c:extLst>
            </c:dLbl>
            <c:dLbl>
              <c:idx val="13"/>
              <c:layout>
                <c:manualLayout>
                  <c:x val="-1.984126984126984E-3"/>
                  <c:y val="-2.77777777777778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29B-0F40-9905-5E514E964D0B}"/>
                </c:ext>
              </c:extLst>
            </c:dLbl>
            <c:dLbl>
              <c:idx val="14"/>
              <c:layout>
                <c:manualLayout>
                  <c:x val="5.9523809523808072E-3"/>
                  <c:y val="-5.20833333333333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29B-0F40-9905-5E514E964D0B}"/>
                </c:ext>
              </c:extLst>
            </c:dLbl>
            <c:dLbl>
              <c:idx val="15"/>
              <c:layout>
                <c:manualLayout>
                  <c:x val="9.9206349206349201E-3"/>
                  <c:y val="-4.8611111111111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29B-0F40-9905-5E514E964D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'All Tasks-Graphs-5'!$E$83:$F$98</c:f>
              <c:multiLvlStrCache>
                <c:ptCount val="16"/>
                <c:lvl>
                  <c:pt idx="0">
                    <c:v>M. Preserving</c:v>
                  </c:pt>
                  <c:pt idx="1">
                    <c:v>Grammar</c:v>
                  </c:pt>
                  <c:pt idx="2">
                    <c:v>Mechanics</c:v>
                  </c:pt>
                  <c:pt idx="3">
                    <c:v>M. Related</c:v>
                  </c:pt>
                  <c:pt idx="4">
                    <c:v>M. Preserving</c:v>
                  </c:pt>
                  <c:pt idx="5">
                    <c:v>Grammar</c:v>
                  </c:pt>
                  <c:pt idx="6">
                    <c:v>Mechanics</c:v>
                  </c:pt>
                  <c:pt idx="7">
                    <c:v>M. Related</c:v>
                  </c:pt>
                  <c:pt idx="8">
                    <c:v>M. Preserving</c:v>
                  </c:pt>
                  <c:pt idx="9">
                    <c:v>Grammar</c:v>
                  </c:pt>
                  <c:pt idx="10">
                    <c:v>Mechanics</c:v>
                  </c:pt>
                  <c:pt idx="12">
                    <c:v>M. Preserving</c:v>
                  </c:pt>
                  <c:pt idx="13">
                    <c:v>Grammar</c:v>
                  </c:pt>
                  <c:pt idx="14">
                    <c:v>Mechanics</c:v>
                  </c:pt>
                  <c:pt idx="15">
                    <c:v>M. Related</c:v>
                  </c:pt>
                </c:lvl>
                <c:lvl>
                  <c:pt idx="0">
                    <c:v>Task 1</c:v>
                  </c:pt>
                  <c:pt idx="4">
                    <c:v>Task 2</c:v>
                  </c:pt>
                  <c:pt idx="8">
                    <c:v>Task 3</c:v>
                  </c:pt>
                  <c:pt idx="12">
                    <c:v>Task 4</c:v>
                  </c:pt>
                </c:lvl>
              </c:multiLvlStrCache>
            </c:multiLvlStrRef>
          </c:cat>
          <c:val>
            <c:numRef>
              <c:f>'All Tasks-Graphs-5'!$H$83:$H$98</c:f>
              <c:numCache>
                <c:formatCode>0.0</c:formatCode>
                <c:ptCount val="16"/>
                <c:pt idx="0">
                  <c:v>2.4615384615384617</c:v>
                </c:pt>
                <c:pt idx="1">
                  <c:v>1.5384615384615385</c:v>
                </c:pt>
                <c:pt idx="2">
                  <c:v>5.8461538461538458</c:v>
                </c:pt>
                <c:pt idx="3">
                  <c:v>2.7692307692307692</c:v>
                </c:pt>
                <c:pt idx="4">
                  <c:v>3.2307692307692308</c:v>
                </c:pt>
                <c:pt idx="5">
                  <c:v>2.3076923076923079</c:v>
                </c:pt>
                <c:pt idx="6">
                  <c:v>1.0769230769230769</c:v>
                </c:pt>
                <c:pt idx="7">
                  <c:v>0.31</c:v>
                </c:pt>
                <c:pt idx="8">
                  <c:v>0.30769230769230771</c:v>
                </c:pt>
                <c:pt idx="9" formatCode="0">
                  <c:v>0</c:v>
                </c:pt>
                <c:pt idx="10" formatCode="0">
                  <c:v>0</c:v>
                </c:pt>
                <c:pt idx="12">
                  <c:v>0.76923076923076927</c:v>
                </c:pt>
                <c:pt idx="13">
                  <c:v>0.15384615384615385</c:v>
                </c:pt>
                <c:pt idx="14">
                  <c:v>0.30769230769230771</c:v>
                </c:pt>
                <c:pt idx="15">
                  <c:v>1.2307692307692308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29B-0F40-9905-5E514E964D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55361816"/>
        <c:axId val="355360640"/>
      </c:barChart>
      <c:catAx>
        <c:axId val="35536181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360640"/>
        <c:crosses val="autoZero"/>
        <c:auto val="1"/>
        <c:lblAlgn val="ctr"/>
        <c:lblOffset val="100"/>
        <c:noMultiLvlLbl val="0"/>
      </c:catAx>
      <c:valAx>
        <c:axId val="35536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361816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7365563679540059"/>
          <c:y val="0.14636947725284338"/>
          <c:w val="0.27394122609673788"/>
          <c:h val="7.1192858705161857E-2"/>
        </c:manualLayout>
      </c:layout>
      <c:overlay val="0"/>
      <c:spPr>
        <a:solidFill>
          <a:srgbClr val="FFFF00"/>
        </a:solidFill>
        <a:ln>
          <a:solidFill>
            <a:srgbClr val="FF0000"/>
          </a:solidFill>
          <a:prstDash val="sysDot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</a:rPr>
              <a:t>Figue 1: Overall Serface and Meaning Feedback Provided</a:t>
            </a:r>
            <a:r>
              <a:rPr lang="en-US" sz="1100" b="1" baseline="0">
                <a:solidFill>
                  <a:sysClr val="windowText" lastClr="000000"/>
                </a:solidFill>
              </a:rPr>
              <a:t> by Grammarly and Uptake by Students</a:t>
            </a:r>
            <a:endParaRPr lang="en-US" sz="1100" b="1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71256717910261"/>
          <c:y val="0.23078482836704237"/>
          <c:w val="0.8535731471066117"/>
          <c:h val="0.57922254816187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'Sources-Graph-6'!$M$7</c:f>
              <c:strCache>
                <c:ptCount val="1"/>
                <c:pt idx="0">
                  <c:v>Uptake By Students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888888888888907E-2"/>
                  <c:y val="-3.4722222222222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F9-9E48-98E6-ADB34D17398F}"/>
                </c:ext>
              </c:extLst>
            </c:dLbl>
            <c:dLbl>
              <c:idx val="1"/>
              <c:layout>
                <c:manualLayout>
                  <c:x val="-7.9365079365079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F9-9E48-98E6-ADB34D17398F}"/>
                </c:ext>
              </c:extLst>
            </c:dLbl>
            <c:dLbl>
              <c:idx val="2"/>
              <c:layout>
                <c:manualLayout>
                  <c:x val="-2.1825396825396862E-2"/>
                  <c:y val="-6.3656672040099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F9-9E48-98E6-ADB34D17398F}"/>
                </c:ext>
              </c:extLst>
            </c:dLbl>
            <c:dLbl>
              <c:idx val="4"/>
              <c:layout>
                <c:manualLayout>
                  <c:x val="-1.3888888888888961E-2"/>
                  <c:y val="6.3656672040099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F9-9E48-98E6-ADB34D17398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DF9-9E48-98E6-ADB34D17398F}"/>
                </c:ext>
              </c:extLst>
            </c:dLbl>
            <c:dLbl>
              <c:idx val="6"/>
              <c:layout>
                <c:manualLayout>
                  <c:x val="-1.3888888888888888E-2"/>
                  <c:y val="-3.4722222222222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F9-9E48-98E6-ADB34D1739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'Sources-Graph-6'!$K$8:$L$15</c:f>
              <c:multiLvlStrCache>
                <c:ptCount val="8"/>
                <c:lvl>
                  <c:pt idx="0">
                    <c:v>Surface</c:v>
                  </c:pt>
                  <c:pt idx="1">
                    <c:v>Meaning</c:v>
                  </c:pt>
                  <c:pt idx="2">
                    <c:v>Surface</c:v>
                  </c:pt>
                  <c:pt idx="3">
                    <c:v>Meaning</c:v>
                  </c:pt>
                  <c:pt idx="4">
                    <c:v>Surface</c:v>
                  </c:pt>
                  <c:pt idx="5">
                    <c:v>Meaning</c:v>
                  </c:pt>
                  <c:pt idx="6">
                    <c:v>Surface</c:v>
                  </c:pt>
                  <c:pt idx="7">
                    <c:v>Meaning</c:v>
                  </c:pt>
                </c:lvl>
                <c:lvl>
                  <c:pt idx="0">
                    <c:v>Task 1 </c:v>
                  </c:pt>
                  <c:pt idx="2">
                    <c:v>Task 2</c:v>
                  </c:pt>
                  <c:pt idx="4">
                    <c:v>Task 3</c:v>
                  </c:pt>
                  <c:pt idx="6">
                    <c:v>Task 4</c:v>
                  </c:pt>
                </c:lvl>
              </c:multiLvlStrCache>
            </c:multiLvlStrRef>
          </c:cat>
          <c:val>
            <c:numRef>
              <c:f>'Sources-Graph-6'!$M$8:$M$15</c:f>
              <c:numCache>
                <c:formatCode>0.0</c:formatCode>
                <c:ptCount val="8"/>
                <c:pt idx="0">
                  <c:v>34.153846153846153</c:v>
                </c:pt>
                <c:pt idx="1">
                  <c:v>0.15384615384615385</c:v>
                </c:pt>
                <c:pt idx="2">
                  <c:v>22.30769230769231</c:v>
                </c:pt>
                <c:pt idx="3" formatCode="0">
                  <c:v>0</c:v>
                </c:pt>
                <c:pt idx="4">
                  <c:v>21.69230769230769</c:v>
                </c:pt>
                <c:pt idx="5" formatCode="0">
                  <c:v>0</c:v>
                </c:pt>
                <c:pt idx="6">
                  <c:v>22.153846153846153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F9-9E48-98E6-ADB34D17398F}"/>
            </c:ext>
          </c:extLst>
        </c:ser>
        <c:ser>
          <c:idx val="1"/>
          <c:order val="1"/>
          <c:tx>
            <c:strRef>
              <c:f>'Sources-Graph-6'!$N$7</c:f>
              <c:strCache>
                <c:ptCount val="1"/>
                <c:pt idx="0">
                  <c:v>Provided By Grammarly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968253968253968E-3"/>
                  <c:y val="3.4722222222222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F9-9E48-98E6-ADB34D17398F}"/>
                </c:ext>
              </c:extLst>
            </c:dLbl>
            <c:dLbl>
              <c:idx val="1"/>
              <c:layout>
                <c:manualLayout>
                  <c:x val="5.9523809523809521E-3"/>
                  <c:y val="-3.47222222222234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F9-9E48-98E6-ADB34D17398F}"/>
                </c:ext>
              </c:extLst>
            </c:dLbl>
            <c:dLbl>
              <c:idx val="2"/>
              <c:layout>
                <c:manualLayout>
                  <c:x val="4.1666666666666664E-2"/>
                  <c:y val="-1.7361111111111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F9-9E48-98E6-ADB34D17398F}"/>
                </c:ext>
              </c:extLst>
            </c:dLbl>
            <c:dLbl>
              <c:idx val="4"/>
              <c:layout>
                <c:manualLayout>
                  <c:x val="5.5555555555555483E-2"/>
                  <c:y val="6.94444444444444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F9-9E48-98E6-ADB34D17398F}"/>
                </c:ext>
              </c:extLst>
            </c:dLbl>
            <c:dLbl>
              <c:idx val="6"/>
              <c:layout>
                <c:manualLayout>
                  <c:x val="4.7619047619047616E-2"/>
                  <c:y val="-3.182833602004998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F9-9E48-98E6-ADB34D1739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'Sources-Graph-6'!$K$8:$L$15</c:f>
              <c:multiLvlStrCache>
                <c:ptCount val="8"/>
                <c:lvl>
                  <c:pt idx="0">
                    <c:v>Surface</c:v>
                  </c:pt>
                  <c:pt idx="1">
                    <c:v>Meaning</c:v>
                  </c:pt>
                  <c:pt idx="2">
                    <c:v>Surface</c:v>
                  </c:pt>
                  <c:pt idx="3">
                    <c:v>Meaning</c:v>
                  </c:pt>
                  <c:pt idx="4">
                    <c:v>Surface</c:v>
                  </c:pt>
                  <c:pt idx="5">
                    <c:v>Meaning</c:v>
                  </c:pt>
                  <c:pt idx="6">
                    <c:v>Surface</c:v>
                  </c:pt>
                  <c:pt idx="7">
                    <c:v>Meaning</c:v>
                  </c:pt>
                </c:lvl>
                <c:lvl>
                  <c:pt idx="0">
                    <c:v>Task 1 </c:v>
                  </c:pt>
                  <c:pt idx="2">
                    <c:v>Task 2</c:v>
                  </c:pt>
                  <c:pt idx="4">
                    <c:v>Task 3</c:v>
                  </c:pt>
                  <c:pt idx="6">
                    <c:v>Task 4</c:v>
                  </c:pt>
                </c:lvl>
              </c:multiLvlStrCache>
            </c:multiLvlStrRef>
          </c:cat>
          <c:val>
            <c:numRef>
              <c:f>'Sources-Graph-6'!$N$8:$N$15</c:f>
              <c:numCache>
                <c:formatCode>0.0</c:formatCode>
                <c:ptCount val="8"/>
                <c:pt idx="0">
                  <c:v>49.07692307692308</c:v>
                </c:pt>
                <c:pt idx="1">
                  <c:v>0.76923076923076927</c:v>
                </c:pt>
                <c:pt idx="2">
                  <c:v>37.692307692307693</c:v>
                </c:pt>
                <c:pt idx="3" formatCode="0">
                  <c:v>0</c:v>
                </c:pt>
                <c:pt idx="4">
                  <c:v>44.307692307692307</c:v>
                </c:pt>
                <c:pt idx="5" formatCode="0">
                  <c:v>0</c:v>
                </c:pt>
                <c:pt idx="6">
                  <c:v>49.07692307692308</c:v>
                </c:pt>
                <c:pt idx="7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F9-9E48-98E6-ADB34D1739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9837608"/>
        <c:axId val="255883632"/>
      </c:barChart>
      <c:catAx>
        <c:axId val="29983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83632"/>
        <c:crosses val="autoZero"/>
        <c:auto val="1"/>
        <c:lblAlgn val="ctr"/>
        <c:lblOffset val="100"/>
        <c:noMultiLvlLbl val="0"/>
      </c:catAx>
      <c:valAx>
        <c:axId val="25588363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Per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 100  Word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1497937757780278E-2"/>
              <c:y val="0.29775599889092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837608"/>
        <c:crosses val="autoZero"/>
        <c:crossBetween val="between"/>
        <c:majorUnit val="10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461879765029372"/>
          <c:y val="0.13727580927384075"/>
          <c:w val="0.53077302837145346"/>
          <c:h val="5.7427587176602915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Figue 2: Overall Serface and Meaning Feedback Provided by Peers and Uptake by Students</a:t>
            </a:r>
            <a:endParaRPr lang="en-U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32014267447339"/>
          <c:y val="0.21748784874112959"/>
          <c:w val="0.83208156672723599"/>
          <c:h val="0.6271826091183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'Sources-Graph-6'!$M$26</c:f>
              <c:strCache>
                <c:ptCount val="1"/>
                <c:pt idx="0">
                  <c:v>Uptake By Students</c:v>
                </c:pt>
              </c:strCache>
            </c:strRef>
          </c:tx>
          <c:spPr>
            <a:solidFill>
              <a:srgbClr val="00FF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27350427350427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4B-3E48-A878-C1179BC91201}"/>
                </c:ext>
              </c:extLst>
            </c:dLbl>
            <c:dLbl>
              <c:idx val="1"/>
              <c:layout>
                <c:manualLayout>
                  <c:x val="-1.282051282051286E-2"/>
                  <c:y val="-3.08641975308653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4B-3E48-A878-C1179BC91201}"/>
                </c:ext>
              </c:extLst>
            </c:dLbl>
            <c:dLbl>
              <c:idx val="2"/>
              <c:layout>
                <c:manualLayout>
                  <c:x val="-6.41025641025641E-3"/>
                  <c:y val="-3.08641975308653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4B-3E48-A878-C1179BC91201}"/>
                </c:ext>
              </c:extLst>
            </c:dLbl>
            <c:dLbl>
              <c:idx val="4"/>
              <c:layout>
                <c:manualLayout>
                  <c:x val="-6.41025641025641E-3"/>
                  <c:y val="-3.08641975308641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4B-3E48-A878-C1179BC91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'Sources-Graph-6'!$K$27:$L$34</c:f>
              <c:multiLvlStrCache>
                <c:ptCount val="8"/>
                <c:lvl>
                  <c:pt idx="0">
                    <c:v>Surface</c:v>
                  </c:pt>
                  <c:pt idx="1">
                    <c:v>Meaning</c:v>
                  </c:pt>
                  <c:pt idx="2">
                    <c:v>Surface</c:v>
                  </c:pt>
                  <c:pt idx="3">
                    <c:v>Meaning</c:v>
                  </c:pt>
                  <c:pt idx="4">
                    <c:v>Surface</c:v>
                  </c:pt>
                  <c:pt idx="5">
                    <c:v>Meaning</c:v>
                  </c:pt>
                  <c:pt idx="6">
                    <c:v>Surface</c:v>
                  </c:pt>
                  <c:pt idx="7">
                    <c:v>Meaning</c:v>
                  </c:pt>
                </c:lvl>
                <c:lvl>
                  <c:pt idx="0">
                    <c:v>Task 1 </c:v>
                  </c:pt>
                  <c:pt idx="2">
                    <c:v>Task 2</c:v>
                  </c:pt>
                  <c:pt idx="4">
                    <c:v>Task 3</c:v>
                  </c:pt>
                  <c:pt idx="6">
                    <c:v>Task 4</c:v>
                  </c:pt>
                </c:lvl>
              </c:multiLvlStrCache>
            </c:multiLvlStrRef>
          </c:cat>
          <c:val>
            <c:numRef>
              <c:f>'Sources-Graph-6'!$M$27:$M$34</c:f>
              <c:numCache>
                <c:formatCode>0.0</c:formatCode>
                <c:ptCount val="8"/>
                <c:pt idx="0">
                  <c:v>2.7692307692307692</c:v>
                </c:pt>
                <c:pt idx="1">
                  <c:v>0.92307692307692313</c:v>
                </c:pt>
                <c:pt idx="2">
                  <c:v>1.3846153846153846</c:v>
                </c:pt>
                <c:pt idx="3">
                  <c:v>0.46</c:v>
                </c:pt>
                <c:pt idx="4">
                  <c:v>1.0769230769230769</c:v>
                </c:pt>
                <c:pt idx="5">
                  <c:v>0.46</c:v>
                </c:pt>
                <c:pt idx="6">
                  <c:v>1.2307692307692308</c:v>
                </c:pt>
                <c:pt idx="7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4B-3E48-A878-C1179BC91201}"/>
            </c:ext>
          </c:extLst>
        </c:ser>
        <c:ser>
          <c:idx val="1"/>
          <c:order val="1"/>
          <c:tx>
            <c:strRef>
              <c:f>'Sources-Graph-6'!$N$26</c:f>
              <c:strCache>
                <c:ptCount val="1"/>
                <c:pt idx="0">
                  <c:v>Provided By Peers</c:v>
                </c:pt>
              </c:strCache>
            </c:strRef>
          </c:tx>
          <c:spPr>
            <a:solidFill>
              <a:srgbClr val="FF33CC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7687091998115623E-2"/>
                  <c:y val="2.16049382716049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538461538461542E-2"/>
                      <c:h val="6.11728395061728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64B-3E48-A878-C1179BC91201}"/>
                </c:ext>
              </c:extLst>
            </c:dLbl>
            <c:dLbl>
              <c:idx val="1"/>
              <c:layout>
                <c:manualLayout>
                  <c:x val="6.41025641025641E-3"/>
                  <c:y val="-1.131674169601777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4B-3E48-A878-C1179BC91201}"/>
                </c:ext>
              </c:extLst>
            </c:dLbl>
            <c:dLbl>
              <c:idx val="2"/>
              <c:layout>
                <c:manualLayout>
                  <c:x val="4.273504273504273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4B-3E48-A878-C1179BC91201}"/>
                </c:ext>
              </c:extLst>
            </c:dLbl>
            <c:dLbl>
              <c:idx val="4"/>
              <c:layout>
                <c:manualLayout>
                  <c:x val="3.4188034188034268E-2"/>
                  <c:y val="-1.23456790123456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4B-3E48-A878-C1179BC91201}"/>
                </c:ext>
              </c:extLst>
            </c:dLbl>
            <c:dLbl>
              <c:idx val="6"/>
              <c:layout>
                <c:manualLayout>
                  <c:x val="3.6324786324786168E-2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4B-3E48-A878-C1179BC91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'Sources-Graph-6'!$K$27:$L$34</c:f>
              <c:multiLvlStrCache>
                <c:ptCount val="8"/>
                <c:lvl>
                  <c:pt idx="0">
                    <c:v>Surface</c:v>
                  </c:pt>
                  <c:pt idx="1">
                    <c:v>Meaning</c:v>
                  </c:pt>
                  <c:pt idx="2">
                    <c:v>Surface</c:v>
                  </c:pt>
                  <c:pt idx="3">
                    <c:v>Meaning</c:v>
                  </c:pt>
                  <c:pt idx="4">
                    <c:v>Surface</c:v>
                  </c:pt>
                  <c:pt idx="5">
                    <c:v>Meaning</c:v>
                  </c:pt>
                  <c:pt idx="6">
                    <c:v>Surface</c:v>
                  </c:pt>
                  <c:pt idx="7">
                    <c:v>Meaning</c:v>
                  </c:pt>
                </c:lvl>
                <c:lvl>
                  <c:pt idx="0">
                    <c:v>Task 1 </c:v>
                  </c:pt>
                  <c:pt idx="2">
                    <c:v>Task 2</c:v>
                  </c:pt>
                  <c:pt idx="4">
                    <c:v>Task 3</c:v>
                  </c:pt>
                  <c:pt idx="6">
                    <c:v>Task 4</c:v>
                  </c:pt>
                </c:lvl>
              </c:multiLvlStrCache>
            </c:multiLvlStrRef>
          </c:cat>
          <c:val>
            <c:numRef>
              <c:f>'Sources-Graph-6'!$N$27:$N$34</c:f>
              <c:numCache>
                <c:formatCode>0.0</c:formatCode>
                <c:ptCount val="8"/>
                <c:pt idx="0">
                  <c:v>2.9230769230769229</c:v>
                </c:pt>
                <c:pt idx="1">
                  <c:v>0.92307692307692313</c:v>
                </c:pt>
                <c:pt idx="2">
                  <c:v>1.6923076923076923</c:v>
                </c:pt>
                <c:pt idx="3">
                  <c:v>0.46</c:v>
                </c:pt>
                <c:pt idx="4">
                  <c:v>1.07692307692308</c:v>
                </c:pt>
                <c:pt idx="5">
                  <c:v>0.46</c:v>
                </c:pt>
                <c:pt idx="6">
                  <c:v>1.2307692307692308</c:v>
                </c:pt>
                <c:pt idx="7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4B-3E48-A878-C1179BC912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31698080"/>
        <c:axId val="431756872"/>
      </c:barChart>
      <c:catAx>
        <c:axId val="43169808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56872"/>
        <c:crosses val="autoZero"/>
        <c:auto val="1"/>
        <c:lblAlgn val="ctr"/>
        <c:lblOffset val="100"/>
        <c:noMultiLvlLbl val="0"/>
      </c:catAx>
      <c:valAx>
        <c:axId val="43175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Peer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 100 Word 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1431623931623931E-2"/>
              <c:y val="0.39475964809954311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Figue 23: Serface and Meaning Feedback Provided by Teacher and Uptake by Students</a:t>
            </a:r>
            <a:endParaRPr lang="en-US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92270677703748"/>
          <c:y val="0.22298167590162341"/>
          <c:w val="0.83620549835116764"/>
          <c:h val="0.63094804121707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'Sources-Graph-6'!$M$50</c:f>
              <c:strCache>
                <c:ptCount val="1"/>
                <c:pt idx="0">
                  <c:v>Uptake By Students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'Sources-Graph-6'!$K$51:$L$58</c:f>
              <c:multiLvlStrCache>
                <c:ptCount val="8"/>
                <c:lvl>
                  <c:pt idx="0">
                    <c:v>Surface</c:v>
                  </c:pt>
                  <c:pt idx="1">
                    <c:v>Meaning</c:v>
                  </c:pt>
                  <c:pt idx="2">
                    <c:v>Surface</c:v>
                  </c:pt>
                  <c:pt idx="3">
                    <c:v>Meaning</c:v>
                  </c:pt>
                  <c:pt idx="4">
                    <c:v>Surface</c:v>
                  </c:pt>
                  <c:pt idx="5">
                    <c:v>Meaning</c:v>
                  </c:pt>
                  <c:pt idx="6">
                    <c:v>Surface</c:v>
                  </c:pt>
                  <c:pt idx="7">
                    <c:v>Meaning</c:v>
                  </c:pt>
                </c:lvl>
                <c:lvl>
                  <c:pt idx="0">
                    <c:v>Task 1 </c:v>
                  </c:pt>
                  <c:pt idx="2">
                    <c:v>Task 2</c:v>
                  </c:pt>
                  <c:pt idx="4">
                    <c:v>Task 3</c:v>
                  </c:pt>
                  <c:pt idx="6">
                    <c:v>Task 4</c:v>
                  </c:pt>
                </c:lvl>
              </c:multiLvlStrCache>
            </c:multiLvlStrRef>
          </c:cat>
          <c:val>
            <c:numRef>
              <c:f>'Sources-Graph-6'!$M$51:$M$58</c:f>
              <c:numCache>
                <c:formatCode>0.0</c:formatCode>
                <c:ptCount val="8"/>
                <c:pt idx="0">
                  <c:v>8.9230769230769234</c:v>
                </c:pt>
                <c:pt idx="1">
                  <c:v>2.6153846153846154</c:v>
                </c:pt>
                <c:pt idx="2">
                  <c:v>6.6153846153846159</c:v>
                </c:pt>
                <c:pt idx="3">
                  <c:v>0.92</c:v>
                </c:pt>
                <c:pt idx="4">
                  <c:v>0.30769230769230771</c:v>
                </c:pt>
                <c:pt idx="5">
                  <c:v>0.92</c:v>
                </c:pt>
                <c:pt idx="6">
                  <c:v>1.0769230769230769</c:v>
                </c:pt>
                <c:pt idx="7">
                  <c:v>1.2307692307692308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A-5541-8C80-AD6A86D29430}"/>
            </c:ext>
          </c:extLst>
        </c:ser>
        <c:ser>
          <c:idx val="1"/>
          <c:order val="1"/>
          <c:tx>
            <c:strRef>
              <c:f>'Sources-Graph-6'!$N$50</c:f>
              <c:strCache>
                <c:ptCount val="1"/>
                <c:pt idx="0">
                  <c:v>Provided By Teacher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'Sources-Graph-6'!$K$51:$L$58</c:f>
              <c:multiLvlStrCache>
                <c:ptCount val="8"/>
                <c:lvl>
                  <c:pt idx="0">
                    <c:v>Surface</c:v>
                  </c:pt>
                  <c:pt idx="1">
                    <c:v>Meaning</c:v>
                  </c:pt>
                  <c:pt idx="2">
                    <c:v>Surface</c:v>
                  </c:pt>
                  <c:pt idx="3">
                    <c:v>Meaning</c:v>
                  </c:pt>
                  <c:pt idx="4">
                    <c:v>Surface</c:v>
                  </c:pt>
                  <c:pt idx="5">
                    <c:v>Meaning</c:v>
                  </c:pt>
                  <c:pt idx="6">
                    <c:v>Surface</c:v>
                  </c:pt>
                  <c:pt idx="7">
                    <c:v>Meaning</c:v>
                  </c:pt>
                </c:lvl>
                <c:lvl>
                  <c:pt idx="0">
                    <c:v>Task 1 </c:v>
                  </c:pt>
                  <c:pt idx="2">
                    <c:v>Task 2</c:v>
                  </c:pt>
                  <c:pt idx="4">
                    <c:v>Task 3</c:v>
                  </c:pt>
                  <c:pt idx="6">
                    <c:v>Task 4</c:v>
                  </c:pt>
                </c:lvl>
              </c:multiLvlStrCache>
            </c:multiLvlStrRef>
          </c:cat>
          <c:val>
            <c:numRef>
              <c:f>'Sources-Graph-6'!$N$51:$N$58</c:f>
              <c:numCache>
                <c:formatCode>0.0</c:formatCode>
                <c:ptCount val="8"/>
                <c:pt idx="0">
                  <c:v>9.8461538461538467</c:v>
                </c:pt>
                <c:pt idx="1">
                  <c:v>2.7692307692307692</c:v>
                </c:pt>
                <c:pt idx="2">
                  <c:v>6.6153846153846159</c:v>
                </c:pt>
                <c:pt idx="3">
                  <c:v>0.92</c:v>
                </c:pt>
                <c:pt idx="4">
                  <c:v>0.30769230769230771</c:v>
                </c:pt>
                <c:pt idx="5">
                  <c:v>0.92</c:v>
                </c:pt>
                <c:pt idx="6">
                  <c:v>1.2307692307692308</c:v>
                </c:pt>
                <c:pt idx="7">
                  <c:v>1.2307692307692308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A-5541-8C80-AD6A86D294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31698472"/>
        <c:axId val="431758832"/>
      </c:barChart>
      <c:catAx>
        <c:axId val="43169847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58832"/>
        <c:crosses val="autoZero"/>
        <c:auto val="1"/>
        <c:lblAlgn val="ctr"/>
        <c:lblOffset val="100"/>
        <c:noMultiLvlLbl val="0"/>
      </c:catAx>
      <c:valAx>
        <c:axId val="431758832"/>
        <c:scaling>
          <c:orientation val="minMax"/>
          <c:max val="1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Peer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 100  Word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3568376068376065E-2"/>
              <c:y val="0.40103285700398561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98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15</xdr:row>
      <xdr:rowOff>180975</xdr:rowOff>
    </xdr:from>
    <xdr:to>
      <xdr:col>9</xdr:col>
      <xdr:colOff>209550</xdr:colOff>
      <xdr:row>20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91100" y="4267200"/>
          <a:ext cx="2762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ar-EG" sz="1100"/>
            <a:t>المطلوب :</a:t>
          </a:r>
        </a:p>
        <a:p>
          <a:pPr algn="r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Uptake</a:t>
          </a:r>
          <a:r>
            <a:rPr lang="ar-EG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100"/>
            <a:t> إضافة عمود عدد</a:t>
          </a:r>
          <a:r>
            <a:rPr lang="ar-EG" sz="1100" baseline="0"/>
            <a:t> الأخطاء المستبعدة   مع عدد الأخطاء المأخوذة في كل جدول سابق في نفس الرسم البياني.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19</xdr:row>
      <xdr:rowOff>88900</xdr:rowOff>
    </xdr:from>
    <xdr:to>
      <xdr:col>14</xdr:col>
      <xdr:colOff>647700</xdr:colOff>
      <xdr:row>37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099BE6-AE21-55C0-EEA9-C7B129F84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565150</xdr:colOff>
      <xdr:row>51</xdr:row>
      <xdr:rowOff>57150</xdr:rowOff>
    </xdr:from>
    <xdr:to>
      <xdr:col>15</xdr:col>
      <xdr:colOff>101600</xdr:colOff>
      <xdr:row>69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B5808A-32F7-735D-1ADD-67F9F8CAF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400050</xdr:colOff>
      <xdr:row>85</xdr:row>
      <xdr:rowOff>184150</xdr:rowOff>
    </xdr:from>
    <xdr:to>
      <xdr:col>16</xdr:col>
      <xdr:colOff>520700</xdr:colOff>
      <xdr:row>103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B3349E-B1F4-0C3E-92FA-9E764F5AA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333374</xdr:colOff>
      <xdr:row>35</xdr:row>
      <xdr:rowOff>157162</xdr:rowOff>
    </xdr:from>
    <xdr:to>
      <xdr:col>17</xdr:col>
      <xdr:colOff>209549</xdr:colOff>
      <xdr:row>53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180973</xdr:colOff>
      <xdr:row>56</xdr:row>
      <xdr:rowOff>157161</xdr:rowOff>
    </xdr:from>
    <xdr:to>
      <xdr:col>17</xdr:col>
      <xdr:colOff>57148</xdr:colOff>
      <xdr:row>76</xdr:row>
      <xdr:rowOff>71436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371475</xdr:colOff>
      <xdr:row>81</xdr:row>
      <xdr:rowOff>61911</xdr:rowOff>
    </xdr:from>
    <xdr:to>
      <xdr:col>17</xdr:col>
      <xdr:colOff>247650</xdr:colOff>
      <xdr:row>98</xdr:row>
      <xdr:rowOff>119061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209549</xdr:colOff>
      <xdr:row>2</xdr:row>
      <xdr:rowOff>23810</xdr:rowOff>
    </xdr:from>
    <xdr:to>
      <xdr:col>23</xdr:col>
      <xdr:colOff>438149</xdr:colOff>
      <xdr:row>20</xdr:row>
      <xdr:rowOff>80960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323850</xdr:colOff>
      <xdr:row>24</xdr:row>
      <xdr:rowOff>185737</xdr:rowOff>
    </xdr:from>
    <xdr:to>
      <xdr:col>23</xdr:col>
      <xdr:colOff>95250</xdr:colOff>
      <xdr:row>45</xdr:row>
      <xdr:rowOff>61912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257175</xdr:colOff>
      <xdr:row>48</xdr:row>
      <xdr:rowOff>195262</xdr:rowOff>
    </xdr:from>
    <xdr:to>
      <xdr:col>23</xdr:col>
      <xdr:colOff>28575</xdr:colOff>
      <xdr:row>69</xdr:row>
      <xdr:rowOff>71437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450850</xdr:colOff>
      <xdr:row>39</xdr:row>
      <xdr:rowOff>19050</xdr:rowOff>
    </xdr:from>
    <xdr:to>
      <xdr:col>7</xdr:col>
      <xdr:colOff>666750</xdr:colOff>
      <xdr:row>52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4A4E30-8EF8-4A34-AECA-8F1737A04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501650</xdr:colOff>
      <xdr:row>54</xdr:row>
      <xdr:rowOff>107950</xdr:rowOff>
    </xdr:from>
    <xdr:to>
      <xdr:col>8</xdr:col>
      <xdr:colOff>44450</xdr:colOff>
      <xdr:row>68</xdr:row>
      <xdr:rowOff>6350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77481CD-12F5-FE92-8467-75704B5FF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workbookViewId="0">
      <selection activeCell="I9" sqref="I9"/>
    </sheetView>
  </sheetViews>
  <sheetFormatPr defaultColWidth="11" defaultRowHeight="15.5" x14ac:dyDescent="0.35"/>
  <sheetData>
    <row r="1" spans="1:27" x14ac:dyDescent="0.35">
      <c r="A1" s="274" t="s">
        <v>0</v>
      </c>
      <c r="B1" s="275" t="s">
        <v>1</v>
      </c>
      <c r="C1" s="275" t="s">
        <v>2</v>
      </c>
      <c r="D1" s="275" t="s">
        <v>20</v>
      </c>
      <c r="E1" s="275"/>
      <c r="F1" s="275"/>
      <c r="G1" s="275"/>
      <c r="L1" s="274" t="s">
        <v>0</v>
      </c>
      <c r="M1" s="275" t="s">
        <v>1</v>
      </c>
      <c r="N1" s="275" t="s">
        <v>2</v>
      </c>
      <c r="O1" s="275" t="s">
        <v>19</v>
      </c>
      <c r="P1" s="275"/>
      <c r="Q1" s="275"/>
      <c r="R1" s="275"/>
      <c r="U1" s="274" t="s">
        <v>0</v>
      </c>
      <c r="V1" s="275" t="s">
        <v>1</v>
      </c>
      <c r="W1" s="275" t="s">
        <v>2</v>
      </c>
      <c r="X1" s="275" t="s">
        <v>21</v>
      </c>
      <c r="Y1" s="275"/>
      <c r="Z1" s="275"/>
      <c r="AA1" s="275"/>
    </row>
    <row r="2" spans="1:27" x14ac:dyDescent="0.35">
      <c r="A2" s="274"/>
      <c r="B2" s="275"/>
      <c r="C2" s="275"/>
      <c r="D2" s="275"/>
      <c r="E2" s="275"/>
      <c r="F2" s="275"/>
      <c r="G2" s="275"/>
      <c r="L2" s="274"/>
      <c r="M2" s="275"/>
      <c r="N2" s="275"/>
      <c r="O2" s="275"/>
      <c r="P2" s="275"/>
      <c r="Q2" s="275"/>
      <c r="R2" s="275"/>
      <c r="U2" s="274"/>
      <c r="V2" s="275"/>
      <c r="W2" s="275"/>
      <c r="X2" s="275"/>
      <c r="Y2" s="275"/>
      <c r="Z2" s="275"/>
      <c r="AA2" s="275"/>
    </row>
    <row r="3" spans="1:27" ht="21" x14ac:dyDescent="0.35">
      <c r="A3" s="274"/>
      <c r="B3" s="275"/>
      <c r="C3" s="275"/>
      <c r="D3" s="1" t="s">
        <v>3</v>
      </c>
      <c r="E3" s="1" t="s">
        <v>4</v>
      </c>
      <c r="F3" s="1" t="s">
        <v>5</v>
      </c>
      <c r="G3" s="1" t="s">
        <v>6</v>
      </c>
      <c r="L3" s="274"/>
      <c r="M3" s="275"/>
      <c r="N3" s="275"/>
      <c r="O3" s="1" t="s">
        <v>3</v>
      </c>
      <c r="P3" s="1" t="s">
        <v>4</v>
      </c>
      <c r="Q3" s="1" t="s">
        <v>5</v>
      </c>
      <c r="R3" s="1" t="s">
        <v>6</v>
      </c>
      <c r="U3" s="274"/>
      <c r="V3" s="275"/>
      <c r="W3" s="275"/>
      <c r="X3" s="1" t="s">
        <v>3</v>
      </c>
      <c r="Y3" s="1" t="s">
        <v>4</v>
      </c>
      <c r="Z3" s="1" t="s">
        <v>5</v>
      </c>
      <c r="AA3" s="1" t="s">
        <v>6</v>
      </c>
    </row>
    <row r="4" spans="1:27" x14ac:dyDescent="0.35">
      <c r="A4" s="271" t="s">
        <v>7</v>
      </c>
      <c r="B4" s="270" t="s">
        <v>8</v>
      </c>
      <c r="C4" s="270" t="s">
        <v>9</v>
      </c>
      <c r="D4" s="273">
        <v>15</v>
      </c>
      <c r="E4" s="270">
        <v>11</v>
      </c>
      <c r="F4" s="270">
        <v>9</v>
      </c>
      <c r="G4" s="270">
        <v>6</v>
      </c>
      <c r="L4" s="271" t="s">
        <v>7</v>
      </c>
      <c r="M4" s="270" t="s">
        <v>8</v>
      </c>
      <c r="N4" s="270" t="s">
        <v>9</v>
      </c>
      <c r="O4" s="273">
        <v>6</v>
      </c>
      <c r="P4" s="270">
        <v>2</v>
      </c>
      <c r="Q4" s="270">
        <v>3</v>
      </c>
      <c r="R4" s="270">
        <v>2</v>
      </c>
      <c r="U4" s="271" t="s">
        <v>7</v>
      </c>
      <c r="V4" s="270" t="s">
        <v>8</v>
      </c>
      <c r="W4" s="270" t="s">
        <v>9</v>
      </c>
      <c r="X4" s="273">
        <v>5</v>
      </c>
      <c r="Y4" s="270">
        <v>10</v>
      </c>
      <c r="Z4" s="270">
        <v>1</v>
      </c>
      <c r="AA4" s="270">
        <v>0</v>
      </c>
    </row>
    <row r="5" spans="1:27" x14ac:dyDescent="0.35">
      <c r="A5" s="271"/>
      <c r="B5" s="270"/>
      <c r="C5" s="270"/>
      <c r="D5" s="273"/>
      <c r="E5" s="270"/>
      <c r="F5" s="270"/>
      <c r="G5" s="270"/>
      <c r="L5" s="271"/>
      <c r="M5" s="270"/>
      <c r="N5" s="270"/>
      <c r="O5" s="273"/>
      <c r="P5" s="270"/>
      <c r="Q5" s="270"/>
      <c r="R5" s="270"/>
      <c r="U5" s="271"/>
      <c r="V5" s="270"/>
      <c r="W5" s="270"/>
      <c r="X5" s="273"/>
      <c r="Y5" s="270"/>
      <c r="Z5" s="270"/>
      <c r="AA5" s="270"/>
    </row>
    <row r="6" spans="1:27" x14ac:dyDescent="0.35">
      <c r="A6" s="2"/>
      <c r="B6" s="2"/>
      <c r="C6" s="2" t="s">
        <v>10</v>
      </c>
      <c r="D6" s="3">
        <v>16</v>
      </c>
      <c r="E6" s="4">
        <v>5</v>
      </c>
      <c r="F6" s="2">
        <v>8</v>
      </c>
      <c r="G6" s="2">
        <v>8</v>
      </c>
      <c r="L6" s="2"/>
      <c r="M6" s="2"/>
      <c r="N6" s="2" t="s">
        <v>10</v>
      </c>
      <c r="O6" s="3">
        <v>1</v>
      </c>
      <c r="P6" s="4">
        <v>4</v>
      </c>
      <c r="Q6" s="2">
        <v>1</v>
      </c>
      <c r="R6" s="2">
        <v>0</v>
      </c>
      <c r="U6" s="2"/>
      <c r="V6" s="2"/>
      <c r="W6" s="2" t="s">
        <v>10</v>
      </c>
      <c r="X6" s="3">
        <v>5</v>
      </c>
      <c r="Y6" s="4">
        <v>11</v>
      </c>
      <c r="Z6" s="2">
        <v>1</v>
      </c>
      <c r="AA6" s="2">
        <v>2</v>
      </c>
    </row>
    <row r="7" spans="1:27" x14ac:dyDescent="0.35">
      <c r="A7" s="270"/>
      <c r="B7" s="270"/>
      <c r="C7" s="270" t="s">
        <v>11</v>
      </c>
      <c r="D7" s="270">
        <v>0</v>
      </c>
      <c r="E7" s="272">
        <v>1</v>
      </c>
      <c r="F7" s="270">
        <v>6</v>
      </c>
      <c r="G7" s="270">
        <v>1</v>
      </c>
      <c r="L7" s="270"/>
      <c r="M7" s="270"/>
      <c r="N7" s="270" t="s">
        <v>11</v>
      </c>
      <c r="O7" s="270">
        <v>0</v>
      </c>
      <c r="P7" s="272">
        <v>1</v>
      </c>
      <c r="Q7" s="270">
        <v>0</v>
      </c>
      <c r="R7" s="270">
        <v>0</v>
      </c>
      <c r="U7" s="270"/>
      <c r="V7" s="270"/>
      <c r="W7" s="270" t="s">
        <v>11</v>
      </c>
      <c r="X7" s="270">
        <v>1</v>
      </c>
      <c r="Y7" s="272">
        <v>0</v>
      </c>
      <c r="Z7" s="270">
        <v>0</v>
      </c>
      <c r="AA7" s="270">
        <v>2</v>
      </c>
    </row>
    <row r="8" spans="1:27" x14ac:dyDescent="0.35">
      <c r="A8" s="270"/>
      <c r="B8" s="270"/>
      <c r="C8" s="270"/>
      <c r="D8" s="270"/>
      <c r="E8" s="272"/>
      <c r="F8" s="270"/>
      <c r="G8" s="270"/>
      <c r="L8" s="270"/>
      <c r="M8" s="270"/>
      <c r="N8" s="270"/>
      <c r="O8" s="270"/>
      <c r="P8" s="272"/>
      <c r="Q8" s="270"/>
      <c r="R8" s="270"/>
      <c r="U8" s="270"/>
      <c r="V8" s="270"/>
      <c r="W8" s="270"/>
      <c r="X8" s="270"/>
      <c r="Y8" s="272"/>
      <c r="Z8" s="270"/>
      <c r="AA8" s="270"/>
    </row>
    <row r="9" spans="1:27" x14ac:dyDescent="0.35">
      <c r="A9" s="270"/>
      <c r="B9" s="270" t="s">
        <v>12</v>
      </c>
      <c r="C9" s="270"/>
      <c r="D9" s="272">
        <v>68</v>
      </c>
      <c r="E9" s="272">
        <v>52</v>
      </c>
      <c r="F9" s="270">
        <v>29</v>
      </c>
      <c r="G9" s="270">
        <v>31</v>
      </c>
      <c r="L9" s="270"/>
      <c r="M9" s="270" t="s">
        <v>12</v>
      </c>
      <c r="N9" s="270"/>
      <c r="O9" s="272">
        <v>4</v>
      </c>
      <c r="P9" s="272">
        <v>1</v>
      </c>
      <c r="Q9" s="270">
        <v>2</v>
      </c>
      <c r="R9" s="270">
        <v>1</v>
      </c>
      <c r="U9" s="270"/>
      <c r="V9" s="270" t="s">
        <v>12</v>
      </c>
      <c r="W9" s="270"/>
      <c r="X9" s="272">
        <v>9</v>
      </c>
      <c r="Y9" s="272">
        <v>15</v>
      </c>
      <c r="Z9" s="270">
        <v>0</v>
      </c>
      <c r="AA9" s="270">
        <v>1</v>
      </c>
    </row>
    <row r="10" spans="1:27" x14ac:dyDescent="0.35">
      <c r="A10" s="270"/>
      <c r="B10" s="270"/>
      <c r="C10" s="270"/>
      <c r="D10" s="272"/>
      <c r="E10" s="272"/>
      <c r="F10" s="270"/>
      <c r="G10" s="270"/>
      <c r="L10" s="270"/>
      <c r="M10" s="270"/>
      <c r="N10" s="270"/>
      <c r="O10" s="272"/>
      <c r="P10" s="272"/>
      <c r="Q10" s="270"/>
      <c r="R10" s="270"/>
      <c r="U10" s="270"/>
      <c r="V10" s="270"/>
      <c r="W10" s="270"/>
      <c r="X10" s="272"/>
      <c r="Y10" s="272"/>
      <c r="Z10" s="270"/>
      <c r="AA10" s="270"/>
    </row>
    <row r="11" spans="1:27" x14ac:dyDescent="0.35">
      <c r="A11" s="270"/>
      <c r="B11" s="270" t="s">
        <v>13</v>
      </c>
      <c r="C11" s="270"/>
      <c r="D11" s="272">
        <v>123</v>
      </c>
      <c r="E11" s="272">
        <v>76</v>
      </c>
      <c r="F11" s="270">
        <v>89</v>
      </c>
      <c r="G11" s="270">
        <v>98</v>
      </c>
      <c r="L11" s="270"/>
      <c r="M11" s="270" t="s">
        <v>13</v>
      </c>
      <c r="N11" s="270"/>
      <c r="O11" s="272">
        <v>7</v>
      </c>
      <c r="P11" s="272">
        <v>1</v>
      </c>
      <c r="Q11" s="270">
        <v>1</v>
      </c>
      <c r="R11" s="270">
        <v>5</v>
      </c>
      <c r="U11" s="270"/>
      <c r="V11" s="270" t="s">
        <v>13</v>
      </c>
      <c r="W11" s="270"/>
      <c r="X11" s="272">
        <v>38</v>
      </c>
      <c r="Y11" s="272">
        <v>7</v>
      </c>
      <c r="Z11" s="270">
        <v>0</v>
      </c>
      <c r="AA11" s="270">
        <v>2</v>
      </c>
    </row>
    <row r="12" spans="1:27" x14ac:dyDescent="0.35">
      <c r="A12" s="270"/>
      <c r="B12" s="270"/>
      <c r="C12" s="270"/>
      <c r="D12" s="272"/>
      <c r="E12" s="272"/>
      <c r="F12" s="270"/>
      <c r="G12" s="270"/>
      <c r="L12" s="270"/>
      <c r="M12" s="270"/>
      <c r="N12" s="270"/>
      <c r="O12" s="272"/>
      <c r="P12" s="272"/>
      <c r="Q12" s="270"/>
      <c r="R12" s="270"/>
      <c r="U12" s="270"/>
      <c r="V12" s="270"/>
      <c r="W12" s="270"/>
      <c r="X12" s="272"/>
      <c r="Y12" s="272"/>
      <c r="Z12" s="270"/>
      <c r="AA12" s="270"/>
    </row>
    <row r="13" spans="1:27" x14ac:dyDescent="0.35">
      <c r="A13" s="2"/>
      <c r="B13" s="5" t="s">
        <v>14</v>
      </c>
      <c r="C13" s="6"/>
      <c r="D13" s="7">
        <v>222</v>
      </c>
      <c r="E13" s="7">
        <v>145</v>
      </c>
      <c r="F13" s="7">
        <v>141</v>
      </c>
      <c r="G13" s="7">
        <v>144</v>
      </c>
      <c r="L13" s="2"/>
      <c r="M13" s="5" t="s">
        <v>14</v>
      </c>
      <c r="N13" s="6"/>
      <c r="O13" s="8">
        <v>18</v>
      </c>
      <c r="P13" s="8">
        <v>9</v>
      </c>
      <c r="Q13" s="8">
        <v>7</v>
      </c>
      <c r="R13" s="8">
        <v>8</v>
      </c>
      <c r="U13" s="2"/>
      <c r="V13" s="5" t="s">
        <v>14</v>
      </c>
      <c r="W13" s="6"/>
      <c r="X13" s="8">
        <v>58</v>
      </c>
      <c r="Y13" s="8">
        <v>43</v>
      </c>
      <c r="Z13" s="8">
        <v>2</v>
      </c>
      <c r="AA13" s="8">
        <v>7</v>
      </c>
    </row>
    <row r="14" spans="1:27" x14ac:dyDescent="0.35">
      <c r="A14" s="271" t="s">
        <v>15</v>
      </c>
      <c r="B14" s="270" t="s">
        <v>16</v>
      </c>
      <c r="C14" s="270" t="s">
        <v>9</v>
      </c>
      <c r="D14" s="272">
        <v>1</v>
      </c>
      <c r="E14" s="270">
        <v>0</v>
      </c>
      <c r="F14" s="270">
        <v>0</v>
      </c>
      <c r="G14" s="270">
        <v>0</v>
      </c>
      <c r="L14" s="271" t="s">
        <v>15</v>
      </c>
      <c r="M14" s="270" t="s">
        <v>16</v>
      </c>
      <c r="N14" s="270" t="s">
        <v>9</v>
      </c>
      <c r="O14" s="272">
        <v>1</v>
      </c>
      <c r="P14" s="270">
        <v>0</v>
      </c>
      <c r="Q14" s="270">
        <v>1</v>
      </c>
      <c r="R14" s="270">
        <v>1</v>
      </c>
      <c r="U14" s="271" t="s">
        <v>15</v>
      </c>
      <c r="V14" s="270" t="s">
        <v>16</v>
      </c>
      <c r="W14" s="270" t="s">
        <v>9</v>
      </c>
      <c r="X14" s="272">
        <v>10</v>
      </c>
      <c r="Y14" s="270">
        <v>1</v>
      </c>
      <c r="Z14" s="270">
        <v>0</v>
      </c>
      <c r="AA14" s="270">
        <v>1</v>
      </c>
    </row>
    <row r="15" spans="1:27" x14ac:dyDescent="0.35">
      <c r="A15" s="271"/>
      <c r="B15" s="270"/>
      <c r="C15" s="270"/>
      <c r="D15" s="272"/>
      <c r="E15" s="270"/>
      <c r="F15" s="270"/>
      <c r="G15" s="270"/>
      <c r="L15" s="271"/>
      <c r="M15" s="270"/>
      <c r="N15" s="270"/>
      <c r="O15" s="272"/>
      <c r="P15" s="270"/>
      <c r="Q15" s="270"/>
      <c r="R15" s="270"/>
      <c r="U15" s="271"/>
      <c r="V15" s="270"/>
      <c r="W15" s="270"/>
      <c r="X15" s="272"/>
      <c r="Y15" s="270"/>
      <c r="Z15" s="270"/>
      <c r="AA15" s="270"/>
    </row>
    <row r="16" spans="1:27" x14ac:dyDescent="0.35">
      <c r="A16" s="2"/>
      <c r="B16" s="2"/>
      <c r="C16" s="2" t="s">
        <v>10</v>
      </c>
      <c r="D16" s="2">
        <v>0</v>
      </c>
      <c r="E16" s="2">
        <v>0</v>
      </c>
      <c r="F16" s="2">
        <v>0</v>
      </c>
      <c r="G16" s="2">
        <v>0</v>
      </c>
      <c r="L16" s="2"/>
      <c r="M16" s="2"/>
      <c r="N16" s="2" t="s">
        <v>10</v>
      </c>
      <c r="O16" s="2">
        <v>1</v>
      </c>
      <c r="P16" s="2">
        <v>0</v>
      </c>
      <c r="Q16" s="2">
        <v>0</v>
      </c>
      <c r="R16" s="2">
        <v>0</v>
      </c>
      <c r="U16" s="2"/>
      <c r="V16" s="2"/>
      <c r="W16" s="2" t="s">
        <v>10</v>
      </c>
      <c r="X16" s="2">
        <v>3</v>
      </c>
      <c r="Y16" s="2">
        <v>1</v>
      </c>
      <c r="Z16" s="2">
        <v>1</v>
      </c>
      <c r="AA16" s="2">
        <v>1</v>
      </c>
    </row>
    <row r="17" spans="1:27" x14ac:dyDescent="0.35">
      <c r="A17" s="2"/>
      <c r="B17" s="2"/>
      <c r="C17" s="2" t="s">
        <v>17</v>
      </c>
      <c r="D17" s="2">
        <v>0</v>
      </c>
      <c r="E17" s="2">
        <v>0</v>
      </c>
      <c r="F17" s="2">
        <v>0</v>
      </c>
      <c r="G17" s="2">
        <v>0</v>
      </c>
      <c r="L17" s="2"/>
      <c r="M17" s="2"/>
      <c r="N17" s="2" t="s">
        <v>17</v>
      </c>
      <c r="O17" s="2">
        <v>4</v>
      </c>
      <c r="P17" s="2">
        <v>0</v>
      </c>
      <c r="Q17" s="2">
        <v>2</v>
      </c>
      <c r="R17" s="2">
        <v>2</v>
      </c>
      <c r="U17" s="2"/>
      <c r="V17" s="2"/>
      <c r="W17" s="2" t="s">
        <v>17</v>
      </c>
      <c r="X17" s="2">
        <v>4</v>
      </c>
      <c r="Y17" s="2">
        <v>0</v>
      </c>
      <c r="Z17" s="2">
        <v>5</v>
      </c>
      <c r="AA17" s="2">
        <v>6</v>
      </c>
    </row>
    <row r="18" spans="1:27" x14ac:dyDescent="0.35">
      <c r="A18" s="2"/>
      <c r="B18" s="5" t="s">
        <v>18</v>
      </c>
      <c r="C18" s="6"/>
      <c r="D18" s="7">
        <v>1</v>
      </c>
      <c r="E18" s="7">
        <v>0</v>
      </c>
      <c r="F18" s="7">
        <v>0</v>
      </c>
      <c r="G18" s="7">
        <v>0</v>
      </c>
      <c r="L18" s="2"/>
      <c r="M18" s="5" t="s">
        <v>18</v>
      </c>
      <c r="N18" s="6"/>
      <c r="O18" s="7">
        <v>6</v>
      </c>
      <c r="P18" s="8">
        <v>0</v>
      </c>
      <c r="Q18" s="8">
        <v>3</v>
      </c>
      <c r="R18" s="8">
        <v>3</v>
      </c>
      <c r="U18" s="2"/>
      <c r="V18" s="5" t="s">
        <v>18</v>
      </c>
      <c r="W18" s="6"/>
      <c r="X18" s="8">
        <v>17</v>
      </c>
      <c r="Y18" s="8">
        <v>2</v>
      </c>
      <c r="Z18" s="8">
        <v>6</v>
      </c>
      <c r="AA18" s="8">
        <v>8</v>
      </c>
    </row>
  </sheetData>
  <mergeCells count="117">
    <mergeCell ref="F4:F5"/>
    <mergeCell ref="G4:G5"/>
    <mergeCell ref="E4:E5"/>
    <mergeCell ref="A1:A3"/>
    <mergeCell ref="B1:B3"/>
    <mergeCell ref="C1:C3"/>
    <mergeCell ref="D1:G2"/>
    <mergeCell ref="A4:A5"/>
    <mergeCell ref="B4:B5"/>
    <mergeCell ref="C4:C5"/>
    <mergeCell ref="D4:D5"/>
    <mergeCell ref="F9:F10"/>
    <mergeCell ref="G9:G10"/>
    <mergeCell ref="E9:E10"/>
    <mergeCell ref="A9:A10"/>
    <mergeCell ref="B9:B10"/>
    <mergeCell ref="C9:C10"/>
    <mergeCell ref="D9:D10"/>
    <mergeCell ref="G7:G8"/>
    <mergeCell ref="E7:E8"/>
    <mergeCell ref="F7:F8"/>
    <mergeCell ref="A7:A8"/>
    <mergeCell ref="B7:B8"/>
    <mergeCell ref="C7:C8"/>
    <mergeCell ref="D7:D8"/>
    <mergeCell ref="G14:G15"/>
    <mergeCell ref="E14:E15"/>
    <mergeCell ref="F14:F15"/>
    <mergeCell ref="A14:A15"/>
    <mergeCell ref="B14:B15"/>
    <mergeCell ref="C14:C15"/>
    <mergeCell ref="D14:D15"/>
    <mergeCell ref="G11:G12"/>
    <mergeCell ref="E11:E12"/>
    <mergeCell ref="F11:F12"/>
    <mergeCell ref="A11:A12"/>
    <mergeCell ref="B11:B12"/>
    <mergeCell ref="C11:C12"/>
    <mergeCell ref="D11:D12"/>
    <mergeCell ref="O1:R2"/>
    <mergeCell ref="L4:L5"/>
    <mergeCell ref="M4:M5"/>
    <mergeCell ref="N4:N5"/>
    <mergeCell ref="O4:O5"/>
    <mergeCell ref="L1:L3"/>
    <mergeCell ref="M1:M3"/>
    <mergeCell ref="N1:N3"/>
    <mergeCell ref="L14:L15"/>
    <mergeCell ref="M14:M15"/>
    <mergeCell ref="N14:N15"/>
    <mergeCell ref="Q7:Q8"/>
    <mergeCell ref="R7:R8"/>
    <mergeCell ref="P7:P8"/>
    <mergeCell ref="R4:R5"/>
    <mergeCell ref="L7:L8"/>
    <mergeCell ref="M7:M8"/>
    <mergeCell ref="N7:N8"/>
    <mergeCell ref="O7:O8"/>
    <mergeCell ref="P4:P5"/>
    <mergeCell ref="Q4:Q5"/>
    <mergeCell ref="R14:R15"/>
    <mergeCell ref="P14:P15"/>
    <mergeCell ref="Q14:Q15"/>
    <mergeCell ref="O14:O15"/>
    <mergeCell ref="Q11:Q12"/>
    <mergeCell ref="R11:R12"/>
    <mergeCell ref="P11:P12"/>
    <mergeCell ref="R9:R10"/>
    <mergeCell ref="L11:L12"/>
    <mergeCell ref="M11:M12"/>
    <mergeCell ref="N11:N12"/>
    <mergeCell ref="O11:O12"/>
    <mergeCell ref="P9:P10"/>
    <mergeCell ref="Q9:Q10"/>
    <mergeCell ref="L9:L10"/>
    <mergeCell ref="M9:M10"/>
    <mergeCell ref="N9:N10"/>
    <mergeCell ref="O9:O10"/>
    <mergeCell ref="AA4:AA5"/>
    <mergeCell ref="U7:U8"/>
    <mergeCell ref="V7:V8"/>
    <mergeCell ref="W7:W8"/>
    <mergeCell ref="X7:X8"/>
    <mergeCell ref="Z4:Z5"/>
    <mergeCell ref="X4:X5"/>
    <mergeCell ref="Y4:Y5"/>
    <mergeCell ref="U1:U3"/>
    <mergeCell ref="V1:V3"/>
    <mergeCell ref="W1:W3"/>
    <mergeCell ref="X1:AA2"/>
    <mergeCell ref="U4:U5"/>
    <mergeCell ref="V4:V5"/>
    <mergeCell ref="W4:W5"/>
    <mergeCell ref="Z9:Z10"/>
    <mergeCell ref="AA9:AA10"/>
    <mergeCell ref="Y9:Y10"/>
    <mergeCell ref="U9:U10"/>
    <mergeCell ref="V9:V10"/>
    <mergeCell ref="W9:W10"/>
    <mergeCell ref="X9:X10"/>
    <mergeCell ref="Z7:Z8"/>
    <mergeCell ref="AA7:AA8"/>
    <mergeCell ref="Y7:Y8"/>
    <mergeCell ref="AA14:AA15"/>
    <mergeCell ref="Y14:Y15"/>
    <mergeCell ref="Z14:Z15"/>
    <mergeCell ref="U14:U15"/>
    <mergeCell ref="V14:V15"/>
    <mergeCell ref="W14:W15"/>
    <mergeCell ref="X14:X15"/>
    <mergeCell ref="AA11:AA12"/>
    <mergeCell ref="Y11:Y12"/>
    <mergeCell ref="Z11:Z12"/>
    <mergeCell ref="U11:U12"/>
    <mergeCell ref="V11:V12"/>
    <mergeCell ref="W11:W12"/>
    <mergeCell ref="X11:X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8"/>
  <sheetViews>
    <sheetView zoomScale="42" workbookViewId="0">
      <selection activeCell="F27" sqref="F27:L28"/>
    </sheetView>
  </sheetViews>
  <sheetFormatPr defaultColWidth="8.83203125" defaultRowHeight="15.5" x14ac:dyDescent="0.35"/>
  <cols>
    <col min="3" max="3" width="8" customWidth="1"/>
    <col min="4" max="4" width="10.6640625" customWidth="1"/>
    <col min="5" max="5" width="11.6640625" customWidth="1"/>
    <col min="6" max="6" width="15" customWidth="1"/>
    <col min="7" max="7" width="10.33203125" customWidth="1"/>
    <col min="8" max="8" width="11.1640625" customWidth="1"/>
    <col min="9" max="9" width="12" customWidth="1"/>
    <col min="10" max="10" width="11.1640625" customWidth="1"/>
    <col min="11" max="11" width="9.33203125" customWidth="1"/>
    <col min="12" max="12" width="11.1640625" customWidth="1"/>
    <col min="13" max="13" width="9.33203125" customWidth="1"/>
    <col min="14" max="14" width="10.6640625" customWidth="1"/>
    <col min="15" max="15" width="9.6640625" customWidth="1"/>
    <col min="16" max="16" width="11.5" customWidth="1"/>
    <col min="17" max="17" width="11.83203125" customWidth="1"/>
    <col min="18" max="18" width="10.83203125" customWidth="1"/>
  </cols>
  <sheetData>
    <row r="1" spans="1:20" s="12" customFormat="1" x14ac:dyDescent="0.35">
      <c r="A1"/>
    </row>
    <row r="2" spans="1:20" s="11" customFormat="1" x14ac:dyDescent="0.35">
      <c r="A2"/>
    </row>
    <row r="3" spans="1:20" s="14" customFormat="1" ht="18.5" x14ac:dyDescent="0.45">
      <c r="A3"/>
      <c r="B3"/>
      <c r="C3"/>
    </row>
    <row r="4" spans="1:20" s="14" customFormat="1" ht="23.5" x14ac:dyDescent="0.55000000000000004">
      <c r="A4"/>
      <c r="B4" s="56" t="s">
        <v>41</v>
      </c>
      <c r="C4" s="56" t="s">
        <v>14</v>
      </c>
      <c r="D4" s="56" t="s">
        <v>22</v>
      </c>
      <c r="E4" s="56">
        <v>650</v>
      </c>
      <c r="F4" s="197"/>
      <c r="J4" s="16" t="s">
        <v>42</v>
      </c>
      <c r="N4" s="17" t="s">
        <v>43</v>
      </c>
      <c r="O4" s="18"/>
    </row>
    <row r="5" spans="1:20" s="14" customFormat="1" ht="19" thickBot="1" x14ac:dyDescent="0.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Q5"/>
      <c r="R5"/>
      <c r="S5"/>
      <c r="T5"/>
    </row>
    <row r="6" spans="1:20" ht="19" thickBot="1" x14ac:dyDescent="0.4">
      <c r="E6" s="292" t="s">
        <v>26</v>
      </c>
      <c r="F6" s="292" t="s">
        <v>27</v>
      </c>
      <c r="G6" s="289" t="s">
        <v>20</v>
      </c>
      <c r="H6" s="290"/>
      <c r="I6" s="289" t="s">
        <v>40</v>
      </c>
      <c r="J6" s="290"/>
      <c r="K6" s="286" t="s">
        <v>44</v>
      </c>
      <c r="L6" s="287"/>
      <c r="M6" s="286" t="s">
        <v>39</v>
      </c>
      <c r="N6" s="287"/>
      <c r="O6" s="284" t="s">
        <v>21</v>
      </c>
      <c r="P6" s="284"/>
      <c r="Q6" s="283" t="s">
        <v>37</v>
      </c>
      <c r="R6" s="284"/>
    </row>
    <row r="7" spans="1:20" ht="31.5" thickBot="1" x14ac:dyDescent="0.4">
      <c r="E7" s="293"/>
      <c r="F7" s="293"/>
      <c r="G7" s="19" t="s">
        <v>28</v>
      </c>
      <c r="H7" s="57" t="s">
        <v>29</v>
      </c>
      <c r="I7" s="47" t="s">
        <v>38</v>
      </c>
      <c r="J7" s="176" t="s">
        <v>29</v>
      </c>
      <c r="K7" s="20" t="s">
        <v>28</v>
      </c>
      <c r="L7" s="141" t="s">
        <v>29</v>
      </c>
      <c r="M7" s="140" t="s">
        <v>38</v>
      </c>
      <c r="N7" s="64" t="s">
        <v>29</v>
      </c>
      <c r="O7" s="20" t="s">
        <v>28</v>
      </c>
      <c r="P7" s="181" t="s">
        <v>29</v>
      </c>
      <c r="Q7" s="140" t="s">
        <v>38</v>
      </c>
      <c r="R7" s="176" t="s">
        <v>29</v>
      </c>
    </row>
    <row r="8" spans="1:20" ht="25" customHeight="1" x14ac:dyDescent="0.35">
      <c r="E8" s="25" t="s">
        <v>51</v>
      </c>
      <c r="F8" s="109" t="s">
        <v>66</v>
      </c>
      <c r="G8" s="194">
        <v>60</v>
      </c>
      <c r="H8" s="196">
        <v>9.2307692307692317</v>
      </c>
      <c r="I8" s="171">
        <v>17</v>
      </c>
      <c r="J8" s="177">
        <v>2.6153846153846154</v>
      </c>
      <c r="K8" s="168">
        <v>7</v>
      </c>
      <c r="L8" s="185">
        <v>1.0769230769230769</v>
      </c>
      <c r="M8" s="171">
        <v>7</v>
      </c>
      <c r="N8" s="170">
        <v>1.0769230769230769</v>
      </c>
      <c r="O8" s="194">
        <v>21</v>
      </c>
      <c r="P8" s="182">
        <v>3.2307692307692308</v>
      </c>
      <c r="Q8" s="171">
        <v>21</v>
      </c>
      <c r="R8" s="177">
        <v>3.2307692307692308</v>
      </c>
    </row>
    <row r="9" spans="1:20" ht="25" customHeight="1" x14ac:dyDescent="0.35">
      <c r="E9" s="31"/>
      <c r="F9" s="110" t="s">
        <v>12</v>
      </c>
      <c r="G9" s="12">
        <v>76</v>
      </c>
      <c r="H9" s="143">
        <v>11.692307692307692</v>
      </c>
      <c r="I9" s="12">
        <v>52</v>
      </c>
      <c r="J9" s="136">
        <v>8</v>
      </c>
      <c r="K9" s="12">
        <v>3</v>
      </c>
      <c r="L9" s="143">
        <v>0.46153846153846156</v>
      </c>
      <c r="M9" s="12">
        <v>1</v>
      </c>
      <c r="N9" s="70">
        <v>0.15384615384615385</v>
      </c>
      <c r="O9" s="12">
        <v>15</v>
      </c>
      <c r="P9" s="183">
        <v>2.3076923076923079</v>
      </c>
      <c r="Q9" s="12">
        <v>15</v>
      </c>
      <c r="R9" s="136">
        <v>2.3076923076923079</v>
      </c>
    </row>
    <row r="10" spans="1:20" ht="25" customHeight="1" thickBot="1" x14ac:dyDescent="0.4">
      <c r="E10" s="31"/>
      <c r="F10" s="111" t="s">
        <v>13</v>
      </c>
      <c r="G10" s="12">
        <v>109</v>
      </c>
      <c r="H10" s="143">
        <v>16.76923076923077</v>
      </c>
      <c r="I10" s="12">
        <v>76</v>
      </c>
      <c r="J10" s="136">
        <v>11.692307692307692</v>
      </c>
      <c r="K10" s="12">
        <v>1</v>
      </c>
      <c r="L10" s="143">
        <v>0.15384615384615385</v>
      </c>
      <c r="M10" s="12">
        <v>1</v>
      </c>
      <c r="N10" s="70">
        <v>0.15384615384615385</v>
      </c>
      <c r="O10" s="12">
        <v>7</v>
      </c>
      <c r="P10" s="183">
        <v>1.0769230769230769</v>
      </c>
      <c r="Q10" s="12">
        <v>7</v>
      </c>
      <c r="R10" s="136">
        <v>1.0769230769230769</v>
      </c>
    </row>
    <row r="11" spans="1:20" ht="25" customHeight="1" thickBot="1" x14ac:dyDescent="0.4">
      <c r="E11" s="74"/>
      <c r="F11" s="206" t="s">
        <v>14</v>
      </c>
      <c r="G11" s="172">
        <v>245</v>
      </c>
      <c r="H11" s="186">
        <v>37.692307692307693</v>
      </c>
      <c r="I11" s="174">
        <v>145</v>
      </c>
      <c r="J11" s="178">
        <v>22.30769230769231</v>
      </c>
      <c r="K11" s="174">
        <v>11</v>
      </c>
      <c r="L11" s="186">
        <v>1.6923076923076923</v>
      </c>
      <c r="M11" s="174">
        <v>9</v>
      </c>
      <c r="N11" s="173">
        <v>1.3846153846153846</v>
      </c>
      <c r="O11" s="172">
        <v>43</v>
      </c>
      <c r="P11" s="184">
        <v>6.6153846153846159</v>
      </c>
      <c r="Q11" s="174">
        <v>43</v>
      </c>
      <c r="R11" s="178">
        <v>6.6153846153846159</v>
      </c>
    </row>
    <row r="12" spans="1:20" ht="25" customHeight="1" thickBot="1" x14ac:dyDescent="0.4">
      <c r="E12" s="85" t="s">
        <v>52</v>
      </c>
      <c r="F12" s="34" t="s">
        <v>50</v>
      </c>
      <c r="G12" s="35">
        <v>0</v>
      </c>
      <c r="H12" s="187">
        <v>0</v>
      </c>
      <c r="I12" s="39">
        <v>0</v>
      </c>
      <c r="J12" s="179">
        <v>0</v>
      </c>
      <c r="K12" s="39">
        <v>2</v>
      </c>
      <c r="L12" s="187">
        <v>0.30769230769230771</v>
      </c>
      <c r="M12" s="55">
        <v>0</v>
      </c>
      <c r="N12" s="79">
        <v>0</v>
      </c>
      <c r="O12" s="62">
        <v>2</v>
      </c>
      <c r="P12" s="139">
        <v>0.30769230769230771</v>
      </c>
      <c r="Q12" s="55">
        <v>2</v>
      </c>
      <c r="R12" s="179">
        <v>0.30769230769230771</v>
      </c>
    </row>
    <row r="15" spans="1:20" ht="21" x14ac:dyDescent="0.35">
      <c r="I15" s="190" t="s">
        <v>42</v>
      </c>
    </row>
    <row r="16" spans="1:20" ht="16" thickBot="1" x14ac:dyDescent="0.4"/>
    <row r="17" spans="6:12" ht="47" thickBot="1" x14ac:dyDescent="0.4">
      <c r="F17" s="159" t="s">
        <v>59</v>
      </c>
      <c r="G17" s="156" t="s">
        <v>60</v>
      </c>
      <c r="H17" s="166" t="s">
        <v>54</v>
      </c>
      <c r="I17" s="156" t="s">
        <v>61</v>
      </c>
      <c r="J17" s="166" t="s">
        <v>55</v>
      </c>
      <c r="K17" s="156" t="s">
        <v>62</v>
      </c>
      <c r="L17" s="167" t="s">
        <v>56</v>
      </c>
    </row>
    <row r="18" spans="6:12" ht="20" customHeight="1" x14ac:dyDescent="0.35">
      <c r="F18" s="109" t="s">
        <v>66</v>
      </c>
      <c r="G18" s="192">
        <v>9.2307692307692317</v>
      </c>
      <c r="H18" s="198">
        <v>2.6153846153846154</v>
      </c>
      <c r="I18" s="199">
        <v>1.0769230769230769</v>
      </c>
      <c r="J18" s="198">
        <v>1.0769230769230769</v>
      </c>
      <c r="K18" s="199">
        <v>3.2307692307692308</v>
      </c>
      <c r="L18" s="175">
        <v>3.2307692307692308</v>
      </c>
    </row>
    <row r="19" spans="6:12" ht="20" customHeight="1" x14ac:dyDescent="0.35">
      <c r="F19" s="22" t="s">
        <v>12</v>
      </c>
      <c r="G19" s="200">
        <v>11.692307692307692</v>
      </c>
      <c r="H19" s="70">
        <v>8</v>
      </c>
      <c r="I19" s="23">
        <v>0.46153846153846156</v>
      </c>
      <c r="J19" s="70">
        <v>0.15384615384615385</v>
      </c>
      <c r="K19" s="23">
        <v>2.3076923076923079</v>
      </c>
      <c r="L19" s="136">
        <v>2.3076923076923079</v>
      </c>
    </row>
    <row r="20" spans="6:12" ht="20" customHeight="1" x14ac:dyDescent="0.35">
      <c r="F20" s="22" t="s">
        <v>13</v>
      </c>
      <c r="G20" s="200">
        <v>16.76923076923077</v>
      </c>
      <c r="H20" s="70">
        <v>11.692307692307692</v>
      </c>
      <c r="I20" s="23">
        <v>0.15384615384615385</v>
      </c>
      <c r="J20" s="70">
        <v>0.15384615384615385</v>
      </c>
      <c r="K20" s="23">
        <v>1.0769230769230769</v>
      </c>
      <c r="L20" s="136">
        <v>1.0769230769230769</v>
      </c>
    </row>
    <row r="21" spans="6:12" ht="20" customHeight="1" thickBot="1" x14ac:dyDescent="0.4">
      <c r="F21" s="32" t="s">
        <v>50</v>
      </c>
      <c r="G21" s="158">
        <v>0</v>
      </c>
      <c r="H21" s="73">
        <v>0</v>
      </c>
      <c r="I21" s="73">
        <v>0.31</v>
      </c>
      <c r="J21" s="73">
        <v>0</v>
      </c>
      <c r="K21" s="73">
        <v>0.31</v>
      </c>
      <c r="L21" s="155">
        <v>0.31</v>
      </c>
    </row>
    <row r="24" spans="6:12" ht="21" x14ac:dyDescent="0.35">
      <c r="I24" s="190" t="s">
        <v>42</v>
      </c>
    </row>
    <row r="25" spans="6:12" ht="16" thickBot="1" x14ac:dyDescent="0.4"/>
    <row r="26" spans="6:12" ht="47" thickBot="1" x14ac:dyDescent="0.4">
      <c r="F26" s="159" t="s">
        <v>59</v>
      </c>
      <c r="G26" s="156" t="s">
        <v>60</v>
      </c>
      <c r="H26" s="166" t="s">
        <v>54</v>
      </c>
      <c r="I26" s="156" t="s">
        <v>61</v>
      </c>
      <c r="J26" s="166" t="s">
        <v>55</v>
      </c>
      <c r="K26" s="156" t="s">
        <v>62</v>
      </c>
      <c r="L26" s="167" t="s">
        <v>56</v>
      </c>
    </row>
    <row r="27" spans="6:12" ht="30" customHeight="1" x14ac:dyDescent="0.35">
      <c r="F27" s="22" t="s">
        <v>57</v>
      </c>
      <c r="G27" s="203">
        <v>37.692307692307693</v>
      </c>
      <c r="H27" s="202">
        <v>22.30769230769231</v>
      </c>
      <c r="I27" s="204">
        <v>1.6923076923076923</v>
      </c>
      <c r="J27" s="202">
        <v>1.3846153846153846</v>
      </c>
      <c r="K27" s="204">
        <v>6.6153846153846159</v>
      </c>
      <c r="L27" s="201">
        <v>6.6153846153846159</v>
      </c>
    </row>
    <row r="28" spans="6:12" ht="30" customHeight="1" thickBot="1" x14ac:dyDescent="0.4">
      <c r="F28" s="32" t="s">
        <v>58</v>
      </c>
      <c r="G28" s="158">
        <v>0</v>
      </c>
      <c r="H28" s="73">
        <v>0</v>
      </c>
      <c r="I28" s="73">
        <v>0.46</v>
      </c>
      <c r="J28" s="73">
        <v>0.46</v>
      </c>
      <c r="K28" s="73">
        <v>0.92</v>
      </c>
      <c r="L28" s="155">
        <v>0.92</v>
      </c>
    </row>
  </sheetData>
  <mergeCells count="8">
    <mergeCell ref="M6:N6"/>
    <mergeCell ref="O6:P6"/>
    <mergeCell ref="Q6:R6"/>
    <mergeCell ref="E6:E7"/>
    <mergeCell ref="F6:F7"/>
    <mergeCell ref="G6:H6"/>
    <mergeCell ref="I6:J6"/>
    <mergeCell ref="K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9"/>
  <sheetViews>
    <sheetView topLeftCell="A17" zoomScale="38" workbookViewId="0">
      <selection activeCell="F36" sqref="F36:H49"/>
    </sheetView>
  </sheetViews>
  <sheetFormatPr defaultColWidth="8.83203125" defaultRowHeight="15.5" x14ac:dyDescent="0.35"/>
  <cols>
    <col min="4" max="4" width="8" customWidth="1"/>
    <col min="5" max="5" width="10.6640625" customWidth="1"/>
    <col min="6" max="6" width="14.6640625" customWidth="1"/>
    <col min="7" max="7" width="10.6640625" customWidth="1"/>
    <col min="8" max="8" width="12.83203125" customWidth="1"/>
    <col min="9" max="9" width="10.6640625" customWidth="1"/>
    <col min="10" max="10" width="12.6640625" customWidth="1"/>
    <col min="11" max="11" width="9.6640625" customWidth="1"/>
    <col min="12" max="12" width="10.1640625" customWidth="1"/>
    <col min="13" max="13" width="10.6640625" customWidth="1"/>
    <col min="14" max="14" width="11.83203125" customWidth="1"/>
    <col min="15" max="15" width="7.6640625" customWidth="1"/>
    <col min="16" max="16" width="12.1640625" customWidth="1"/>
    <col min="17" max="17" width="11.1640625" customWidth="1"/>
    <col min="18" max="18" width="11.6640625" customWidth="1"/>
    <col min="19" max="21" width="7.6640625" customWidth="1"/>
  </cols>
  <sheetData>
    <row r="1" spans="1:20" s="12" customFormat="1" x14ac:dyDescent="0.35">
      <c r="A1"/>
    </row>
    <row r="2" spans="1:20" s="11" customFormat="1" x14ac:dyDescent="0.35">
      <c r="A2"/>
    </row>
    <row r="3" spans="1:20" s="14" customFormat="1" ht="18.5" x14ac:dyDescent="0.45">
      <c r="A3"/>
      <c r="B3"/>
      <c r="C3"/>
      <c r="D3"/>
    </row>
    <row r="4" spans="1:20" s="14" customFormat="1" ht="23.5" x14ac:dyDescent="0.55000000000000004">
      <c r="A4"/>
      <c r="B4"/>
      <c r="C4" s="56" t="s">
        <v>41</v>
      </c>
      <c r="D4" s="56" t="s">
        <v>14</v>
      </c>
      <c r="E4" s="56" t="s">
        <v>22</v>
      </c>
      <c r="F4" s="56">
        <v>650</v>
      </c>
      <c r="K4" s="16" t="s">
        <v>23</v>
      </c>
      <c r="O4" s="17" t="s">
        <v>24</v>
      </c>
      <c r="P4" s="18"/>
    </row>
    <row r="5" spans="1:20" s="14" customFormat="1" ht="19" thickBot="1" x14ac:dyDescent="0.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20" ht="19.5" customHeight="1" thickBot="1" x14ac:dyDescent="0.4">
      <c r="E6" s="292" t="s">
        <v>26</v>
      </c>
      <c r="F6" s="292" t="s">
        <v>27</v>
      </c>
      <c r="G6" s="289" t="s">
        <v>20</v>
      </c>
      <c r="H6" s="290"/>
      <c r="I6" s="289" t="s">
        <v>40</v>
      </c>
      <c r="J6" s="290"/>
      <c r="K6" s="286" t="s">
        <v>19</v>
      </c>
      <c r="L6" s="287"/>
      <c r="M6" s="286" t="s">
        <v>39</v>
      </c>
      <c r="N6" s="287"/>
      <c r="O6" s="284" t="s">
        <v>21</v>
      </c>
      <c r="P6" s="284"/>
      <c r="Q6" s="283" t="s">
        <v>37</v>
      </c>
      <c r="R6" s="284"/>
    </row>
    <row r="7" spans="1:20" ht="31.5" thickBot="1" x14ac:dyDescent="0.4">
      <c r="E7" s="293"/>
      <c r="F7" s="293"/>
      <c r="G7" s="19" t="s">
        <v>28</v>
      </c>
      <c r="H7" s="141" t="s">
        <v>29</v>
      </c>
      <c r="I7" s="140" t="s">
        <v>38</v>
      </c>
      <c r="J7" s="176" t="s">
        <v>29</v>
      </c>
      <c r="K7" s="20" t="s">
        <v>28</v>
      </c>
      <c r="L7" s="141" t="s">
        <v>29</v>
      </c>
      <c r="M7" s="140" t="s">
        <v>38</v>
      </c>
      <c r="N7" s="176" t="s">
        <v>29</v>
      </c>
      <c r="O7" s="20" t="s">
        <v>28</v>
      </c>
      <c r="P7" s="141" t="s">
        <v>29</v>
      </c>
      <c r="Q7" s="140" t="s">
        <v>38</v>
      </c>
      <c r="R7" s="176" t="s">
        <v>29</v>
      </c>
    </row>
    <row r="8" spans="1:20" ht="25" customHeight="1" x14ac:dyDescent="0.35">
      <c r="E8" s="25" t="s">
        <v>51</v>
      </c>
      <c r="F8" s="109" t="s">
        <v>66</v>
      </c>
      <c r="G8" s="168">
        <v>75</v>
      </c>
      <c r="H8" s="185">
        <v>11.538461538461538</v>
      </c>
      <c r="I8" s="171">
        <v>31</v>
      </c>
      <c r="J8" s="207">
        <v>4.7692307692307692</v>
      </c>
      <c r="K8" s="168">
        <v>8</v>
      </c>
      <c r="L8" s="185">
        <v>1.2307692307692308</v>
      </c>
      <c r="M8" s="171">
        <v>7</v>
      </c>
      <c r="N8" s="207">
        <v>1.0769230769230769</v>
      </c>
      <c r="O8" s="168">
        <v>16</v>
      </c>
      <c r="P8" s="209">
        <v>2.4615384615384617</v>
      </c>
      <c r="Q8" s="171">
        <v>11</v>
      </c>
      <c r="R8" s="207">
        <v>1.6923076923076923</v>
      </c>
    </row>
    <row r="9" spans="1:20" ht="25" customHeight="1" x14ac:dyDescent="0.35">
      <c r="E9" s="31"/>
      <c r="F9" s="110" t="s">
        <v>12</v>
      </c>
      <c r="G9" s="12">
        <v>89</v>
      </c>
      <c r="H9" s="143">
        <v>13.692307692307693</v>
      </c>
      <c r="I9" s="12">
        <v>68</v>
      </c>
      <c r="J9" s="130">
        <v>10.461538461538462</v>
      </c>
      <c r="K9" s="12">
        <v>4</v>
      </c>
      <c r="L9" s="143">
        <v>0.61538461538461542</v>
      </c>
      <c r="M9" s="12">
        <v>4</v>
      </c>
      <c r="N9" s="130">
        <v>0.61538461538461542</v>
      </c>
      <c r="O9" s="12">
        <v>10</v>
      </c>
      <c r="P9" s="143">
        <v>1.5384615384615385</v>
      </c>
      <c r="Q9" s="12">
        <v>9</v>
      </c>
      <c r="R9" s="130">
        <v>1.3846153846153846</v>
      </c>
    </row>
    <row r="10" spans="1:20" ht="25" customHeight="1" thickBot="1" x14ac:dyDescent="0.4">
      <c r="E10" s="31"/>
      <c r="F10" s="111" t="s">
        <v>13</v>
      </c>
      <c r="G10" s="12">
        <v>155</v>
      </c>
      <c r="H10" s="143">
        <v>23.846153846153847</v>
      </c>
      <c r="I10" s="12">
        <v>123</v>
      </c>
      <c r="J10" s="131">
        <v>18.923076923076923</v>
      </c>
      <c r="K10" s="12">
        <v>7</v>
      </c>
      <c r="L10" s="143">
        <v>1.0769230769230769</v>
      </c>
      <c r="M10" s="12">
        <v>7</v>
      </c>
      <c r="N10" s="131">
        <v>1.0769230769230769</v>
      </c>
      <c r="O10" s="12">
        <v>38</v>
      </c>
      <c r="P10" s="143">
        <v>5.8461538461538458</v>
      </c>
      <c r="Q10" s="12">
        <v>38</v>
      </c>
      <c r="R10" s="131">
        <v>5.8461538461538458</v>
      </c>
    </row>
    <row r="11" spans="1:20" ht="25" customHeight="1" thickBot="1" x14ac:dyDescent="0.4">
      <c r="E11" s="74"/>
      <c r="F11" s="205" t="s">
        <v>14</v>
      </c>
      <c r="G11" s="172">
        <v>319</v>
      </c>
      <c r="H11" s="208">
        <v>49.07692307692308</v>
      </c>
      <c r="I11" s="174">
        <v>222</v>
      </c>
      <c r="J11" s="178">
        <v>34.153846153846153</v>
      </c>
      <c r="K11" s="174">
        <v>19</v>
      </c>
      <c r="L11" s="208">
        <v>2.9230769230769229</v>
      </c>
      <c r="M11" s="174">
        <v>18</v>
      </c>
      <c r="N11" s="178">
        <v>2.7692307692307692</v>
      </c>
      <c r="O11" s="174">
        <v>64</v>
      </c>
      <c r="P11" s="208">
        <v>9.8461538461538467</v>
      </c>
      <c r="Q11" s="174">
        <v>58</v>
      </c>
      <c r="R11" s="178">
        <v>8.9230769230769234</v>
      </c>
      <c r="T11" s="12"/>
    </row>
    <row r="12" spans="1:20" ht="25" customHeight="1" thickBot="1" x14ac:dyDescent="0.4">
      <c r="E12" s="85" t="s">
        <v>52</v>
      </c>
      <c r="F12" s="195" t="s">
        <v>50</v>
      </c>
      <c r="G12" s="39">
        <v>5</v>
      </c>
      <c r="H12" s="146">
        <v>0.76923076923076927</v>
      </c>
      <c r="I12" s="55">
        <v>1</v>
      </c>
      <c r="J12" s="179">
        <v>0.15384615384615385</v>
      </c>
      <c r="K12" s="39">
        <v>6</v>
      </c>
      <c r="L12" s="187">
        <v>0.92307692307692313</v>
      </c>
      <c r="M12" s="55">
        <v>6</v>
      </c>
      <c r="N12" s="179">
        <v>0.92307692307692313</v>
      </c>
      <c r="O12" s="39">
        <v>18</v>
      </c>
      <c r="P12" s="187">
        <v>2.7692307692307692</v>
      </c>
      <c r="Q12" s="55">
        <v>17</v>
      </c>
      <c r="R12" s="179">
        <v>2.6153846153846154</v>
      </c>
    </row>
    <row r="13" spans="1:20" x14ac:dyDescent="0.35"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7" spans="6:12" ht="21" x14ac:dyDescent="0.35">
      <c r="I17" s="190" t="s">
        <v>63</v>
      </c>
    </row>
    <row r="18" spans="6:12" ht="16" thickBot="1" x14ac:dyDescent="0.4"/>
    <row r="19" spans="6:12" ht="31.5" thickBot="1" x14ac:dyDescent="0.4">
      <c r="F19" s="159" t="s">
        <v>59</v>
      </c>
      <c r="G19" s="156" t="s">
        <v>60</v>
      </c>
      <c r="H19" s="166" t="s">
        <v>54</v>
      </c>
      <c r="I19" s="156" t="s">
        <v>61</v>
      </c>
      <c r="J19" s="166" t="s">
        <v>55</v>
      </c>
      <c r="K19" s="156" t="s">
        <v>62</v>
      </c>
      <c r="L19" s="167" t="s">
        <v>56</v>
      </c>
    </row>
    <row r="20" spans="6:12" ht="20" customHeight="1" x14ac:dyDescent="0.35">
      <c r="F20" s="109" t="s">
        <v>66</v>
      </c>
      <c r="G20" s="212">
        <v>11.538461538461538</v>
      </c>
      <c r="H20" s="213">
        <v>4.7692307692307692</v>
      </c>
      <c r="I20" s="214">
        <v>1.2307692307692308</v>
      </c>
      <c r="J20" s="213">
        <v>1.0769230769230769</v>
      </c>
      <c r="K20" s="214">
        <v>2.4615384615384617</v>
      </c>
      <c r="L20" s="215">
        <v>1.6923076923076923</v>
      </c>
    </row>
    <row r="21" spans="6:12" ht="20" customHeight="1" x14ac:dyDescent="0.35">
      <c r="F21" s="22" t="s">
        <v>12</v>
      </c>
      <c r="G21" s="216">
        <v>13.692307692307693</v>
      </c>
      <c r="H21" s="154">
        <v>10.461538461538462</v>
      </c>
      <c r="I21" s="217">
        <v>0.61538461538461542</v>
      </c>
      <c r="J21" s="154">
        <v>0.61538461538461542</v>
      </c>
      <c r="K21" s="217">
        <v>1.5384615384615385</v>
      </c>
      <c r="L21" s="218">
        <v>1.3846153846153846</v>
      </c>
    </row>
    <row r="22" spans="6:12" ht="20" customHeight="1" x14ac:dyDescent="0.35">
      <c r="F22" s="22" t="s">
        <v>13</v>
      </c>
      <c r="G22" s="216">
        <v>23.846153846153847</v>
      </c>
      <c r="H22" s="154">
        <v>18.923076923076923</v>
      </c>
      <c r="I22" s="217">
        <v>1.0769230769230769</v>
      </c>
      <c r="J22" s="154">
        <v>1.0769230769230769</v>
      </c>
      <c r="K22" s="217">
        <v>5.8461538461538458</v>
      </c>
      <c r="L22" s="218">
        <v>5.8461538461538458</v>
      </c>
    </row>
    <row r="23" spans="6:12" ht="20" customHeight="1" thickBot="1" x14ac:dyDescent="0.4">
      <c r="F23" s="32" t="s">
        <v>50</v>
      </c>
      <c r="G23" s="210">
        <v>0.76923076923076927</v>
      </c>
      <c r="H23" s="73">
        <v>0.15384615384615385</v>
      </c>
      <c r="I23" s="211">
        <v>0.92307692307692313</v>
      </c>
      <c r="J23" s="73">
        <v>0.92307692307692313</v>
      </c>
      <c r="K23" s="211">
        <v>2.7692307692307692</v>
      </c>
      <c r="L23" s="155">
        <v>2.6153846153846154</v>
      </c>
    </row>
    <row r="26" spans="6:12" ht="21" x14ac:dyDescent="0.35">
      <c r="I26" s="190" t="s">
        <v>23</v>
      </c>
    </row>
    <row r="27" spans="6:12" ht="16" thickBot="1" x14ac:dyDescent="0.4"/>
    <row r="28" spans="6:12" ht="31.5" thickBot="1" x14ac:dyDescent="0.4">
      <c r="F28" s="159" t="s">
        <v>59</v>
      </c>
      <c r="G28" s="156" t="s">
        <v>60</v>
      </c>
      <c r="H28" s="166" t="s">
        <v>54</v>
      </c>
      <c r="I28" s="156" t="s">
        <v>61</v>
      </c>
      <c r="J28" s="166" t="s">
        <v>55</v>
      </c>
      <c r="K28" s="156" t="s">
        <v>62</v>
      </c>
      <c r="L28" s="167" t="s">
        <v>56</v>
      </c>
    </row>
    <row r="29" spans="6:12" ht="25" customHeight="1" x14ac:dyDescent="0.35">
      <c r="F29" s="22" t="s">
        <v>57</v>
      </c>
      <c r="G29" s="219">
        <v>49.07692307692308</v>
      </c>
      <c r="H29" s="220">
        <v>34.153846153846153</v>
      </c>
      <c r="I29" s="221">
        <v>2.9230769230769229</v>
      </c>
      <c r="J29" s="220">
        <v>2.7692307692307692</v>
      </c>
      <c r="K29" s="221">
        <v>9.8461538461538467</v>
      </c>
      <c r="L29" s="191">
        <v>8.9230769230769234</v>
      </c>
    </row>
    <row r="30" spans="6:12" ht="25" customHeight="1" thickBot="1" x14ac:dyDescent="0.4">
      <c r="F30" s="32" t="s">
        <v>58</v>
      </c>
      <c r="G30" s="210">
        <v>0.76923076923076927</v>
      </c>
      <c r="H30" s="73">
        <v>0.15384615384615385</v>
      </c>
      <c r="I30" s="211">
        <v>0.92307692307692313</v>
      </c>
      <c r="J30" s="73">
        <v>0.92307692307692313</v>
      </c>
      <c r="K30" s="211">
        <v>2.7692307692307692</v>
      </c>
      <c r="L30" s="155">
        <v>2.6153846153846154</v>
      </c>
    </row>
    <row r="36" spans="6:8" x14ac:dyDescent="0.35">
      <c r="H36" s="223" t="s">
        <v>29</v>
      </c>
    </row>
    <row r="38" spans="6:8" x14ac:dyDescent="0.35">
      <c r="H38" s="197"/>
    </row>
    <row r="39" spans="6:8" x14ac:dyDescent="0.35">
      <c r="F39" s="197" t="s">
        <v>64</v>
      </c>
      <c r="G39" s="12" t="s">
        <v>65</v>
      </c>
    </row>
    <row r="40" spans="6:8" x14ac:dyDescent="0.35">
      <c r="F40" s="12"/>
      <c r="G40" s="222" t="s">
        <v>70</v>
      </c>
    </row>
    <row r="41" spans="6:8" x14ac:dyDescent="0.35">
      <c r="F41" s="197" t="s">
        <v>42</v>
      </c>
      <c r="G41" s="222"/>
    </row>
    <row r="42" spans="6:8" x14ac:dyDescent="0.35">
      <c r="F42" s="12"/>
      <c r="G42" s="12" t="s">
        <v>65</v>
      </c>
    </row>
    <row r="43" spans="6:8" x14ac:dyDescent="0.35">
      <c r="F43" s="12"/>
      <c r="G43" s="222" t="s">
        <v>70</v>
      </c>
    </row>
    <row r="44" spans="6:8" x14ac:dyDescent="0.35">
      <c r="F44" s="197" t="s">
        <v>45</v>
      </c>
      <c r="G44" s="222"/>
    </row>
    <row r="45" spans="6:8" x14ac:dyDescent="0.35">
      <c r="F45" s="12"/>
      <c r="G45" s="12" t="s">
        <v>65</v>
      </c>
    </row>
    <row r="46" spans="6:8" x14ac:dyDescent="0.35">
      <c r="F46" s="12"/>
      <c r="G46" s="222" t="s">
        <v>70</v>
      </c>
    </row>
    <row r="47" spans="6:8" x14ac:dyDescent="0.35">
      <c r="F47" s="197" t="s">
        <v>47</v>
      </c>
      <c r="G47" s="222"/>
    </row>
    <row r="48" spans="6:8" x14ac:dyDescent="0.35">
      <c r="G48" s="12" t="s">
        <v>65</v>
      </c>
    </row>
    <row r="49" spans="6:7" x14ac:dyDescent="0.35">
      <c r="F49" s="12"/>
      <c r="G49" s="222" t="s">
        <v>70</v>
      </c>
    </row>
  </sheetData>
  <mergeCells count="8">
    <mergeCell ref="M6:N6"/>
    <mergeCell ref="O6:P6"/>
    <mergeCell ref="Q6:R6"/>
    <mergeCell ref="E6:E7"/>
    <mergeCell ref="F6:F7"/>
    <mergeCell ref="G6:H6"/>
    <mergeCell ref="I6:J6"/>
    <mergeCell ref="K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4:L98"/>
  <sheetViews>
    <sheetView topLeftCell="A37" zoomScale="39" workbookViewId="0">
      <selection activeCell="G87" sqref="G87"/>
    </sheetView>
  </sheetViews>
  <sheetFormatPr defaultColWidth="8.83203125" defaultRowHeight="15.5" x14ac:dyDescent="0.35"/>
  <cols>
    <col min="6" max="6" width="14.5" customWidth="1"/>
    <col min="7" max="7" width="10.6640625" customWidth="1"/>
    <col min="8" max="8" width="11.33203125" customWidth="1"/>
    <col min="9" max="9" width="10.1640625" customWidth="1"/>
    <col min="10" max="10" width="10.33203125" customWidth="1"/>
    <col min="11" max="11" width="9.6640625" customWidth="1"/>
    <col min="12" max="12" width="10.5" customWidth="1"/>
  </cols>
  <sheetData>
    <row r="4" spans="5:12" ht="40" customHeight="1" x14ac:dyDescent="0.35">
      <c r="F4" s="100" t="s">
        <v>59</v>
      </c>
      <c r="G4" s="228" t="s">
        <v>60</v>
      </c>
      <c r="H4" s="229" t="s">
        <v>54</v>
      </c>
      <c r="I4" s="228" t="s">
        <v>61</v>
      </c>
      <c r="J4" s="229" t="s">
        <v>55</v>
      </c>
      <c r="K4" s="228" t="s">
        <v>62</v>
      </c>
      <c r="L4" s="229" t="s">
        <v>56</v>
      </c>
    </row>
    <row r="5" spans="5:12" x14ac:dyDescent="0.35">
      <c r="E5" t="s">
        <v>23</v>
      </c>
      <c r="F5" s="12" t="s">
        <v>66</v>
      </c>
      <c r="G5" s="225">
        <v>11.538461538461538</v>
      </c>
      <c r="H5" s="224">
        <v>4.7692307692307692</v>
      </c>
      <c r="I5" s="225">
        <v>1.2307692307692308</v>
      </c>
      <c r="J5" s="224">
        <v>1.0769230769230769</v>
      </c>
      <c r="K5" s="225">
        <v>2.4615384615384617</v>
      </c>
      <c r="L5" s="224">
        <v>1.6923076923076923</v>
      </c>
    </row>
    <row r="6" spans="5:12" x14ac:dyDescent="0.35">
      <c r="F6" s="12" t="s">
        <v>12</v>
      </c>
      <c r="G6" s="217">
        <v>13.692307692307693</v>
      </c>
      <c r="H6" s="154">
        <v>10.461538461538462</v>
      </c>
      <c r="I6" s="217">
        <v>0.61538461538461542</v>
      </c>
      <c r="J6" s="154">
        <v>0.61538461538461542</v>
      </c>
      <c r="K6" s="217">
        <v>1.5384615384615385</v>
      </c>
      <c r="L6" s="154">
        <v>1.3846153846153846</v>
      </c>
    </row>
    <row r="7" spans="5:12" x14ac:dyDescent="0.35">
      <c r="F7" s="12" t="s">
        <v>13</v>
      </c>
      <c r="G7" s="217">
        <v>23.846153846153847</v>
      </c>
      <c r="H7" s="154">
        <v>18.923076923076923</v>
      </c>
      <c r="I7" s="217">
        <v>1.0769230769230769</v>
      </c>
      <c r="J7" s="154">
        <v>1.0769230769230769</v>
      </c>
      <c r="K7" s="217">
        <v>5.8461538461538458</v>
      </c>
      <c r="L7" s="154">
        <v>5.8461538461538458</v>
      </c>
    </row>
    <row r="8" spans="5:12" x14ac:dyDescent="0.35">
      <c r="F8" s="12" t="s">
        <v>50</v>
      </c>
      <c r="G8" s="189">
        <v>0.76923076923076927</v>
      </c>
      <c r="H8" s="70">
        <v>0.15384615384615385</v>
      </c>
      <c r="I8" s="189">
        <v>0.92307692307692313</v>
      </c>
      <c r="J8" s="70">
        <v>0.92307692307692313</v>
      </c>
      <c r="K8" s="189">
        <v>2.7692307692307692</v>
      </c>
      <c r="L8" s="70">
        <v>2.6153846153846154</v>
      </c>
    </row>
    <row r="10" spans="5:12" x14ac:dyDescent="0.35">
      <c r="E10" t="s">
        <v>42</v>
      </c>
      <c r="F10" s="12" t="s">
        <v>66</v>
      </c>
      <c r="G10" s="226">
        <v>9.2307692307692317</v>
      </c>
      <c r="H10" s="227">
        <v>2.6153846153846154</v>
      </c>
      <c r="I10" s="226">
        <v>1.0769230769230769</v>
      </c>
      <c r="J10" s="227">
        <v>1.0769230769230769</v>
      </c>
      <c r="K10" s="226">
        <v>3.2307692307692308</v>
      </c>
      <c r="L10" s="227">
        <v>3.2307692307692308</v>
      </c>
    </row>
    <row r="11" spans="5:12" x14ac:dyDescent="0.35">
      <c r="F11" s="12" t="s">
        <v>12</v>
      </c>
      <c r="G11" s="23">
        <v>11.692307692307692</v>
      </c>
      <c r="H11" s="70">
        <v>8</v>
      </c>
      <c r="I11" s="23">
        <v>0.46153846153846156</v>
      </c>
      <c r="J11" s="70">
        <v>0.15384615384615385</v>
      </c>
      <c r="K11" s="23">
        <v>2.3076923076923079</v>
      </c>
      <c r="L11" s="70">
        <v>2.3076923076923079</v>
      </c>
    </row>
    <row r="12" spans="5:12" x14ac:dyDescent="0.35">
      <c r="F12" s="12" t="s">
        <v>13</v>
      </c>
      <c r="G12" s="23">
        <v>16.76923076923077</v>
      </c>
      <c r="H12" s="70">
        <v>11.692307692307692</v>
      </c>
      <c r="I12" s="23">
        <v>0.15384615384615385</v>
      </c>
      <c r="J12" s="70">
        <v>0.15384615384615385</v>
      </c>
      <c r="K12" s="23">
        <v>1.0769230769230769</v>
      </c>
      <c r="L12" s="70">
        <v>1.0769230769230769</v>
      </c>
    </row>
    <row r="13" spans="5:12" x14ac:dyDescent="0.35">
      <c r="F13" s="12" t="s">
        <v>50</v>
      </c>
      <c r="G13" s="70">
        <v>0</v>
      </c>
      <c r="H13" s="70">
        <v>0</v>
      </c>
      <c r="I13" s="70">
        <v>0.31</v>
      </c>
      <c r="J13" s="70">
        <v>0</v>
      </c>
      <c r="K13" s="70">
        <v>0.31</v>
      </c>
      <c r="L13" s="70">
        <v>0.31</v>
      </c>
    </row>
    <row r="15" spans="5:12" x14ac:dyDescent="0.35">
      <c r="E15" t="s">
        <v>45</v>
      </c>
      <c r="F15" s="12" t="s">
        <v>66</v>
      </c>
      <c r="G15" s="226">
        <v>17.846153846153847</v>
      </c>
      <c r="H15" s="227">
        <v>3.5384615384615383</v>
      </c>
      <c r="I15" s="226">
        <v>0.61538461538461542</v>
      </c>
      <c r="J15" s="227">
        <v>0.61538461538461542</v>
      </c>
      <c r="K15" s="226">
        <v>0.30769230769230771</v>
      </c>
      <c r="L15" s="227">
        <v>0.30769230769230771</v>
      </c>
    </row>
    <row r="16" spans="5:12" x14ac:dyDescent="0.35">
      <c r="F16" s="12" t="s">
        <v>12</v>
      </c>
      <c r="G16" s="189">
        <v>6.6153846153846159</v>
      </c>
      <c r="H16" s="70">
        <v>4.4615384615384617</v>
      </c>
      <c r="I16" s="189">
        <v>0.30769230769230771</v>
      </c>
      <c r="J16" s="70">
        <v>0.30769230769230771</v>
      </c>
      <c r="K16" s="189">
        <v>0</v>
      </c>
      <c r="L16" s="70">
        <v>0</v>
      </c>
    </row>
    <row r="17" spans="5:12" x14ac:dyDescent="0.35">
      <c r="F17" s="12" t="s">
        <v>13</v>
      </c>
      <c r="G17" s="189">
        <v>19.846153846153847</v>
      </c>
      <c r="H17" s="70">
        <v>13.692307692307693</v>
      </c>
      <c r="I17" s="189">
        <v>0.15384615384615385</v>
      </c>
      <c r="J17" s="70">
        <v>0.15384615384615385</v>
      </c>
      <c r="K17" s="189">
        <v>0</v>
      </c>
      <c r="L17" s="70">
        <v>0</v>
      </c>
    </row>
    <row r="18" spans="5:12" x14ac:dyDescent="0.35">
      <c r="F18" s="12" t="s">
        <v>50</v>
      </c>
      <c r="G18" s="70">
        <v>0</v>
      </c>
      <c r="H18" s="70">
        <v>0</v>
      </c>
      <c r="I18" s="70">
        <v>0.46</v>
      </c>
      <c r="J18" s="70">
        <v>0.46</v>
      </c>
      <c r="K18" s="70">
        <v>0.92</v>
      </c>
      <c r="L18" s="70">
        <v>0.92</v>
      </c>
    </row>
    <row r="20" spans="5:12" x14ac:dyDescent="0.35">
      <c r="E20" t="s">
        <v>47</v>
      </c>
      <c r="F20" s="12" t="s">
        <v>66</v>
      </c>
      <c r="G20" s="154">
        <v>14.923076923076922</v>
      </c>
      <c r="H20" s="154">
        <v>2.3076923076923079</v>
      </c>
      <c r="I20" s="70">
        <v>0.30769230769230771</v>
      </c>
      <c r="J20" s="70">
        <v>0.30769230769230771</v>
      </c>
      <c r="K20" s="70">
        <v>0.76923076923076927</v>
      </c>
      <c r="L20" s="70">
        <v>0.61538461538461542</v>
      </c>
    </row>
    <row r="21" spans="5:12" x14ac:dyDescent="0.35">
      <c r="F21" s="12" t="s">
        <v>12</v>
      </c>
      <c r="G21" s="154">
        <v>8.4615384615384617</v>
      </c>
      <c r="H21" s="154">
        <v>4.7692307692307692</v>
      </c>
      <c r="I21" s="70">
        <v>0.15384615384615385</v>
      </c>
      <c r="J21" s="70">
        <v>0.15384615384615385</v>
      </c>
      <c r="K21" s="70">
        <v>0.15384615384615385</v>
      </c>
      <c r="L21" s="70">
        <v>0.15384615384615385</v>
      </c>
    </row>
    <row r="22" spans="5:12" x14ac:dyDescent="0.35">
      <c r="F22" s="12" t="s">
        <v>13</v>
      </c>
      <c r="G22" s="154">
        <v>25.692307692307693</v>
      </c>
      <c r="H22" s="70">
        <v>15.076923076923077</v>
      </c>
      <c r="I22" s="70">
        <v>0.76923076923076927</v>
      </c>
      <c r="J22" s="70">
        <v>0.76923076923076927</v>
      </c>
      <c r="K22" s="70">
        <v>0.30769230769230771</v>
      </c>
      <c r="L22" s="70">
        <v>0.30769230769230771</v>
      </c>
    </row>
    <row r="23" spans="5:12" x14ac:dyDescent="0.35">
      <c r="F23" s="12" t="s">
        <v>50</v>
      </c>
      <c r="G23" s="70">
        <v>0.15384615384615385</v>
      </c>
      <c r="H23" s="70">
        <v>0</v>
      </c>
      <c r="I23" s="70">
        <v>0.46153846153846156</v>
      </c>
      <c r="J23" s="70">
        <v>0.46153846153846156</v>
      </c>
      <c r="K23" s="70">
        <v>1.2307692307692308</v>
      </c>
      <c r="L23" s="70">
        <v>1.2307692307692308</v>
      </c>
    </row>
    <row r="37" spans="5:8" ht="46.5" x14ac:dyDescent="0.35">
      <c r="F37" s="100" t="s">
        <v>59</v>
      </c>
      <c r="G37" s="228" t="s">
        <v>54</v>
      </c>
      <c r="H37" s="229" t="s">
        <v>67</v>
      </c>
    </row>
    <row r="38" spans="5:8" x14ac:dyDescent="0.35">
      <c r="E38" s="234" t="s">
        <v>23</v>
      </c>
      <c r="F38" s="12" t="s">
        <v>66</v>
      </c>
      <c r="G38" s="235">
        <v>4.7692307692307692</v>
      </c>
      <c r="H38" s="231">
        <v>11.538461538461538</v>
      </c>
    </row>
    <row r="39" spans="5:8" x14ac:dyDescent="0.35">
      <c r="E39" s="234"/>
      <c r="F39" s="12" t="s">
        <v>12</v>
      </c>
      <c r="G39" s="233">
        <v>10.461538461538462</v>
      </c>
      <c r="H39" s="232">
        <v>13.692307692307693</v>
      </c>
    </row>
    <row r="40" spans="5:8" x14ac:dyDescent="0.35">
      <c r="E40" s="234"/>
      <c r="F40" s="12" t="s">
        <v>13</v>
      </c>
      <c r="G40" s="233">
        <v>18.923076923076923</v>
      </c>
      <c r="H40" s="232">
        <v>23.846153846153847</v>
      </c>
    </row>
    <row r="41" spans="5:8" x14ac:dyDescent="0.35">
      <c r="E41" s="234"/>
      <c r="F41" s="12" t="s">
        <v>50</v>
      </c>
      <c r="G41" s="237">
        <v>0.15384615384615</v>
      </c>
      <c r="H41" s="230">
        <v>0.76923076923076927</v>
      </c>
    </row>
    <row r="42" spans="5:8" x14ac:dyDescent="0.35">
      <c r="E42" s="234" t="s">
        <v>42</v>
      </c>
      <c r="F42" s="12" t="s">
        <v>66</v>
      </c>
      <c r="G42" s="235">
        <v>2.6153846153846154</v>
      </c>
      <c r="H42" s="231">
        <v>9.2307692307692317</v>
      </c>
    </row>
    <row r="43" spans="5:8" x14ac:dyDescent="0.35">
      <c r="E43" s="234"/>
      <c r="F43" s="12" t="s">
        <v>12</v>
      </c>
      <c r="G43" s="233">
        <v>8</v>
      </c>
      <c r="H43" s="232">
        <v>11.692307692307692</v>
      </c>
    </row>
    <row r="44" spans="5:8" x14ac:dyDescent="0.35">
      <c r="E44" s="234"/>
      <c r="F44" s="12" t="s">
        <v>13</v>
      </c>
      <c r="G44" s="233">
        <v>11.692307692307692</v>
      </c>
      <c r="H44" s="232">
        <v>16.76923076923077</v>
      </c>
    </row>
    <row r="45" spans="5:8" x14ac:dyDescent="0.35">
      <c r="E45" s="234"/>
      <c r="F45" s="12" t="s">
        <v>50</v>
      </c>
      <c r="G45" s="233">
        <v>0</v>
      </c>
      <c r="H45" s="233">
        <v>0</v>
      </c>
    </row>
    <row r="46" spans="5:8" x14ac:dyDescent="0.35">
      <c r="E46" s="234" t="s">
        <v>45</v>
      </c>
      <c r="F46" s="12" t="s">
        <v>66</v>
      </c>
      <c r="G46" s="235">
        <v>3.5384615384615383</v>
      </c>
      <c r="H46" s="231">
        <v>17.846153846153847</v>
      </c>
    </row>
    <row r="47" spans="5:8" x14ac:dyDescent="0.35">
      <c r="E47" s="234"/>
      <c r="F47" s="12" t="s">
        <v>12</v>
      </c>
      <c r="G47" s="233">
        <v>5</v>
      </c>
      <c r="H47" s="236">
        <v>6.6153846153846159</v>
      </c>
    </row>
    <row r="48" spans="5:8" x14ac:dyDescent="0.35">
      <c r="E48" s="234"/>
      <c r="F48" s="12" t="s">
        <v>13</v>
      </c>
      <c r="G48" s="233">
        <v>13.692307692307693</v>
      </c>
      <c r="H48" s="236">
        <v>19.846153846153847</v>
      </c>
    </row>
    <row r="49" spans="5:8" x14ac:dyDescent="0.35">
      <c r="E49" s="234"/>
      <c r="F49" s="12" t="s">
        <v>50</v>
      </c>
      <c r="G49" s="233">
        <v>0</v>
      </c>
      <c r="H49" s="233">
        <v>0</v>
      </c>
    </row>
    <row r="50" spans="5:8" x14ac:dyDescent="0.35">
      <c r="E50" s="234" t="s">
        <v>47</v>
      </c>
      <c r="F50" s="12" t="s">
        <v>66</v>
      </c>
      <c r="G50" s="233">
        <v>2.3076923076923079</v>
      </c>
      <c r="H50" s="233">
        <v>14.923076923076922</v>
      </c>
    </row>
    <row r="51" spans="5:8" x14ac:dyDescent="0.35">
      <c r="F51" s="12" t="s">
        <v>12</v>
      </c>
      <c r="G51" s="233">
        <v>4.7692307692307692</v>
      </c>
      <c r="H51" s="233">
        <v>8.4615384615384617</v>
      </c>
    </row>
    <row r="52" spans="5:8" x14ac:dyDescent="0.35">
      <c r="F52" s="12" t="s">
        <v>13</v>
      </c>
      <c r="G52" s="233">
        <v>15.076923076923077</v>
      </c>
      <c r="H52" s="233">
        <v>25.692307692307693</v>
      </c>
    </row>
    <row r="53" spans="5:8" x14ac:dyDescent="0.35">
      <c r="F53" s="12" t="s">
        <v>50</v>
      </c>
      <c r="G53" s="233">
        <v>0</v>
      </c>
      <c r="H53" s="237">
        <v>0.15384615384615</v>
      </c>
    </row>
    <row r="54" spans="5:8" x14ac:dyDescent="0.35">
      <c r="F54" s="12"/>
      <c r="G54" s="233"/>
      <c r="H54" s="237"/>
    </row>
    <row r="55" spans="5:8" x14ac:dyDescent="0.35">
      <c r="F55" s="12"/>
      <c r="G55" s="233"/>
      <c r="H55" s="237"/>
    </row>
    <row r="58" spans="5:8" ht="31" x14ac:dyDescent="0.35">
      <c r="F58" s="100" t="s">
        <v>59</v>
      </c>
      <c r="G58" s="228" t="s">
        <v>55</v>
      </c>
      <c r="H58" s="229" t="s">
        <v>68</v>
      </c>
    </row>
    <row r="59" spans="5:8" x14ac:dyDescent="0.35">
      <c r="E59" t="s">
        <v>23</v>
      </c>
      <c r="F59" s="12" t="s">
        <v>66</v>
      </c>
      <c r="G59" s="224">
        <v>1.0769230769230769</v>
      </c>
      <c r="H59" s="225">
        <v>1.2307692307692308</v>
      </c>
    </row>
    <row r="60" spans="5:8" x14ac:dyDescent="0.35">
      <c r="F60" s="12" t="s">
        <v>12</v>
      </c>
      <c r="G60" s="154">
        <v>0.61538461538461542</v>
      </c>
      <c r="H60" s="217">
        <v>0.61538461538461542</v>
      </c>
    </row>
    <row r="61" spans="5:8" x14ac:dyDescent="0.35">
      <c r="F61" s="12" t="s">
        <v>13</v>
      </c>
      <c r="G61" s="154">
        <v>1.0769230769230769</v>
      </c>
      <c r="H61" s="217">
        <v>1.0769230769230769</v>
      </c>
    </row>
    <row r="62" spans="5:8" x14ac:dyDescent="0.35">
      <c r="F62" s="12" t="s">
        <v>50</v>
      </c>
      <c r="G62" s="154">
        <v>0.92307692307692313</v>
      </c>
      <c r="H62" s="230">
        <v>0.92307692307692313</v>
      </c>
    </row>
    <row r="63" spans="5:8" x14ac:dyDescent="0.35">
      <c r="E63" t="s">
        <v>42</v>
      </c>
      <c r="F63" s="12" t="s">
        <v>66</v>
      </c>
      <c r="G63" s="224">
        <v>1.0769230769230769</v>
      </c>
      <c r="H63" s="225">
        <v>1.0769230769230769</v>
      </c>
    </row>
    <row r="64" spans="5:8" x14ac:dyDescent="0.35">
      <c r="F64" s="12" t="s">
        <v>12</v>
      </c>
      <c r="G64" s="154">
        <v>0.15384615384615385</v>
      </c>
      <c r="H64" s="217">
        <v>0.46153846153846156</v>
      </c>
    </row>
    <row r="65" spans="5:8" x14ac:dyDescent="0.35">
      <c r="F65" s="12" t="s">
        <v>13</v>
      </c>
      <c r="G65" s="154">
        <v>0.15384615384615385</v>
      </c>
      <c r="H65" s="217">
        <v>0.15384615384615385</v>
      </c>
    </row>
    <row r="66" spans="5:8" x14ac:dyDescent="0.35">
      <c r="F66" s="12" t="s">
        <v>50</v>
      </c>
      <c r="G66" s="233">
        <v>0</v>
      </c>
      <c r="H66" s="154">
        <v>0.31</v>
      </c>
    </row>
    <row r="67" spans="5:8" x14ac:dyDescent="0.35">
      <c r="E67" t="s">
        <v>45</v>
      </c>
      <c r="F67" s="12" t="s">
        <v>66</v>
      </c>
      <c r="G67" s="224">
        <v>0.61538461538461542</v>
      </c>
      <c r="H67" s="225">
        <v>0.61538461538461542</v>
      </c>
    </row>
    <row r="68" spans="5:8" x14ac:dyDescent="0.35">
      <c r="F68" s="12" t="s">
        <v>12</v>
      </c>
      <c r="G68" s="154">
        <v>0.30769230769230771</v>
      </c>
      <c r="H68" s="230">
        <v>0.30769230769230771</v>
      </c>
    </row>
    <row r="69" spans="5:8" x14ac:dyDescent="0.35">
      <c r="F69" s="12" t="s">
        <v>13</v>
      </c>
      <c r="G69" s="154">
        <v>0.15384615384615385</v>
      </c>
      <c r="H69" s="230">
        <v>0.15384615384615385</v>
      </c>
    </row>
    <row r="70" spans="5:8" x14ac:dyDescent="0.35">
      <c r="F70" s="12" t="s">
        <v>50</v>
      </c>
      <c r="G70" s="154">
        <v>0.46</v>
      </c>
      <c r="H70" s="154">
        <v>0.46</v>
      </c>
    </row>
    <row r="71" spans="5:8" x14ac:dyDescent="0.35">
      <c r="E71" t="s">
        <v>47</v>
      </c>
      <c r="F71" s="12" t="s">
        <v>66</v>
      </c>
      <c r="G71" s="154">
        <v>0.30769230769230771</v>
      </c>
      <c r="H71" s="154">
        <v>0.30769230769230771</v>
      </c>
    </row>
    <row r="72" spans="5:8" x14ac:dyDescent="0.35">
      <c r="F72" s="12" t="s">
        <v>12</v>
      </c>
      <c r="G72" s="154">
        <v>0.15384615384615385</v>
      </c>
      <c r="H72" s="154">
        <v>0.15384615384615385</v>
      </c>
    </row>
    <row r="73" spans="5:8" x14ac:dyDescent="0.35">
      <c r="F73" s="12" t="s">
        <v>13</v>
      </c>
      <c r="G73" s="154">
        <v>0.76923076923076927</v>
      </c>
      <c r="H73" s="154">
        <v>0.76923076923076927</v>
      </c>
    </row>
    <row r="74" spans="5:8" x14ac:dyDescent="0.35">
      <c r="F74" s="12" t="s">
        <v>50</v>
      </c>
      <c r="G74" s="154">
        <v>0.46153846153846156</v>
      </c>
      <c r="H74" s="154">
        <v>0.46153846153846156</v>
      </c>
    </row>
    <row r="82" spans="5:8" ht="31" x14ac:dyDescent="0.35">
      <c r="F82" s="100" t="s">
        <v>59</v>
      </c>
      <c r="G82" s="228" t="s">
        <v>56</v>
      </c>
      <c r="H82" s="229" t="s">
        <v>69</v>
      </c>
    </row>
    <row r="83" spans="5:8" x14ac:dyDescent="0.35">
      <c r="E83" t="s">
        <v>23</v>
      </c>
      <c r="F83" s="12" t="s">
        <v>66</v>
      </c>
      <c r="G83" s="224">
        <v>1.6923076923076923</v>
      </c>
      <c r="H83" s="225">
        <v>2.4615384615384617</v>
      </c>
    </row>
    <row r="84" spans="5:8" x14ac:dyDescent="0.35">
      <c r="F84" s="12" t="s">
        <v>12</v>
      </c>
      <c r="G84" s="154">
        <v>1.3846153846153846</v>
      </c>
      <c r="H84" s="230">
        <v>1.5384615384615385</v>
      </c>
    </row>
    <row r="85" spans="5:8" x14ac:dyDescent="0.35">
      <c r="F85" s="12" t="s">
        <v>13</v>
      </c>
      <c r="G85" s="154">
        <v>5.8461538461538458</v>
      </c>
      <c r="H85" s="230">
        <v>5.8461538461538458</v>
      </c>
    </row>
    <row r="86" spans="5:8" x14ac:dyDescent="0.35">
      <c r="F86" s="12" t="s">
        <v>50</v>
      </c>
      <c r="G86" s="154">
        <v>2.6153846153846154</v>
      </c>
      <c r="H86" s="230">
        <v>2.7692307692307692</v>
      </c>
    </row>
    <row r="87" spans="5:8" x14ac:dyDescent="0.35">
      <c r="E87" t="s">
        <v>42</v>
      </c>
      <c r="F87" s="12" t="s">
        <v>66</v>
      </c>
      <c r="G87" s="224">
        <v>3.2307692307692308</v>
      </c>
      <c r="H87" s="225">
        <v>3.2307692307692308</v>
      </c>
    </row>
    <row r="88" spans="5:8" x14ac:dyDescent="0.35">
      <c r="F88" s="12" t="s">
        <v>12</v>
      </c>
      <c r="G88" s="154">
        <v>2.3076923076923079</v>
      </c>
      <c r="H88" s="230">
        <v>2.3076923076923079</v>
      </c>
    </row>
    <row r="89" spans="5:8" x14ac:dyDescent="0.35">
      <c r="F89" s="12" t="s">
        <v>13</v>
      </c>
      <c r="G89" s="154">
        <v>1.0769230769230769</v>
      </c>
      <c r="H89" s="230">
        <v>1.0769230769230769</v>
      </c>
    </row>
    <row r="90" spans="5:8" x14ac:dyDescent="0.35">
      <c r="F90" s="12" t="s">
        <v>50</v>
      </c>
      <c r="G90" s="154">
        <v>0.31</v>
      </c>
      <c r="H90" s="154">
        <v>0.31</v>
      </c>
    </row>
    <row r="91" spans="5:8" x14ac:dyDescent="0.35">
      <c r="E91" t="s">
        <v>45</v>
      </c>
      <c r="F91" s="12" t="s">
        <v>66</v>
      </c>
      <c r="G91" s="224">
        <v>0.30769230769230771</v>
      </c>
      <c r="H91" s="225">
        <v>0.30769230769230771</v>
      </c>
    </row>
    <row r="92" spans="5:8" x14ac:dyDescent="0.35">
      <c r="F92" s="12" t="s">
        <v>12</v>
      </c>
      <c r="G92" s="233">
        <v>0</v>
      </c>
      <c r="H92" s="236">
        <v>0</v>
      </c>
    </row>
    <row r="93" spans="5:8" x14ac:dyDescent="0.35">
      <c r="F93" s="12" t="s">
        <v>13</v>
      </c>
      <c r="G93" s="233">
        <v>0</v>
      </c>
      <c r="H93" s="236">
        <v>0</v>
      </c>
    </row>
    <row r="95" spans="5:8" x14ac:dyDescent="0.35">
      <c r="E95" t="s">
        <v>47</v>
      </c>
      <c r="F95" s="12" t="s">
        <v>66</v>
      </c>
      <c r="G95" s="154">
        <v>0.61538461538461542</v>
      </c>
      <c r="H95" s="154">
        <v>0.76923076923076927</v>
      </c>
    </row>
    <row r="96" spans="5:8" x14ac:dyDescent="0.35">
      <c r="F96" s="12" t="s">
        <v>12</v>
      </c>
      <c r="G96" s="154">
        <v>0.15384615384615385</v>
      </c>
      <c r="H96" s="154">
        <v>0.15384615384615385</v>
      </c>
    </row>
    <row r="97" spans="6:8" x14ac:dyDescent="0.35">
      <c r="F97" s="12" t="s">
        <v>13</v>
      </c>
      <c r="G97" s="154">
        <v>0.30769230769230771</v>
      </c>
      <c r="H97" s="154">
        <v>0.30769230769230771</v>
      </c>
    </row>
    <row r="98" spans="6:8" x14ac:dyDescent="0.35">
      <c r="F98" s="12" t="s">
        <v>50</v>
      </c>
      <c r="G98" s="154">
        <v>1.2307692307692308</v>
      </c>
      <c r="H98" s="154">
        <v>1.2307692307692308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N86"/>
  <sheetViews>
    <sheetView topLeftCell="A62" zoomScale="41" workbookViewId="0">
      <selection activeCell="J65" sqref="J65"/>
    </sheetView>
  </sheetViews>
  <sheetFormatPr defaultColWidth="8.83203125" defaultRowHeight="15.5" x14ac:dyDescent="0.35"/>
  <cols>
    <col min="3" max="3" width="13.33203125" bestFit="1" customWidth="1"/>
    <col min="4" max="4" width="17" customWidth="1"/>
    <col min="5" max="5" width="17.33203125" customWidth="1"/>
    <col min="6" max="6" width="13.1640625" customWidth="1"/>
    <col min="7" max="7" width="10.5" bestFit="1" customWidth="1"/>
    <col min="9" max="9" width="10.33203125" customWidth="1"/>
    <col min="11" max="11" width="12.1640625" bestFit="1" customWidth="1"/>
    <col min="12" max="12" width="13" customWidth="1"/>
    <col min="13" max="13" width="18.6640625" customWidth="1"/>
    <col min="14" max="14" width="21.6640625" customWidth="1"/>
  </cols>
  <sheetData>
    <row r="4" spans="2:14" ht="16" thickBot="1" x14ac:dyDescent="0.4"/>
    <row r="5" spans="2:14" ht="31.5" thickBot="1" x14ac:dyDescent="0.4">
      <c r="B5" s="190" t="s">
        <v>23</v>
      </c>
      <c r="C5" s="159" t="s">
        <v>59</v>
      </c>
      <c r="D5" s="166" t="s">
        <v>60</v>
      </c>
      <c r="E5" s="156" t="s">
        <v>54</v>
      </c>
      <c r="F5" s="166" t="s">
        <v>61</v>
      </c>
      <c r="G5" s="156" t="s">
        <v>55</v>
      </c>
      <c r="H5" s="166" t="s">
        <v>62</v>
      </c>
      <c r="I5" s="181" t="s">
        <v>56</v>
      </c>
    </row>
    <row r="6" spans="2:14" ht="20" customHeight="1" x14ac:dyDescent="0.35">
      <c r="C6" s="22" t="s">
        <v>57</v>
      </c>
      <c r="D6" s="238">
        <v>49.07692307692308</v>
      </c>
      <c r="E6" s="246">
        <v>34.153846153846153</v>
      </c>
      <c r="F6" s="239">
        <v>2.9230769230769229</v>
      </c>
      <c r="G6" s="246">
        <v>2.7692307692307692</v>
      </c>
      <c r="H6" s="239">
        <v>9.8461538461538467</v>
      </c>
      <c r="I6" s="247">
        <v>8.9230769230769234</v>
      </c>
      <c r="K6" s="15" t="s">
        <v>20</v>
      </c>
    </row>
    <row r="7" spans="2:14" ht="20" customHeight="1" thickBot="1" x14ac:dyDescent="0.5">
      <c r="C7" s="32" t="s">
        <v>58</v>
      </c>
      <c r="D7" s="210">
        <v>0.76923076923076927</v>
      </c>
      <c r="E7" s="243">
        <v>0.15384615384615385</v>
      </c>
      <c r="F7" s="211">
        <v>0.92307692307692313</v>
      </c>
      <c r="G7" s="243">
        <v>0.92307692307692313</v>
      </c>
      <c r="H7" s="211">
        <v>2.7692307692307692</v>
      </c>
      <c r="I7" s="248">
        <v>2.6153846153846154</v>
      </c>
      <c r="K7" s="14"/>
      <c r="L7" s="240" t="s">
        <v>59</v>
      </c>
      <c r="M7" s="228" t="s">
        <v>71</v>
      </c>
      <c r="N7" s="228" t="s">
        <v>72</v>
      </c>
    </row>
    <row r="8" spans="2:14" ht="20" customHeight="1" thickBot="1" x14ac:dyDescent="0.4">
      <c r="D8" s="241"/>
      <c r="E8" s="241"/>
      <c r="F8" s="241"/>
      <c r="G8" s="241"/>
      <c r="H8" s="241"/>
      <c r="I8" s="241"/>
      <c r="K8" s="197" t="s">
        <v>64</v>
      </c>
      <c r="L8" s="12" t="s">
        <v>51</v>
      </c>
      <c r="M8" s="154">
        <v>34.153846153846153</v>
      </c>
      <c r="N8" s="154">
        <v>49.07692307692308</v>
      </c>
    </row>
    <row r="9" spans="2:14" ht="20" customHeight="1" x14ac:dyDescent="0.35">
      <c r="B9" s="190" t="s">
        <v>42</v>
      </c>
      <c r="C9" s="22" t="s">
        <v>57</v>
      </c>
      <c r="D9" s="203">
        <v>37.692307692307693</v>
      </c>
      <c r="E9" s="242">
        <v>22.30769230769231</v>
      </c>
      <c r="F9" s="204">
        <v>1.6923076923076923</v>
      </c>
      <c r="G9" s="242">
        <v>1.3846153846153846</v>
      </c>
      <c r="H9" s="204">
        <v>6.6153846153846159</v>
      </c>
      <c r="I9" s="249">
        <v>6.6153846153846159</v>
      </c>
      <c r="K9" s="12"/>
      <c r="L9" s="222" t="s">
        <v>52</v>
      </c>
      <c r="M9" s="154">
        <v>0.15384615384615385</v>
      </c>
      <c r="N9" s="154">
        <v>0.76923076923076927</v>
      </c>
    </row>
    <row r="10" spans="2:14" ht="20" customHeight="1" thickBot="1" x14ac:dyDescent="0.4">
      <c r="C10" s="32" t="s">
        <v>58</v>
      </c>
      <c r="D10" s="158">
        <v>0</v>
      </c>
      <c r="E10" s="243">
        <v>0</v>
      </c>
      <c r="F10" s="73">
        <v>0.46</v>
      </c>
      <c r="G10" s="243">
        <v>0.46</v>
      </c>
      <c r="H10" s="73">
        <v>0.92</v>
      </c>
      <c r="I10" s="248">
        <v>0.92</v>
      </c>
      <c r="K10" s="197" t="s">
        <v>42</v>
      </c>
      <c r="L10" s="12" t="s">
        <v>51</v>
      </c>
      <c r="M10" s="154">
        <v>22.30769230769231</v>
      </c>
      <c r="N10" s="154">
        <v>37.692307692307693</v>
      </c>
    </row>
    <row r="11" spans="2:14" ht="20" customHeight="1" x14ac:dyDescent="0.35">
      <c r="B11" s="190" t="s">
        <v>45</v>
      </c>
      <c r="C11" s="22" t="s">
        <v>57</v>
      </c>
      <c r="D11" s="154">
        <v>44.307692307692307</v>
      </c>
      <c r="E11" s="245">
        <v>21.69230769230769</v>
      </c>
      <c r="F11" s="70">
        <v>1.07692307692308</v>
      </c>
      <c r="G11" s="244">
        <v>1.0769230769230769</v>
      </c>
      <c r="H11" s="70">
        <v>0.30769230769230771</v>
      </c>
      <c r="I11" s="247">
        <v>0.30769230769230771</v>
      </c>
      <c r="K11" s="12"/>
      <c r="L11" s="222" t="s">
        <v>52</v>
      </c>
      <c r="M11" s="233">
        <v>0</v>
      </c>
      <c r="N11" s="233">
        <v>0</v>
      </c>
    </row>
    <row r="12" spans="2:14" ht="20" customHeight="1" thickBot="1" x14ac:dyDescent="0.4">
      <c r="C12" s="32" t="s">
        <v>58</v>
      </c>
      <c r="D12" s="73">
        <v>0</v>
      </c>
      <c r="E12" s="243">
        <v>0</v>
      </c>
      <c r="F12" s="73">
        <v>0.46</v>
      </c>
      <c r="G12" s="243">
        <v>0.46</v>
      </c>
      <c r="H12" s="73">
        <v>0.92</v>
      </c>
      <c r="I12" s="248">
        <v>0.92</v>
      </c>
      <c r="K12" s="197" t="s">
        <v>45</v>
      </c>
      <c r="L12" s="12" t="s">
        <v>51</v>
      </c>
      <c r="M12" s="154">
        <v>21.69230769230769</v>
      </c>
      <c r="N12" s="154">
        <v>44.307692307692307</v>
      </c>
    </row>
    <row r="13" spans="2:14" ht="20" customHeight="1" x14ac:dyDescent="0.5">
      <c r="B13" s="160" t="s">
        <v>47</v>
      </c>
      <c r="C13" s="22" t="s">
        <v>57</v>
      </c>
      <c r="D13" s="154">
        <v>49.07692307692308</v>
      </c>
      <c r="E13" s="245">
        <v>22.153846153846153</v>
      </c>
      <c r="F13" s="154">
        <v>1.2307692307692308</v>
      </c>
      <c r="G13" s="245">
        <v>1.2307692307692308</v>
      </c>
      <c r="H13" s="154">
        <v>1.2307692307692308</v>
      </c>
      <c r="I13" s="250">
        <v>1.0769230769230769</v>
      </c>
      <c r="K13" s="12"/>
      <c r="L13" s="222" t="s">
        <v>52</v>
      </c>
      <c r="M13" s="233">
        <v>0</v>
      </c>
      <c r="N13" s="233">
        <v>0</v>
      </c>
    </row>
    <row r="14" spans="2:14" ht="16" thickBot="1" x14ac:dyDescent="0.4">
      <c r="C14" s="32" t="s">
        <v>58</v>
      </c>
      <c r="D14" s="158">
        <v>0.15384615384615385</v>
      </c>
      <c r="E14" s="243">
        <v>0</v>
      </c>
      <c r="F14" s="73">
        <v>0.46153846153846156</v>
      </c>
      <c r="G14" s="243">
        <v>0.46153846153846156</v>
      </c>
      <c r="H14" s="73">
        <v>1.2307692307692308</v>
      </c>
      <c r="I14" s="248">
        <v>1.2307692307692308</v>
      </c>
      <c r="K14" s="197" t="s">
        <v>47</v>
      </c>
      <c r="L14" s="12" t="s">
        <v>51</v>
      </c>
      <c r="M14" s="154">
        <v>22.153846153846153</v>
      </c>
      <c r="N14" s="154">
        <v>49.07692307692308</v>
      </c>
    </row>
    <row r="15" spans="2:14" x14ac:dyDescent="0.35">
      <c r="K15" s="12"/>
      <c r="L15" s="222" t="s">
        <v>52</v>
      </c>
      <c r="M15" s="233">
        <v>0</v>
      </c>
      <c r="N15" s="154">
        <v>0.15384615384615385</v>
      </c>
    </row>
    <row r="16" spans="2:14" x14ac:dyDescent="0.35">
      <c r="M16" s="265">
        <f>SUM(M8:M15)</f>
        <v>100.46153846153845</v>
      </c>
      <c r="N16" s="265">
        <f>SUM(N8:N15)</f>
        <v>181.07692307692312</v>
      </c>
    </row>
    <row r="19" spans="3:14" x14ac:dyDescent="0.35">
      <c r="C19" s="251"/>
      <c r="D19" s="252" t="s">
        <v>20</v>
      </c>
      <c r="E19" s="252" t="s">
        <v>19</v>
      </c>
      <c r="F19" s="252" t="s">
        <v>21</v>
      </c>
      <c r="G19" s="259" t="s">
        <v>14</v>
      </c>
    </row>
    <row r="20" spans="3:14" x14ac:dyDescent="0.35">
      <c r="C20" s="304" t="s">
        <v>75</v>
      </c>
      <c r="D20" s="253">
        <v>49.07692307692308</v>
      </c>
      <c r="E20" s="253">
        <v>2.9230769230769229</v>
      </c>
      <c r="F20" s="253">
        <v>9.8461538461538467</v>
      </c>
    </row>
    <row r="21" spans="3:14" x14ac:dyDescent="0.35">
      <c r="C21" s="305"/>
      <c r="D21" s="254">
        <v>37.692307692307693</v>
      </c>
      <c r="E21" s="254">
        <v>1.6923076923076923</v>
      </c>
      <c r="F21" s="254">
        <v>6.6153846153846159</v>
      </c>
    </row>
    <row r="22" spans="3:14" x14ac:dyDescent="0.35">
      <c r="C22" s="305"/>
      <c r="D22" s="255">
        <v>44.307692307692307</v>
      </c>
      <c r="E22" s="256">
        <v>1.07692307692308</v>
      </c>
      <c r="F22" s="256">
        <v>0.30769230769230771</v>
      </c>
    </row>
    <row r="23" spans="3:14" x14ac:dyDescent="0.35">
      <c r="C23" s="305"/>
      <c r="D23" s="255">
        <v>49.07692307692308</v>
      </c>
      <c r="E23" s="255">
        <v>1.2307692307692299</v>
      </c>
      <c r="F23" s="255">
        <v>1.2307692307692308</v>
      </c>
    </row>
    <row r="24" spans="3:14" x14ac:dyDescent="0.35">
      <c r="C24" s="306"/>
      <c r="D24" s="257">
        <f>SUM(D20:D23)</f>
        <v>180.15384615384619</v>
      </c>
      <c r="E24" s="257">
        <f>SUM(E20:E23)</f>
        <v>6.9230769230769251</v>
      </c>
      <c r="F24" s="257">
        <f>SUM(F20:F23)</f>
        <v>18</v>
      </c>
      <c r="G24" s="260">
        <f>SUM(D24:F24)</f>
        <v>205.07692307692312</v>
      </c>
    </row>
    <row r="25" spans="3:14" x14ac:dyDescent="0.35">
      <c r="C25" s="251"/>
      <c r="D25" s="251"/>
      <c r="E25" s="251"/>
      <c r="F25" s="251"/>
    </row>
    <row r="26" spans="3:14" ht="18.5" x14ac:dyDescent="0.45">
      <c r="C26" s="304" t="s">
        <v>76</v>
      </c>
      <c r="D26" s="253">
        <v>0.76923076923076927</v>
      </c>
      <c r="E26" s="253">
        <v>0.92307692307692313</v>
      </c>
      <c r="F26" s="253">
        <v>2.7692307692307692</v>
      </c>
      <c r="K26" s="15" t="s">
        <v>19</v>
      </c>
      <c r="L26" s="240" t="s">
        <v>59</v>
      </c>
      <c r="M26" s="228" t="s">
        <v>71</v>
      </c>
      <c r="N26" s="228" t="s">
        <v>73</v>
      </c>
    </row>
    <row r="27" spans="3:14" x14ac:dyDescent="0.35">
      <c r="C27" s="305"/>
      <c r="D27" s="256">
        <v>0.15384615384615385</v>
      </c>
      <c r="E27" s="256">
        <v>0.46</v>
      </c>
      <c r="F27" s="256">
        <v>0.92</v>
      </c>
      <c r="K27" s="197" t="s">
        <v>64</v>
      </c>
      <c r="L27" s="12" t="s">
        <v>51</v>
      </c>
      <c r="M27" s="154">
        <v>2.7692307692307692</v>
      </c>
      <c r="N27" s="154">
        <v>2.9230769230769229</v>
      </c>
    </row>
    <row r="28" spans="3:14" x14ac:dyDescent="0.35">
      <c r="C28" s="305"/>
      <c r="D28" s="252">
        <v>0</v>
      </c>
      <c r="E28" s="256">
        <v>0.46</v>
      </c>
      <c r="F28" s="256">
        <v>0.92</v>
      </c>
      <c r="K28" s="12"/>
      <c r="L28" s="222" t="s">
        <v>52</v>
      </c>
      <c r="M28" s="154">
        <v>0.92307692307692313</v>
      </c>
      <c r="N28" s="154">
        <v>0.92307692307692313</v>
      </c>
    </row>
    <row r="29" spans="3:14" x14ac:dyDescent="0.35">
      <c r="C29" s="305"/>
      <c r="D29" s="252">
        <v>0</v>
      </c>
      <c r="E29" s="256">
        <v>0.46153846153846156</v>
      </c>
      <c r="F29" s="256">
        <v>1.2307692307692308</v>
      </c>
      <c r="K29" s="197" t="s">
        <v>42</v>
      </c>
      <c r="L29" s="12" t="s">
        <v>51</v>
      </c>
      <c r="M29" s="154">
        <v>1.3846153846153846</v>
      </c>
      <c r="N29" s="154">
        <v>1.6923076923076923</v>
      </c>
    </row>
    <row r="30" spans="3:14" x14ac:dyDescent="0.35">
      <c r="C30" s="306"/>
      <c r="D30" s="257">
        <f>SUM(D26:D27)</f>
        <v>0.92307692307692313</v>
      </c>
      <c r="E30" s="257">
        <f>SUM(E26:E29)</f>
        <v>2.3046153846153845</v>
      </c>
      <c r="F30" s="257">
        <f>SUM(F26:F29)</f>
        <v>5.84</v>
      </c>
      <c r="G30" s="260">
        <f>SUM(D30:F30)</f>
        <v>9.0676923076923082</v>
      </c>
      <c r="K30" s="12"/>
      <c r="L30" s="222" t="s">
        <v>52</v>
      </c>
      <c r="M30" s="154">
        <v>0.46</v>
      </c>
      <c r="N30" s="154">
        <v>0.46</v>
      </c>
    </row>
    <row r="31" spans="3:14" x14ac:dyDescent="0.35">
      <c r="K31" s="197" t="s">
        <v>45</v>
      </c>
      <c r="L31" s="12" t="s">
        <v>51</v>
      </c>
      <c r="M31" s="154">
        <v>1.0769230769230769</v>
      </c>
      <c r="N31" s="154">
        <v>1.07692307692308</v>
      </c>
    </row>
    <row r="32" spans="3:14" x14ac:dyDescent="0.35">
      <c r="K32" s="12"/>
      <c r="L32" s="222" t="s">
        <v>52</v>
      </c>
      <c r="M32" s="154">
        <v>0.46</v>
      </c>
      <c r="N32" s="154">
        <v>0.46</v>
      </c>
    </row>
    <row r="33" spans="3:14" x14ac:dyDescent="0.35">
      <c r="C33" s="252" t="s">
        <v>77</v>
      </c>
      <c r="D33" s="252" t="s">
        <v>20</v>
      </c>
      <c r="E33" s="252" t="s">
        <v>44</v>
      </c>
      <c r="F33" s="252" t="s">
        <v>21</v>
      </c>
      <c r="G33" s="252" t="s">
        <v>14</v>
      </c>
      <c r="K33" s="197" t="s">
        <v>47</v>
      </c>
      <c r="L33" s="12" t="s">
        <v>51</v>
      </c>
      <c r="M33" s="154">
        <v>1.2307692307692308</v>
      </c>
      <c r="N33" s="154">
        <v>1.2307692307692308</v>
      </c>
    </row>
    <row r="34" spans="3:14" x14ac:dyDescent="0.35">
      <c r="C34" s="252" t="s">
        <v>75</v>
      </c>
      <c r="D34" s="258">
        <v>0.87839999999999996</v>
      </c>
      <c r="E34" s="258">
        <v>3.3700000000000001E-2</v>
      </c>
      <c r="F34" s="258">
        <v>8.77E-2</v>
      </c>
      <c r="G34" s="258">
        <f>SUM(D34:F34)</f>
        <v>0.99979999999999991</v>
      </c>
      <c r="K34" s="12"/>
      <c r="L34" s="222" t="s">
        <v>52</v>
      </c>
      <c r="M34" s="154">
        <v>0.46153846153846156</v>
      </c>
      <c r="N34" s="154">
        <v>0.46153846153846156</v>
      </c>
    </row>
    <row r="35" spans="3:14" x14ac:dyDescent="0.35">
      <c r="C35" s="252" t="s">
        <v>77</v>
      </c>
      <c r="D35" s="252" t="s">
        <v>20</v>
      </c>
      <c r="E35" s="252" t="s">
        <v>44</v>
      </c>
      <c r="F35" s="252" t="s">
        <v>21</v>
      </c>
      <c r="G35" s="252" t="s">
        <v>14</v>
      </c>
      <c r="M35" s="265">
        <f>SUM(M27:M34)</f>
        <v>8.7661538461538466</v>
      </c>
      <c r="N35" s="265">
        <f>SUM(N27:N34)</f>
        <v>9.2276923076923101</v>
      </c>
    </row>
    <row r="36" spans="3:14" x14ac:dyDescent="0.35">
      <c r="C36" s="252" t="s">
        <v>76</v>
      </c>
      <c r="D36" s="258">
        <v>0.1014</v>
      </c>
      <c r="E36" s="258">
        <v>0.2535</v>
      </c>
      <c r="F36" s="258">
        <v>0.64380000000000004</v>
      </c>
      <c r="G36" s="258">
        <f>SUM(D36:F36)</f>
        <v>0.99870000000000003</v>
      </c>
    </row>
    <row r="50" spans="11:14" ht="18.5" x14ac:dyDescent="0.45">
      <c r="K50" s="15" t="s">
        <v>84</v>
      </c>
      <c r="L50" s="240" t="s">
        <v>59</v>
      </c>
      <c r="M50" s="228" t="s">
        <v>71</v>
      </c>
      <c r="N50" s="228" t="s">
        <v>74</v>
      </c>
    </row>
    <row r="51" spans="11:14" x14ac:dyDescent="0.35">
      <c r="K51" s="197" t="s">
        <v>64</v>
      </c>
      <c r="L51" s="12" t="s">
        <v>51</v>
      </c>
      <c r="M51" s="154">
        <v>8.9230769230769234</v>
      </c>
      <c r="N51" s="154">
        <v>9.8461538461538467</v>
      </c>
    </row>
    <row r="52" spans="11:14" x14ac:dyDescent="0.35">
      <c r="K52" s="12"/>
      <c r="L52" s="222" t="s">
        <v>52</v>
      </c>
      <c r="M52" s="154">
        <v>2.6153846153846154</v>
      </c>
      <c r="N52" s="154">
        <v>2.7692307692307692</v>
      </c>
    </row>
    <row r="53" spans="11:14" x14ac:dyDescent="0.35">
      <c r="K53" s="197" t="s">
        <v>42</v>
      </c>
      <c r="L53" s="12" t="s">
        <v>51</v>
      </c>
      <c r="M53" s="154">
        <v>6.6153846153846159</v>
      </c>
      <c r="N53" s="154">
        <v>6.6153846153846159</v>
      </c>
    </row>
    <row r="54" spans="11:14" x14ac:dyDescent="0.35">
      <c r="K54" s="12"/>
      <c r="L54" s="222" t="s">
        <v>52</v>
      </c>
      <c r="M54" s="154">
        <v>0.92</v>
      </c>
      <c r="N54" s="154">
        <v>0.92</v>
      </c>
    </row>
    <row r="55" spans="11:14" x14ac:dyDescent="0.35">
      <c r="K55" s="197" t="s">
        <v>45</v>
      </c>
      <c r="L55" s="12" t="s">
        <v>51</v>
      </c>
      <c r="M55" s="154">
        <v>0.30769230769230771</v>
      </c>
      <c r="N55" s="154">
        <v>0.30769230769230771</v>
      </c>
    </row>
    <row r="56" spans="11:14" x14ac:dyDescent="0.35">
      <c r="K56" s="12"/>
      <c r="L56" s="222" t="s">
        <v>52</v>
      </c>
      <c r="M56" s="154">
        <v>0.92</v>
      </c>
      <c r="N56" s="154">
        <v>0.92</v>
      </c>
    </row>
    <row r="57" spans="11:14" x14ac:dyDescent="0.35">
      <c r="K57" s="197" t="s">
        <v>47</v>
      </c>
      <c r="L57" s="12" t="s">
        <v>51</v>
      </c>
      <c r="M57" s="154">
        <v>1.0769230769230769</v>
      </c>
      <c r="N57" s="154">
        <v>1.2307692307692308</v>
      </c>
    </row>
    <row r="58" spans="11:14" x14ac:dyDescent="0.35">
      <c r="K58" s="12"/>
      <c r="L58" s="222" t="s">
        <v>52</v>
      </c>
      <c r="M58" s="154">
        <v>1.2307692307692308</v>
      </c>
      <c r="N58" s="154">
        <v>1.2307692307692308</v>
      </c>
    </row>
    <row r="59" spans="11:14" x14ac:dyDescent="0.35">
      <c r="M59" s="265">
        <f>SUM(M51:M58)</f>
        <v>22.60923076923077</v>
      </c>
      <c r="N59" s="265">
        <f>SUM(N51:N58)</f>
        <v>23.840000000000003</v>
      </c>
    </row>
    <row r="75" spans="3:12" ht="16" thickBot="1" x14ac:dyDescent="0.4"/>
    <row r="76" spans="3:12" ht="31.5" thickBot="1" x14ac:dyDescent="0.4">
      <c r="C76" s="190" t="s">
        <v>23</v>
      </c>
      <c r="D76" s="159" t="s">
        <v>59</v>
      </c>
      <c r="E76" s="166" t="s">
        <v>60</v>
      </c>
      <c r="F76" s="156" t="s">
        <v>54</v>
      </c>
      <c r="H76" s="166" t="s">
        <v>61</v>
      </c>
      <c r="I76" s="156" t="s">
        <v>55</v>
      </c>
      <c r="K76" s="166" t="s">
        <v>62</v>
      </c>
      <c r="L76" s="181" t="s">
        <v>56</v>
      </c>
    </row>
    <row r="77" spans="3:12" x14ac:dyDescent="0.35">
      <c r="D77" s="22" t="s">
        <v>57</v>
      </c>
      <c r="E77" s="238">
        <v>49.07692307692308</v>
      </c>
      <c r="F77" s="246">
        <v>34.153846153846153</v>
      </c>
      <c r="H77" s="239">
        <v>2.9230769230769229</v>
      </c>
      <c r="I77" s="246">
        <v>2.7692307692307692</v>
      </c>
      <c r="K77" s="239">
        <v>9.8461538461538467</v>
      </c>
      <c r="L77" s="247">
        <v>8.9230769230769234</v>
      </c>
    </row>
    <row r="78" spans="3:12" ht="16" thickBot="1" x14ac:dyDescent="0.4">
      <c r="D78" s="32" t="s">
        <v>58</v>
      </c>
      <c r="E78" s="210">
        <v>0.76923076923076927</v>
      </c>
      <c r="F78" s="243">
        <v>0.15384615384615385</v>
      </c>
      <c r="H78" s="211">
        <v>0.92307692307692313</v>
      </c>
      <c r="I78" s="243">
        <v>0.92307692307692313</v>
      </c>
      <c r="K78" s="211">
        <v>2.7692307692307692</v>
      </c>
      <c r="L78" s="248">
        <v>2.6153846153846154</v>
      </c>
    </row>
    <row r="79" spans="3:12" ht="16" thickBot="1" x14ac:dyDescent="0.4">
      <c r="E79" s="241"/>
      <c r="F79" s="241"/>
      <c r="H79" s="241"/>
      <c r="I79" s="241"/>
      <c r="K79" s="241"/>
      <c r="L79" s="241"/>
    </row>
    <row r="80" spans="3:12" ht="21" x14ac:dyDescent="0.35">
      <c r="C80" s="190" t="s">
        <v>42</v>
      </c>
      <c r="D80" s="22" t="s">
        <v>57</v>
      </c>
      <c r="E80" s="203">
        <v>37.692307692307693</v>
      </c>
      <c r="F80" s="242">
        <v>22.30769230769231</v>
      </c>
      <c r="H80" s="204">
        <v>1.6923076923076923</v>
      </c>
      <c r="I80" s="242">
        <v>1.3846153846153846</v>
      </c>
      <c r="K80" s="204">
        <v>6.6153846153846159</v>
      </c>
      <c r="L80" s="249">
        <v>6.6153846153846159</v>
      </c>
    </row>
    <row r="81" spans="3:13" ht="16" thickBot="1" x14ac:dyDescent="0.4">
      <c r="D81" s="32" t="s">
        <v>58</v>
      </c>
      <c r="E81" s="158">
        <v>0</v>
      </c>
      <c r="F81" s="243">
        <v>0</v>
      </c>
      <c r="H81" s="73">
        <v>0.46</v>
      </c>
      <c r="I81" s="243">
        <v>0.46</v>
      </c>
      <c r="K81" s="73">
        <v>0.92</v>
      </c>
      <c r="L81" s="248">
        <v>0.92</v>
      </c>
    </row>
    <row r="82" spans="3:13" ht="21" x14ac:dyDescent="0.35">
      <c r="C82" s="190" t="s">
        <v>45</v>
      </c>
      <c r="D82" s="22" t="s">
        <v>57</v>
      </c>
      <c r="E82" s="154">
        <v>44.307692307692307</v>
      </c>
      <c r="F82" s="245">
        <v>21.69230769230769</v>
      </c>
      <c r="H82" s="70">
        <v>1.07692307692308</v>
      </c>
      <c r="I82" s="244">
        <v>1.0769230769230769</v>
      </c>
      <c r="K82" s="70">
        <v>0.30769230769230771</v>
      </c>
      <c r="L82" s="247">
        <v>0.30769230769230771</v>
      </c>
    </row>
    <row r="83" spans="3:13" ht="16" thickBot="1" x14ac:dyDescent="0.4">
      <c r="D83" s="32" t="s">
        <v>58</v>
      </c>
      <c r="E83" s="73">
        <v>0</v>
      </c>
      <c r="F83" s="243">
        <v>0</v>
      </c>
      <c r="H83" s="73">
        <v>0.46</v>
      </c>
      <c r="I83" s="243">
        <v>0.46</v>
      </c>
      <c r="K83" s="73">
        <v>0.92</v>
      </c>
      <c r="L83" s="248">
        <v>0.92</v>
      </c>
    </row>
    <row r="84" spans="3:13" ht="21" x14ac:dyDescent="0.5">
      <c r="C84" s="160" t="s">
        <v>47</v>
      </c>
      <c r="D84" s="22" t="s">
        <v>57</v>
      </c>
      <c r="E84" s="154">
        <v>49.07692307692308</v>
      </c>
      <c r="F84" s="245">
        <v>22.153846153846153</v>
      </c>
      <c r="H84" s="154">
        <v>1.2307692307692308</v>
      </c>
      <c r="I84" s="245">
        <v>1.2307692307692308</v>
      </c>
      <c r="K84" s="154">
        <v>1.2307692307692308</v>
      </c>
      <c r="L84" s="250">
        <v>1.0769230769230769</v>
      </c>
    </row>
    <row r="85" spans="3:13" ht="16" thickBot="1" x14ac:dyDescent="0.4">
      <c r="D85" s="32" t="s">
        <v>58</v>
      </c>
      <c r="E85" s="158">
        <v>0.15384615384615385</v>
      </c>
      <c r="F85" s="243">
        <v>0</v>
      </c>
      <c r="H85" s="73">
        <v>0.46153846153846156</v>
      </c>
      <c r="I85" s="243">
        <v>0.46153846153846156</v>
      </c>
      <c r="K85" s="73">
        <v>1.2307692307692308</v>
      </c>
      <c r="L85" s="248">
        <v>1.2307692307692308</v>
      </c>
    </row>
    <row r="86" spans="3:13" ht="20" x14ac:dyDescent="0.4">
      <c r="E86" s="241">
        <f>SUM(E77:E85)</f>
        <v>181.07692307692312</v>
      </c>
      <c r="F86" s="241">
        <f>SUM(F77:F85)</f>
        <v>100.46153846153845</v>
      </c>
      <c r="G86" s="262">
        <v>0.56000000000000005</v>
      </c>
      <c r="H86" s="241">
        <f>SUM(H77:H85)</f>
        <v>9.2276923076923101</v>
      </c>
      <c r="I86" s="241">
        <f>SUM(I77:I85)</f>
        <v>8.7661538461538466</v>
      </c>
      <c r="J86" s="263" t="s">
        <v>85</v>
      </c>
      <c r="K86" s="241">
        <f>SUM(K77:K85)</f>
        <v>23.840000000000003</v>
      </c>
      <c r="L86" s="241">
        <f>SUM(L77:L85)</f>
        <v>22.60923076923077</v>
      </c>
      <c r="M86" s="264">
        <v>0.95</v>
      </c>
    </row>
  </sheetData>
  <mergeCells count="2">
    <mergeCell ref="C20:C24"/>
    <mergeCell ref="C26:C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AB13"/>
  <sheetViews>
    <sheetView topLeftCell="K1" workbookViewId="0">
      <selection activeCell="Z5" sqref="Z5"/>
    </sheetView>
  </sheetViews>
  <sheetFormatPr defaultColWidth="11" defaultRowHeight="15.5" x14ac:dyDescent="0.35"/>
  <sheetData>
    <row r="1" spans="4:28" x14ac:dyDescent="0.35">
      <c r="D1" s="274" t="s">
        <v>0</v>
      </c>
      <c r="E1" s="275" t="s">
        <v>1</v>
      </c>
      <c r="F1" s="275" t="s">
        <v>2</v>
      </c>
      <c r="G1" s="275" t="s">
        <v>20</v>
      </c>
      <c r="H1" s="275"/>
      <c r="I1" s="275"/>
      <c r="J1" s="275"/>
      <c r="M1" s="274" t="s">
        <v>0</v>
      </c>
      <c r="N1" s="275" t="s">
        <v>1</v>
      </c>
      <c r="O1" s="275" t="s">
        <v>2</v>
      </c>
      <c r="P1" s="275" t="s">
        <v>19</v>
      </c>
      <c r="Q1" s="275"/>
      <c r="R1" s="275"/>
      <c r="S1" s="275"/>
      <c r="V1" s="274" t="s">
        <v>0</v>
      </c>
      <c r="W1" s="275" t="s">
        <v>1</v>
      </c>
      <c r="X1" s="275" t="s">
        <v>2</v>
      </c>
      <c r="Y1" s="275" t="s">
        <v>21</v>
      </c>
      <c r="Z1" s="275"/>
      <c r="AA1" s="275"/>
      <c r="AB1" s="275"/>
    </row>
    <row r="2" spans="4:28" x14ac:dyDescent="0.35">
      <c r="D2" s="274"/>
      <c r="E2" s="275"/>
      <c r="F2" s="275"/>
      <c r="G2" s="275"/>
      <c r="H2" s="275"/>
      <c r="I2" s="275"/>
      <c r="J2" s="275"/>
      <c r="M2" s="274"/>
      <c r="N2" s="275"/>
      <c r="O2" s="275"/>
      <c r="P2" s="275"/>
      <c r="Q2" s="275"/>
      <c r="R2" s="275"/>
      <c r="S2" s="275"/>
      <c r="V2" s="274"/>
      <c r="W2" s="275"/>
      <c r="X2" s="275"/>
      <c r="Y2" s="275"/>
      <c r="Z2" s="275"/>
      <c r="AA2" s="275"/>
      <c r="AB2" s="275"/>
    </row>
    <row r="3" spans="4:28" ht="21" x14ac:dyDescent="0.35">
      <c r="D3" s="274"/>
      <c r="E3" s="275"/>
      <c r="F3" s="275"/>
      <c r="G3" s="1" t="s">
        <v>3</v>
      </c>
      <c r="H3" s="1" t="s">
        <v>4</v>
      </c>
      <c r="I3" s="1" t="s">
        <v>5</v>
      </c>
      <c r="J3" s="1" t="s">
        <v>6</v>
      </c>
      <c r="M3" s="274"/>
      <c r="N3" s="275"/>
      <c r="O3" s="275"/>
      <c r="P3" s="1" t="s">
        <v>3</v>
      </c>
      <c r="Q3" s="1" t="s">
        <v>4</v>
      </c>
      <c r="R3" s="1" t="s">
        <v>5</v>
      </c>
      <c r="S3" s="1" t="s">
        <v>6</v>
      </c>
      <c r="V3" s="274"/>
      <c r="W3" s="275"/>
      <c r="X3" s="275"/>
      <c r="Y3" s="1" t="s">
        <v>3</v>
      </c>
      <c r="Z3" s="1" t="s">
        <v>4</v>
      </c>
      <c r="AA3" s="1" t="s">
        <v>5</v>
      </c>
      <c r="AB3" s="1" t="s">
        <v>6</v>
      </c>
    </row>
    <row r="4" spans="4:28" s="12" customFormat="1" ht="25" customHeight="1" x14ac:dyDescent="0.35">
      <c r="D4" s="9" t="s">
        <v>7</v>
      </c>
      <c r="E4" s="2" t="s">
        <v>8</v>
      </c>
      <c r="F4" s="2" t="s">
        <v>9</v>
      </c>
      <c r="G4" s="10">
        <v>15</v>
      </c>
      <c r="H4" s="2">
        <v>11</v>
      </c>
      <c r="I4" s="2">
        <v>9</v>
      </c>
      <c r="J4" s="2">
        <v>6</v>
      </c>
      <c r="M4" s="9" t="s">
        <v>7</v>
      </c>
      <c r="N4" s="2" t="s">
        <v>8</v>
      </c>
      <c r="O4" s="2" t="s">
        <v>9</v>
      </c>
      <c r="P4" s="10">
        <v>6</v>
      </c>
      <c r="Q4" s="2">
        <v>2</v>
      </c>
      <c r="R4" s="2">
        <v>3</v>
      </c>
      <c r="S4" s="2">
        <v>2</v>
      </c>
      <c r="V4" s="9" t="s">
        <v>7</v>
      </c>
      <c r="W4" s="2" t="s">
        <v>8</v>
      </c>
      <c r="X4" s="2" t="s">
        <v>9</v>
      </c>
      <c r="Y4" s="10">
        <v>5</v>
      </c>
      <c r="Z4" s="2">
        <v>10</v>
      </c>
      <c r="AA4" s="2">
        <v>1</v>
      </c>
      <c r="AB4" s="2">
        <v>0</v>
      </c>
    </row>
    <row r="5" spans="4:28" s="12" customFormat="1" ht="25" customHeight="1" x14ac:dyDescent="0.35">
      <c r="D5" s="2"/>
      <c r="E5" s="2"/>
      <c r="F5" s="2" t="s">
        <v>10</v>
      </c>
      <c r="G5" s="13">
        <v>16</v>
      </c>
      <c r="H5" s="4">
        <v>5</v>
      </c>
      <c r="I5" s="2">
        <v>8</v>
      </c>
      <c r="J5" s="2">
        <v>8</v>
      </c>
      <c r="M5" s="2"/>
      <c r="N5" s="2"/>
      <c r="O5" s="2" t="s">
        <v>10</v>
      </c>
      <c r="P5" s="13">
        <v>1</v>
      </c>
      <c r="Q5" s="4">
        <v>4</v>
      </c>
      <c r="R5" s="2">
        <v>1</v>
      </c>
      <c r="S5" s="2">
        <v>0</v>
      </c>
      <c r="V5" s="2"/>
      <c r="W5" s="2"/>
      <c r="X5" s="2" t="s">
        <v>10</v>
      </c>
      <c r="Y5" s="13">
        <v>5</v>
      </c>
      <c r="Z5" s="4">
        <v>11</v>
      </c>
      <c r="AA5" s="2">
        <v>1</v>
      </c>
      <c r="AB5" s="2">
        <v>2</v>
      </c>
    </row>
    <row r="6" spans="4:28" s="12" customFormat="1" ht="25" customHeight="1" x14ac:dyDescent="0.35">
      <c r="D6" s="2"/>
      <c r="E6" s="2"/>
      <c r="F6" s="2" t="s">
        <v>11</v>
      </c>
      <c r="G6" s="2">
        <v>0</v>
      </c>
      <c r="H6" s="4">
        <v>1</v>
      </c>
      <c r="I6" s="2">
        <v>6</v>
      </c>
      <c r="J6" s="2">
        <v>1</v>
      </c>
      <c r="M6" s="2"/>
      <c r="N6" s="2"/>
      <c r="O6" s="2" t="s">
        <v>11</v>
      </c>
      <c r="P6" s="2">
        <v>0</v>
      </c>
      <c r="Q6" s="4">
        <v>1</v>
      </c>
      <c r="R6" s="2">
        <v>0</v>
      </c>
      <c r="S6" s="2">
        <v>0</v>
      </c>
      <c r="V6" s="2"/>
      <c r="W6" s="2"/>
      <c r="X6" s="2" t="s">
        <v>11</v>
      </c>
      <c r="Y6" s="2">
        <v>1</v>
      </c>
      <c r="Z6" s="4">
        <v>0</v>
      </c>
      <c r="AA6" s="2">
        <v>0</v>
      </c>
      <c r="AB6" s="2">
        <v>2</v>
      </c>
    </row>
    <row r="7" spans="4:28" s="12" customFormat="1" ht="25" customHeight="1" x14ac:dyDescent="0.35">
      <c r="D7" s="2"/>
      <c r="E7" s="2" t="s">
        <v>12</v>
      </c>
      <c r="F7" s="2"/>
      <c r="G7" s="4">
        <v>68</v>
      </c>
      <c r="H7" s="4">
        <v>52</v>
      </c>
      <c r="I7" s="2">
        <v>29</v>
      </c>
      <c r="J7" s="2">
        <v>31</v>
      </c>
      <c r="M7" s="2"/>
      <c r="N7" s="2" t="s">
        <v>12</v>
      </c>
      <c r="O7" s="2"/>
      <c r="P7" s="4">
        <v>4</v>
      </c>
      <c r="Q7" s="4">
        <v>1</v>
      </c>
      <c r="R7" s="2">
        <v>2</v>
      </c>
      <c r="S7" s="2">
        <v>1</v>
      </c>
      <c r="V7" s="2"/>
      <c r="W7" s="2" t="s">
        <v>12</v>
      </c>
      <c r="X7" s="2"/>
      <c r="Y7" s="4">
        <v>9</v>
      </c>
      <c r="Z7" s="4">
        <v>15</v>
      </c>
      <c r="AA7" s="2">
        <v>0</v>
      </c>
      <c r="AB7" s="2">
        <v>1</v>
      </c>
    </row>
    <row r="8" spans="4:28" s="12" customFormat="1" ht="25" customHeight="1" x14ac:dyDescent="0.35">
      <c r="D8" s="2"/>
      <c r="E8" s="2" t="s">
        <v>13</v>
      </c>
      <c r="F8" s="2"/>
      <c r="G8" s="4">
        <v>123</v>
      </c>
      <c r="H8" s="4">
        <v>76</v>
      </c>
      <c r="I8" s="2">
        <v>89</v>
      </c>
      <c r="J8" s="2">
        <v>98</v>
      </c>
      <c r="M8" s="2"/>
      <c r="N8" s="2" t="s">
        <v>13</v>
      </c>
      <c r="O8" s="2"/>
      <c r="P8" s="4">
        <v>7</v>
      </c>
      <c r="Q8" s="4">
        <v>1</v>
      </c>
      <c r="R8" s="2">
        <v>1</v>
      </c>
      <c r="S8" s="2">
        <v>5</v>
      </c>
      <c r="V8" s="2"/>
      <c r="W8" s="2" t="s">
        <v>13</v>
      </c>
      <c r="X8" s="2"/>
      <c r="Y8" s="4">
        <v>38</v>
      </c>
      <c r="Z8" s="4">
        <v>7</v>
      </c>
      <c r="AA8" s="2">
        <v>0</v>
      </c>
      <c r="AB8" s="2">
        <v>2</v>
      </c>
    </row>
    <row r="9" spans="4:28" s="12" customFormat="1" ht="25" customHeight="1" x14ac:dyDescent="0.35">
      <c r="D9" s="2"/>
      <c r="E9" s="5" t="s">
        <v>14</v>
      </c>
      <c r="F9" s="6"/>
      <c r="G9" s="7">
        <v>222</v>
      </c>
      <c r="H9" s="7">
        <v>145</v>
      </c>
      <c r="I9" s="7">
        <v>141</v>
      </c>
      <c r="J9" s="7">
        <v>144</v>
      </c>
      <c r="M9" s="2"/>
      <c r="N9" s="5" t="s">
        <v>14</v>
      </c>
      <c r="O9" s="6"/>
      <c r="P9" s="8">
        <v>18</v>
      </c>
      <c r="Q9" s="8">
        <v>9</v>
      </c>
      <c r="R9" s="8">
        <v>7</v>
      </c>
      <c r="S9" s="8">
        <v>8</v>
      </c>
      <c r="V9" s="2"/>
      <c r="W9" s="5" t="s">
        <v>14</v>
      </c>
      <c r="X9" s="6"/>
      <c r="Y9" s="8">
        <v>58</v>
      </c>
      <c r="Z9" s="8">
        <v>43</v>
      </c>
      <c r="AA9" s="8">
        <v>2</v>
      </c>
      <c r="AB9" s="8">
        <v>7</v>
      </c>
    </row>
    <row r="10" spans="4:28" s="12" customFormat="1" ht="25" customHeight="1" x14ac:dyDescent="0.35">
      <c r="D10" s="9" t="s">
        <v>15</v>
      </c>
      <c r="E10" s="2" t="s">
        <v>16</v>
      </c>
      <c r="F10" s="2" t="s">
        <v>9</v>
      </c>
      <c r="G10" s="4">
        <v>1</v>
      </c>
      <c r="H10" s="2">
        <v>0</v>
      </c>
      <c r="I10" s="2">
        <v>0</v>
      </c>
      <c r="J10" s="2">
        <v>0</v>
      </c>
      <c r="M10" s="9" t="s">
        <v>15</v>
      </c>
      <c r="N10" s="2" t="s">
        <v>16</v>
      </c>
      <c r="O10" s="2" t="s">
        <v>9</v>
      </c>
      <c r="P10" s="4">
        <v>1</v>
      </c>
      <c r="Q10" s="2">
        <v>0</v>
      </c>
      <c r="R10" s="2">
        <v>1</v>
      </c>
      <c r="S10" s="2">
        <v>1</v>
      </c>
      <c r="V10" s="9" t="s">
        <v>15</v>
      </c>
      <c r="W10" s="2" t="s">
        <v>16</v>
      </c>
      <c r="X10" s="2" t="s">
        <v>9</v>
      </c>
      <c r="Y10" s="4">
        <v>10</v>
      </c>
      <c r="Z10" s="2">
        <v>1</v>
      </c>
      <c r="AA10" s="2">
        <v>0</v>
      </c>
      <c r="AB10" s="2">
        <v>1</v>
      </c>
    </row>
    <row r="11" spans="4:28" s="12" customFormat="1" ht="25" customHeight="1" x14ac:dyDescent="0.35">
      <c r="D11" s="2"/>
      <c r="E11" s="2"/>
      <c r="F11" s="2" t="s">
        <v>10</v>
      </c>
      <c r="G11" s="2">
        <v>0</v>
      </c>
      <c r="H11" s="2">
        <v>0</v>
      </c>
      <c r="I11" s="2">
        <v>0</v>
      </c>
      <c r="J11" s="2">
        <v>0</v>
      </c>
      <c r="M11" s="2"/>
      <c r="N11" s="2"/>
      <c r="O11" s="2" t="s">
        <v>10</v>
      </c>
      <c r="P11" s="2">
        <v>1</v>
      </c>
      <c r="Q11" s="2">
        <v>0</v>
      </c>
      <c r="R11" s="2">
        <v>0</v>
      </c>
      <c r="S11" s="2">
        <v>0</v>
      </c>
      <c r="V11" s="2"/>
      <c r="W11" s="2"/>
      <c r="X11" s="2" t="s">
        <v>10</v>
      </c>
      <c r="Y11" s="2">
        <v>3</v>
      </c>
      <c r="Z11" s="2">
        <v>1</v>
      </c>
      <c r="AA11" s="2">
        <v>1</v>
      </c>
      <c r="AB11" s="2">
        <v>1</v>
      </c>
    </row>
    <row r="12" spans="4:28" s="12" customFormat="1" ht="25" customHeight="1" x14ac:dyDescent="0.35">
      <c r="D12" s="2"/>
      <c r="E12" s="2"/>
      <c r="F12" s="2" t="s">
        <v>17</v>
      </c>
      <c r="G12" s="2">
        <v>0</v>
      </c>
      <c r="H12" s="2">
        <v>0</v>
      </c>
      <c r="I12" s="2">
        <v>0</v>
      </c>
      <c r="J12" s="2">
        <v>0</v>
      </c>
      <c r="M12" s="2"/>
      <c r="N12" s="2"/>
      <c r="O12" s="2" t="s">
        <v>17</v>
      </c>
      <c r="P12" s="2">
        <v>4</v>
      </c>
      <c r="Q12" s="2">
        <v>0</v>
      </c>
      <c r="R12" s="2">
        <v>2</v>
      </c>
      <c r="S12" s="2">
        <v>2</v>
      </c>
      <c r="V12" s="2"/>
      <c r="W12" s="2"/>
      <c r="X12" s="2" t="s">
        <v>17</v>
      </c>
      <c r="Y12" s="2">
        <v>4</v>
      </c>
      <c r="Z12" s="2">
        <v>0</v>
      </c>
      <c r="AA12" s="2">
        <v>5</v>
      </c>
      <c r="AB12" s="2">
        <v>6</v>
      </c>
    </row>
    <row r="13" spans="4:28" s="12" customFormat="1" ht="25" customHeight="1" x14ac:dyDescent="0.35">
      <c r="D13" s="2"/>
      <c r="E13" s="5" t="s">
        <v>18</v>
      </c>
      <c r="F13" s="6"/>
      <c r="G13" s="7">
        <v>1</v>
      </c>
      <c r="H13" s="7">
        <v>0</v>
      </c>
      <c r="I13" s="7">
        <v>0</v>
      </c>
      <c r="J13" s="7">
        <v>0</v>
      </c>
      <c r="M13" s="2"/>
      <c r="N13" s="5" t="s">
        <v>18</v>
      </c>
      <c r="O13" s="6"/>
      <c r="P13" s="7">
        <v>6</v>
      </c>
      <c r="Q13" s="8">
        <v>0</v>
      </c>
      <c r="R13" s="8">
        <v>3</v>
      </c>
      <c r="S13" s="8">
        <v>3</v>
      </c>
      <c r="V13" s="2"/>
      <c r="W13" s="5" t="s">
        <v>18</v>
      </c>
      <c r="X13" s="6"/>
      <c r="Y13" s="8">
        <v>17</v>
      </c>
      <c r="Z13" s="8">
        <v>2</v>
      </c>
      <c r="AA13" s="8">
        <v>6</v>
      </c>
      <c r="AB13" s="8">
        <v>8</v>
      </c>
    </row>
  </sheetData>
  <mergeCells count="12">
    <mergeCell ref="Y1:AB2"/>
    <mergeCell ref="D1:D3"/>
    <mergeCell ref="E1:E3"/>
    <mergeCell ref="F1:F3"/>
    <mergeCell ref="G1:J2"/>
    <mergeCell ref="M1:M3"/>
    <mergeCell ref="N1:N3"/>
    <mergeCell ref="O1:O3"/>
    <mergeCell ref="P1:S2"/>
    <mergeCell ref="V1:V3"/>
    <mergeCell ref="W1:W3"/>
    <mergeCell ref="X1:X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0"/>
  <sheetViews>
    <sheetView topLeftCell="A4" zoomScale="69" workbookViewId="0">
      <selection activeCell="S6" sqref="S6:U19"/>
    </sheetView>
  </sheetViews>
  <sheetFormatPr defaultColWidth="8.83203125" defaultRowHeight="15.5" x14ac:dyDescent="0.35"/>
  <cols>
    <col min="3" max="3" width="8" customWidth="1"/>
    <col min="4" max="4" width="9.1640625" customWidth="1"/>
    <col min="5" max="5" width="10.6640625" customWidth="1"/>
    <col min="6" max="6" width="11.6640625" customWidth="1"/>
    <col min="7" max="7" width="7.6640625" customWidth="1"/>
    <col min="8" max="8" width="9.33203125" customWidth="1"/>
    <col min="9" max="12" width="7.6640625" customWidth="1"/>
    <col min="13" max="13" width="9.6640625" customWidth="1"/>
    <col min="14" max="18" width="9.33203125" customWidth="1"/>
    <col min="19" max="19" width="7.6640625" customWidth="1"/>
    <col min="20" max="21" width="9.33203125" customWidth="1"/>
    <col min="23" max="23" width="8.1640625" customWidth="1"/>
    <col min="24" max="24" width="8.6640625" customWidth="1"/>
    <col min="25" max="27" width="7.6640625" customWidth="1"/>
  </cols>
  <sheetData>
    <row r="1" spans="1:26" s="12" customFormat="1" x14ac:dyDescent="0.35">
      <c r="A1"/>
    </row>
    <row r="2" spans="1:26" s="11" customFormat="1" x14ac:dyDescent="0.35">
      <c r="A2"/>
    </row>
    <row r="3" spans="1:26" s="14" customFormat="1" ht="18.5" x14ac:dyDescent="0.45">
      <c r="A3"/>
      <c r="B3"/>
      <c r="C3"/>
      <c r="D3"/>
    </row>
    <row r="4" spans="1:26" s="14" customFormat="1" ht="23.5" x14ac:dyDescent="0.55000000000000004">
      <c r="A4"/>
      <c r="B4"/>
      <c r="C4" s="15" t="s">
        <v>14</v>
      </c>
      <c r="D4" s="15">
        <v>650</v>
      </c>
      <c r="E4" s="15" t="s">
        <v>22</v>
      </c>
      <c r="M4" s="16" t="s">
        <v>23</v>
      </c>
      <c r="S4" s="17" t="s">
        <v>24</v>
      </c>
      <c r="T4" s="18"/>
      <c r="U4" s="18"/>
    </row>
    <row r="5" spans="1:26" s="14" customFormat="1" ht="19" thickBot="1" x14ac:dyDescent="0.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6" ht="19" thickBot="1" x14ac:dyDescent="0.4">
      <c r="D6" s="292" t="s">
        <v>25</v>
      </c>
      <c r="E6" s="292" t="s">
        <v>26</v>
      </c>
      <c r="F6" s="292" t="s">
        <v>27</v>
      </c>
      <c r="G6" s="289" t="s">
        <v>20</v>
      </c>
      <c r="H6" s="290"/>
      <c r="I6" s="291"/>
      <c r="J6" s="289" t="s">
        <v>40</v>
      </c>
      <c r="K6" s="290"/>
      <c r="L6" s="291"/>
      <c r="M6" s="286" t="s">
        <v>19</v>
      </c>
      <c r="N6" s="287"/>
      <c r="O6" s="288"/>
      <c r="P6" s="286" t="s">
        <v>39</v>
      </c>
      <c r="Q6" s="287"/>
      <c r="R6" s="288"/>
      <c r="S6" s="284" t="s">
        <v>21</v>
      </c>
      <c r="T6" s="284"/>
      <c r="U6" s="285"/>
      <c r="V6" s="283" t="s">
        <v>37</v>
      </c>
      <c r="W6" s="284"/>
      <c r="X6" s="285"/>
    </row>
    <row r="7" spans="1:26" ht="31.5" thickBot="1" x14ac:dyDescent="0.4">
      <c r="D7" s="293"/>
      <c r="E7" s="293"/>
      <c r="F7" s="293"/>
      <c r="G7" s="19" t="s">
        <v>28</v>
      </c>
      <c r="H7" s="20" t="s">
        <v>29</v>
      </c>
      <c r="I7" s="21" t="s">
        <v>30</v>
      </c>
      <c r="J7" s="47" t="s">
        <v>38</v>
      </c>
      <c r="K7" s="64" t="s">
        <v>29</v>
      </c>
      <c r="L7" s="21" t="s">
        <v>30</v>
      </c>
      <c r="M7" s="20" t="s">
        <v>28</v>
      </c>
      <c r="N7" s="20" t="s">
        <v>29</v>
      </c>
      <c r="O7" s="21" t="s">
        <v>30</v>
      </c>
      <c r="P7" s="47" t="s">
        <v>38</v>
      </c>
      <c r="Q7" s="64" t="s">
        <v>29</v>
      </c>
      <c r="R7" s="21" t="s">
        <v>30</v>
      </c>
      <c r="S7" s="20" t="s">
        <v>28</v>
      </c>
      <c r="T7" s="20" t="s">
        <v>29</v>
      </c>
      <c r="U7" s="21" t="s">
        <v>30</v>
      </c>
      <c r="V7" s="47" t="s">
        <v>38</v>
      </c>
      <c r="W7" s="64" t="s">
        <v>29</v>
      </c>
      <c r="X7" s="21" t="s">
        <v>30</v>
      </c>
    </row>
    <row r="8" spans="1:26" x14ac:dyDescent="0.35">
      <c r="D8" s="276" t="s">
        <v>31</v>
      </c>
      <c r="E8" s="279" t="s">
        <v>32</v>
      </c>
      <c r="F8" s="22" t="s">
        <v>9</v>
      </c>
      <c r="G8" s="12">
        <v>38</v>
      </c>
      <c r="H8" s="23">
        <f t="shared" ref="H8:H19" si="0">G8/650*100</f>
        <v>5.8461538461538458</v>
      </c>
      <c r="I8" s="24">
        <f t="shared" ref="I8:I19" si="1">G8/324</f>
        <v>0.11728395061728394</v>
      </c>
      <c r="J8" s="12">
        <v>15</v>
      </c>
      <c r="K8" s="80">
        <f>J8/650*100</f>
        <v>2.3076923076923079</v>
      </c>
      <c r="L8" s="51"/>
      <c r="M8" s="12">
        <v>6</v>
      </c>
      <c r="N8" s="23">
        <f t="shared" ref="N8:N19" si="2">M8/650*100</f>
        <v>0.92307692307692313</v>
      </c>
      <c r="O8" s="24">
        <f t="shared" ref="O8:O19" si="3">M8/25</f>
        <v>0.24</v>
      </c>
      <c r="P8" s="12">
        <v>6</v>
      </c>
      <c r="Q8" s="80">
        <f>P8/650*100</f>
        <v>0.92307692307692313</v>
      </c>
      <c r="R8" s="24"/>
      <c r="S8" s="12">
        <v>8</v>
      </c>
      <c r="T8" s="23">
        <f>S8/650*100</f>
        <v>1.2307692307692308</v>
      </c>
      <c r="U8" s="24">
        <f>S8/82</f>
        <v>9.7560975609756101E-2</v>
      </c>
      <c r="V8" s="12">
        <v>5</v>
      </c>
      <c r="W8" s="80">
        <f>V8/650*100</f>
        <v>0.76923076923076927</v>
      </c>
      <c r="X8" s="24"/>
    </row>
    <row r="9" spans="1:26" x14ac:dyDescent="0.35">
      <c r="D9" s="277"/>
      <c r="E9" s="280"/>
      <c r="F9" s="22" t="s">
        <v>10</v>
      </c>
      <c r="G9" s="12">
        <v>37</v>
      </c>
      <c r="H9" s="23">
        <f t="shared" si="0"/>
        <v>5.6923076923076925</v>
      </c>
      <c r="I9" s="24">
        <f t="shared" si="1"/>
        <v>0.11419753086419752</v>
      </c>
      <c r="J9" s="12">
        <v>16</v>
      </c>
      <c r="K9" s="81">
        <f t="shared" ref="K9:K19" si="4">J9/650*100</f>
        <v>2.4615384615384617</v>
      </c>
      <c r="L9" s="24"/>
      <c r="M9" s="12">
        <v>1</v>
      </c>
      <c r="N9" s="23">
        <f t="shared" si="2"/>
        <v>0.15384615384615385</v>
      </c>
      <c r="O9" s="24">
        <f t="shared" si="3"/>
        <v>0.04</v>
      </c>
      <c r="P9" s="12">
        <v>1</v>
      </c>
      <c r="Q9" s="81">
        <f t="shared" ref="Q9:Q19" si="5">P9/650*100</f>
        <v>0.15384615384615385</v>
      </c>
      <c r="R9" s="24"/>
      <c r="S9" s="12">
        <v>6</v>
      </c>
      <c r="T9" s="23">
        <f t="shared" ref="T9:T19" si="6">S9/650*100</f>
        <v>0.92307692307692313</v>
      </c>
      <c r="U9" s="24">
        <f t="shared" ref="U9:U19" si="7">S9/82</f>
        <v>7.3170731707317069E-2</v>
      </c>
      <c r="V9" s="12">
        <v>5</v>
      </c>
      <c r="W9" s="81">
        <f t="shared" ref="W9:W19" si="8">V9/650*100</f>
        <v>0.76923076923076927</v>
      </c>
      <c r="X9" s="24"/>
    </row>
    <row r="10" spans="1:26" ht="16" thickBot="1" x14ac:dyDescent="0.4">
      <c r="D10" s="277"/>
      <c r="E10" s="280"/>
      <c r="F10" s="22" t="s">
        <v>11</v>
      </c>
      <c r="G10" s="12">
        <v>0</v>
      </c>
      <c r="H10" s="23">
        <f t="shared" si="0"/>
        <v>0</v>
      </c>
      <c r="I10" s="24">
        <f t="shared" si="1"/>
        <v>0</v>
      </c>
      <c r="J10" s="12">
        <v>0</v>
      </c>
      <c r="K10" s="81">
        <f t="shared" si="4"/>
        <v>0</v>
      </c>
      <c r="L10" s="24"/>
      <c r="M10" s="12">
        <v>1</v>
      </c>
      <c r="N10" s="23">
        <f t="shared" si="2"/>
        <v>0.15384615384615385</v>
      </c>
      <c r="O10" s="24">
        <f t="shared" si="3"/>
        <v>0.04</v>
      </c>
      <c r="P10" s="12">
        <v>0</v>
      </c>
      <c r="Q10" s="81">
        <f t="shared" si="5"/>
        <v>0</v>
      </c>
      <c r="R10" s="24"/>
      <c r="S10" s="12">
        <v>2</v>
      </c>
      <c r="T10" s="23">
        <f t="shared" si="6"/>
        <v>0.30769230769230771</v>
      </c>
      <c r="U10" s="24">
        <f t="shared" si="7"/>
        <v>2.4390243902439025E-2</v>
      </c>
      <c r="V10" s="12">
        <v>1</v>
      </c>
      <c r="W10" s="81">
        <f t="shared" si="8"/>
        <v>0.15384615384615385</v>
      </c>
      <c r="X10" s="24"/>
    </row>
    <row r="11" spans="1:26" ht="16" thickBot="1" x14ac:dyDescent="0.4">
      <c r="D11" s="277"/>
      <c r="E11" s="280"/>
      <c r="F11" s="26" t="s">
        <v>33</v>
      </c>
      <c r="G11" s="27">
        <v>75</v>
      </c>
      <c r="H11" s="28">
        <f t="shared" si="0"/>
        <v>11.538461538461538</v>
      </c>
      <c r="I11" s="29">
        <f t="shared" si="1"/>
        <v>0.23148148148148148</v>
      </c>
      <c r="J11" s="53">
        <v>31</v>
      </c>
      <c r="K11" s="82">
        <f t="shared" si="4"/>
        <v>4.7692307692307692</v>
      </c>
      <c r="L11" s="52"/>
      <c r="M11" s="27">
        <v>8</v>
      </c>
      <c r="N11" s="28">
        <f t="shared" si="2"/>
        <v>1.2307692307692308</v>
      </c>
      <c r="O11" s="29">
        <f t="shared" si="3"/>
        <v>0.32</v>
      </c>
      <c r="P11" s="53">
        <v>7</v>
      </c>
      <c r="Q11" s="82">
        <f t="shared" si="5"/>
        <v>1.0769230769230769</v>
      </c>
      <c r="R11" s="52"/>
      <c r="S11" s="27">
        <v>16</v>
      </c>
      <c r="T11" s="30">
        <f t="shared" si="6"/>
        <v>2.4615384615384617</v>
      </c>
      <c r="U11" s="29">
        <f t="shared" si="7"/>
        <v>0.1951219512195122</v>
      </c>
      <c r="V11" s="53">
        <v>11</v>
      </c>
      <c r="W11" s="82">
        <f t="shared" si="8"/>
        <v>1.6923076923076923</v>
      </c>
      <c r="X11" s="52"/>
    </row>
    <row r="12" spans="1:26" x14ac:dyDescent="0.35">
      <c r="D12" s="277"/>
      <c r="E12" s="31"/>
      <c r="F12" s="22" t="s">
        <v>12</v>
      </c>
      <c r="G12" s="12">
        <v>89</v>
      </c>
      <c r="H12" s="23">
        <f t="shared" si="0"/>
        <v>13.692307692307693</v>
      </c>
      <c r="I12" s="24">
        <f t="shared" si="1"/>
        <v>0.27469135802469136</v>
      </c>
      <c r="J12" s="12">
        <v>68</v>
      </c>
      <c r="K12" s="81">
        <f t="shared" si="4"/>
        <v>10.461538461538462</v>
      </c>
      <c r="L12" s="24"/>
      <c r="M12" s="12">
        <v>4</v>
      </c>
      <c r="N12" s="23">
        <f t="shared" si="2"/>
        <v>0.61538461538461542</v>
      </c>
      <c r="O12" s="24">
        <f t="shared" si="3"/>
        <v>0.16</v>
      </c>
      <c r="P12" s="12">
        <v>4</v>
      </c>
      <c r="Q12" s="81">
        <f t="shared" si="5"/>
        <v>0.61538461538461542</v>
      </c>
      <c r="R12" s="24"/>
      <c r="S12" s="12">
        <v>10</v>
      </c>
      <c r="T12" s="23">
        <f t="shared" si="6"/>
        <v>1.5384615384615385</v>
      </c>
      <c r="U12" s="24">
        <f t="shared" si="7"/>
        <v>0.12195121951219512</v>
      </c>
      <c r="V12" s="12">
        <v>9</v>
      </c>
      <c r="W12" s="81">
        <f t="shared" si="8"/>
        <v>1.3846153846153846</v>
      </c>
      <c r="X12" s="24"/>
    </row>
    <row r="13" spans="1:26" ht="16" thickBot="1" x14ac:dyDescent="0.4">
      <c r="D13" s="277"/>
      <c r="E13" s="31"/>
      <c r="F13" s="32" t="s">
        <v>13</v>
      </c>
      <c r="G13" s="12">
        <v>155</v>
      </c>
      <c r="H13" s="23">
        <f t="shared" si="0"/>
        <v>23.846153846153847</v>
      </c>
      <c r="I13" s="24">
        <f t="shared" si="1"/>
        <v>0.47839506172839508</v>
      </c>
      <c r="J13" s="12">
        <v>123</v>
      </c>
      <c r="K13" s="83">
        <f t="shared" si="4"/>
        <v>18.923076923076923</v>
      </c>
      <c r="L13" s="24"/>
      <c r="M13" s="12">
        <v>7</v>
      </c>
      <c r="N13" s="23">
        <f t="shared" si="2"/>
        <v>1.0769230769230769</v>
      </c>
      <c r="O13" s="24">
        <f t="shared" si="3"/>
        <v>0.28000000000000003</v>
      </c>
      <c r="P13" s="12">
        <v>7</v>
      </c>
      <c r="Q13" s="83">
        <f t="shared" si="5"/>
        <v>1.0769230769230769</v>
      </c>
      <c r="R13" s="24"/>
      <c r="S13" s="12">
        <v>38</v>
      </c>
      <c r="T13" s="23">
        <f t="shared" si="6"/>
        <v>5.8461538461538458</v>
      </c>
      <c r="U13" s="24">
        <f t="shared" si="7"/>
        <v>0.46341463414634149</v>
      </c>
      <c r="V13" s="12">
        <v>38</v>
      </c>
      <c r="W13" s="83">
        <f t="shared" si="8"/>
        <v>5.8461538461538458</v>
      </c>
      <c r="X13" s="24"/>
    </row>
    <row r="14" spans="1:26" ht="19" thickBot="1" x14ac:dyDescent="0.4">
      <c r="D14" s="278"/>
      <c r="E14" s="33"/>
      <c r="F14" s="34" t="s">
        <v>14</v>
      </c>
      <c r="G14" s="35">
        <v>319</v>
      </c>
      <c r="H14" s="36">
        <f t="shared" si="0"/>
        <v>49.07692307692308</v>
      </c>
      <c r="I14" s="37">
        <f t="shared" si="1"/>
        <v>0.98456790123456794</v>
      </c>
      <c r="J14" s="54">
        <v>222</v>
      </c>
      <c r="K14" s="79">
        <f t="shared" si="4"/>
        <v>34.153846153846153</v>
      </c>
      <c r="L14" s="37"/>
      <c r="M14" s="39">
        <v>19</v>
      </c>
      <c r="N14" s="36">
        <f t="shared" si="2"/>
        <v>2.9230769230769229</v>
      </c>
      <c r="O14" s="37">
        <f t="shared" si="3"/>
        <v>0.76</v>
      </c>
      <c r="P14" s="54">
        <v>18</v>
      </c>
      <c r="Q14" s="79">
        <f t="shared" si="5"/>
        <v>2.7692307692307692</v>
      </c>
      <c r="R14" s="37"/>
      <c r="S14" s="39">
        <v>64</v>
      </c>
      <c r="T14" s="36">
        <f t="shared" si="6"/>
        <v>9.8461538461538467</v>
      </c>
      <c r="U14" s="38">
        <f t="shared" si="7"/>
        <v>0.78048780487804881</v>
      </c>
      <c r="V14" s="54">
        <v>58</v>
      </c>
      <c r="W14" s="79">
        <f t="shared" si="8"/>
        <v>8.9230769230769234</v>
      </c>
      <c r="X14" s="37"/>
      <c r="Z14" s="12"/>
    </row>
    <row r="15" spans="1:26" x14ac:dyDescent="0.35">
      <c r="D15" s="277" t="s">
        <v>34</v>
      </c>
      <c r="E15" s="280" t="s">
        <v>35</v>
      </c>
      <c r="F15" s="22" t="s">
        <v>9</v>
      </c>
      <c r="G15" s="12">
        <v>5</v>
      </c>
      <c r="H15" s="23">
        <f t="shared" si="0"/>
        <v>0.76923076923076927</v>
      </c>
      <c r="I15" s="24">
        <f t="shared" si="1"/>
        <v>1.5432098765432098E-2</v>
      </c>
      <c r="J15" s="12">
        <v>1</v>
      </c>
      <c r="K15" s="84">
        <f t="shared" si="4"/>
        <v>0.15384615384615385</v>
      </c>
      <c r="L15" s="24"/>
      <c r="M15" s="12">
        <v>1</v>
      </c>
      <c r="N15" s="23">
        <f t="shared" si="2"/>
        <v>0.15384615384615385</v>
      </c>
      <c r="O15" s="24">
        <f t="shared" si="3"/>
        <v>0.04</v>
      </c>
      <c r="P15" s="12">
        <v>1</v>
      </c>
      <c r="Q15" s="84">
        <f t="shared" si="5"/>
        <v>0.15384615384615385</v>
      </c>
      <c r="R15" s="24"/>
      <c r="S15" s="12">
        <v>10</v>
      </c>
      <c r="T15" s="23">
        <f t="shared" si="6"/>
        <v>1.5384615384615385</v>
      </c>
      <c r="U15" s="24">
        <f t="shared" si="7"/>
        <v>0.12195121951219512</v>
      </c>
      <c r="V15" s="12">
        <v>10</v>
      </c>
      <c r="W15" s="84">
        <f t="shared" si="8"/>
        <v>1.5384615384615385</v>
      </c>
      <c r="X15" s="24"/>
    </row>
    <row r="16" spans="1:26" x14ac:dyDescent="0.35">
      <c r="D16" s="277"/>
      <c r="E16" s="280"/>
      <c r="F16" s="22" t="s">
        <v>10</v>
      </c>
      <c r="G16" s="12">
        <v>0</v>
      </c>
      <c r="H16" s="23">
        <f t="shared" si="0"/>
        <v>0</v>
      </c>
      <c r="I16" s="24">
        <f t="shared" si="1"/>
        <v>0</v>
      </c>
      <c r="J16" s="12">
        <v>0</v>
      </c>
      <c r="K16" s="81">
        <f t="shared" si="4"/>
        <v>0</v>
      </c>
      <c r="L16" s="24"/>
      <c r="M16" s="12">
        <v>1</v>
      </c>
      <c r="N16" s="23">
        <f t="shared" si="2"/>
        <v>0.15384615384615385</v>
      </c>
      <c r="O16" s="24">
        <f t="shared" si="3"/>
        <v>0.04</v>
      </c>
      <c r="P16" s="12">
        <v>1</v>
      </c>
      <c r="Q16" s="81">
        <f t="shared" si="5"/>
        <v>0.15384615384615385</v>
      </c>
      <c r="R16" s="24"/>
      <c r="S16" s="12">
        <v>3</v>
      </c>
      <c r="T16" s="23">
        <f t="shared" si="6"/>
        <v>0.46153846153846156</v>
      </c>
      <c r="U16" s="24">
        <f t="shared" si="7"/>
        <v>3.6585365853658534E-2</v>
      </c>
      <c r="V16" s="12">
        <v>3</v>
      </c>
      <c r="W16" s="81">
        <f t="shared" si="8"/>
        <v>0.46153846153846156</v>
      </c>
      <c r="X16" s="24"/>
    </row>
    <row r="17" spans="4:28" ht="16" thickBot="1" x14ac:dyDescent="0.4">
      <c r="D17" s="277"/>
      <c r="E17" s="280"/>
      <c r="F17" s="22" t="s">
        <v>11</v>
      </c>
      <c r="G17" s="12">
        <v>0</v>
      </c>
      <c r="H17" s="23">
        <f t="shared" si="0"/>
        <v>0</v>
      </c>
      <c r="I17" s="24">
        <f t="shared" si="1"/>
        <v>0</v>
      </c>
      <c r="J17" s="12">
        <v>0</v>
      </c>
      <c r="K17" s="83">
        <f t="shared" si="4"/>
        <v>0</v>
      </c>
      <c r="L17" s="24"/>
      <c r="M17" s="12">
        <v>4</v>
      </c>
      <c r="N17" s="23">
        <f t="shared" si="2"/>
        <v>0.61538461538461542</v>
      </c>
      <c r="O17" s="24">
        <f t="shared" si="3"/>
        <v>0.16</v>
      </c>
      <c r="P17" s="12">
        <v>4</v>
      </c>
      <c r="Q17" s="83">
        <f t="shared" si="5"/>
        <v>0.61538461538461542</v>
      </c>
      <c r="R17" s="24"/>
      <c r="S17" s="12">
        <v>5</v>
      </c>
      <c r="T17" s="23">
        <f t="shared" si="6"/>
        <v>0.76923076923076927</v>
      </c>
      <c r="U17" s="24">
        <f t="shared" si="7"/>
        <v>6.097560975609756E-2</v>
      </c>
      <c r="V17" s="12">
        <v>4</v>
      </c>
      <c r="W17" s="83">
        <f t="shared" si="8"/>
        <v>0.61538461538461542</v>
      </c>
      <c r="X17" s="24"/>
    </row>
    <row r="18" spans="4:28" ht="19" thickBot="1" x14ac:dyDescent="0.4">
      <c r="D18" s="277"/>
      <c r="E18" s="280"/>
      <c r="F18" s="34" t="s">
        <v>14</v>
      </c>
      <c r="G18" s="39">
        <v>5</v>
      </c>
      <c r="H18" s="36">
        <f t="shared" si="0"/>
        <v>0.76923076923076927</v>
      </c>
      <c r="I18" s="37">
        <f t="shared" si="1"/>
        <v>1.5432098765432098E-2</v>
      </c>
      <c r="J18" s="54">
        <v>1</v>
      </c>
      <c r="K18" s="79">
        <f t="shared" si="4"/>
        <v>0.15384615384615385</v>
      </c>
      <c r="L18" s="37"/>
      <c r="M18" s="39">
        <v>6</v>
      </c>
      <c r="N18" s="40">
        <f t="shared" si="2"/>
        <v>0.92307692307692313</v>
      </c>
      <c r="O18" s="37">
        <f t="shared" si="3"/>
        <v>0.24</v>
      </c>
      <c r="P18" s="55">
        <v>6</v>
      </c>
      <c r="Q18" s="79">
        <f t="shared" si="5"/>
        <v>0.92307692307692313</v>
      </c>
      <c r="R18" s="37"/>
      <c r="S18" s="39">
        <v>18</v>
      </c>
      <c r="T18" s="40">
        <f t="shared" si="6"/>
        <v>2.7692307692307692</v>
      </c>
      <c r="U18" s="38">
        <f t="shared" si="7"/>
        <v>0.21951219512195122</v>
      </c>
      <c r="V18" s="55">
        <v>17</v>
      </c>
      <c r="W18" s="79">
        <f t="shared" si="8"/>
        <v>2.6153846153846154</v>
      </c>
      <c r="X18" s="37"/>
    </row>
    <row r="19" spans="4:28" s="44" customFormat="1" ht="19" thickBot="1" x14ac:dyDescent="0.5">
      <c r="D19" s="278"/>
      <c r="E19" s="281" t="s">
        <v>36</v>
      </c>
      <c r="F19" s="282"/>
      <c r="G19" s="41">
        <v>324</v>
      </c>
      <c r="H19" s="42">
        <f t="shared" si="0"/>
        <v>49.846153846153847</v>
      </c>
      <c r="I19" s="43">
        <f t="shared" si="1"/>
        <v>1</v>
      </c>
      <c r="J19" s="41">
        <v>223</v>
      </c>
      <c r="K19" s="86">
        <f t="shared" si="4"/>
        <v>34.307692307692307</v>
      </c>
      <c r="L19" s="50"/>
      <c r="M19" s="41">
        <v>25</v>
      </c>
      <c r="N19" s="42">
        <f t="shared" si="2"/>
        <v>3.8461538461538463</v>
      </c>
      <c r="O19" s="43">
        <f t="shared" si="3"/>
        <v>1</v>
      </c>
      <c r="P19" s="46"/>
      <c r="Q19" s="73">
        <f t="shared" si="5"/>
        <v>0</v>
      </c>
      <c r="R19" s="50"/>
      <c r="S19" s="41">
        <v>82</v>
      </c>
      <c r="T19" s="42">
        <f t="shared" si="6"/>
        <v>12.615384615384615</v>
      </c>
      <c r="U19" s="43">
        <f t="shared" si="7"/>
        <v>1</v>
      </c>
      <c r="V19" s="87"/>
      <c r="W19" s="73">
        <f t="shared" si="8"/>
        <v>0</v>
      </c>
      <c r="X19" s="50"/>
      <c r="Y19"/>
      <c r="Z19"/>
      <c r="AA19"/>
      <c r="AB19"/>
    </row>
    <row r="20" spans="4:28" x14ac:dyDescent="0.35"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</row>
  </sheetData>
  <mergeCells count="14">
    <mergeCell ref="V6:X6"/>
    <mergeCell ref="P6:R6"/>
    <mergeCell ref="J6:L6"/>
    <mergeCell ref="D6:D7"/>
    <mergeCell ref="E6:E7"/>
    <mergeCell ref="F6:F7"/>
    <mergeCell ref="G6:I6"/>
    <mergeCell ref="M6:O6"/>
    <mergeCell ref="S6:U6"/>
    <mergeCell ref="D8:D14"/>
    <mergeCell ref="E8:E11"/>
    <mergeCell ref="D15:D19"/>
    <mergeCell ref="E15:E18"/>
    <mergeCell ref="E19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5" workbookViewId="0">
      <selection activeCell="S6" sqref="S6:U19"/>
    </sheetView>
  </sheetViews>
  <sheetFormatPr defaultColWidth="8.83203125" defaultRowHeight="15.5" x14ac:dyDescent="0.35"/>
  <cols>
    <col min="3" max="3" width="8" customWidth="1"/>
    <col min="4" max="4" width="9.1640625" customWidth="1"/>
    <col min="5" max="5" width="10.6640625" customWidth="1"/>
    <col min="6" max="6" width="11.6640625" customWidth="1"/>
    <col min="7" max="7" width="7.6640625" customWidth="1"/>
    <col min="8" max="8" width="9.33203125" customWidth="1"/>
    <col min="9" max="9" width="8.33203125" customWidth="1"/>
    <col min="10" max="12" width="7.6640625" customWidth="1"/>
    <col min="13" max="13" width="9.6640625" customWidth="1"/>
    <col min="14" max="18" width="9.33203125" customWidth="1"/>
    <col min="19" max="19" width="7.6640625" customWidth="1"/>
    <col min="20" max="21" width="9.33203125" customWidth="1"/>
    <col min="23" max="23" width="11.83203125" customWidth="1"/>
    <col min="24" max="24" width="8.83203125" customWidth="1"/>
  </cols>
  <sheetData>
    <row r="1" spans="1:27" s="12" customFormat="1" x14ac:dyDescent="0.35">
      <c r="A1" s="56" t="s">
        <v>41</v>
      </c>
    </row>
    <row r="2" spans="1:27" s="11" customFormat="1" x14ac:dyDescent="0.35">
      <c r="A2" s="56" t="s">
        <v>22</v>
      </c>
    </row>
    <row r="3" spans="1:27" s="14" customFormat="1" ht="18.5" x14ac:dyDescent="0.45">
      <c r="A3" s="56">
        <v>650</v>
      </c>
      <c r="B3"/>
      <c r="C3"/>
      <c r="D3"/>
    </row>
    <row r="4" spans="1:27" s="14" customFormat="1" ht="23.5" x14ac:dyDescent="0.55000000000000004">
      <c r="A4" s="56"/>
      <c r="B4"/>
      <c r="C4" s="15" t="s">
        <v>14</v>
      </c>
      <c r="D4" s="15">
        <v>650</v>
      </c>
      <c r="E4" s="15" t="s">
        <v>22</v>
      </c>
      <c r="M4" s="16" t="s">
        <v>42</v>
      </c>
      <c r="S4" s="17" t="s">
        <v>43</v>
      </c>
      <c r="T4" s="18"/>
      <c r="U4" s="18"/>
    </row>
    <row r="5" spans="1:27" s="14" customFormat="1" ht="19" thickBot="1" x14ac:dyDescent="0.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W5"/>
      <c r="X5"/>
      <c r="Y5"/>
      <c r="Z5"/>
      <c r="AA5"/>
    </row>
    <row r="6" spans="1:27" ht="19" thickBot="1" x14ac:dyDescent="0.4">
      <c r="D6" s="292" t="s">
        <v>25</v>
      </c>
      <c r="E6" s="292" t="s">
        <v>26</v>
      </c>
      <c r="F6" s="292" t="s">
        <v>27</v>
      </c>
      <c r="G6" s="289" t="s">
        <v>20</v>
      </c>
      <c r="H6" s="290"/>
      <c r="I6" s="291"/>
      <c r="J6" s="289" t="s">
        <v>40</v>
      </c>
      <c r="K6" s="290"/>
      <c r="L6" s="291"/>
      <c r="M6" s="286" t="s">
        <v>44</v>
      </c>
      <c r="N6" s="287"/>
      <c r="O6" s="288"/>
      <c r="P6" s="286" t="s">
        <v>39</v>
      </c>
      <c r="Q6" s="287"/>
      <c r="R6" s="288"/>
      <c r="S6" s="284" t="s">
        <v>21</v>
      </c>
      <c r="T6" s="284"/>
      <c r="U6" s="285"/>
      <c r="V6" s="283" t="s">
        <v>37</v>
      </c>
      <c r="W6" s="284"/>
      <c r="X6" s="285"/>
    </row>
    <row r="7" spans="1:27" ht="31.5" thickBot="1" x14ac:dyDescent="0.4">
      <c r="D7" s="293"/>
      <c r="E7" s="293"/>
      <c r="F7" s="293"/>
      <c r="G7" s="19" t="s">
        <v>28</v>
      </c>
      <c r="H7" s="57" t="s">
        <v>29</v>
      </c>
      <c r="I7" s="21" t="s">
        <v>30</v>
      </c>
      <c r="J7" s="47" t="s">
        <v>38</v>
      </c>
      <c r="K7" s="64" t="s">
        <v>29</v>
      </c>
      <c r="L7" s="21" t="s">
        <v>30</v>
      </c>
      <c r="M7" s="19" t="s">
        <v>28</v>
      </c>
      <c r="N7" s="20" t="s">
        <v>29</v>
      </c>
      <c r="O7" s="21" t="s">
        <v>30</v>
      </c>
      <c r="P7" s="47" t="s">
        <v>38</v>
      </c>
      <c r="Q7" s="64" t="s">
        <v>29</v>
      </c>
      <c r="R7" s="21" t="s">
        <v>30</v>
      </c>
      <c r="S7" s="20" t="s">
        <v>28</v>
      </c>
      <c r="T7" s="20" t="s">
        <v>29</v>
      </c>
      <c r="U7" s="21" t="s">
        <v>30</v>
      </c>
      <c r="V7" s="47" t="s">
        <v>38</v>
      </c>
      <c r="W7" s="64" t="s">
        <v>29</v>
      </c>
      <c r="X7" s="21" t="s">
        <v>30</v>
      </c>
    </row>
    <row r="8" spans="1:27" x14ac:dyDescent="0.35">
      <c r="D8" s="276" t="s">
        <v>31</v>
      </c>
      <c r="E8" s="279" t="s">
        <v>32</v>
      </c>
      <c r="F8" s="22" t="s">
        <v>9</v>
      </c>
      <c r="G8" s="12">
        <v>34</v>
      </c>
      <c r="H8" s="23">
        <v>5.2307692307692308</v>
      </c>
      <c r="I8" s="24">
        <v>0.13877551020408163</v>
      </c>
      <c r="J8" s="12">
        <v>11</v>
      </c>
      <c r="K8" s="70">
        <f>J8/650*100</f>
        <v>1.6923076923076923</v>
      </c>
      <c r="L8" s="51"/>
      <c r="M8" s="12">
        <v>2</v>
      </c>
      <c r="N8" s="23">
        <v>0.30769230769230771</v>
      </c>
      <c r="O8" s="24">
        <v>0.15384615384615385</v>
      </c>
      <c r="P8" s="12">
        <v>2</v>
      </c>
      <c r="Q8" s="70">
        <f>P8/650*100</f>
        <v>0.30769230769230771</v>
      </c>
      <c r="R8" s="24"/>
      <c r="S8" s="12">
        <v>10</v>
      </c>
      <c r="T8" s="23">
        <v>1.5384615384615385</v>
      </c>
      <c r="U8" s="24">
        <v>0.22222222222222221</v>
      </c>
      <c r="V8" s="12">
        <v>10</v>
      </c>
      <c r="W8" s="70">
        <f>V8/650*100</f>
        <v>1.5384615384615385</v>
      </c>
      <c r="X8" s="24"/>
    </row>
    <row r="9" spans="1:27" x14ac:dyDescent="0.35">
      <c r="D9" s="277"/>
      <c r="E9" s="280"/>
      <c r="F9" s="22" t="s">
        <v>10</v>
      </c>
      <c r="G9" s="12">
        <v>24</v>
      </c>
      <c r="H9" s="23">
        <v>3.6923076923076925</v>
      </c>
      <c r="I9" s="24">
        <v>9.7959183673469383E-2</v>
      </c>
      <c r="J9" s="12">
        <v>5</v>
      </c>
      <c r="K9" s="70">
        <f t="shared" ref="K9:K19" si="0">J9/650*100</f>
        <v>0.76923076923076927</v>
      </c>
      <c r="L9" s="24"/>
      <c r="M9" s="12">
        <v>4</v>
      </c>
      <c r="N9" s="23">
        <v>0.61538461538461542</v>
      </c>
      <c r="O9" s="24">
        <v>0.30769230769230771</v>
      </c>
      <c r="P9" s="12">
        <v>4</v>
      </c>
      <c r="Q9" s="70">
        <f t="shared" ref="Q9:Q19" si="1">P9/650*100</f>
        <v>0.61538461538461542</v>
      </c>
      <c r="R9" s="24"/>
      <c r="S9" s="12">
        <v>11</v>
      </c>
      <c r="T9" s="23">
        <v>1.6923076923076923</v>
      </c>
      <c r="U9" s="24">
        <v>0.24444444444444444</v>
      </c>
      <c r="V9" s="12">
        <v>11</v>
      </c>
      <c r="W9" s="70">
        <f t="shared" ref="W9:W19" si="2">V9/650*100</f>
        <v>1.6923076923076923</v>
      </c>
      <c r="X9" s="24"/>
    </row>
    <row r="10" spans="1:27" ht="16" thickBot="1" x14ac:dyDescent="0.4">
      <c r="D10" s="277"/>
      <c r="E10" s="280"/>
      <c r="F10" s="22" t="s">
        <v>11</v>
      </c>
      <c r="G10" s="12">
        <v>2</v>
      </c>
      <c r="H10" s="23">
        <v>0.30769230769230771</v>
      </c>
      <c r="I10" s="24">
        <v>8.1632653061224497E-3</v>
      </c>
      <c r="J10" s="12">
        <v>1</v>
      </c>
      <c r="K10" s="70">
        <f t="shared" si="0"/>
        <v>0.15384615384615385</v>
      </c>
      <c r="L10" s="24"/>
      <c r="M10" s="12">
        <v>1</v>
      </c>
      <c r="N10" s="23">
        <v>0.15384615384615385</v>
      </c>
      <c r="O10" s="24">
        <v>7.6923076923076927E-2</v>
      </c>
      <c r="P10" s="12">
        <v>1</v>
      </c>
      <c r="Q10" s="70">
        <f t="shared" si="1"/>
        <v>0.15384615384615385</v>
      </c>
      <c r="R10" s="24"/>
      <c r="S10" s="12">
        <v>0</v>
      </c>
      <c r="T10" s="23">
        <v>0</v>
      </c>
      <c r="U10" s="24">
        <v>0</v>
      </c>
      <c r="V10" s="12">
        <v>0</v>
      </c>
      <c r="W10" s="70">
        <f t="shared" si="2"/>
        <v>0</v>
      </c>
      <c r="X10" s="24"/>
    </row>
    <row r="11" spans="1:27" ht="16" thickBot="1" x14ac:dyDescent="0.4">
      <c r="D11" s="277"/>
      <c r="E11" s="280"/>
      <c r="F11" s="26" t="s">
        <v>33</v>
      </c>
      <c r="G11" s="58">
        <v>60</v>
      </c>
      <c r="H11" s="28">
        <v>9.2307692307692317</v>
      </c>
      <c r="I11" s="29">
        <v>0.24489795918367346</v>
      </c>
      <c r="J11" s="89">
        <v>17</v>
      </c>
      <c r="K11" s="90">
        <f t="shared" si="0"/>
        <v>2.6153846153846154</v>
      </c>
      <c r="L11" s="52"/>
      <c r="M11" s="58">
        <v>7</v>
      </c>
      <c r="N11" s="28">
        <v>1.0769230769230769</v>
      </c>
      <c r="O11" s="29">
        <v>0.53846153846153844</v>
      </c>
      <c r="P11" s="53">
        <v>7</v>
      </c>
      <c r="Q11" s="90">
        <f t="shared" si="1"/>
        <v>1.0769230769230769</v>
      </c>
      <c r="R11" s="29"/>
      <c r="S11" s="58">
        <v>21</v>
      </c>
      <c r="T11" s="28">
        <v>3.2307692307692308</v>
      </c>
      <c r="U11" s="29">
        <v>0.46666666666666667</v>
      </c>
      <c r="V11" s="53">
        <v>21</v>
      </c>
      <c r="W11" s="90">
        <f t="shared" si="2"/>
        <v>3.2307692307692308</v>
      </c>
      <c r="X11" s="29"/>
    </row>
    <row r="12" spans="1:27" x14ac:dyDescent="0.35">
      <c r="D12" s="277"/>
      <c r="E12" s="25"/>
      <c r="F12" s="22" t="s">
        <v>12</v>
      </c>
      <c r="G12" s="12">
        <v>76</v>
      </c>
      <c r="H12" s="23">
        <v>11.692307692307692</v>
      </c>
      <c r="I12" s="24">
        <v>0.31020408163265306</v>
      </c>
      <c r="J12" s="12">
        <v>52</v>
      </c>
      <c r="K12" s="70">
        <f t="shared" si="0"/>
        <v>8</v>
      </c>
      <c r="L12" s="24"/>
      <c r="M12" s="12">
        <v>3</v>
      </c>
      <c r="N12" s="23">
        <v>0.46153846153846156</v>
      </c>
      <c r="O12" s="24">
        <v>0.23076923076923078</v>
      </c>
      <c r="P12" s="12">
        <v>1</v>
      </c>
      <c r="Q12" s="70">
        <f t="shared" si="1"/>
        <v>0.15384615384615385</v>
      </c>
      <c r="R12" s="24"/>
      <c r="S12" s="12">
        <v>15</v>
      </c>
      <c r="T12" s="23">
        <v>2.3076923076923079</v>
      </c>
      <c r="U12" s="24">
        <v>0.33333333333333331</v>
      </c>
      <c r="V12" s="12">
        <v>15</v>
      </c>
      <c r="W12" s="70">
        <f t="shared" si="2"/>
        <v>2.3076923076923079</v>
      </c>
      <c r="X12" s="24"/>
    </row>
    <row r="13" spans="1:27" ht="16" thickBot="1" x14ac:dyDescent="0.4">
      <c r="D13" s="277"/>
      <c r="E13" s="25"/>
      <c r="F13" s="32" t="s">
        <v>13</v>
      </c>
      <c r="G13" s="12">
        <v>109</v>
      </c>
      <c r="H13" s="23">
        <v>16.76923076923077</v>
      </c>
      <c r="I13" s="24">
        <v>0.44489795918367347</v>
      </c>
      <c r="J13" s="12">
        <v>76</v>
      </c>
      <c r="K13" s="70">
        <f t="shared" si="0"/>
        <v>11.692307692307692</v>
      </c>
      <c r="L13" s="24"/>
      <c r="M13" s="12">
        <v>1</v>
      </c>
      <c r="N13" s="23">
        <v>0.15384615384615385</v>
      </c>
      <c r="O13" s="24">
        <v>7.6923076923076927E-2</v>
      </c>
      <c r="P13" s="12">
        <v>1</v>
      </c>
      <c r="Q13" s="70">
        <f t="shared" si="1"/>
        <v>0.15384615384615385</v>
      </c>
      <c r="R13" s="24"/>
      <c r="S13" s="12">
        <v>7</v>
      </c>
      <c r="T13" s="23">
        <v>1.0769230769230769</v>
      </c>
      <c r="U13" s="24">
        <v>0.15555555555555556</v>
      </c>
      <c r="V13" s="12">
        <v>7</v>
      </c>
      <c r="W13" s="70">
        <f t="shared" si="2"/>
        <v>1.0769230769230769</v>
      </c>
      <c r="X13" s="24"/>
    </row>
    <row r="14" spans="1:27" ht="19" thickBot="1" x14ac:dyDescent="0.4">
      <c r="D14" s="278"/>
      <c r="E14" s="33"/>
      <c r="F14" s="34" t="s">
        <v>14</v>
      </c>
      <c r="G14" s="35">
        <v>245</v>
      </c>
      <c r="H14" s="59">
        <v>37.692307692307693</v>
      </c>
      <c r="I14" s="37">
        <v>1</v>
      </c>
      <c r="J14" s="54">
        <v>145</v>
      </c>
      <c r="K14" s="79">
        <f t="shared" si="0"/>
        <v>22.30769230769231</v>
      </c>
      <c r="L14" s="37"/>
      <c r="M14" s="35">
        <v>11</v>
      </c>
      <c r="N14" s="59">
        <v>1.6923076923076923</v>
      </c>
      <c r="O14" s="60">
        <v>0.84615384615384615</v>
      </c>
      <c r="P14" s="54">
        <v>9</v>
      </c>
      <c r="Q14" s="79">
        <f t="shared" si="1"/>
        <v>1.3846153846153846</v>
      </c>
      <c r="R14" s="37"/>
      <c r="S14" s="35">
        <v>43</v>
      </c>
      <c r="T14" s="59">
        <v>6.6153846153846159</v>
      </c>
      <c r="U14" s="60">
        <v>0.9555555555555556</v>
      </c>
      <c r="V14" s="54">
        <v>43</v>
      </c>
      <c r="W14" s="79">
        <f t="shared" si="2"/>
        <v>6.6153846153846159</v>
      </c>
      <c r="X14" s="37"/>
    </row>
    <row r="15" spans="1:27" x14ac:dyDescent="0.35">
      <c r="D15" s="277" t="s">
        <v>34</v>
      </c>
      <c r="E15" s="280" t="s">
        <v>35</v>
      </c>
      <c r="F15" s="22" t="s">
        <v>9</v>
      </c>
      <c r="G15" s="12">
        <v>0</v>
      </c>
      <c r="H15" s="23">
        <v>0</v>
      </c>
      <c r="I15" s="24">
        <v>0</v>
      </c>
      <c r="J15" s="12">
        <v>0</v>
      </c>
      <c r="K15" s="70">
        <f t="shared" si="0"/>
        <v>0</v>
      </c>
      <c r="L15" s="24"/>
      <c r="M15" s="12">
        <v>1</v>
      </c>
      <c r="N15" s="23">
        <v>0.15384615384615385</v>
      </c>
      <c r="O15" s="24">
        <v>7.6923076923076927E-2</v>
      </c>
      <c r="P15" s="12">
        <v>0</v>
      </c>
      <c r="Q15" s="70">
        <f t="shared" si="1"/>
        <v>0</v>
      </c>
      <c r="R15" s="24"/>
      <c r="S15" s="12">
        <v>1</v>
      </c>
      <c r="T15" s="23">
        <v>0.15384615384615385</v>
      </c>
      <c r="U15" s="24">
        <v>2.2222222222222223E-2</v>
      </c>
      <c r="V15" s="12">
        <v>1</v>
      </c>
      <c r="W15" s="70">
        <f t="shared" si="2"/>
        <v>0.15384615384615385</v>
      </c>
      <c r="X15" s="24"/>
    </row>
    <row r="16" spans="1:27" x14ac:dyDescent="0.35">
      <c r="D16" s="277"/>
      <c r="E16" s="280"/>
      <c r="F16" s="22" t="s">
        <v>10</v>
      </c>
      <c r="G16" s="12">
        <v>0</v>
      </c>
      <c r="H16" s="23">
        <v>0</v>
      </c>
      <c r="I16" s="24">
        <v>0</v>
      </c>
      <c r="J16" s="12">
        <v>0</v>
      </c>
      <c r="K16" s="70">
        <f t="shared" si="0"/>
        <v>0</v>
      </c>
      <c r="L16" s="24"/>
      <c r="M16" s="12">
        <v>1</v>
      </c>
      <c r="N16" s="23">
        <v>0.15384615384615385</v>
      </c>
      <c r="O16" s="24">
        <v>7.6923076923076927E-2</v>
      </c>
      <c r="P16" s="12">
        <v>0</v>
      </c>
      <c r="Q16" s="70">
        <f t="shared" si="1"/>
        <v>0</v>
      </c>
      <c r="R16" s="24"/>
      <c r="S16" s="12">
        <v>1</v>
      </c>
      <c r="T16" s="23">
        <v>0.15384615384615385</v>
      </c>
      <c r="U16" s="24">
        <v>2.2222222222222223E-2</v>
      </c>
      <c r="V16" s="12">
        <v>1</v>
      </c>
      <c r="W16" s="70">
        <f t="shared" si="2"/>
        <v>0.15384615384615385</v>
      </c>
      <c r="X16" s="24"/>
    </row>
    <row r="17" spans="4:27" ht="16" thickBot="1" x14ac:dyDescent="0.4">
      <c r="D17" s="277"/>
      <c r="E17" s="280"/>
      <c r="F17" s="32" t="s">
        <v>11</v>
      </c>
      <c r="G17" s="12">
        <v>0</v>
      </c>
      <c r="H17" s="23">
        <v>0</v>
      </c>
      <c r="I17" s="24">
        <v>0</v>
      </c>
      <c r="J17" s="12">
        <v>0</v>
      </c>
      <c r="K17" s="70">
        <f t="shared" si="0"/>
        <v>0</v>
      </c>
      <c r="L17" s="24"/>
      <c r="M17" s="12">
        <v>0</v>
      </c>
      <c r="N17" s="23">
        <v>0</v>
      </c>
      <c r="O17" s="24">
        <v>0</v>
      </c>
      <c r="P17" s="12">
        <v>0</v>
      </c>
      <c r="Q17" s="70">
        <f t="shared" si="1"/>
        <v>0</v>
      </c>
      <c r="R17" s="24"/>
      <c r="S17" s="12">
        <v>0</v>
      </c>
      <c r="T17" s="23">
        <v>0</v>
      </c>
      <c r="U17" s="24">
        <v>0</v>
      </c>
      <c r="V17" s="12">
        <v>0</v>
      </c>
      <c r="W17" s="70">
        <f t="shared" si="2"/>
        <v>0</v>
      </c>
      <c r="X17" s="24"/>
    </row>
    <row r="18" spans="4:27" ht="19" thickBot="1" x14ac:dyDescent="0.4">
      <c r="D18" s="277"/>
      <c r="E18" s="280"/>
      <c r="F18" s="61" t="s">
        <v>14</v>
      </c>
      <c r="G18" s="35">
        <v>0</v>
      </c>
      <c r="H18" s="59">
        <v>0</v>
      </c>
      <c r="I18" s="37">
        <v>1</v>
      </c>
      <c r="J18" s="35">
        <v>0</v>
      </c>
      <c r="K18" s="79">
        <f t="shared" si="0"/>
        <v>0</v>
      </c>
      <c r="L18" s="37"/>
      <c r="M18" s="35">
        <v>2</v>
      </c>
      <c r="N18" s="59">
        <v>0.30769230769230771</v>
      </c>
      <c r="O18" s="60">
        <v>0.15384615384615385</v>
      </c>
      <c r="P18" s="55">
        <v>0</v>
      </c>
      <c r="Q18" s="79">
        <f t="shared" si="1"/>
        <v>0</v>
      </c>
      <c r="R18" s="37"/>
      <c r="S18" s="62">
        <v>2</v>
      </c>
      <c r="T18" s="59">
        <v>0.30769230769230771</v>
      </c>
      <c r="U18" s="60">
        <v>4.4444444444444446E-2</v>
      </c>
      <c r="V18" s="55">
        <v>2</v>
      </c>
      <c r="W18" s="79">
        <f t="shared" si="2"/>
        <v>0.30769230769230771</v>
      </c>
      <c r="X18" s="37"/>
    </row>
    <row r="19" spans="4:27" s="44" customFormat="1" ht="19" thickBot="1" x14ac:dyDescent="0.5">
      <c r="D19" s="278"/>
      <c r="E19" s="281" t="s">
        <v>36</v>
      </c>
      <c r="F19" s="282"/>
      <c r="G19" s="91">
        <v>245</v>
      </c>
      <c r="H19" s="42">
        <v>37.692307692307693</v>
      </c>
      <c r="I19" s="63">
        <v>1</v>
      </c>
      <c r="J19" s="41"/>
      <c r="K19" s="70">
        <f t="shared" si="0"/>
        <v>0</v>
      </c>
      <c r="L19" s="50"/>
      <c r="M19" s="91">
        <v>13</v>
      </c>
      <c r="N19" s="42">
        <v>2</v>
      </c>
      <c r="O19" s="63">
        <v>1</v>
      </c>
      <c r="P19" s="46"/>
      <c r="Q19" s="70">
        <f t="shared" si="1"/>
        <v>0</v>
      </c>
      <c r="R19" s="50"/>
      <c r="S19" s="91">
        <v>45</v>
      </c>
      <c r="T19" s="42">
        <v>6.9230769230769234</v>
      </c>
      <c r="U19" s="63">
        <v>1</v>
      </c>
      <c r="V19" s="87"/>
      <c r="W19" s="70">
        <f t="shared" si="2"/>
        <v>0</v>
      </c>
      <c r="X19" s="50"/>
      <c r="Y19"/>
      <c r="Z19"/>
      <c r="AA19"/>
    </row>
    <row r="20" spans="4:27" x14ac:dyDescent="0.35"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</row>
  </sheetData>
  <mergeCells count="14">
    <mergeCell ref="D8:D14"/>
    <mergeCell ref="E8:E11"/>
    <mergeCell ref="D15:D19"/>
    <mergeCell ref="E15:E18"/>
    <mergeCell ref="E19:F19"/>
    <mergeCell ref="V6:X6"/>
    <mergeCell ref="D6:D7"/>
    <mergeCell ref="E6:E7"/>
    <mergeCell ref="F6:F7"/>
    <mergeCell ref="G6:I6"/>
    <mergeCell ref="M6:O6"/>
    <mergeCell ref="S6:U6"/>
    <mergeCell ref="J6:L6"/>
    <mergeCell ref="P6: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0"/>
  <sheetViews>
    <sheetView topLeftCell="B1" zoomScale="73" workbookViewId="0">
      <selection activeCell="S6" sqref="S6:U19"/>
    </sheetView>
  </sheetViews>
  <sheetFormatPr defaultColWidth="8.83203125" defaultRowHeight="15.5" x14ac:dyDescent="0.35"/>
  <cols>
    <col min="3" max="3" width="8" customWidth="1"/>
    <col min="4" max="4" width="9.1640625" customWidth="1"/>
    <col min="5" max="5" width="10.6640625" customWidth="1"/>
    <col min="6" max="6" width="11.6640625" customWidth="1"/>
    <col min="7" max="7" width="7.6640625" customWidth="1"/>
    <col min="8" max="8" width="9.33203125" customWidth="1"/>
    <col min="9" max="12" width="7.6640625" customWidth="1"/>
    <col min="13" max="13" width="9.6640625" customWidth="1"/>
    <col min="14" max="18" width="9.33203125" customWidth="1"/>
    <col min="19" max="19" width="7.6640625" customWidth="1"/>
    <col min="20" max="21" width="9.33203125" customWidth="1"/>
    <col min="23" max="23" width="9.83203125" bestFit="1" customWidth="1"/>
  </cols>
  <sheetData>
    <row r="1" spans="1:27" s="12" customFormat="1" x14ac:dyDescent="0.35">
      <c r="A1"/>
    </row>
    <row r="2" spans="1:27" s="11" customFormat="1" x14ac:dyDescent="0.35">
      <c r="A2"/>
    </row>
    <row r="3" spans="1:27" s="14" customFormat="1" ht="18.5" x14ac:dyDescent="0.45">
      <c r="A3"/>
      <c r="B3"/>
      <c r="C3"/>
      <c r="D3"/>
    </row>
    <row r="4" spans="1:27" s="14" customFormat="1" ht="21" x14ac:dyDescent="0.5">
      <c r="A4"/>
      <c r="B4"/>
      <c r="C4" s="15" t="s">
        <v>14</v>
      </c>
      <c r="D4" s="15">
        <v>650</v>
      </c>
      <c r="E4" s="15" t="s">
        <v>22</v>
      </c>
      <c r="M4" s="65" t="s">
        <v>45</v>
      </c>
      <c r="S4" s="17" t="s">
        <v>46</v>
      </c>
      <c r="T4" s="18"/>
      <c r="U4" s="18"/>
    </row>
    <row r="5" spans="1:27" s="14" customFormat="1" ht="19" thickBot="1" x14ac:dyDescent="0.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W5"/>
      <c r="X5"/>
      <c r="Y5"/>
      <c r="Z5"/>
      <c r="AA5"/>
    </row>
    <row r="6" spans="1:27" ht="19" thickBot="1" x14ac:dyDescent="0.4">
      <c r="D6" s="292" t="s">
        <v>25</v>
      </c>
      <c r="E6" s="292" t="s">
        <v>26</v>
      </c>
      <c r="F6" s="292" t="s">
        <v>27</v>
      </c>
      <c r="G6" s="289" t="s">
        <v>20</v>
      </c>
      <c r="H6" s="290"/>
      <c r="I6" s="291"/>
      <c r="J6" s="289" t="s">
        <v>40</v>
      </c>
      <c r="K6" s="290"/>
      <c r="L6" s="291"/>
      <c r="M6" s="286" t="s">
        <v>44</v>
      </c>
      <c r="N6" s="287"/>
      <c r="O6" s="288"/>
      <c r="P6" s="286" t="s">
        <v>39</v>
      </c>
      <c r="Q6" s="287"/>
      <c r="R6" s="288"/>
      <c r="S6" s="284" t="s">
        <v>21</v>
      </c>
      <c r="T6" s="284"/>
      <c r="U6" s="285"/>
      <c r="V6" s="283" t="s">
        <v>37</v>
      </c>
      <c r="W6" s="284"/>
      <c r="X6" s="285"/>
    </row>
    <row r="7" spans="1:27" ht="31.5" thickBot="1" x14ac:dyDescent="0.4">
      <c r="D7" s="293"/>
      <c r="E7" s="293"/>
      <c r="F7" s="293"/>
      <c r="G7" s="19" t="s">
        <v>28</v>
      </c>
      <c r="H7" s="20" t="s">
        <v>29</v>
      </c>
      <c r="I7" s="21" t="s">
        <v>30</v>
      </c>
      <c r="J7" s="47" t="s">
        <v>38</v>
      </c>
      <c r="K7" s="64" t="s">
        <v>29</v>
      </c>
      <c r="L7" s="68" t="s">
        <v>30</v>
      </c>
      <c r="M7" s="20" t="s">
        <v>28</v>
      </c>
      <c r="N7" s="20" t="s">
        <v>29</v>
      </c>
      <c r="O7" s="21" t="s">
        <v>30</v>
      </c>
      <c r="P7" s="47" t="s">
        <v>38</v>
      </c>
      <c r="Q7" s="64" t="s">
        <v>29</v>
      </c>
      <c r="R7" s="68" t="s">
        <v>30</v>
      </c>
      <c r="S7" s="20" t="s">
        <v>28</v>
      </c>
      <c r="T7" s="20" t="s">
        <v>29</v>
      </c>
      <c r="U7" s="21" t="s">
        <v>30</v>
      </c>
      <c r="V7" s="47" t="s">
        <v>38</v>
      </c>
      <c r="W7" s="64" t="s">
        <v>29</v>
      </c>
      <c r="X7" s="21" t="s">
        <v>30</v>
      </c>
    </row>
    <row r="8" spans="1:27" ht="17" customHeight="1" x14ac:dyDescent="0.35">
      <c r="D8" s="276" t="s">
        <v>31</v>
      </c>
      <c r="E8" s="279" t="s">
        <v>32</v>
      </c>
      <c r="F8" s="22" t="s">
        <v>9</v>
      </c>
      <c r="G8" s="12">
        <v>57</v>
      </c>
      <c r="H8" s="189">
        <v>8.7692307692307701</v>
      </c>
      <c r="I8" s="24">
        <v>0.19791666666666666</v>
      </c>
      <c r="J8" s="12">
        <v>9</v>
      </c>
      <c r="K8" s="70">
        <f>J8/650*100</f>
        <v>1.3846153846153846</v>
      </c>
      <c r="L8" s="24"/>
      <c r="M8" s="12">
        <v>3</v>
      </c>
      <c r="N8" s="189">
        <v>0.46153846153846156</v>
      </c>
      <c r="O8" s="24">
        <v>0.3</v>
      </c>
      <c r="P8" s="12">
        <v>3</v>
      </c>
      <c r="Q8" s="70">
        <f>P8/650*100</f>
        <v>0.46153846153846156</v>
      </c>
      <c r="R8" s="24"/>
      <c r="S8" s="12">
        <v>1</v>
      </c>
      <c r="T8" s="189">
        <v>0.15384615384615385</v>
      </c>
      <c r="U8" s="24">
        <v>0.125</v>
      </c>
      <c r="V8" s="12">
        <v>1</v>
      </c>
      <c r="W8" s="70">
        <f>V8/650*100</f>
        <v>0.15384615384615385</v>
      </c>
      <c r="X8" s="24"/>
    </row>
    <row r="9" spans="1:27" ht="17" customHeight="1" x14ac:dyDescent="0.35">
      <c r="D9" s="277"/>
      <c r="E9" s="280"/>
      <c r="F9" s="22" t="s">
        <v>10</v>
      </c>
      <c r="G9" s="12">
        <v>50</v>
      </c>
      <c r="H9" s="189">
        <v>7.6923076923076925</v>
      </c>
      <c r="I9" s="24">
        <v>0.1736111111111111</v>
      </c>
      <c r="J9" s="12">
        <v>8</v>
      </c>
      <c r="K9" s="70">
        <f t="shared" ref="K9:K19" si="0">J9/650*100</f>
        <v>1.2307692307692308</v>
      </c>
      <c r="L9" s="24"/>
      <c r="M9" s="12">
        <v>1</v>
      </c>
      <c r="N9" s="189">
        <v>0.15384615384615385</v>
      </c>
      <c r="O9" s="24">
        <v>0.1</v>
      </c>
      <c r="P9" s="12">
        <v>1</v>
      </c>
      <c r="Q9" s="70">
        <f t="shared" ref="Q9:Q19" si="1">P9/650*100</f>
        <v>0.15384615384615385</v>
      </c>
      <c r="R9" s="24"/>
      <c r="S9" s="12">
        <v>1</v>
      </c>
      <c r="T9" s="189">
        <v>0.15384615384615385</v>
      </c>
      <c r="U9" s="24">
        <v>0.125</v>
      </c>
      <c r="V9" s="12">
        <v>1</v>
      </c>
      <c r="W9" s="70">
        <f t="shared" ref="W9:W19" si="2">V9/650*100</f>
        <v>0.15384615384615385</v>
      </c>
      <c r="X9" s="24"/>
    </row>
    <row r="10" spans="1:27" ht="17" customHeight="1" thickBot="1" x14ac:dyDescent="0.4">
      <c r="D10" s="277"/>
      <c r="E10" s="280"/>
      <c r="F10" s="22" t="s">
        <v>11</v>
      </c>
      <c r="G10" s="12">
        <v>9</v>
      </c>
      <c r="H10" s="189">
        <v>1.3846153846153846</v>
      </c>
      <c r="I10" s="24">
        <v>3.125E-2</v>
      </c>
      <c r="J10" s="12">
        <v>6</v>
      </c>
      <c r="K10" s="70">
        <f t="shared" si="0"/>
        <v>0.92307692307692313</v>
      </c>
      <c r="L10" s="24"/>
      <c r="M10" s="12">
        <v>0</v>
      </c>
      <c r="N10" s="189">
        <v>0</v>
      </c>
      <c r="O10" s="24">
        <v>0</v>
      </c>
      <c r="P10" s="12">
        <v>0</v>
      </c>
      <c r="Q10" s="70">
        <f t="shared" si="1"/>
        <v>0</v>
      </c>
      <c r="R10" s="24"/>
      <c r="S10" s="12">
        <v>0</v>
      </c>
      <c r="T10" s="189">
        <v>0</v>
      </c>
      <c r="U10" s="24">
        <v>0</v>
      </c>
      <c r="V10" s="12">
        <v>0</v>
      </c>
      <c r="W10" s="70">
        <f t="shared" si="2"/>
        <v>0</v>
      </c>
      <c r="X10" s="24"/>
    </row>
    <row r="11" spans="1:27" ht="16" thickBot="1" x14ac:dyDescent="0.4">
      <c r="D11" s="277"/>
      <c r="E11" s="280"/>
      <c r="F11" s="26" t="s">
        <v>33</v>
      </c>
      <c r="G11" s="27">
        <v>116</v>
      </c>
      <c r="H11" s="28">
        <v>17.846153846153847</v>
      </c>
      <c r="I11" s="29">
        <v>0.40277777777777779</v>
      </c>
      <c r="J11" s="89">
        <v>23</v>
      </c>
      <c r="K11" s="90">
        <f t="shared" si="0"/>
        <v>3.5384615384615383</v>
      </c>
      <c r="L11" s="52"/>
      <c r="M11" s="27">
        <v>4</v>
      </c>
      <c r="N11" s="28">
        <v>0.61538461538461542</v>
      </c>
      <c r="O11" s="29">
        <v>0.4</v>
      </c>
      <c r="P11" s="53">
        <v>4</v>
      </c>
      <c r="Q11" s="90">
        <f t="shared" si="1"/>
        <v>0.61538461538461542</v>
      </c>
      <c r="R11" s="29"/>
      <c r="S11" s="27">
        <v>2</v>
      </c>
      <c r="T11" s="28">
        <v>0.30769230769230771</v>
      </c>
      <c r="U11" s="29">
        <v>0.25</v>
      </c>
      <c r="V11" s="53">
        <v>2</v>
      </c>
      <c r="W11" s="90">
        <f t="shared" si="2"/>
        <v>0.30769230769230771</v>
      </c>
      <c r="X11" s="29"/>
    </row>
    <row r="12" spans="1:27" ht="17" customHeight="1" x14ac:dyDescent="0.35">
      <c r="D12" s="277"/>
      <c r="E12" s="280"/>
      <c r="F12" s="22" t="s">
        <v>12</v>
      </c>
      <c r="G12" s="12">
        <v>43</v>
      </c>
      <c r="H12" s="189">
        <v>6.6153846153846159</v>
      </c>
      <c r="I12" s="24">
        <v>0.14930555555555555</v>
      </c>
      <c r="J12" s="12">
        <v>29</v>
      </c>
      <c r="K12" s="70">
        <f t="shared" si="0"/>
        <v>4.4615384615384617</v>
      </c>
      <c r="L12" s="24"/>
      <c r="M12" s="12">
        <v>2</v>
      </c>
      <c r="N12" s="189">
        <v>0.30769230769230771</v>
      </c>
      <c r="O12" s="24">
        <v>0.2</v>
      </c>
      <c r="P12" s="12">
        <v>2</v>
      </c>
      <c r="Q12" s="70">
        <f t="shared" si="1"/>
        <v>0.30769230769230771</v>
      </c>
      <c r="R12" s="24"/>
      <c r="S12" s="12">
        <v>0</v>
      </c>
      <c r="T12" s="189">
        <v>0</v>
      </c>
      <c r="U12" s="24">
        <v>0</v>
      </c>
      <c r="V12" s="12">
        <v>0</v>
      </c>
      <c r="W12" s="70">
        <f t="shared" si="2"/>
        <v>0</v>
      </c>
      <c r="X12" s="24"/>
    </row>
    <row r="13" spans="1:27" ht="17" customHeight="1" thickBot="1" x14ac:dyDescent="0.4">
      <c r="D13" s="277"/>
      <c r="E13" s="280"/>
      <c r="F13" s="32" t="s">
        <v>13</v>
      </c>
      <c r="G13" s="12">
        <v>129</v>
      </c>
      <c r="H13" s="189">
        <v>19.846153846153847</v>
      </c>
      <c r="I13" s="24">
        <v>0.44791666666666669</v>
      </c>
      <c r="J13" s="12">
        <v>89</v>
      </c>
      <c r="K13" s="70">
        <f t="shared" si="0"/>
        <v>13.692307692307693</v>
      </c>
      <c r="L13" s="24"/>
      <c r="M13" s="12">
        <v>1</v>
      </c>
      <c r="N13" s="189">
        <v>0.15384615384615385</v>
      </c>
      <c r="O13" s="24">
        <v>0.1</v>
      </c>
      <c r="P13" s="12">
        <v>1</v>
      </c>
      <c r="Q13" s="70">
        <f t="shared" si="1"/>
        <v>0.15384615384615385</v>
      </c>
      <c r="R13" s="24"/>
      <c r="S13" s="12">
        <v>0</v>
      </c>
      <c r="T13" s="189">
        <v>0</v>
      </c>
      <c r="U13" s="24">
        <v>0</v>
      </c>
      <c r="V13" s="12">
        <v>0</v>
      </c>
      <c r="W13" s="70">
        <f t="shared" si="2"/>
        <v>0</v>
      </c>
      <c r="X13" s="24"/>
    </row>
    <row r="14" spans="1:27" ht="19" thickBot="1" x14ac:dyDescent="0.4">
      <c r="D14" s="278"/>
      <c r="E14" s="294"/>
      <c r="F14" s="34" t="s">
        <v>14</v>
      </c>
      <c r="G14" s="35">
        <v>288</v>
      </c>
      <c r="H14" s="59">
        <v>44.307692307692307</v>
      </c>
      <c r="I14" s="37">
        <v>1</v>
      </c>
      <c r="J14" s="35">
        <v>141</v>
      </c>
      <c r="K14" s="79">
        <f t="shared" si="0"/>
        <v>21.69230769230769</v>
      </c>
      <c r="L14" s="37"/>
      <c r="M14" s="39">
        <v>7</v>
      </c>
      <c r="N14" s="59">
        <v>1.07692307692308</v>
      </c>
      <c r="O14" s="37">
        <v>0.7</v>
      </c>
      <c r="P14" s="39">
        <v>7</v>
      </c>
      <c r="Q14" s="79">
        <f t="shared" si="1"/>
        <v>1.0769230769230769</v>
      </c>
      <c r="R14" s="37"/>
      <c r="S14" s="39">
        <v>2</v>
      </c>
      <c r="T14" s="59">
        <v>0.30769230769230771</v>
      </c>
      <c r="U14" s="37">
        <v>0.25</v>
      </c>
      <c r="V14" s="54">
        <v>2</v>
      </c>
      <c r="W14" s="79">
        <f t="shared" si="2"/>
        <v>0.30769230769230771</v>
      </c>
      <c r="X14" s="37"/>
    </row>
    <row r="15" spans="1:27" ht="17" customHeight="1" x14ac:dyDescent="0.35">
      <c r="D15" s="277" t="s">
        <v>34</v>
      </c>
      <c r="E15" s="280" t="s">
        <v>35</v>
      </c>
      <c r="F15" s="22" t="s">
        <v>9</v>
      </c>
      <c r="G15" s="12">
        <v>0</v>
      </c>
      <c r="H15" s="189">
        <v>0</v>
      </c>
      <c r="I15" s="24">
        <v>0</v>
      </c>
      <c r="J15" s="12">
        <v>0</v>
      </c>
      <c r="K15" s="70">
        <f t="shared" si="0"/>
        <v>0</v>
      </c>
      <c r="L15" s="24"/>
      <c r="M15" s="12">
        <v>1</v>
      </c>
      <c r="N15" s="189">
        <v>0.15384615384615385</v>
      </c>
      <c r="O15" s="24">
        <v>0.1</v>
      </c>
      <c r="P15" s="12">
        <v>1</v>
      </c>
      <c r="Q15" s="70">
        <f t="shared" si="1"/>
        <v>0.15384615384615385</v>
      </c>
      <c r="R15" s="24"/>
      <c r="S15" s="12">
        <v>0</v>
      </c>
      <c r="T15" s="189">
        <v>0</v>
      </c>
      <c r="U15" s="24">
        <v>0</v>
      </c>
      <c r="V15" s="12">
        <v>0</v>
      </c>
      <c r="W15" s="70">
        <f t="shared" si="2"/>
        <v>0</v>
      </c>
      <c r="X15" s="24"/>
    </row>
    <row r="16" spans="1:27" ht="17" customHeight="1" x14ac:dyDescent="0.35">
      <c r="D16" s="277"/>
      <c r="E16" s="280"/>
      <c r="F16" s="22" t="s">
        <v>10</v>
      </c>
      <c r="G16" s="12">
        <v>0</v>
      </c>
      <c r="H16" s="189">
        <v>0</v>
      </c>
      <c r="I16" s="24">
        <v>0</v>
      </c>
      <c r="J16" s="12">
        <v>0</v>
      </c>
      <c r="K16" s="70">
        <f t="shared" si="0"/>
        <v>0</v>
      </c>
      <c r="L16" s="24"/>
      <c r="M16" s="12">
        <v>0</v>
      </c>
      <c r="N16" s="189">
        <v>0</v>
      </c>
      <c r="O16" s="24">
        <v>0</v>
      </c>
      <c r="P16" s="12">
        <v>0</v>
      </c>
      <c r="Q16" s="70">
        <f t="shared" si="1"/>
        <v>0</v>
      </c>
      <c r="R16" s="24"/>
      <c r="S16" s="12">
        <v>1</v>
      </c>
      <c r="T16" s="189">
        <v>0.15384615384615385</v>
      </c>
      <c r="U16" s="24">
        <v>0.125</v>
      </c>
      <c r="V16" s="12">
        <v>1</v>
      </c>
      <c r="W16" s="70">
        <f t="shared" si="2"/>
        <v>0.15384615384615385</v>
      </c>
      <c r="X16" s="24"/>
    </row>
    <row r="17" spans="4:27" ht="17" customHeight="1" thickBot="1" x14ac:dyDescent="0.4">
      <c r="D17" s="277"/>
      <c r="E17" s="280"/>
      <c r="F17" s="22" t="s">
        <v>11</v>
      </c>
      <c r="G17" s="12">
        <v>0</v>
      </c>
      <c r="H17" s="189">
        <v>0</v>
      </c>
      <c r="I17" s="24">
        <v>0</v>
      </c>
      <c r="J17" s="12">
        <v>0</v>
      </c>
      <c r="K17" s="70">
        <f t="shared" si="0"/>
        <v>0</v>
      </c>
      <c r="L17" s="24"/>
      <c r="M17" s="12">
        <v>2</v>
      </c>
      <c r="N17" s="189">
        <v>0.30769230769230771</v>
      </c>
      <c r="O17" s="24">
        <v>0.2</v>
      </c>
      <c r="P17" s="12">
        <v>2</v>
      </c>
      <c r="Q17" s="70">
        <f t="shared" si="1"/>
        <v>0.30769230769230771</v>
      </c>
      <c r="R17" s="24"/>
      <c r="S17" s="12">
        <v>5</v>
      </c>
      <c r="T17" s="189">
        <v>0.76923076923076927</v>
      </c>
      <c r="U17" s="24">
        <v>0.625</v>
      </c>
      <c r="V17" s="12">
        <v>5</v>
      </c>
      <c r="W17" s="70">
        <f t="shared" si="2"/>
        <v>0.76923076923076927</v>
      </c>
      <c r="X17" s="24"/>
    </row>
    <row r="18" spans="4:27" ht="19" thickBot="1" x14ac:dyDescent="0.4">
      <c r="D18" s="277"/>
      <c r="E18" s="280"/>
      <c r="F18" s="34" t="s">
        <v>14</v>
      </c>
      <c r="G18" s="39">
        <v>0</v>
      </c>
      <c r="H18" s="59">
        <v>0</v>
      </c>
      <c r="I18" s="60">
        <v>0</v>
      </c>
      <c r="J18" s="92">
        <v>0</v>
      </c>
      <c r="K18" s="79">
        <f t="shared" si="0"/>
        <v>0</v>
      </c>
      <c r="L18" s="60"/>
      <c r="M18" s="39">
        <v>3</v>
      </c>
      <c r="N18" s="59">
        <v>0.46153846153846156</v>
      </c>
      <c r="O18" s="60">
        <v>0.3</v>
      </c>
      <c r="P18" s="39">
        <v>3</v>
      </c>
      <c r="Q18" s="79">
        <f t="shared" si="1"/>
        <v>0.46153846153846156</v>
      </c>
      <c r="R18" s="60"/>
      <c r="S18" s="39">
        <v>6</v>
      </c>
      <c r="T18" s="59">
        <v>0.92307692307692313</v>
      </c>
      <c r="U18" s="60">
        <v>0.75</v>
      </c>
      <c r="V18" s="55">
        <v>6</v>
      </c>
      <c r="W18" s="79">
        <f t="shared" si="2"/>
        <v>0.92307692307692313</v>
      </c>
      <c r="X18" s="37"/>
    </row>
    <row r="19" spans="4:27" s="44" customFormat="1" ht="19" thickBot="1" x14ac:dyDescent="0.5">
      <c r="D19" s="278"/>
      <c r="E19" s="281" t="s">
        <v>36</v>
      </c>
      <c r="F19" s="282"/>
      <c r="G19" s="41">
        <v>288</v>
      </c>
      <c r="H19" s="66">
        <v>44.307692307692307</v>
      </c>
      <c r="I19" s="67">
        <v>1</v>
      </c>
      <c r="J19" s="93"/>
      <c r="K19" s="78">
        <f t="shared" si="0"/>
        <v>0</v>
      </c>
      <c r="L19" s="69"/>
      <c r="M19" s="94">
        <v>10</v>
      </c>
      <c r="N19" s="95">
        <v>1.5384615384615385</v>
      </c>
      <c r="O19" s="69">
        <v>1</v>
      </c>
      <c r="P19" s="96"/>
      <c r="Q19" s="78">
        <f t="shared" si="1"/>
        <v>0</v>
      </c>
      <c r="R19" s="69"/>
      <c r="S19" s="97">
        <v>8</v>
      </c>
      <c r="T19" s="95">
        <v>1.2307692307692308</v>
      </c>
      <c r="U19" s="69">
        <v>1</v>
      </c>
      <c r="V19" s="48"/>
      <c r="W19" s="78">
        <f t="shared" si="2"/>
        <v>0</v>
      </c>
      <c r="X19" s="49"/>
      <c r="Y19"/>
      <c r="Z19"/>
      <c r="AA19"/>
    </row>
    <row r="20" spans="4:27" x14ac:dyDescent="0.35">
      <c r="F20" s="45"/>
      <c r="G20" s="45"/>
      <c r="H20" s="45"/>
      <c r="I20" s="45"/>
    </row>
  </sheetData>
  <mergeCells count="14">
    <mergeCell ref="V6:X6"/>
    <mergeCell ref="J6:L6"/>
    <mergeCell ref="P6:R6"/>
    <mergeCell ref="D6:D7"/>
    <mergeCell ref="E6:E7"/>
    <mergeCell ref="F6:F7"/>
    <mergeCell ref="G6:I6"/>
    <mergeCell ref="M6:O6"/>
    <mergeCell ref="S6:U6"/>
    <mergeCell ref="D8:D14"/>
    <mergeCell ref="E8:E14"/>
    <mergeCell ref="D15:D19"/>
    <mergeCell ref="E15:E18"/>
    <mergeCell ref="E19:F19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topLeftCell="A5" zoomScale="70" workbookViewId="0">
      <selection activeCell="D6" sqref="D6:F18"/>
    </sheetView>
  </sheetViews>
  <sheetFormatPr defaultColWidth="8.83203125" defaultRowHeight="15.5" x14ac:dyDescent="0.35"/>
  <cols>
    <col min="3" max="3" width="8" customWidth="1"/>
    <col min="4" max="4" width="9.1640625" customWidth="1"/>
    <col min="5" max="5" width="10.6640625" customWidth="1"/>
    <col min="6" max="6" width="13.6640625" customWidth="1"/>
    <col min="7" max="7" width="7.6640625" customWidth="1"/>
    <col min="8" max="8" width="9.33203125" customWidth="1"/>
    <col min="9" max="12" width="7.6640625" customWidth="1"/>
    <col min="13" max="13" width="9.6640625" customWidth="1"/>
    <col min="14" max="18" width="9.33203125" customWidth="1"/>
    <col min="19" max="19" width="7.6640625" customWidth="1"/>
    <col min="20" max="21" width="9.33203125" customWidth="1"/>
    <col min="23" max="23" width="9.33203125" customWidth="1"/>
  </cols>
  <sheetData>
    <row r="1" spans="1:24" s="12" customFormat="1" x14ac:dyDescent="0.35">
      <c r="A1"/>
    </row>
    <row r="2" spans="1:24" s="11" customFormat="1" x14ac:dyDescent="0.35">
      <c r="A2"/>
    </row>
    <row r="3" spans="1:24" s="14" customFormat="1" ht="18.5" x14ac:dyDescent="0.45">
      <c r="A3"/>
      <c r="B3"/>
      <c r="C3"/>
      <c r="D3"/>
    </row>
    <row r="4" spans="1:24" s="14" customFormat="1" ht="21" x14ac:dyDescent="0.5">
      <c r="A4"/>
      <c r="B4"/>
      <c r="C4" s="15" t="s">
        <v>14</v>
      </c>
      <c r="D4" s="15">
        <v>650</v>
      </c>
      <c r="E4" s="15" t="s">
        <v>22</v>
      </c>
      <c r="M4" s="65" t="s">
        <v>47</v>
      </c>
      <c r="S4" s="17" t="s">
        <v>48</v>
      </c>
      <c r="T4" s="18"/>
      <c r="U4" s="18"/>
    </row>
    <row r="5" spans="1:24" s="14" customFormat="1" ht="19" thickBot="1" x14ac:dyDescent="0.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4" ht="19.5" customHeight="1" thickBot="1" x14ac:dyDescent="0.4">
      <c r="D6" s="292" t="s">
        <v>25</v>
      </c>
      <c r="E6" s="292" t="s">
        <v>26</v>
      </c>
      <c r="F6" s="292" t="s">
        <v>27</v>
      </c>
      <c r="G6" s="289" t="s">
        <v>20</v>
      </c>
      <c r="H6" s="290"/>
      <c r="I6" s="291"/>
      <c r="J6" s="289" t="s">
        <v>40</v>
      </c>
      <c r="K6" s="290"/>
      <c r="L6" s="291"/>
      <c r="M6" s="286" t="s">
        <v>44</v>
      </c>
      <c r="N6" s="287"/>
      <c r="O6" s="288"/>
      <c r="P6" s="286" t="s">
        <v>39</v>
      </c>
      <c r="Q6" s="287"/>
      <c r="R6" s="288"/>
      <c r="S6" s="284" t="s">
        <v>21</v>
      </c>
      <c r="T6" s="284"/>
      <c r="U6" s="285"/>
      <c r="V6" s="283" t="s">
        <v>37</v>
      </c>
      <c r="W6" s="284"/>
      <c r="X6" s="285"/>
    </row>
    <row r="7" spans="1:24" ht="31.5" thickBot="1" x14ac:dyDescent="0.4">
      <c r="D7" s="293"/>
      <c r="E7" s="293"/>
      <c r="F7" s="293"/>
      <c r="G7" s="19" t="s">
        <v>28</v>
      </c>
      <c r="H7" s="20" t="s">
        <v>29</v>
      </c>
      <c r="I7" s="21" t="s">
        <v>30</v>
      </c>
      <c r="J7" s="47" t="s">
        <v>38</v>
      </c>
      <c r="K7" s="64" t="s">
        <v>29</v>
      </c>
      <c r="L7" s="68" t="s">
        <v>30</v>
      </c>
      <c r="M7" s="20" t="s">
        <v>28</v>
      </c>
      <c r="N7" s="20" t="s">
        <v>29</v>
      </c>
      <c r="O7" s="21" t="s">
        <v>30</v>
      </c>
      <c r="P7" s="47" t="s">
        <v>38</v>
      </c>
      <c r="Q7" s="64" t="s">
        <v>29</v>
      </c>
      <c r="R7" s="68" t="s">
        <v>30</v>
      </c>
      <c r="S7" s="20" t="s">
        <v>28</v>
      </c>
      <c r="T7" s="20" t="s">
        <v>29</v>
      </c>
      <c r="U7" s="21" t="s">
        <v>30</v>
      </c>
      <c r="V7" s="47" t="s">
        <v>38</v>
      </c>
      <c r="W7" s="64" t="s">
        <v>29</v>
      </c>
      <c r="X7" s="21" t="s">
        <v>30</v>
      </c>
    </row>
    <row r="8" spans="1:24" ht="15.75" customHeight="1" x14ac:dyDescent="0.35">
      <c r="D8" s="276" t="s">
        <v>31</v>
      </c>
      <c r="E8" s="279" t="s">
        <v>32</v>
      </c>
      <c r="F8" s="22" t="s">
        <v>9</v>
      </c>
      <c r="G8" s="12">
        <v>55</v>
      </c>
      <c r="H8" s="23">
        <v>8.4615384615384617</v>
      </c>
      <c r="I8" s="51">
        <f>G8/320</f>
        <v>0.171875</v>
      </c>
      <c r="J8" s="12">
        <v>6</v>
      </c>
      <c r="K8" s="80">
        <f>J8/650*100</f>
        <v>0.92307692307692313</v>
      </c>
      <c r="L8" s="24"/>
      <c r="M8" s="12">
        <v>2</v>
      </c>
      <c r="N8" s="70">
        <v>0.30769230769230771</v>
      </c>
      <c r="O8" s="24">
        <f>M8/13</f>
        <v>0.15384615384615385</v>
      </c>
      <c r="P8" s="12">
        <v>2</v>
      </c>
      <c r="Q8" s="70">
        <f>P8/650*100</f>
        <v>0.30769230769230771</v>
      </c>
      <c r="R8" s="51"/>
      <c r="S8" s="12">
        <v>0</v>
      </c>
      <c r="T8" s="70">
        <v>0</v>
      </c>
      <c r="U8" s="266">
        <f>S8/21</f>
        <v>0</v>
      </c>
      <c r="V8" s="12">
        <v>0</v>
      </c>
      <c r="W8" s="70">
        <f>V8/650*100</f>
        <v>0</v>
      </c>
      <c r="X8" s="24"/>
    </row>
    <row r="9" spans="1:24" x14ac:dyDescent="0.35">
      <c r="D9" s="277"/>
      <c r="E9" s="280"/>
      <c r="F9" s="22" t="s">
        <v>10</v>
      </c>
      <c r="G9" s="12">
        <v>38</v>
      </c>
      <c r="H9" s="23">
        <v>5.8461538461538458</v>
      </c>
      <c r="I9" s="24">
        <f t="shared" ref="I9:I18" si="0">G9/320</f>
        <v>0.11874999999999999</v>
      </c>
      <c r="J9" s="12">
        <v>8</v>
      </c>
      <c r="K9" s="81">
        <f t="shared" ref="K9:K18" si="1">J9/650*100</f>
        <v>1.2307692307692308</v>
      </c>
      <c r="L9" s="24"/>
      <c r="M9" s="12">
        <v>0</v>
      </c>
      <c r="N9" s="70">
        <v>0</v>
      </c>
      <c r="O9" s="24">
        <f t="shared" ref="O9:O18" si="2">M9/13</f>
        <v>0</v>
      </c>
      <c r="P9" s="12">
        <v>0</v>
      </c>
      <c r="Q9" s="70">
        <f t="shared" ref="Q9:Q18" si="3">P9/650*100</f>
        <v>0</v>
      </c>
      <c r="R9" s="24"/>
      <c r="S9" s="12">
        <v>3</v>
      </c>
      <c r="T9" s="70">
        <v>0.46153846153846156</v>
      </c>
      <c r="U9" s="266">
        <v>0.186</v>
      </c>
      <c r="V9" s="12">
        <v>2</v>
      </c>
      <c r="W9" s="70">
        <f t="shared" ref="W9:W18" si="4">V9/650*100</f>
        <v>0.30769230769230771</v>
      </c>
      <c r="X9" s="24"/>
    </row>
    <row r="10" spans="1:24" x14ac:dyDescent="0.35">
      <c r="D10" s="277"/>
      <c r="E10" s="280"/>
      <c r="F10" s="22" t="s">
        <v>11</v>
      </c>
      <c r="G10" s="12">
        <v>4</v>
      </c>
      <c r="H10" s="23">
        <v>0.61538461538461542</v>
      </c>
      <c r="I10" s="24">
        <f t="shared" si="0"/>
        <v>1.2500000000000001E-2</v>
      </c>
      <c r="J10" s="12">
        <v>1</v>
      </c>
      <c r="K10" s="81">
        <f t="shared" si="1"/>
        <v>0.15384615384615385</v>
      </c>
      <c r="L10" s="24"/>
      <c r="M10" s="12">
        <v>0</v>
      </c>
      <c r="N10" s="70">
        <v>0</v>
      </c>
      <c r="O10" s="24">
        <f t="shared" si="2"/>
        <v>0</v>
      </c>
      <c r="P10" s="12">
        <v>0</v>
      </c>
      <c r="Q10" s="70">
        <f t="shared" si="3"/>
        <v>0</v>
      </c>
      <c r="R10" s="24"/>
      <c r="S10" s="12">
        <v>2</v>
      </c>
      <c r="T10" s="70">
        <v>0.30769230769230771</v>
      </c>
      <c r="U10" s="266">
        <v>0.126</v>
      </c>
      <c r="V10" s="12">
        <v>2</v>
      </c>
      <c r="W10" s="70">
        <f t="shared" si="4"/>
        <v>0.30769230769230771</v>
      </c>
      <c r="X10" s="24"/>
    </row>
    <row r="11" spans="1:24" x14ac:dyDescent="0.35">
      <c r="D11" s="277"/>
      <c r="E11" s="31"/>
      <c r="F11" s="22" t="s">
        <v>12</v>
      </c>
      <c r="G11" s="12">
        <v>55</v>
      </c>
      <c r="H11" s="23">
        <v>8.4615384615384617</v>
      </c>
      <c r="I11" s="24">
        <f t="shared" si="0"/>
        <v>0.171875</v>
      </c>
      <c r="J11" s="12">
        <v>31</v>
      </c>
      <c r="K11" s="81">
        <f t="shared" si="1"/>
        <v>4.7692307692307692</v>
      </c>
      <c r="L11" s="24"/>
      <c r="M11" s="12">
        <v>1</v>
      </c>
      <c r="N11" s="70">
        <v>0.15384615384615385</v>
      </c>
      <c r="O11" s="24">
        <f t="shared" si="2"/>
        <v>7.6923076923076927E-2</v>
      </c>
      <c r="P11" s="12">
        <v>1</v>
      </c>
      <c r="Q11" s="70">
        <f t="shared" si="3"/>
        <v>0.15384615384615385</v>
      </c>
      <c r="R11" s="24"/>
      <c r="S11" s="12">
        <v>1</v>
      </c>
      <c r="T11" s="70">
        <v>0.15384615384615385</v>
      </c>
      <c r="U11" s="266">
        <v>0.06</v>
      </c>
      <c r="V11" s="12">
        <v>1</v>
      </c>
      <c r="W11" s="70">
        <f t="shared" si="4"/>
        <v>0.15384615384615385</v>
      </c>
      <c r="X11" s="24"/>
    </row>
    <row r="12" spans="1:24" ht="16" thickBot="1" x14ac:dyDescent="0.4">
      <c r="D12" s="277"/>
      <c r="E12" s="31"/>
      <c r="F12" s="32" t="s">
        <v>13</v>
      </c>
      <c r="G12" s="71">
        <v>167</v>
      </c>
      <c r="H12" s="72">
        <v>25.692307692307693</v>
      </c>
      <c r="I12" s="24">
        <f t="shared" si="0"/>
        <v>0.52187499999999998</v>
      </c>
      <c r="J12" s="71">
        <v>98</v>
      </c>
      <c r="K12" s="83">
        <f t="shared" si="1"/>
        <v>15.076923076923077</v>
      </c>
      <c r="L12" s="24"/>
      <c r="M12" s="71">
        <v>5</v>
      </c>
      <c r="N12" s="73">
        <v>0.76923076923076927</v>
      </c>
      <c r="O12" s="24">
        <f t="shared" si="2"/>
        <v>0.38461538461538464</v>
      </c>
      <c r="P12" s="71">
        <v>5</v>
      </c>
      <c r="Q12" s="70">
        <f t="shared" si="3"/>
        <v>0.76923076923076927</v>
      </c>
      <c r="R12" s="24"/>
      <c r="S12" s="71">
        <v>2</v>
      </c>
      <c r="T12" s="73">
        <v>0.30769230769230771</v>
      </c>
      <c r="U12" s="266">
        <v>0.126</v>
      </c>
      <c r="V12" s="12">
        <v>2</v>
      </c>
      <c r="W12" s="70">
        <f t="shared" si="4"/>
        <v>0.30769230769230771</v>
      </c>
      <c r="X12" s="24"/>
    </row>
    <row r="13" spans="1:24" ht="19" thickBot="1" x14ac:dyDescent="0.4">
      <c r="D13" s="278"/>
      <c r="E13" s="74"/>
      <c r="F13" s="34" t="s">
        <v>14</v>
      </c>
      <c r="G13" s="35">
        <v>319</v>
      </c>
      <c r="H13" s="59">
        <v>49.07692307692308</v>
      </c>
      <c r="I13" s="60">
        <f t="shared" si="0"/>
        <v>0.99687499999999996</v>
      </c>
      <c r="J13" s="35">
        <v>144</v>
      </c>
      <c r="K13" s="88">
        <f t="shared" si="1"/>
        <v>22.153846153846153</v>
      </c>
      <c r="L13" s="60"/>
      <c r="M13" s="39">
        <v>8</v>
      </c>
      <c r="N13" s="75">
        <v>1.2307692307692308</v>
      </c>
      <c r="O13" s="60">
        <f t="shared" si="2"/>
        <v>0.61538461538461542</v>
      </c>
      <c r="P13" s="35">
        <v>8</v>
      </c>
      <c r="Q13" s="36">
        <f t="shared" si="3"/>
        <v>1.2307692307692308</v>
      </c>
      <c r="R13" s="60"/>
      <c r="S13" s="39">
        <v>8</v>
      </c>
      <c r="T13" s="76">
        <v>1.2307692307692308</v>
      </c>
      <c r="U13" s="267">
        <f>SUM(U8:U12)</f>
        <v>0.498</v>
      </c>
      <c r="V13" s="35">
        <v>7</v>
      </c>
      <c r="W13" s="36">
        <f t="shared" si="4"/>
        <v>1.0769230769230769</v>
      </c>
      <c r="X13" s="37"/>
    </row>
    <row r="14" spans="1:24" ht="15.75" customHeight="1" x14ac:dyDescent="0.35">
      <c r="D14" s="276" t="s">
        <v>34</v>
      </c>
      <c r="E14" s="280" t="s">
        <v>35</v>
      </c>
      <c r="F14" s="22" t="s">
        <v>9</v>
      </c>
      <c r="G14" s="12">
        <v>1</v>
      </c>
      <c r="H14" s="70">
        <f>G14/650*100</f>
        <v>0.15384615384615385</v>
      </c>
      <c r="I14" s="24">
        <f t="shared" si="0"/>
        <v>3.1250000000000002E-3</v>
      </c>
      <c r="J14" s="12">
        <v>0</v>
      </c>
      <c r="K14" s="70">
        <f t="shared" si="1"/>
        <v>0</v>
      </c>
      <c r="L14" s="24"/>
      <c r="M14" s="12">
        <v>1</v>
      </c>
      <c r="N14" s="70">
        <f>M14/650*100</f>
        <v>0.15384615384615385</v>
      </c>
      <c r="O14" s="24">
        <f t="shared" si="2"/>
        <v>7.6923076923076927E-2</v>
      </c>
      <c r="P14" s="12">
        <v>1</v>
      </c>
      <c r="Q14" s="70">
        <f t="shared" si="3"/>
        <v>0.15384615384615385</v>
      </c>
      <c r="R14" s="24"/>
      <c r="S14" s="12">
        <v>1</v>
      </c>
      <c r="T14" s="70">
        <f>S14/650*100</f>
        <v>0.15384615384615385</v>
      </c>
      <c r="U14" s="266">
        <v>0.06</v>
      </c>
      <c r="V14" s="12">
        <v>1</v>
      </c>
      <c r="W14" s="70">
        <f t="shared" si="4"/>
        <v>0.15384615384615385</v>
      </c>
      <c r="X14" s="24"/>
    </row>
    <row r="15" spans="1:24" x14ac:dyDescent="0.35">
      <c r="D15" s="277"/>
      <c r="E15" s="280"/>
      <c r="F15" s="22" t="s">
        <v>10</v>
      </c>
      <c r="G15" s="12">
        <v>0</v>
      </c>
      <c r="H15" s="70">
        <f>G15/650*100</f>
        <v>0</v>
      </c>
      <c r="I15" s="24">
        <f t="shared" si="0"/>
        <v>0</v>
      </c>
      <c r="J15" s="12">
        <v>0</v>
      </c>
      <c r="K15" s="70">
        <f t="shared" si="1"/>
        <v>0</v>
      </c>
      <c r="L15" s="24"/>
      <c r="M15" s="12">
        <v>0</v>
      </c>
      <c r="N15" s="70">
        <f>M15/650*100</f>
        <v>0</v>
      </c>
      <c r="O15" s="24">
        <f t="shared" si="2"/>
        <v>0</v>
      </c>
      <c r="P15" s="12">
        <v>0</v>
      </c>
      <c r="Q15" s="70">
        <f t="shared" si="3"/>
        <v>0</v>
      </c>
      <c r="R15" s="24"/>
      <c r="S15" s="12">
        <v>1</v>
      </c>
      <c r="T15" s="70">
        <f>S15/650*100</f>
        <v>0.15384615384615385</v>
      </c>
      <c r="U15" s="266">
        <v>0.06</v>
      </c>
      <c r="V15" s="12">
        <v>1</v>
      </c>
      <c r="W15" s="70">
        <f t="shared" si="4"/>
        <v>0.15384615384615385</v>
      </c>
      <c r="X15" s="24"/>
    </row>
    <row r="16" spans="1:24" ht="16" thickBot="1" x14ac:dyDescent="0.4">
      <c r="D16" s="277"/>
      <c r="E16" s="280"/>
      <c r="F16" s="22" t="s">
        <v>11</v>
      </c>
      <c r="G16" s="12">
        <v>0</v>
      </c>
      <c r="H16" s="70">
        <f>G16/650*100</f>
        <v>0</v>
      </c>
      <c r="I16" s="24">
        <f t="shared" si="0"/>
        <v>0</v>
      </c>
      <c r="J16" s="12">
        <v>0</v>
      </c>
      <c r="K16" s="70">
        <f t="shared" si="1"/>
        <v>0</v>
      </c>
      <c r="L16" s="24"/>
      <c r="M16" s="12">
        <v>2</v>
      </c>
      <c r="N16" s="70">
        <f>M16/650*100</f>
        <v>0.30769230769230771</v>
      </c>
      <c r="O16" s="24">
        <f t="shared" si="2"/>
        <v>0.15384615384615385</v>
      </c>
      <c r="P16" s="12">
        <v>2</v>
      </c>
      <c r="Q16" s="70">
        <f t="shared" si="3"/>
        <v>0.30769230769230771</v>
      </c>
      <c r="R16" s="24"/>
      <c r="S16" s="12">
        <v>6</v>
      </c>
      <c r="T16" s="70">
        <f>S16/650*100</f>
        <v>0.92307692307692313</v>
      </c>
      <c r="U16" s="266">
        <v>0.373</v>
      </c>
      <c r="V16" s="12">
        <v>6</v>
      </c>
      <c r="W16" s="70">
        <f t="shared" si="4"/>
        <v>0.92307692307692313</v>
      </c>
      <c r="X16" s="24"/>
    </row>
    <row r="17" spans="4:24" ht="19" thickBot="1" x14ac:dyDescent="0.4">
      <c r="D17" s="277"/>
      <c r="E17" s="280"/>
      <c r="F17" s="34" t="s">
        <v>14</v>
      </c>
      <c r="G17" s="39">
        <v>1</v>
      </c>
      <c r="H17" s="36">
        <v>0.15384615384615385</v>
      </c>
      <c r="I17" s="38">
        <f t="shared" si="0"/>
        <v>3.1250000000000002E-3</v>
      </c>
      <c r="J17" s="39">
        <v>0</v>
      </c>
      <c r="K17" s="88">
        <f t="shared" si="1"/>
        <v>0</v>
      </c>
      <c r="L17" s="60"/>
      <c r="M17" s="39">
        <v>3</v>
      </c>
      <c r="N17" s="36">
        <v>0.46153846153846156</v>
      </c>
      <c r="O17" s="38">
        <f t="shared" si="2"/>
        <v>0.23076923076923078</v>
      </c>
      <c r="P17" s="39">
        <v>3</v>
      </c>
      <c r="Q17" s="36">
        <f t="shared" si="3"/>
        <v>0.46153846153846156</v>
      </c>
      <c r="R17" s="38"/>
      <c r="S17" s="39">
        <v>8</v>
      </c>
      <c r="T17" s="36">
        <v>1.2307692307692308</v>
      </c>
      <c r="U17" s="268">
        <f>SUM(U14:U16)</f>
        <v>0.49299999999999999</v>
      </c>
      <c r="V17" s="39">
        <v>8</v>
      </c>
      <c r="W17" s="36">
        <f t="shared" si="4"/>
        <v>1.2307692307692308</v>
      </c>
      <c r="X17" s="37"/>
    </row>
    <row r="18" spans="4:24" s="44" customFormat="1" ht="19" thickBot="1" x14ac:dyDescent="0.5">
      <c r="D18" s="278"/>
      <c r="E18" s="281" t="s">
        <v>36</v>
      </c>
      <c r="F18" s="282"/>
      <c r="G18" s="104">
        <v>320</v>
      </c>
      <c r="H18" s="95">
        <f>G18/650*100</f>
        <v>49.230769230769234</v>
      </c>
      <c r="I18" s="105">
        <f t="shared" si="0"/>
        <v>1</v>
      </c>
      <c r="J18" s="106"/>
      <c r="K18" s="78">
        <f t="shared" si="1"/>
        <v>0</v>
      </c>
      <c r="L18" s="105"/>
      <c r="M18" s="94">
        <v>13</v>
      </c>
      <c r="N18" s="95">
        <f>M18/650*100</f>
        <v>2</v>
      </c>
      <c r="O18" s="107">
        <f t="shared" si="2"/>
        <v>1</v>
      </c>
      <c r="P18" s="108"/>
      <c r="Q18" s="78">
        <f t="shared" si="3"/>
        <v>0</v>
      </c>
      <c r="R18" s="107"/>
      <c r="S18" s="94">
        <v>21</v>
      </c>
      <c r="T18" s="95">
        <v>2.46</v>
      </c>
      <c r="U18" s="105">
        <f>S18/21</f>
        <v>1</v>
      </c>
      <c r="V18" s="77"/>
      <c r="W18" s="78">
        <f t="shared" si="4"/>
        <v>0</v>
      </c>
      <c r="X18" s="49"/>
    </row>
    <row r="19" spans="4:24" s="44" customFormat="1" ht="18.5" x14ac:dyDescent="0.45">
      <c r="D19" s="98"/>
      <c r="E19" s="99"/>
      <c r="F19" s="99"/>
      <c r="G19" s="100"/>
      <c r="H19" s="42"/>
      <c r="I19" s="101"/>
      <c r="J19" s="101"/>
      <c r="K19" s="70"/>
      <c r="L19" s="101"/>
      <c r="M19" s="100"/>
      <c r="N19" s="42"/>
      <c r="O19" s="102"/>
      <c r="P19" s="102"/>
      <c r="Q19" s="70"/>
      <c r="R19" s="102"/>
      <c r="S19" s="100"/>
      <c r="T19" s="42"/>
      <c r="U19" s="101"/>
      <c r="V19"/>
      <c r="W19" s="70"/>
      <c r="X19" s="103"/>
    </row>
    <row r="20" spans="4:24" s="44" customFormat="1" ht="18.5" x14ac:dyDescent="0.45">
      <c r="D20" s="98"/>
      <c r="E20" s="99"/>
      <c r="F20" s="99"/>
      <c r="G20" s="100"/>
      <c r="H20" s="42"/>
      <c r="I20" s="101"/>
      <c r="J20" s="101"/>
      <c r="K20" s="70"/>
      <c r="L20" s="101"/>
      <c r="M20" s="100"/>
      <c r="N20" s="42"/>
      <c r="O20" s="102"/>
      <c r="P20" s="102"/>
      <c r="Q20" s="70"/>
      <c r="R20" s="102"/>
      <c r="S20" s="100"/>
      <c r="T20" s="42"/>
      <c r="U20" s="101"/>
      <c r="V20"/>
      <c r="W20" s="70"/>
      <c r="X20" s="103"/>
    </row>
    <row r="21" spans="4:24" s="99" customFormat="1" ht="19" thickBot="1" x14ac:dyDescent="0.4"/>
    <row r="22" spans="4:24" ht="19.5" customHeight="1" thickBot="1" x14ac:dyDescent="0.4">
      <c r="E22" s="292" t="s">
        <v>26</v>
      </c>
      <c r="F22" s="292" t="s">
        <v>27</v>
      </c>
      <c r="G22" s="289" t="s">
        <v>20</v>
      </c>
      <c r="H22" s="290"/>
      <c r="I22" s="291"/>
      <c r="J22" s="289" t="s">
        <v>40</v>
      </c>
      <c r="K22" s="290"/>
      <c r="L22" s="291"/>
      <c r="M22" s="286" t="s">
        <v>44</v>
      </c>
      <c r="N22" s="287"/>
      <c r="O22" s="288"/>
      <c r="P22" s="286" t="s">
        <v>39</v>
      </c>
      <c r="Q22" s="287"/>
      <c r="R22" s="288"/>
      <c r="S22" s="284" t="s">
        <v>21</v>
      </c>
      <c r="T22" s="284"/>
      <c r="U22" s="285"/>
      <c r="V22" s="283" t="s">
        <v>37</v>
      </c>
      <c r="W22" s="284"/>
      <c r="X22" s="285"/>
    </row>
    <row r="23" spans="4:24" ht="31.5" thickBot="1" x14ac:dyDescent="0.4">
      <c r="E23" s="293"/>
      <c r="F23" s="293"/>
      <c r="G23" s="19" t="s">
        <v>28</v>
      </c>
      <c r="H23" s="20" t="s">
        <v>29</v>
      </c>
      <c r="I23" s="21" t="s">
        <v>30</v>
      </c>
      <c r="J23" s="47" t="s">
        <v>38</v>
      </c>
      <c r="K23" s="64" t="s">
        <v>29</v>
      </c>
      <c r="L23" s="68" t="s">
        <v>30</v>
      </c>
      <c r="M23" s="20" t="s">
        <v>28</v>
      </c>
      <c r="N23" s="20" t="s">
        <v>29</v>
      </c>
      <c r="O23" s="21" t="s">
        <v>30</v>
      </c>
      <c r="P23" s="47" t="s">
        <v>38</v>
      </c>
      <c r="Q23" s="64" t="s">
        <v>29</v>
      </c>
      <c r="R23" s="68" t="s">
        <v>30</v>
      </c>
      <c r="S23" s="20" t="s">
        <v>28</v>
      </c>
      <c r="T23" s="20" t="s">
        <v>29</v>
      </c>
      <c r="U23" s="21" t="s">
        <v>30</v>
      </c>
      <c r="V23" s="47" t="s">
        <v>38</v>
      </c>
      <c r="W23" s="64" t="s">
        <v>29</v>
      </c>
      <c r="X23" s="21" t="s">
        <v>30</v>
      </c>
    </row>
    <row r="24" spans="4:24" ht="20" customHeight="1" x14ac:dyDescent="0.35">
      <c r="E24" s="25" t="s">
        <v>51</v>
      </c>
      <c r="F24" s="109" t="s">
        <v>49</v>
      </c>
      <c r="G24" s="121">
        <v>97</v>
      </c>
      <c r="H24" s="122">
        <v>14.923076923076922</v>
      </c>
      <c r="I24" s="123">
        <v>0.30312499999999998</v>
      </c>
      <c r="J24" s="121">
        <v>15</v>
      </c>
      <c r="K24" s="124">
        <v>2.3076923076923079</v>
      </c>
      <c r="L24" s="125"/>
      <c r="M24" s="121">
        <v>2</v>
      </c>
      <c r="N24" s="122">
        <v>0.30769230769230771</v>
      </c>
      <c r="O24" s="123">
        <v>0.15384615384615385</v>
      </c>
      <c r="P24" s="121">
        <v>2</v>
      </c>
      <c r="Q24" s="126">
        <v>0.30769230769230771</v>
      </c>
      <c r="R24" s="123"/>
      <c r="S24" s="121">
        <v>5</v>
      </c>
      <c r="T24" s="122">
        <v>0.76923076923076927</v>
      </c>
      <c r="U24" s="123">
        <v>0.23809523809523808</v>
      </c>
      <c r="V24" s="121">
        <v>4</v>
      </c>
      <c r="W24" s="126">
        <v>0.61538461538461542</v>
      </c>
      <c r="X24" s="123"/>
    </row>
    <row r="25" spans="4:24" ht="20" customHeight="1" x14ac:dyDescent="0.35">
      <c r="E25" s="31"/>
      <c r="F25" s="110" t="s">
        <v>12</v>
      </c>
      <c r="G25" s="12">
        <v>55</v>
      </c>
      <c r="H25" s="23">
        <v>8.4615384615384617</v>
      </c>
      <c r="I25" s="24">
        <v>0.171875</v>
      </c>
      <c r="J25" s="12">
        <v>31</v>
      </c>
      <c r="K25" s="81">
        <v>4.7692307692307692</v>
      </c>
      <c r="L25" s="24"/>
      <c r="M25" s="12">
        <v>1</v>
      </c>
      <c r="N25" s="70">
        <v>0.15384615384615385</v>
      </c>
      <c r="O25" s="24">
        <v>7.6923076923076927E-2</v>
      </c>
      <c r="P25" s="12">
        <v>1</v>
      </c>
      <c r="Q25" s="70">
        <v>0.15384615384615385</v>
      </c>
      <c r="R25" s="24"/>
      <c r="S25" s="12">
        <v>1</v>
      </c>
      <c r="T25" s="70">
        <v>0.15384615384615385</v>
      </c>
      <c r="U25" s="24">
        <v>4.7619047619047616E-2</v>
      </c>
      <c r="V25" s="12">
        <v>1</v>
      </c>
      <c r="W25" s="70">
        <v>0.15384615384615385</v>
      </c>
      <c r="X25" s="24"/>
    </row>
    <row r="26" spans="4:24" ht="20" customHeight="1" thickBot="1" x14ac:dyDescent="0.4">
      <c r="E26" s="31"/>
      <c r="F26" s="111" t="s">
        <v>13</v>
      </c>
      <c r="G26" s="71">
        <v>167</v>
      </c>
      <c r="H26" s="72">
        <v>25.692307692307693</v>
      </c>
      <c r="I26" s="24">
        <v>0.52187499999999998</v>
      </c>
      <c r="J26" s="71">
        <v>98</v>
      </c>
      <c r="K26" s="83">
        <v>15.076923076923077</v>
      </c>
      <c r="L26" s="24"/>
      <c r="M26" s="71">
        <v>5</v>
      </c>
      <c r="N26" s="73">
        <v>0.76923076923076927</v>
      </c>
      <c r="O26" s="24">
        <v>0.38461538461538464</v>
      </c>
      <c r="P26" s="71">
        <v>5</v>
      </c>
      <c r="Q26" s="70">
        <v>0.76923076923076927</v>
      </c>
      <c r="R26" s="24"/>
      <c r="S26" s="71">
        <v>2</v>
      </c>
      <c r="T26" s="73">
        <v>0.30769230769230771</v>
      </c>
      <c r="U26" s="24">
        <v>9.5238095238095233E-2</v>
      </c>
      <c r="V26" s="12">
        <v>2</v>
      </c>
      <c r="W26" s="70">
        <v>0.30769230769230771</v>
      </c>
      <c r="X26" s="24"/>
    </row>
    <row r="27" spans="4:24" ht="25" customHeight="1" thickBot="1" x14ac:dyDescent="0.4">
      <c r="E27" s="74"/>
      <c r="F27" s="34" t="s">
        <v>14</v>
      </c>
      <c r="G27" s="112">
        <v>319</v>
      </c>
      <c r="H27" s="113">
        <v>49.07692307692308</v>
      </c>
      <c r="I27" s="114">
        <v>0.99687499999999996</v>
      </c>
      <c r="J27" s="112">
        <v>144</v>
      </c>
      <c r="K27" s="115">
        <v>22.153846153846153</v>
      </c>
      <c r="L27" s="114"/>
      <c r="M27" s="116">
        <v>8</v>
      </c>
      <c r="N27" s="117">
        <v>1.2307692307692308</v>
      </c>
      <c r="O27" s="114">
        <v>0.61538461538461542</v>
      </c>
      <c r="P27" s="112">
        <v>8</v>
      </c>
      <c r="Q27" s="118">
        <v>1.2307692307692308</v>
      </c>
      <c r="R27" s="114"/>
      <c r="S27" s="116">
        <v>8</v>
      </c>
      <c r="T27" s="119">
        <v>1.2307692307692308</v>
      </c>
      <c r="U27" s="114">
        <v>0.38095238095238093</v>
      </c>
      <c r="V27" s="112">
        <v>7</v>
      </c>
      <c r="W27" s="118">
        <v>1.0769230769230769</v>
      </c>
      <c r="X27" s="120"/>
    </row>
    <row r="28" spans="4:24" ht="25" customHeight="1" thickBot="1" x14ac:dyDescent="0.4">
      <c r="E28" s="85" t="s">
        <v>52</v>
      </c>
      <c r="F28" s="34" t="s">
        <v>50</v>
      </c>
      <c r="G28" s="39">
        <v>1</v>
      </c>
      <c r="H28" s="36">
        <v>0.15384615384615385</v>
      </c>
      <c r="I28" s="38">
        <v>3.1250000000000002E-3</v>
      </c>
      <c r="J28" s="39">
        <v>0</v>
      </c>
      <c r="K28" s="88">
        <v>0</v>
      </c>
      <c r="L28" s="60"/>
      <c r="M28" s="39">
        <v>3</v>
      </c>
      <c r="N28" s="36">
        <v>0.46153846153846156</v>
      </c>
      <c r="O28" s="38">
        <v>0.23076923076923078</v>
      </c>
      <c r="P28" s="39">
        <v>3</v>
      </c>
      <c r="Q28" s="36">
        <v>0.46153846153846156</v>
      </c>
      <c r="R28" s="38"/>
      <c r="S28" s="39">
        <v>8</v>
      </c>
      <c r="T28" s="36">
        <v>1.2307692307692308</v>
      </c>
      <c r="U28" s="38">
        <v>0.38095238095238093</v>
      </c>
      <c r="V28" s="39">
        <v>8</v>
      </c>
      <c r="W28" s="36">
        <v>1.2307692307692308</v>
      </c>
      <c r="X28" s="37"/>
    </row>
    <row r="31" spans="4:24" ht="16" thickBot="1" x14ac:dyDescent="0.4"/>
    <row r="32" spans="4:24" ht="19" thickBot="1" x14ac:dyDescent="0.4">
      <c r="E32" s="292" t="s">
        <v>26</v>
      </c>
      <c r="F32" s="292" t="s">
        <v>27</v>
      </c>
      <c r="G32" s="295" t="s">
        <v>20</v>
      </c>
      <c r="H32" s="296"/>
      <c r="I32" s="127" t="s">
        <v>53</v>
      </c>
      <c r="J32" s="128"/>
      <c r="K32" s="286" t="s">
        <v>44</v>
      </c>
      <c r="L32" s="297"/>
      <c r="M32" s="287" t="s">
        <v>39</v>
      </c>
      <c r="N32" s="288"/>
      <c r="O32" s="283" t="s">
        <v>21</v>
      </c>
      <c r="P32" s="298"/>
      <c r="Q32" s="284" t="s">
        <v>37</v>
      </c>
      <c r="R32" s="285"/>
    </row>
    <row r="33" spans="5:18" ht="31.5" thickBot="1" x14ac:dyDescent="0.4">
      <c r="E33" s="293"/>
      <c r="F33" s="293"/>
      <c r="G33" s="19" t="s">
        <v>28</v>
      </c>
      <c r="H33" s="141" t="s">
        <v>29</v>
      </c>
      <c r="I33" s="140" t="s">
        <v>38</v>
      </c>
      <c r="J33" s="152" t="s">
        <v>29</v>
      </c>
      <c r="K33" s="20" t="s">
        <v>28</v>
      </c>
      <c r="L33" s="141" t="s">
        <v>29</v>
      </c>
      <c r="M33" s="140" t="s">
        <v>38</v>
      </c>
      <c r="N33" s="152" t="s">
        <v>29</v>
      </c>
      <c r="O33" s="20" t="s">
        <v>28</v>
      </c>
      <c r="P33" s="141" t="s">
        <v>29</v>
      </c>
      <c r="Q33" s="140" t="s">
        <v>38</v>
      </c>
      <c r="R33" s="152" t="s">
        <v>29</v>
      </c>
    </row>
    <row r="34" spans="5:18" x14ac:dyDescent="0.35">
      <c r="E34" s="25" t="s">
        <v>51</v>
      </c>
      <c r="F34" s="109" t="s">
        <v>49</v>
      </c>
      <c r="G34" s="121">
        <v>97</v>
      </c>
      <c r="H34" s="153">
        <v>14.923076923076922</v>
      </c>
      <c r="I34" s="121">
        <v>15</v>
      </c>
      <c r="J34" s="129">
        <v>2.3076923076923079</v>
      </c>
      <c r="K34" s="121">
        <v>2</v>
      </c>
      <c r="L34" s="142">
        <v>0.30769230769230771</v>
      </c>
      <c r="M34" s="134">
        <v>2</v>
      </c>
      <c r="N34" s="135">
        <v>0.30769230769230771</v>
      </c>
      <c r="O34" s="121">
        <v>5</v>
      </c>
      <c r="P34" s="142">
        <v>0.76923076923076927</v>
      </c>
      <c r="Q34" s="134">
        <v>4</v>
      </c>
      <c r="R34" s="135">
        <v>0.61538461538461542</v>
      </c>
    </row>
    <row r="35" spans="5:18" x14ac:dyDescent="0.35">
      <c r="E35" s="31"/>
      <c r="F35" s="110" t="s">
        <v>12</v>
      </c>
      <c r="G35" s="12">
        <v>55</v>
      </c>
      <c r="H35" s="143">
        <v>8.4615384615384617</v>
      </c>
      <c r="I35" s="12">
        <v>31</v>
      </c>
      <c r="J35" s="130">
        <v>4.7692307692307692</v>
      </c>
      <c r="K35" s="12">
        <v>1</v>
      </c>
      <c r="L35" s="148">
        <v>0.15384615384615385</v>
      </c>
      <c r="M35" s="12">
        <v>1</v>
      </c>
      <c r="N35" s="136">
        <v>0.15384615384615385</v>
      </c>
      <c r="O35" s="12">
        <v>1</v>
      </c>
      <c r="P35" s="148">
        <v>0.15384615384615385</v>
      </c>
      <c r="Q35" s="12">
        <v>1</v>
      </c>
      <c r="R35" s="136">
        <v>0.15384615384615385</v>
      </c>
    </row>
    <row r="36" spans="5:18" ht="16" thickBot="1" x14ac:dyDescent="0.4">
      <c r="E36" s="31"/>
      <c r="F36" s="111" t="s">
        <v>13</v>
      </c>
      <c r="G36" s="71">
        <v>167</v>
      </c>
      <c r="H36" s="144">
        <v>25.692307692307693</v>
      </c>
      <c r="I36" s="71">
        <v>98</v>
      </c>
      <c r="J36" s="131">
        <v>15.076923076923077</v>
      </c>
      <c r="K36" s="71">
        <v>5</v>
      </c>
      <c r="L36" s="149">
        <v>0.76923076923076927</v>
      </c>
      <c r="M36" s="71">
        <v>5</v>
      </c>
      <c r="N36" s="136">
        <v>0.76923076923076927</v>
      </c>
      <c r="O36" s="71">
        <v>2</v>
      </c>
      <c r="P36" s="149">
        <v>0.30769230769230771</v>
      </c>
      <c r="Q36" s="12">
        <v>2</v>
      </c>
      <c r="R36" s="136">
        <v>0.30769230769230771</v>
      </c>
    </row>
    <row r="37" spans="5:18" ht="19" thickBot="1" x14ac:dyDescent="0.4">
      <c r="E37" s="74"/>
      <c r="F37" s="34" t="s">
        <v>14</v>
      </c>
      <c r="G37" s="112">
        <v>319</v>
      </c>
      <c r="H37" s="145">
        <v>49.07692307692308</v>
      </c>
      <c r="I37" s="116">
        <v>144</v>
      </c>
      <c r="J37" s="132">
        <v>22.153846153846153</v>
      </c>
      <c r="K37" s="116">
        <v>8</v>
      </c>
      <c r="L37" s="150">
        <v>1.2307692307692308</v>
      </c>
      <c r="M37" s="147">
        <v>8</v>
      </c>
      <c r="N37" s="137">
        <v>1.2307692307692308</v>
      </c>
      <c r="O37" s="116">
        <v>8</v>
      </c>
      <c r="P37" s="151">
        <v>1.2307692307692308</v>
      </c>
      <c r="Q37" s="147">
        <v>7</v>
      </c>
      <c r="R37" s="137">
        <v>1.0769230769230769</v>
      </c>
    </row>
    <row r="38" spans="5:18" ht="19" thickBot="1" x14ac:dyDescent="0.4">
      <c r="E38" s="85" t="s">
        <v>52</v>
      </c>
      <c r="F38" s="34" t="s">
        <v>50</v>
      </c>
      <c r="G38" s="39">
        <v>1</v>
      </c>
      <c r="H38" s="146">
        <v>0.15384615384615385</v>
      </c>
      <c r="I38" s="39">
        <v>0</v>
      </c>
      <c r="J38" s="133">
        <v>0</v>
      </c>
      <c r="K38" s="39">
        <v>3</v>
      </c>
      <c r="L38" s="146">
        <v>0.46153846153846156</v>
      </c>
      <c r="M38" s="138">
        <v>3</v>
      </c>
      <c r="N38" s="139">
        <v>0.46153846153846156</v>
      </c>
      <c r="O38" s="39">
        <v>8</v>
      </c>
      <c r="P38" s="146">
        <v>1.2307692307692308</v>
      </c>
      <c r="Q38" s="138">
        <v>8</v>
      </c>
      <c r="R38" s="139">
        <v>1.2307692307692308</v>
      </c>
    </row>
  </sheetData>
  <mergeCells count="29">
    <mergeCell ref="V6:X6"/>
    <mergeCell ref="P6:R6"/>
    <mergeCell ref="J6:L6"/>
    <mergeCell ref="D6:D7"/>
    <mergeCell ref="E6:E7"/>
    <mergeCell ref="F6:F7"/>
    <mergeCell ref="G6:I6"/>
    <mergeCell ref="M6:O6"/>
    <mergeCell ref="S6:U6"/>
    <mergeCell ref="D8:D13"/>
    <mergeCell ref="E8:E10"/>
    <mergeCell ref="D14:D18"/>
    <mergeCell ref="E14:E17"/>
    <mergeCell ref="E18:F18"/>
    <mergeCell ref="E32:E33"/>
    <mergeCell ref="F32:F33"/>
    <mergeCell ref="P22:R22"/>
    <mergeCell ref="S22:U22"/>
    <mergeCell ref="V22:X22"/>
    <mergeCell ref="E22:E23"/>
    <mergeCell ref="F22:F23"/>
    <mergeCell ref="G22:I22"/>
    <mergeCell ref="J22:L22"/>
    <mergeCell ref="M22:O22"/>
    <mergeCell ref="G32:H32"/>
    <mergeCell ref="K32:L32"/>
    <mergeCell ref="M32:N32"/>
    <mergeCell ref="Q32:R32"/>
    <mergeCell ref="O32:P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9506-1AC2-1C49-818F-4560F7891FBE}">
  <dimension ref="C7:I83"/>
  <sheetViews>
    <sheetView zoomScale="57" workbookViewId="0">
      <selection activeCell="E87" sqref="E87"/>
    </sheetView>
  </sheetViews>
  <sheetFormatPr defaultColWidth="10.6640625" defaultRowHeight="15.5" x14ac:dyDescent="0.35"/>
  <cols>
    <col min="3" max="3" width="22.1640625" customWidth="1"/>
    <col min="4" max="4" width="26.1640625" customWidth="1"/>
    <col min="5" max="5" width="15" customWidth="1"/>
  </cols>
  <sheetData>
    <row r="7" spans="3:9" x14ac:dyDescent="0.35">
      <c r="C7" s="301" t="s">
        <v>20</v>
      </c>
      <c r="D7" s="301"/>
      <c r="E7" s="301"/>
      <c r="F7" s="301"/>
      <c r="G7" s="301"/>
      <c r="H7" s="301"/>
      <c r="I7" s="301"/>
    </row>
    <row r="8" spans="3:9" x14ac:dyDescent="0.35">
      <c r="C8" s="252" t="s">
        <v>79</v>
      </c>
      <c r="D8" s="252" t="s">
        <v>82</v>
      </c>
      <c r="E8" s="252" t="s">
        <v>78</v>
      </c>
      <c r="F8" s="252" t="s">
        <v>23</v>
      </c>
      <c r="G8" s="252" t="s">
        <v>42</v>
      </c>
      <c r="H8" s="252" t="s">
        <v>45</v>
      </c>
      <c r="I8" s="252" t="s">
        <v>47</v>
      </c>
    </row>
    <row r="9" spans="3:9" x14ac:dyDescent="0.35">
      <c r="C9" s="300" t="s">
        <v>81</v>
      </c>
      <c r="D9" s="299" t="s">
        <v>32</v>
      </c>
      <c r="E9" s="252" t="s">
        <v>9</v>
      </c>
      <c r="F9" s="261">
        <v>0.11</v>
      </c>
      <c r="G9" s="261">
        <v>0.13</v>
      </c>
      <c r="H9" s="261">
        <v>0.2</v>
      </c>
      <c r="I9" s="261">
        <v>0.17</v>
      </c>
    </row>
    <row r="10" spans="3:9" x14ac:dyDescent="0.35">
      <c r="C10" s="300"/>
      <c r="D10" s="299"/>
      <c r="E10" s="252" t="s">
        <v>10</v>
      </c>
      <c r="F10" s="261">
        <v>0.11</v>
      </c>
      <c r="G10" s="261">
        <v>0.09</v>
      </c>
      <c r="H10" s="261">
        <v>0.17</v>
      </c>
      <c r="I10" s="261">
        <v>0.12</v>
      </c>
    </row>
    <row r="11" spans="3:9" x14ac:dyDescent="0.35">
      <c r="C11" s="300"/>
      <c r="D11" s="299"/>
      <c r="E11" s="252" t="s">
        <v>11</v>
      </c>
      <c r="F11" s="261">
        <v>0</v>
      </c>
      <c r="G11" s="258">
        <v>8.0000000000000002E-3</v>
      </c>
      <c r="H11" s="261">
        <v>0.03</v>
      </c>
      <c r="I11" s="261">
        <v>0.01</v>
      </c>
    </row>
    <row r="12" spans="3:9" x14ac:dyDescent="0.35">
      <c r="C12" s="300"/>
      <c r="D12" s="252" t="s">
        <v>12</v>
      </c>
      <c r="F12" s="261">
        <v>0.27</v>
      </c>
      <c r="G12" s="261">
        <v>0.31</v>
      </c>
      <c r="H12" s="261">
        <v>0.15</v>
      </c>
      <c r="I12" s="261">
        <v>0.17</v>
      </c>
    </row>
    <row r="13" spans="3:9" x14ac:dyDescent="0.35">
      <c r="C13" s="300"/>
      <c r="D13" s="252" t="s">
        <v>13</v>
      </c>
      <c r="F13" s="261">
        <v>0.47</v>
      </c>
      <c r="G13" s="261">
        <v>0.44</v>
      </c>
      <c r="H13" s="261">
        <v>0.45</v>
      </c>
      <c r="I13" s="261">
        <v>0.52</v>
      </c>
    </row>
    <row r="14" spans="3:9" x14ac:dyDescent="0.35">
      <c r="C14" s="300" t="s">
        <v>80</v>
      </c>
      <c r="D14" s="299" t="s">
        <v>35</v>
      </c>
      <c r="E14" s="252" t="s">
        <v>9</v>
      </c>
      <c r="F14" s="258">
        <v>1.4999999999999999E-2</v>
      </c>
      <c r="G14" s="261">
        <v>0</v>
      </c>
      <c r="H14" s="261">
        <v>0</v>
      </c>
      <c r="I14" s="258">
        <v>3.0000000000000001E-3</v>
      </c>
    </row>
    <row r="15" spans="3:9" x14ac:dyDescent="0.35">
      <c r="C15" s="300"/>
      <c r="D15" s="299"/>
      <c r="E15" s="252" t="s">
        <v>10</v>
      </c>
      <c r="F15" s="261">
        <v>0</v>
      </c>
      <c r="G15" s="261">
        <v>0</v>
      </c>
      <c r="H15" s="261">
        <v>0</v>
      </c>
      <c r="I15" s="261">
        <v>0</v>
      </c>
    </row>
    <row r="16" spans="3:9" x14ac:dyDescent="0.35">
      <c r="C16" s="300"/>
      <c r="D16" s="299"/>
      <c r="E16" s="269" t="s">
        <v>11</v>
      </c>
      <c r="F16" s="261">
        <v>0</v>
      </c>
      <c r="G16" s="261">
        <v>0</v>
      </c>
      <c r="H16" s="261">
        <v>0</v>
      </c>
      <c r="I16" s="261">
        <v>0</v>
      </c>
    </row>
    <row r="41" spans="3:9" x14ac:dyDescent="0.35">
      <c r="C41" s="301" t="s">
        <v>44</v>
      </c>
      <c r="D41" s="301"/>
      <c r="E41" s="301"/>
      <c r="F41" s="301"/>
      <c r="G41" s="301"/>
      <c r="H41" s="301"/>
      <c r="I41" s="301"/>
    </row>
    <row r="42" spans="3:9" x14ac:dyDescent="0.35">
      <c r="C42" s="252" t="s">
        <v>79</v>
      </c>
      <c r="D42" s="252" t="s">
        <v>82</v>
      </c>
      <c r="E42" s="252" t="s">
        <v>78</v>
      </c>
      <c r="F42" s="252" t="s">
        <v>23</v>
      </c>
      <c r="G42" s="252" t="s">
        <v>42</v>
      </c>
      <c r="H42" s="252" t="s">
        <v>45</v>
      </c>
      <c r="I42" s="252" t="s">
        <v>47</v>
      </c>
    </row>
    <row r="43" spans="3:9" x14ac:dyDescent="0.35">
      <c r="C43" s="300" t="s">
        <v>81</v>
      </c>
      <c r="D43" s="299" t="s">
        <v>32</v>
      </c>
      <c r="E43" s="252" t="s">
        <v>9</v>
      </c>
      <c r="F43" s="261">
        <v>0.24</v>
      </c>
      <c r="G43" s="261">
        <v>0.15</v>
      </c>
      <c r="H43" s="261">
        <v>0.3</v>
      </c>
      <c r="I43" s="261">
        <v>0.15</v>
      </c>
    </row>
    <row r="44" spans="3:9" x14ac:dyDescent="0.35">
      <c r="C44" s="300"/>
      <c r="D44" s="299"/>
      <c r="E44" s="252" t="s">
        <v>10</v>
      </c>
      <c r="F44" s="261">
        <v>0.04</v>
      </c>
      <c r="G44" s="261">
        <v>0.31</v>
      </c>
      <c r="H44" s="261">
        <v>0.1</v>
      </c>
      <c r="I44" s="261">
        <v>0</v>
      </c>
    </row>
    <row r="45" spans="3:9" x14ac:dyDescent="0.35">
      <c r="C45" s="300"/>
      <c r="D45" s="299"/>
      <c r="E45" s="252" t="s">
        <v>11</v>
      </c>
      <c r="F45" s="261">
        <v>0.04</v>
      </c>
      <c r="G45" s="258">
        <v>7.0000000000000007E-2</v>
      </c>
      <c r="H45" s="261">
        <v>0</v>
      </c>
      <c r="I45" s="261">
        <v>0</v>
      </c>
    </row>
    <row r="46" spans="3:9" x14ac:dyDescent="0.35">
      <c r="C46" s="300"/>
      <c r="D46" s="252" t="s">
        <v>12</v>
      </c>
      <c r="F46" s="261">
        <v>0.16</v>
      </c>
      <c r="G46" s="261">
        <v>0.23</v>
      </c>
      <c r="H46" s="261">
        <v>0.2</v>
      </c>
      <c r="I46" s="261">
        <v>0.08</v>
      </c>
    </row>
    <row r="47" spans="3:9" x14ac:dyDescent="0.35">
      <c r="C47" s="300"/>
      <c r="D47" s="252" t="s">
        <v>13</v>
      </c>
      <c r="F47" s="261">
        <v>0.28000000000000003</v>
      </c>
      <c r="G47" s="261">
        <v>0.08</v>
      </c>
      <c r="H47" s="261">
        <v>0.1</v>
      </c>
      <c r="I47" s="261">
        <v>0.39</v>
      </c>
    </row>
    <row r="48" spans="3:9" x14ac:dyDescent="0.35">
      <c r="C48" s="300" t="s">
        <v>80</v>
      </c>
      <c r="D48" s="299" t="s">
        <v>35</v>
      </c>
      <c r="E48" s="252" t="s">
        <v>9</v>
      </c>
      <c r="F48" s="258">
        <v>0.04</v>
      </c>
      <c r="G48" s="261">
        <v>0.08</v>
      </c>
      <c r="H48" s="261">
        <v>0.1</v>
      </c>
      <c r="I48" s="258">
        <v>0.08</v>
      </c>
    </row>
    <row r="49" spans="3:9" x14ac:dyDescent="0.35">
      <c r="C49" s="300"/>
      <c r="D49" s="299"/>
      <c r="E49" s="252" t="s">
        <v>10</v>
      </c>
      <c r="F49" s="261">
        <v>0.04</v>
      </c>
      <c r="G49" s="261">
        <v>0.08</v>
      </c>
      <c r="H49" s="261">
        <v>0</v>
      </c>
      <c r="I49" s="261">
        <v>0</v>
      </c>
    </row>
    <row r="50" spans="3:9" x14ac:dyDescent="0.35">
      <c r="C50" s="300"/>
      <c r="D50" s="299"/>
      <c r="E50" s="252" t="s">
        <v>11</v>
      </c>
      <c r="F50" s="261">
        <v>0.16</v>
      </c>
      <c r="G50" s="261">
        <v>0</v>
      </c>
      <c r="H50" s="261">
        <v>0.2</v>
      </c>
      <c r="I50" s="261">
        <v>0.15</v>
      </c>
    </row>
    <row r="74" spans="3:9" x14ac:dyDescent="0.35">
      <c r="C74" s="301" t="s">
        <v>83</v>
      </c>
      <c r="D74" s="301"/>
      <c r="E74" s="301"/>
      <c r="F74" s="301"/>
      <c r="G74" s="301"/>
      <c r="H74" s="301"/>
      <c r="I74" s="301"/>
    </row>
    <row r="75" spans="3:9" x14ac:dyDescent="0.35">
      <c r="C75" s="252" t="s">
        <v>79</v>
      </c>
      <c r="D75" s="252" t="s">
        <v>82</v>
      </c>
      <c r="E75" s="252" t="s">
        <v>78</v>
      </c>
      <c r="F75" s="252" t="s">
        <v>23</v>
      </c>
      <c r="G75" s="252" t="s">
        <v>42</v>
      </c>
      <c r="H75" s="252" t="s">
        <v>45</v>
      </c>
      <c r="I75" s="252" t="s">
        <v>47</v>
      </c>
    </row>
    <row r="76" spans="3:9" x14ac:dyDescent="0.35">
      <c r="C76" s="300" t="s">
        <v>81</v>
      </c>
      <c r="D76" s="299" t="s">
        <v>32</v>
      </c>
      <c r="E76" s="252" t="s">
        <v>9</v>
      </c>
      <c r="F76" s="261">
        <v>0.1</v>
      </c>
      <c r="G76" s="261">
        <v>0.22</v>
      </c>
      <c r="H76" s="261">
        <v>0.13</v>
      </c>
      <c r="I76" s="261">
        <v>0</v>
      </c>
    </row>
    <row r="77" spans="3:9" x14ac:dyDescent="0.35">
      <c r="C77" s="300"/>
      <c r="D77" s="299"/>
      <c r="E77" s="252" t="s">
        <v>10</v>
      </c>
      <c r="F77" s="261">
        <v>7.0000000000000007E-2</v>
      </c>
      <c r="G77" s="261">
        <v>0.24</v>
      </c>
      <c r="H77" s="261">
        <v>0.13</v>
      </c>
      <c r="I77" s="261">
        <v>0.19</v>
      </c>
    </row>
    <row r="78" spans="3:9" x14ac:dyDescent="0.35">
      <c r="C78" s="300"/>
      <c r="D78" s="299"/>
      <c r="E78" s="252" t="s">
        <v>11</v>
      </c>
      <c r="F78" s="261">
        <v>0.02</v>
      </c>
      <c r="G78" s="258">
        <v>0</v>
      </c>
      <c r="H78" s="261">
        <v>0</v>
      </c>
      <c r="I78" s="261">
        <v>0.13</v>
      </c>
    </row>
    <row r="79" spans="3:9" x14ac:dyDescent="0.35">
      <c r="C79" s="300"/>
      <c r="D79" s="252" t="s">
        <v>12</v>
      </c>
      <c r="F79" s="261">
        <v>0.12</v>
      </c>
      <c r="G79" s="261">
        <v>0.33</v>
      </c>
      <c r="H79" s="261">
        <v>0</v>
      </c>
      <c r="I79" s="261">
        <v>0.06</v>
      </c>
    </row>
    <row r="80" spans="3:9" x14ac:dyDescent="0.35">
      <c r="C80" s="300"/>
      <c r="D80" s="252" t="s">
        <v>13</v>
      </c>
      <c r="F80" s="261">
        <v>0.46</v>
      </c>
      <c r="G80" s="261">
        <v>0.16</v>
      </c>
      <c r="H80" s="261">
        <v>0</v>
      </c>
      <c r="I80" s="261">
        <v>0.13</v>
      </c>
    </row>
    <row r="81" spans="3:9" x14ac:dyDescent="0.35">
      <c r="C81" s="300" t="s">
        <v>80</v>
      </c>
      <c r="D81" s="299" t="s">
        <v>35</v>
      </c>
      <c r="E81" s="252" t="s">
        <v>9</v>
      </c>
      <c r="F81" s="258">
        <v>0.12</v>
      </c>
      <c r="G81" s="261">
        <v>0.02</v>
      </c>
      <c r="H81" s="261">
        <v>0</v>
      </c>
      <c r="I81" s="261">
        <v>0.06</v>
      </c>
    </row>
    <row r="82" spans="3:9" x14ac:dyDescent="0.35">
      <c r="C82" s="300"/>
      <c r="D82" s="299"/>
      <c r="E82" s="252" t="s">
        <v>10</v>
      </c>
      <c r="F82" s="261">
        <v>0.04</v>
      </c>
      <c r="G82" s="261">
        <v>0.02</v>
      </c>
      <c r="H82" s="261">
        <v>0.13</v>
      </c>
      <c r="I82" s="261">
        <v>0.06</v>
      </c>
    </row>
    <row r="83" spans="3:9" x14ac:dyDescent="0.35">
      <c r="C83" s="300"/>
      <c r="D83" s="299"/>
      <c r="E83" s="252" t="s">
        <v>11</v>
      </c>
      <c r="F83" s="261">
        <v>0.06</v>
      </c>
      <c r="G83" s="261">
        <v>0</v>
      </c>
      <c r="H83" s="261">
        <v>0.62</v>
      </c>
      <c r="I83" s="261">
        <v>0.37</v>
      </c>
    </row>
  </sheetData>
  <mergeCells count="15">
    <mergeCell ref="C76:C80"/>
    <mergeCell ref="D76:D78"/>
    <mergeCell ref="C81:C83"/>
    <mergeCell ref="D81:D83"/>
    <mergeCell ref="C41:I41"/>
    <mergeCell ref="C43:C47"/>
    <mergeCell ref="D43:D45"/>
    <mergeCell ref="C48:C50"/>
    <mergeCell ref="D48:D50"/>
    <mergeCell ref="C74:I74"/>
    <mergeCell ref="D9:D11"/>
    <mergeCell ref="D14:D16"/>
    <mergeCell ref="C9:C13"/>
    <mergeCell ref="C14:C16"/>
    <mergeCell ref="C7:I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2:R25"/>
  <sheetViews>
    <sheetView topLeftCell="A15" zoomScale="67" workbookViewId="0">
      <selection activeCell="F24" sqref="F24:L25"/>
    </sheetView>
  </sheetViews>
  <sheetFormatPr defaultColWidth="8.83203125" defaultRowHeight="15.5" x14ac:dyDescent="0.35"/>
  <cols>
    <col min="5" max="5" width="13" customWidth="1"/>
    <col min="6" max="6" width="15.33203125" customWidth="1"/>
    <col min="7" max="7" width="10.6640625" customWidth="1"/>
    <col min="8" max="8" width="11" customWidth="1"/>
    <col min="9" max="12" width="9.33203125" bestFit="1" customWidth="1"/>
  </cols>
  <sheetData>
    <row r="2" spans="5:18" ht="21" x14ac:dyDescent="0.5">
      <c r="K2" s="160" t="s">
        <v>47</v>
      </c>
      <c r="P2" s="17" t="s">
        <v>48</v>
      </c>
      <c r="Q2" s="18"/>
      <c r="R2" s="18"/>
    </row>
    <row r="3" spans="5:18" ht="16" thickBot="1" x14ac:dyDescent="0.4"/>
    <row r="4" spans="5:18" ht="19" thickBot="1" x14ac:dyDescent="0.4">
      <c r="E4" s="292" t="s">
        <v>26</v>
      </c>
      <c r="F4" s="292" t="s">
        <v>27</v>
      </c>
      <c r="G4" s="295" t="s">
        <v>20</v>
      </c>
      <c r="H4" s="296"/>
      <c r="I4" s="302" t="s">
        <v>53</v>
      </c>
      <c r="J4" s="303"/>
      <c r="K4" s="286" t="s">
        <v>44</v>
      </c>
      <c r="L4" s="297"/>
      <c r="M4" s="287" t="s">
        <v>39</v>
      </c>
      <c r="N4" s="288"/>
      <c r="O4" s="283" t="s">
        <v>21</v>
      </c>
      <c r="P4" s="298"/>
      <c r="Q4" s="284" t="s">
        <v>37</v>
      </c>
      <c r="R4" s="285"/>
    </row>
    <row r="5" spans="5:18" ht="31.5" thickBot="1" x14ac:dyDescent="0.4">
      <c r="E5" s="293"/>
      <c r="F5" s="293"/>
      <c r="G5" s="19" t="s">
        <v>28</v>
      </c>
      <c r="H5" s="141" t="s">
        <v>29</v>
      </c>
      <c r="I5" s="140" t="s">
        <v>38</v>
      </c>
      <c r="J5" s="152" t="s">
        <v>29</v>
      </c>
      <c r="K5" s="20" t="s">
        <v>28</v>
      </c>
      <c r="L5" s="141" t="s">
        <v>29</v>
      </c>
      <c r="M5" s="140" t="s">
        <v>38</v>
      </c>
      <c r="N5" s="152" t="s">
        <v>29</v>
      </c>
      <c r="O5" s="20" t="s">
        <v>28</v>
      </c>
      <c r="P5" s="141" t="s">
        <v>29</v>
      </c>
      <c r="Q5" s="140" t="s">
        <v>38</v>
      </c>
      <c r="R5" s="152" t="s">
        <v>29</v>
      </c>
    </row>
    <row r="6" spans="5:18" ht="25" customHeight="1" x14ac:dyDescent="0.35">
      <c r="E6" s="25" t="s">
        <v>51</v>
      </c>
      <c r="F6" s="109" t="s">
        <v>66</v>
      </c>
      <c r="G6" s="121">
        <v>97</v>
      </c>
      <c r="H6" s="153">
        <v>14.923076923076922</v>
      </c>
      <c r="I6" s="121">
        <v>15</v>
      </c>
      <c r="J6" s="129">
        <v>2.3076923076923079</v>
      </c>
      <c r="K6" s="121">
        <v>2</v>
      </c>
      <c r="L6" s="142">
        <v>0.30769230769230771</v>
      </c>
      <c r="M6" s="134">
        <v>2</v>
      </c>
      <c r="N6" s="135">
        <v>0.30769230769230771</v>
      </c>
      <c r="O6" s="121">
        <v>5</v>
      </c>
      <c r="P6" s="142">
        <v>0.76923076923076927</v>
      </c>
      <c r="Q6" s="134">
        <v>4</v>
      </c>
      <c r="R6" s="135">
        <v>0.61538461538461542</v>
      </c>
    </row>
    <row r="7" spans="5:18" ht="25" customHeight="1" x14ac:dyDescent="0.35">
      <c r="E7" s="31"/>
      <c r="F7" s="110" t="s">
        <v>12</v>
      </c>
      <c r="G7" s="12">
        <v>55</v>
      </c>
      <c r="H7" s="143">
        <v>8.4615384615384617</v>
      </c>
      <c r="I7" s="12">
        <v>31</v>
      </c>
      <c r="J7" s="130">
        <v>4.7692307692307692</v>
      </c>
      <c r="K7" s="12">
        <v>1</v>
      </c>
      <c r="L7" s="148">
        <v>0.15384615384615385</v>
      </c>
      <c r="M7" s="12">
        <v>1</v>
      </c>
      <c r="N7" s="136">
        <v>0.15384615384615385</v>
      </c>
      <c r="O7" s="12">
        <v>1</v>
      </c>
      <c r="P7" s="148">
        <v>0.15384615384615385</v>
      </c>
      <c r="Q7" s="12">
        <v>1</v>
      </c>
      <c r="R7" s="136">
        <v>0.15384615384615385</v>
      </c>
    </row>
    <row r="8" spans="5:18" ht="25" customHeight="1" thickBot="1" x14ac:dyDescent="0.4">
      <c r="E8" s="31"/>
      <c r="F8" s="111" t="s">
        <v>13</v>
      </c>
      <c r="G8" s="71">
        <v>167</v>
      </c>
      <c r="H8" s="144">
        <v>25.692307692307693</v>
      </c>
      <c r="I8" s="71">
        <v>98</v>
      </c>
      <c r="J8" s="131">
        <v>15.076923076923077</v>
      </c>
      <c r="K8" s="71">
        <v>5</v>
      </c>
      <c r="L8" s="149">
        <v>0.76923076923076927</v>
      </c>
      <c r="M8" s="71">
        <v>5</v>
      </c>
      <c r="N8" s="136">
        <v>0.76923076923076927</v>
      </c>
      <c r="O8" s="71">
        <v>2</v>
      </c>
      <c r="P8" s="149">
        <v>0.30769230769230771</v>
      </c>
      <c r="Q8" s="12">
        <v>2</v>
      </c>
      <c r="R8" s="136">
        <v>0.30769230769230771</v>
      </c>
    </row>
    <row r="9" spans="5:18" ht="25" customHeight="1" thickBot="1" x14ac:dyDescent="0.4">
      <c r="E9" s="74"/>
      <c r="F9" s="195" t="s">
        <v>14</v>
      </c>
      <c r="G9" s="112">
        <v>319</v>
      </c>
      <c r="H9" s="145">
        <v>49.07692307692308</v>
      </c>
      <c r="I9" s="116">
        <v>144</v>
      </c>
      <c r="J9" s="132">
        <v>22.153846153846153</v>
      </c>
      <c r="K9" s="116">
        <v>8</v>
      </c>
      <c r="L9" s="150">
        <v>1.2307692307692308</v>
      </c>
      <c r="M9" s="147">
        <v>8</v>
      </c>
      <c r="N9" s="137">
        <v>1.2307692307692308</v>
      </c>
      <c r="O9" s="116">
        <v>8</v>
      </c>
      <c r="P9" s="151">
        <v>1.2307692307692308</v>
      </c>
      <c r="Q9" s="147">
        <v>7</v>
      </c>
      <c r="R9" s="137">
        <v>1.0769230769230769</v>
      </c>
    </row>
    <row r="10" spans="5:18" ht="25" customHeight="1" thickBot="1" x14ac:dyDescent="0.4">
      <c r="E10" s="85" t="s">
        <v>52</v>
      </c>
      <c r="F10" s="195" t="s">
        <v>50</v>
      </c>
      <c r="G10" s="39">
        <v>1</v>
      </c>
      <c r="H10" s="146">
        <v>0.15384615384615385</v>
      </c>
      <c r="I10" s="39">
        <v>0</v>
      </c>
      <c r="J10" s="133">
        <v>0</v>
      </c>
      <c r="K10" s="39">
        <v>3</v>
      </c>
      <c r="L10" s="146">
        <v>0.46153846153846156</v>
      </c>
      <c r="M10" s="138">
        <v>3</v>
      </c>
      <c r="N10" s="139">
        <v>0.46153846153846156</v>
      </c>
      <c r="O10" s="39">
        <v>8</v>
      </c>
      <c r="P10" s="146">
        <v>1.2307692307692308</v>
      </c>
      <c r="Q10" s="138">
        <v>8</v>
      </c>
      <c r="R10" s="139">
        <v>1.2307692307692308</v>
      </c>
    </row>
    <row r="11" spans="5:18" ht="18.5" x14ac:dyDescent="0.35">
      <c r="E11" s="161"/>
      <c r="F11" s="162"/>
      <c r="G11" s="163"/>
      <c r="H11" s="164"/>
      <c r="I11" s="163"/>
      <c r="J11" s="165"/>
      <c r="K11" s="163"/>
      <c r="L11" s="164"/>
      <c r="M11" s="163"/>
      <c r="N11" s="164"/>
      <c r="O11" s="163"/>
      <c r="P11" s="164"/>
      <c r="Q11" s="163"/>
      <c r="R11" s="164"/>
    </row>
    <row r="13" spans="5:18" ht="21" x14ac:dyDescent="0.5">
      <c r="I13" s="160" t="s">
        <v>47</v>
      </c>
    </row>
    <row r="14" spans="5:18" ht="16" thickBot="1" x14ac:dyDescent="0.4"/>
    <row r="15" spans="5:18" ht="35" customHeight="1" thickBot="1" x14ac:dyDescent="0.4">
      <c r="F15" s="159" t="s">
        <v>59</v>
      </c>
      <c r="G15" s="156" t="s">
        <v>60</v>
      </c>
      <c r="H15" s="166" t="s">
        <v>54</v>
      </c>
      <c r="I15" s="156" t="s">
        <v>61</v>
      </c>
      <c r="J15" s="166" t="s">
        <v>55</v>
      </c>
      <c r="K15" s="156" t="s">
        <v>62</v>
      </c>
      <c r="L15" s="167" t="s">
        <v>56</v>
      </c>
    </row>
    <row r="16" spans="5:18" ht="25" customHeight="1" x14ac:dyDescent="0.35">
      <c r="F16" s="109" t="s">
        <v>66</v>
      </c>
      <c r="G16" s="154">
        <v>14.923076923076922</v>
      </c>
      <c r="H16" s="154">
        <v>2.3076923076923079</v>
      </c>
      <c r="I16" s="70">
        <v>0.30769230769230771</v>
      </c>
      <c r="J16" s="70">
        <v>0.30769230769230771</v>
      </c>
      <c r="K16" s="70">
        <v>0.76923076923076927</v>
      </c>
      <c r="L16" s="157">
        <v>0.61538461538461542</v>
      </c>
    </row>
    <row r="17" spans="6:12" ht="25" customHeight="1" x14ac:dyDescent="0.35">
      <c r="F17" s="22" t="s">
        <v>12</v>
      </c>
      <c r="G17" s="154">
        <v>8.4615384615384617</v>
      </c>
      <c r="H17" s="154">
        <v>4.7692307692307692</v>
      </c>
      <c r="I17" s="70">
        <v>0.15384615384615385</v>
      </c>
      <c r="J17" s="70">
        <v>0.15384615384615385</v>
      </c>
      <c r="K17" s="70">
        <v>0.15384615384615385</v>
      </c>
      <c r="L17" s="136">
        <v>0.15384615384615385</v>
      </c>
    </row>
    <row r="18" spans="6:12" ht="25" customHeight="1" x14ac:dyDescent="0.35">
      <c r="F18" s="22" t="s">
        <v>13</v>
      </c>
      <c r="G18" s="154">
        <v>25.692307692307693</v>
      </c>
      <c r="H18" s="70">
        <v>15.076923076923077</v>
      </c>
      <c r="I18" s="70">
        <v>0.76923076923076927</v>
      </c>
      <c r="J18" s="70">
        <v>0.76923076923076927</v>
      </c>
      <c r="K18" s="70">
        <v>0.30769230769230771</v>
      </c>
      <c r="L18" s="136">
        <v>0.30769230769230771</v>
      </c>
    </row>
    <row r="19" spans="6:12" ht="25" customHeight="1" thickBot="1" x14ac:dyDescent="0.4">
      <c r="F19" s="32" t="s">
        <v>50</v>
      </c>
      <c r="G19" s="73">
        <v>0.15384615384615385</v>
      </c>
      <c r="H19" s="73">
        <v>0</v>
      </c>
      <c r="I19" s="73">
        <v>0.46153846153846156</v>
      </c>
      <c r="J19" s="73">
        <v>0.46153846153846156</v>
      </c>
      <c r="K19" s="73">
        <v>1.2307692307692308</v>
      </c>
      <c r="L19" s="155">
        <v>1.2307692307692308</v>
      </c>
    </row>
    <row r="21" spans="6:12" ht="21" x14ac:dyDescent="0.5">
      <c r="I21" s="160" t="s">
        <v>47</v>
      </c>
    </row>
    <row r="22" spans="6:12" ht="16" thickBot="1" x14ac:dyDescent="0.4"/>
    <row r="23" spans="6:12" ht="31.5" thickBot="1" x14ac:dyDescent="0.4">
      <c r="F23" s="159" t="s">
        <v>59</v>
      </c>
      <c r="G23" s="156" t="s">
        <v>60</v>
      </c>
      <c r="H23" s="166" t="s">
        <v>54</v>
      </c>
      <c r="I23" s="156" t="s">
        <v>61</v>
      </c>
      <c r="J23" s="166" t="s">
        <v>55</v>
      </c>
      <c r="K23" s="156" t="s">
        <v>62</v>
      </c>
      <c r="L23" s="167" t="s">
        <v>56</v>
      </c>
    </row>
    <row r="24" spans="6:12" ht="30" customHeight="1" x14ac:dyDescent="0.35">
      <c r="F24" s="22" t="s">
        <v>57</v>
      </c>
      <c r="G24" s="154">
        <v>49.07692307692308</v>
      </c>
      <c r="H24" s="154">
        <v>22.153846153846153</v>
      </c>
      <c r="I24" s="154">
        <v>1.2307692307692308</v>
      </c>
      <c r="J24" s="154">
        <v>1.2307692307692308</v>
      </c>
      <c r="K24" s="154">
        <v>1.2307692307692308</v>
      </c>
      <c r="L24" s="191">
        <v>1.0769230769230769</v>
      </c>
    </row>
    <row r="25" spans="6:12" ht="30" customHeight="1" thickBot="1" x14ac:dyDescent="0.4">
      <c r="F25" s="32" t="s">
        <v>58</v>
      </c>
      <c r="G25" s="158">
        <v>0.15384615384615385</v>
      </c>
      <c r="H25" s="73">
        <v>0</v>
      </c>
      <c r="I25" s="73">
        <v>0.46153846153846156</v>
      </c>
      <c r="J25" s="73">
        <v>0.46153846153846156</v>
      </c>
      <c r="K25" s="73">
        <v>1.2307692307692308</v>
      </c>
      <c r="L25" s="155">
        <v>1.2307692307692308</v>
      </c>
    </row>
  </sheetData>
  <mergeCells count="8">
    <mergeCell ref="Q4:R4"/>
    <mergeCell ref="I4:J4"/>
    <mergeCell ref="E4:E5"/>
    <mergeCell ref="F4:F5"/>
    <mergeCell ref="G4:H4"/>
    <mergeCell ref="K4:L4"/>
    <mergeCell ref="M4:N4"/>
    <mergeCell ref="O4:P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8"/>
  <sheetViews>
    <sheetView zoomScale="44" workbookViewId="0">
      <selection activeCell="F27" sqref="F27:L28"/>
    </sheetView>
  </sheetViews>
  <sheetFormatPr defaultColWidth="8.83203125" defaultRowHeight="15.5" x14ac:dyDescent="0.35"/>
  <cols>
    <col min="3" max="3" width="8" customWidth="1"/>
    <col min="4" max="4" width="10.6640625" customWidth="1"/>
    <col min="5" max="5" width="11.6640625" customWidth="1"/>
    <col min="6" max="6" width="14.6640625" bestFit="1" customWidth="1"/>
    <col min="7" max="7" width="12" customWidth="1"/>
    <col min="8" max="8" width="11.1640625" customWidth="1"/>
    <col min="9" max="9" width="12.6640625" customWidth="1"/>
    <col min="10" max="10" width="10.33203125" customWidth="1"/>
    <col min="11" max="12" width="10" customWidth="1"/>
    <col min="13" max="13" width="10.83203125" customWidth="1"/>
    <col min="14" max="14" width="9" customWidth="1"/>
    <col min="15" max="15" width="9.33203125" customWidth="1"/>
    <col min="17" max="17" width="11.6640625" customWidth="1"/>
    <col min="18" max="18" width="10.1640625" customWidth="1"/>
  </cols>
  <sheetData>
    <row r="1" spans="1:18" s="12" customFormat="1" x14ac:dyDescent="0.35">
      <c r="A1"/>
    </row>
    <row r="2" spans="1:18" s="11" customFormat="1" x14ac:dyDescent="0.35">
      <c r="A2"/>
    </row>
    <row r="3" spans="1:18" s="14" customFormat="1" ht="18.5" x14ac:dyDescent="0.45">
      <c r="A3"/>
      <c r="B3"/>
      <c r="C3"/>
    </row>
    <row r="4" spans="1:18" s="14" customFormat="1" ht="21" x14ac:dyDescent="0.45">
      <c r="A4"/>
      <c r="B4"/>
      <c r="C4" s="15" t="s">
        <v>14</v>
      </c>
      <c r="D4" s="15" t="s">
        <v>22</v>
      </c>
      <c r="E4" s="15">
        <v>650</v>
      </c>
      <c r="J4" s="190" t="s">
        <v>45</v>
      </c>
      <c r="N4" s="17" t="s">
        <v>46</v>
      </c>
      <c r="O4" s="18"/>
    </row>
    <row r="5" spans="1:18" ht="16" thickBot="1" x14ac:dyDescent="0.4"/>
    <row r="6" spans="1:18" ht="19" thickBot="1" x14ac:dyDescent="0.4">
      <c r="E6" s="292" t="s">
        <v>26</v>
      </c>
      <c r="F6" s="292" t="s">
        <v>27</v>
      </c>
      <c r="G6" s="289" t="s">
        <v>20</v>
      </c>
      <c r="H6" s="290"/>
      <c r="I6" s="289" t="s">
        <v>40</v>
      </c>
      <c r="J6" s="290"/>
      <c r="K6" s="286" t="s">
        <v>44</v>
      </c>
      <c r="L6" s="287"/>
      <c r="M6" s="286" t="s">
        <v>39</v>
      </c>
      <c r="N6" s="287"/>
      <c r="O6" s="284" t="s">
        <v>21</v>
      </c>
      <c r="P6" s="284"/>
      <c r="Q6" s="283" t="s">
        <v>37</v>
      </c>
      <c r="R6" s="284"/>
    </row>
    <row r="7" spans="1:18" ht="31.5" thickBot="1" x14ac:dyDescent="0.4">
      <c r="E7" s="293"/>
      <c r="F7" s="293"/>
      <c r="G7" s="19" t="s">
        <v>28</v>
      </c>
      <c r="H7" s="141" t="s">
        <v>29</v>
      </c>
      <c r="I7" s="140" t="s">
        <v>38</v>
      </c>
      <c r="J7" s="176" t="s">
        <v>29</v>
      </c>
      <c r="K7" s="20" t="s">
        <v>28</v>
      </c>
      <c r="L7" s="141" t="s">
        <v>29</v>
      </c>
      <c r="M7" s="140" t="s">
        <v>38</v>
      </c>
      <c r="N7" s="176" t="s">
        <v>29</v>
      </c>
      <c r="O7" s="20" t="s">
        <v>28</v>
      </c>
      <c r="P7" s="141" t="s">
        <v>29</v>
      </c>
      <c r="Q7" s="140" t="s">
        <v>38</v>
      </c>
      <c r="R7" s="176" t="s">
        <v>29</v>
      </c>
    </row>
    <row r="8" spans="1:18" ht="25" customHeight="1" x14ac:dyDescent="0.35">
      <c r="E8" s="25" t="s">
        <v>51</v>
      </c>
      <c r="F8" s="109" t="s">
        <v>66</v>
      </c>
      <c r="G8" s="168">
        <v>116</v>
      </c>
      <c r="H8" s="185">
        <v>17.846153846153847</v>
      </c>
      <c r="I8" s="171">
        <v>23</v>
      </c>
      <c r="J8" s="177">
        <v>3.5384615384615383</v>
      </c>
      <c r="K8" s="168">
        <v>4</v>
      </c>
      <c r="L8" s="185">
        <v>0.61538461538461542</v>
      </c>
      <c r="M8" s="171">
        <v>4</v>
      </c>
      <c r="N8" s="177">
        <v>0.61538461538461542</v>
      </c>
      <c r="O8" s="168">
        <v>2</v>
      </c>
      <c r="P8" s="185">
        <v>0.30769230769230771</v>
      </c>
      <c r="Q8" s="171">
        <v>2</v>
      </c>
      <c r="R8" s="177">
        <v>0.30769230769230771</v>
      </c>
    </row>
    <row r="9" spans="1:18" ht="25" customHeight="1" x14ac:dyDescent="0.35">
      <c r="E9" s="31"/>
      <c r="F9" s="110" t="s">
        <v>12</v>
      </c>
      <c r="G9" s="12">
        <v>43</v>
      </c>
      <c r="H9" s="188">
        <v>6.6153846153846159</v>
      </c>
      <c r="I9" s="12">
        <v>29</v>
      </c>
      <c r="J9" s="136">
        <v>4.4615384615384617</v>
      </c>
      <c r="K9" s="12">
        <v>2</v>
      </c>
      <c r="L9" s="188">
        <v>0.30769230769230771</v>
      </c>
      <c r="M9" s="12">
        <v>2</v>
      </c>
      <c r="N9" s="136">
        <v>0.30769230769230771</v>
      </c>
      <c r="O9" s="12">
        <v>0</v>
      </c>
      <c r="P9" s="188">
        <v>0</v>
      </c>
      <c r="Q9" s="12">
        <v>0</v>
      </c>
      <c r="R9" s="136">
        <v>0</v>
      </c>
    </row>
    <row r="10" spans="1:18" ht="25" customHeight="1" thickBot="1" x14ac:dyDescent="0.4">
      <c r="E10" s="31"/>
      <c r="F10" s="111" t="s">
        <v>13</v>
      </c>
      <c r="G10" s="12">
        <v>129</v>
      </c>
      <c r="H10" s="188">
        <v>19.846153846153847</v>
      </c>
      <c r="I10" s="12">
        <v>89</v>
      </c>
      <c r="J10" s="136">
        <v>13.692307692307693</v>
      </c>
      <c r="K10" s="12">
        <v>1</v>
      </c>
      <c r="L10" s="188">
        <v>0.15384615384615385</v>
      </c>
      <c r="M10" s="12">
        <v>1</v>
      </c>
      <c r="N10" s="136">
        <v>0.15384615384615385</v>
      </c>
      <c r="O10" s="12">
        <v>0</v>
      </c>
      <c r="P10" s="188">
        <v>0</v>
      </c>
      <c r="Q10" s="12">
        <v>0</v>
      </c>
      <c r="R10" s="136">
        <v>0</v>
      </c>
    </row>
    <row r="11" spans="1:18" ht="25" customHeight="1" thickBot="1" x14ac:dyDescent="0.4">
      <c r="E11" s="74"/>
      <c r="F11" s="195" t="s">
        <v>14</v>
      </c>
      <c r="G11" s="172">
        <v>288</v>
      </c>
      <c r="H11" s="186">
        <v>44.307692307692307</v>
      </c>
      <c r="I11" s="174">
        <v>141</v>
      </c>
      <c r="J11" s="178">
        <v>21.69230769230769</v>
      </c>
      <c r="K11" s="174">
        <v>7</v>
      </c>
      <c r="L11" s="186">
        <v>1.07692307692308</v>
      </c>
      <c r="M11" s="174">
        <v>7</v>
      </c>
      <c r="N11" s="178">
        <v>1.0769230769230769</v>
      </c>
      <c r="O11" s="174">
        <v>2</v>
      </c>
      <c r="P11" s="186">
        <v>0.30769230769230771</v>
      </c>
      <c r="Q11" s="174">
        <v>2</v>
      </c>
      <c r="R11" s="178">
        <v>0.30769230769230771</v>
      </c>
    </row>
    <row r="12" spans="1:18" ht="25" customHeight="1" thickBot="1" x14ac:dyDescent="0.4">
      <c r="E12" s="85" t="s">
        <v>52</v>
      </c>
      <c r="F12" s="195" t="s">
        <v>50</v>
      </c>
      <c r="G12" s="39">
        <v>0</v>
      </c>
      <c r="H12" s="187">
        <v>0</v>
      </c>
      <c r="I12" s="180">
        <v>0</v>
      </c>
      <c r="J12" s="179">
        <v>0</v>
      </c>
      <c r="K12" s="39">
        <v>3</v>
      </c>
      <c r="L12" s="187">
        <v>0.46153846153846156</v>
      </c>
      <c r="M12" s="39">
        <v>3</v>
      </c>
      <c r="N12" s="179">
        <v>0.46153846153846156</v>
      </c>
      <c r="O12" s="39">
        <v>6</v>
      </c>
      <c r="P12" s="187">
        <v>0.92307692307692313</v>
      </c>
      <c r="Q12" s="55">
        <v>6</v>
      </c>
      <c r="R12" s="179">
        <v>0.92307692307692313</v>
      </c>
    </row>
    <row r="15" spans="1:18" ht="21" x14ac:dyDescent="0.35">
      <c r="I15" s="190" t="s">
        <v>45</v>
      </c>
    </row>
    <row r="16" spans="1:18" ht="16" thickBot="1" x14ac:dyDescent="0.4"/>
    <row r="17" spans="6:12" ht="31.5" thickBot="1" x14ac:dyDescent="0.4">
      <c r="F17" s="159" t="s">
        <v>59</v>
      </c>
      <c r="G17" s="156" t="s">
        <v>60</v>
      </c>
      <c r="H17" s="166" t="s">
        <v>54</v>
      </c>
      <c r="I17" s="156" t="s">
        <v>61</v>
      </c>
      <c r="J17" s="166" t="s">
        <v>55</v>
      </c>
      <c r="K17" s="156" t="s">
        <v>62</v>
      </c>
      <c r="L17" s="167" t="s">
        <v>56</v>
      </c>
    </row>
    <row r="18" spans="6:12" ht="20" customHeight="1" x14ac:dyDescent="0.35">
      <c r="F18" s="109" t="s">
        <v>66</v>
      </c>
      <c r="G18" s="192">
        <v>17.846153846153847</v>
      </c>
      <c r="H18" s="170">
        <v>3.5384615384615383</v>
      </c>
      <c r="I18" s="169">
        <v>0.61538461538461542</v>
      </c>
      <c r="J18" s="170">
        <v>0.61538461538461542</v>
      </c>
      <c r="K18" s="169">
        <v>0.30769230769230771</v>
      </c>
      <c r="L18" s="175">
        <v>0.30769230769230771</v>
      </c>
    </row>
    <row r="19" spans="6:12" ht="20" customHeight="1" x14ac:dyDescent="0.35">
      <c r="F19" s="22" t="s">
        <v>12</v>
      </c>
      <c r="G19" s="193">
        <v>6.6153846153846159</v>
      </c>
      <c r="H19" s="70">
        <v>4.4615384615384617</v>
      </c>
      <c r="I19" s="189">
        <v>0.30769230769230771</v>
      </c>
      <c r="J19" s="70">
        <v>0.30769230769230771</v>
      </c>
      <c r="K19" s="189">
        <v>0</v>
      </c>
      <c r="L19" s="136">
        <v>0</v>
      </c>
    </row>
    <row r="20" spans="6:12" ht="20" customHeight="1" x14ac:dyDescent="0.35">
      <c r="F20" s="22" t="s">
        <v>13</v>
      </c>
      <c r="G20" s="193">
        <v>19.846153846153847</v>
      </c>
      <c r="H20" s="70">
        <v>13.692307692307693</v>
      </c>
      <c r="I20" s="189">
        <v>0.15384615384615385</v>
      </c>
      <c r="J20" s="70">
        <v>0.15384615384615385</v>
      </c>
      <c r="K20" s="189">
        <v>0</v>
      </c>
      <c r="L20" s="136">
        <v>0</v>
      </c>
    </row>
    <row r="21" spans="6:12" ht="20" customHeight="1" thickBot="1" x14ac:dyDescent="0.4">
      <c r="F21" s="32" t="s">
        <v>50</v>
      </c>
      <c r="G21" s="73">
        <v>0</v>
      </c>
      <c r="H21" s="73">
        <v>0</v>
      </c>
      <c r="I21" s="73">
        <v>0.46</v>
      </c>
      <c r="J21" s="73">
        <v>0.46</v>
      </c>
      <c r="K21" s="73">
        <v>0.92</v>
      </c>
      <c r="L21" s="155">
        <v>0.92</v>
      </c>
    </row>
    <row r="24" spans="6:12" ht="21" x14ac:dyDescent="0.35">
      <c r="I24" s="190" t="s">
        <v>45</v>
      </c>
    </row>
    <row r="25" spans="6:12" ht="16" thickBot="1" x14ac:dyDescent="0.4"/>
    <row r="26" spans="6:12" ht="35" customHeight="1" thickBot="1" x14ac:dyDescent="0.4">
      <c r="F26" s="159" t="s">
        <v>59</v>
      </c>
      <c r="G26" s="156" t="s">
        <v>60</v>
      </c>
      <c r="H26" s="166" t="s">
        <v>54</v>
      </c>
      <c r="I26" s="156" t="s">
        <v>61</v>
      </c>
      <c r="J26" s="166" t="s">
        <v>55</v>
      </c>
      <c r="K26" s="156" t="s">
        <v>62</v>
      </c>
      <c r="L26" s="167" t="s">
        <v>56</v>
      </c>
    </row>
    <row r="27" spans="6:12" ht="30" customHeight="1" x14ac:dyDescent="0.35">
      <c r="F27" s="22" t="s">
        <v>57</v>
      </c>
      <c r="G27" s="154">
        <v>44.307692307692307</v>
      </c>
      <c r="H27" s="154">
        <v>21.69230769230769</v>
      </c>
      <c r="I27" s="70">
        <v>1.07692307692308</v>
      </c>
      <c r="J27" s="70">
        <v>1.0769230769230769</v>
      </c>
      <c r="K27" s="70">
        <v>0.30769230769230771</v>
      </c>
      <c r="L27" s="157">
        <v>0.30769230769230771</v>
      </c>
    </row>
    <row r="28" spans="6:12" ht="30" customHeight="1" thickBot="1" x14ac:dyDescent="0.4">
      <c r="F28" s="32" t="s">
        <v>58</v>
      </c>
      <c r="G28" s="73">
        <v>0</v>
      </c>
      <c r="H28" s="73">
        <v>0</v>
      </c>
      <c r="I28" s="73">
        <v>0.46</v>
      </c>
      <c r="J28" s="73">
        <v>0.46</v>
      </c>
      <c r="K28" s="73">
        <v>0.92</v>
      </c>
      <c r="L28" s="155">
        <v>0.92</v>
      </c>
    </row>
  </sheetData>
  <mergeCells count="8">
    <mergeCell ref="M6:N6"/>
    <mergeCell ref="O6:P6"/>
    <mergeCell ref="Q6:R6"/>
    <mergeCell ref="E6:E7"/>
    <mergeCell ref="F6:F7"/>
    <mergeCell ref="G6:H6"/>
    <mergeCell ref="I6:J6"/>
    <mergeCell ref="K6:L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% UP-TAKE</vt:lpstr>
      <vt:lpstr>Task-1</vt:lpstr>
      <vt:lpstr>Task-2</vt:lpstr>
      <vt:lpstr>Task-3</vt:lpstr>
      <vt:lpstr>Task-4</vt:lpstr>
      <vt:lpstr>Sheet2</vt:lpstr>
      <vt:lpstr>T-Graph-4</vt:lpstr>
      <vt:lpstr>T-Graph-3</vt:lpstr>
      <vt:lpstr>T-Graph-2</vt:lpstr>
      <vt:lpstr>T-Graph-1</vt:lpstr>
      <vt:lpstr>All Tasks-Graphs-5</vt:lpstr>
      <vt:lpstr>Sources-Graph-6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Seham Al</dc:creator>
  <cp:lastModifiedBy>Seham Alsharif</cp:lastModifiedBy>
  <dcterms:created xsi:type="dcterms:W3CDTF">2023-06-21T08:45:38Z</dcterms:created>
  <dcterms:modified xsi:type="dcterms:W3CDTF">2024-12-18T09:12:27Z</dcterms:modified>
</cp:coreProperties>
</file>