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icha\Documents\mjp1g15 OneDrive\PhD\PhD Files from OneDrive 241009\To Be Uploaded\"/>
    </mc:Choice>
  </mc:AlternateContent>
  <xr:revisionPtr revIDLastSave="0" documentId="13_ncr:1_{C14DE29C-9E5C-4C53-A553-F8410B94DECF}" xr6:coauthVersionLast="47" xr6:coauthVersionMax="47" xr10:uidLastSave="{00000000-0000-0000-0000-000000000000}"/>
  <bookViews>
    <workbookView xWindow="-110" yWindow="-110" windowWidth="19420" windowHeight="11500" activeTab="1" xr2:uid="{2C971DCD-C19C-4BD2-8F11-1E7075B775C0}"/>
  </bookViews>
  <sheets>
    <sheet name="Raw Data" sheetId="2" r:id="rId1"/>
    <sheet name="sensGal4 DFR" sheetId="1" r:id="rId2"/>
    <sheet name="Sheet1" sheetId="4" r:id="rId3"/>
    <sheet name="Data Analysis" sheetId="3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Y3" i="4" l="1"/>
  <c r="Z3" i="4"/>
  <c r="AA3" i="4"/>
  <c r="AA2" i="4"/>
  <c r="Z2" i="4"/>
  <c r="Y2" i="4"/>
  <c r="W3" i="4"/>
  <c r="X3" i="4"/>
  <c r="V3" i="4"/>
  <c r="W2" i="4"/>
  <c r="X2" i="4"/>
  <c r="V2" i="4"/>
  <c r="U3" i="4"/>
  <c r="T3" i="4" a="1"/>
  <c r="T3" i="4" s="1"/>
  <c r="U2" i="4"/>
  <c r="T2" i="4"/>
  <c r="S3" i="4"/>
  <c r="S2" i="4"/>
  <c r="N15" i="4"/>
  <c r="N16" i="4"/>
  <c r="N17" i="4"/>
  <c r="N18" i="4"/>
  <c r="N19" i="4"/>
  <c r="N20" i="4"/>
  <c r="N21" i="4"/>
  <c r="N22" i="4"/>
  <c r="N23" i="4"/>
  <c r="N24" i="4"/>
  <c r="N25" i="4"/>
  <c r="N26" i="4"/>
  <c r="N27" i="4"/>
  <c r="N28" i="4"/>
  <c r="N29" i="4"/>
  <c r="N30" i="4"/>
  <c r="N31" i="4"/>
  <c r="N32" i="4"/>
  <c r="N2" i="4"/>
  <c r="N3" i="4"/>
  <c r="N4" i="4"/>
  <c r="N5" i="4"/>
  <c r="N6" i="4"/>
  <c r="N7" i="4"/>
  <c r="N8" i="4"/>
  <c r="N9" i="4"/>
  <c r="N10" i="4"/>
  <c r="N11" i="4"/>
  <c r="N12" i="4"/>
  <c r="N13" i="4"/>
  <c r="N14" i="4"/>
  <c r="L3" i="4"/>
  <c r="M3" i="4"/>
  <c r="L4" i="4"/>
  <c r="M4" i="4"/>
  <c r="L5" i="4"/>
  <c r="M5" i="4"/>
  <c r="L6" i="4"/>
  <c r="M6" i="4"/>
  <c r="L7" i="4"/>
  <c r="M7" i="4"/>
  <c r="L8" i="4"/>
  <c r="M8" i="4"/>
  <c r="L9" i="4"/>
  <c r="M9" i="4"/>
  <c r="L10" i="4"/>
  <c r="M10" i="4"/>
  <c r="L11" i="4"/>
  <c r="M11" i="4"/>
  <c r="L12" i="4"/>
  <c r="M12" i="4"/>
  <c r="L13" i="4"/>
  <c r="M13" i="4"/>
  <c r="L14" i="4"/>
  <c r="M14" i="4"/>
  <c r="L15" i="4"/>
  <c r="M15" i="4"/>
  <c r="L16" i="4"/>
  <c r="M16" i="4"/>
  <c r="L17" i="4"/>
  <c r="M17" i="4"/>
  <c r="L18" i="4"/>
  <c r="M18" i="4"/>
  <c r="L19" i="4"/>
  <c r="M19" i="4"/>
  <c r="L20" i="4"/>
  <c r="M20" i="4"/>
  <c r="L21" i="4"/>
  <c r="M21" i="4"/>
  <c r="L22" i="4"/>
  <c r="M22" i="4"/>
  <c r="L23" i="4"/>
  <c r="M23" i="4"/>
  <c r="L24" i="4"/>
  <c r="M24" i="4"/>
  <c r="L25" i="4"/>
  <c r="M25" i="4"/>
  <c r="L26" i="4"/>
  <c r="M26" i="4"/>
  <c r="L27" i="4"/>
  <c r="M27" i="4"/>
  <c r="L28" i="4"/>
  <c r="M28" i="4"/>
  <c r="L29" i="4"/>
  <c r="M29" i="4"/>
  <c r="L30" i="4"/>
  <c r="M30" i="4"/>
  <c r="L31" i="4"/>
  <c r="M31" i="4"/>
  <c r="L32" i="4"/>
  <c r="M32" i="4"/>
  <c r="M2" i="4"/>
  <c r="L2" i="4"/>
  <c r="AH170" i="1"/>
  <c r="AL170" i="1"/>
  <c r="AD78" i="3"/>
  <c r="AC78" i="3"/>
  <c r="X78" i="3"/>
  <c r="AB78" i="3" s="1"/>
  <c r="AD77" i="3"/>
  <c r="X77" i="3"/>
  <c r="AC77" i="3" s="1"/>
  <c r="AD76" i="3"/>
  <c r="X76" i="3"/>
  <c r="AB76" i="3" s="1"/>
  <c r="AD75" i="3"/>
  <c r="X75" i="3"/>
  <c r="AC75" i="3" s="1"/>
  <c r="AC74" i="3"/>
  <c r="X74" i="3"/>
  <c r="AB74" i="3" s="1"/>
  <c r="AD73" i="3"/>
  <c r="X73" i="3"/>
  <c r="AC73" i="3" s="1"/>
  <c r="AC72" i="3"/>
  <c r="X72" i="3"/>
  <c r="AB72" i="3" s="1"/>
  <c r="X71" i="3"/>
  <c r="AC71" i="3" s="1"/>
  <c r="AD70" i="3"/>
  <c r="AC70" i="3"/>
  <c r="X70" i="3"/>
  <c r="AB70" i="3" s="1"/>
  <c r="X69" i="3"/>
  <c r="AC69" i="3" s="1"/>
  <c r="X68" i="3"/>
  <c r="AB68" i="3" s="1"/>
  <c r="AD67" i="3"/>
  <c r="X67" i="3"/>
  <c r="AC67" i="3" s="1"/>
  <c r="X66" i="3"/>
  <c r="AB66" i="3" s="1"/>
  <c r="AD65" i="3"/>
  <c r="X65" i="3"/>
  <c r="AC65" i="3" s="1"/>
  <c r="AD64" i="3"/>
  <c r="AC64" i="3"/>
  <c r="X64" i="3"/>
  <c r="AB64" i="3" s="1"/>
  <c r="X63" i="3"/>
  <c r="AC63" i="3" s="1"/>
  <c r="AD62" i="3"/>
  <c r="AC62" i="3"/>
  <c r="X62" i="3"/>
  <c r="AB62" i="3" s="1"/>
  <c r="AD61" i="3"/>
  <c r="X61" i="3"/>
  <c r="AC61" i="3" s="1"/>
  <c r="AD60" i="3"/>
  <c r="X60" i="3"/>
  <c r="AB60" i="3" s="1"/>
  <c r="AD59" i="3"/>
  <c r="X59" i="3"/>
  <c r="AC59" i="3" s="1"/>
  <c r="AC58" i="3"/>
  <c r="X58" i="3"/>
  <c r="AB58" i="3" s="1"/>
  <c r="AD57" i="3"/>
  <c r="X57" i="3"/>
  <c r="AC57" i="3" s="1"/>
  <c r="AC56" i="3"/>
  <c r="X56" i="3"/>
  <c r="AB56" i="3" s="1"/>
  <c r="X55" i="3"/>
  <c r="AC55" i="3" s="1"/>
  <c r="AC23" i="3"/>
  <c r="AC24" i="3"/>
  <c r="AD24" i="3"/>
  <c r="AB27" i="3"/>
  <c r="AC27" i="3"/>
  <c r="AC28" i="3"/>
  <c r="AD28" i="3"/>
  <c r="AC31" i="3"/>
  <c r="AC32" i="3"/>
  <c r="AD32" i="3"/>
  <c r="AB35" i="3"/>
  <c r="AC35" i="3"/>
  <c r="AC36" i="3"/>
  <c r="AD36" i="3"/>
  <c r="AC39" i="3"/>
  <c r="AC40" i="3"/>
  <c r="AD40" i="3"/>
  <c r="AB41" i="3"/>
  <c r="AB43" i="3"/>
  <c r="AC43" i="3"/>
  <c r="AC44" i="3"/>
  <c r="AD44" i="3"/>
  <c r="X22" i="3"/>
  <c r="AB22" i="3" s="1"/>
  <c r="X23" i="3"/>
  <c r="AB23" i="3" s="1"/>
  <c r="X24" i="3"/>
  <c r="AB24" i="3" s="1"/>
  <c r="X25" i="3"/>
  <c r="AB25" i="3" s="1"/>
  <c r="X26" i="3"/>
  <c r="AB26" i="3" s="1"/>
  <c r="X27" i="3"/>
  <c r="AD27" i="3" s="1"/>
  <c r="X28" i="3"/>
  <c r="AB28" i="3" s="1"/>
  <c r="X29" i="3"/>
  <c r="AD29" i="3" s="1"/>
  <c r="X30" i="3"/>
  <c r="AB30" i="3" s="1"/>
  <c r="X31" i="3"/>
  <c r="AB31" i="3" s="1"/>
  <c r="X32" i="3"/>
  <c r="AB32" i="3" s="1"/>
  <c r="X33" i="3"/>
  <c r="AB33" i="3" s="1"/>
  <c r="X34" i="3"/>
  <c r="AB34" i="3" s="1"/>
  <c r="X35" i="3"/>
  <c r="AD35" i="3" s="1"/>
  <c r="X36" i="3"/>
  <c r="AB36" i="3" s="1"/>
  <c r="X37" i="3"/>
  <c r="AD37" i="3" s="1"/>
  <c r="X38" i="3"/>
  <c r="AB38" i="3" s="1"/>
  <c r="X39" i="3"/>
  <c r="AB39" i="3" s="1"/>
  <c r="X40" i="3"/>
  <c r="AB40" i="3" s="1"/>
  <c r="X41" i="3"/>
  <c r="AC41" i="3" s="1"/>
  <c r="X42" i="3"/>
  <c r="AB42" i="3" s="1"/>
  <c r="X43" i="3"/>
  <c r="AD43" i="3" s="1"/>
  <c r="X44" i="3"/>
  <c r="AB44" i="3" s="1"/>
  <c r="X21" i="3"/>
  <c r="AB21" i="3" s="1"/>
  <c r="AU16" i="1"/>
  <c r="AT16" i="1"/>
  <c r="AU13" i="1"/>
  <c r="AT13" i="1"/>
  <c r="AU12" i="1"/>
  <c r="AT12" i="1"/>
  <c r="AU8" i="1"/>
  <c r="AT8" i="1"/>
  <c r="AU6" i="1"/>
  <c r="AT6" i="1"/>
  <c r="AU5" i="1"/>
  <c r="AT5" i="1"/>
  <c r="AU4" i="1"/>
  <c r="AT4" i="1"/>
  <c r="AT7" i="1"/>
  <c r="AL3" i="1"/>
  <c r="AM3" i="1"/>
  <c r="AN3" i="1"/>
  <c r="AL4" i="1"/>
  <c r="AM4" i="1"/>
  <c r="AN4" i="1"/>
  <c r="AL5" i="1"/>
  <c r="AM5" i="1"/>
  <c r="AN5" i="1"/>
  <c r="AL6" i="1"/>
  <c r="AM6" i="1"/>
  <c r="AN6" i="1"/>
  <c r="AL7" i="1"/>
  <c r="AM7" i="1"/>
  <c r="AN7" i="1"/>
  <c r="AL8" i="1"/>
  <c r="AM8" i="1"/>
  <c r="AN8" i="1"/>
  <c r="AL9" i="1"/>
  <c r="AM9" i="1"/>
  <c r="AN9" i="1"/>
  <c r="AL10" i="1"/>
  <c r="AM10" i="1"/>
  <c r="AN10" i="1"/>
  <c r="AL11" i="1"/>
  <c r="AM11" i="1"/>
  <c r="AN11" i="1"/>
  <c r="AL12" i="1"/>
  <c r="AM12" i="1"/>
  <c r="AN12" i="1"/>
  <c r="AL13" i="1"/>
  <c r="AM13" i="1"/>
  <c r="AN13" i="1"/>
  <c r="AL14" i="1"/>
  <c r="AM14" i="1"/>
  <c r="AN14" i="1"/>
  <c r="AL15" i="1"/>
  <c r="AM15" i="1"/>
  <c r="AN15" i="1"/>
  <c r="AL16" i="1"/>
  <c r="AM16" i="1"/>
  <c r="AN16" i="1"/>
  <c r="AL17" i="1"/>
  <c r="AM17" i="1"/>
  <c r="AN17" i="1"/>
  <c r="AL18" i="1"/>
  <c r="AM18" i="1"/>
  <c r="AN18" i="1"/>
  <c r="AL19" i="1"/>
  <c r="AM19" i="1"/>
  <c r="AN19" i="1"/>
  <c r="AL20" i="1"/>
  <c r="AM20" i="1"/>
  <c r="AN20" i="1"/>
  <c r="AL21" i="1"/>
  <c r="AM21" i="1"/>
  <c r="AN21" i="1"/>
  <c r="AL22" i="1"/>
  <c r="AM22" i="1"/>
  <c r="AN22" i="1"/>
  <c r="AL23" i="1"/>
  <c r="AM23" i="1"/>
  <c r="AN23" i="1"/>
  <c r="AL24" i="1"/>
  <c r="AM24" i="1"/>
  <c r="AN24" i="1"/>
  <c r="AL25" i="1"/>
  <c r="AM25" i="1"/>
  <c r="AN25" i="1"/>
  <c r="AL26" i="1"/>
  <c r="AM26" i="1"/>
  <c r="AN26" i="1"/>
  <c r="AL27" i="1"/>
  <c r="AM27" i="1"/>
  <c r="AN27" i="1"/>
  <c r="AL28" i="1"/>
  <c r="AM28" i="1"/>
  <c r="AN28" i="1"/>
  <c r="AL29" i="1"/>
  <c r="AM29" i="1"/>
  <c r="AN29" i="1"/>
  <c r="AL30" i="1"/>
  <c r="AM30" i="1"/>
  <c r="AN30" i="1"/>
  <c r="AL31" i="1"/>
  <c r="AM31" i="1"/>
  <c r="AN31" i="1"/>
  <c r="AL32" i="1"/>
  <c r="AM32" i="1"/>
  <c r="AN32" i="1"/>
  <c r="AL33" i="1"/>
  <c r="AM33" i="1"/>
  <c r="AN33" i="1"/>
  <c r="AL34" i="1"/>
  <c r="AM34" i="1"/>
  <c r="AN34" i="1"/>
  <c r="AL35" i="1"/>
  <c r="AM35" i="1"/>
  <c r="AN35" i="1"/>
  <c r="AL36" i="1"/>
  <c r="AM36" i="1"/>
  <c r="AN36" i="1"/>
  <c r="AL37" i="1"/>
  <c r="AM37" i="1"/>
  <c r="AN37" i="1"/>
  <c r="AL38" i="1"/>
  <c r="AM38" i="1"/>
  <c r="AN38" i="1"/>
  <c r="AL39" i="1"/>
  <c r="AM39" i="1"/>
  <c r="AN39" i="1"/>
  <c r="AL40" i="1"/>
  <c r="AM40" i="1"/>
  <c r="AN40" i="1"/>
  <c r="AL41" i="1"/>
  <c r="AM41" i="1"/>
  <c r="AN41" i="1"/>
  <c r="AL42" i="1"/>
  <c r="AM42" i="1"/>
  <c r="AN42" i="1"/>
  <c r="AL43" i="1"/>
  <c r="AM43" i="1"/>
  <c r="AN43" i="1"/>
  <c r="AL44" i="1"/>
  <c r="AM44" i="1"/>
  <c r="AN44" i="1"/>
  <c r="AL45" i="1"/>
  <c r="AM45" i="1"/>
  <c r="AN45" i="1"/>
  <c r="AL46" i="1"/>
  <c r="AM46" i="1"/>
  <c r="AN46" i="1"/>
  <c r="AL47" i="1"/>
  <c r="AM47" i="1"/>
  <c r="AN47" i="1"/>
  <c r="AL48" i="1"/>
  <c r="AM48" i="1"/>
  <c r="AN48" i="1"/>
  <c r="AL49" i="1"/>
  <c r="AM49" i="1"/>
  <c r="AN49" i="1"/>
  <c r="AL50" i="1"/>
  <c r="AM50" i="1"/>
  <c r="AN50" i="1"/>
  <c r="AL51" i="1"/>
  <c r="AM51" i="1"/>
  <c r="AN51" i="1"/>
  <c r="AL52" i="1"/>
  <c r="AM52" i="1"/>
  <c r="AN52" i="1"/>
  <c r="AL53" i="1"/>
  <c r="AM53" i="1"/>
  <c r="AN53" i="1"/>
  <c r="AL54" i="1"/>
  <c r="AM54" i="1"/>
  <c r="AN54" i="1"/>
  <c r="AL55" i="1"/>
  <c r="AM55" i="1"/>
  <c r="AN55" i="1"/>
  <c r="AL56" i="1"/>
  <c r="AM56" i="1"/>
  <c r="AN56" i="1"/>
  <c r="AL57" i="1"/>
  <c r="AM57" i="1"/>
  <c r="AN57" i="1"/>
  <c r="AL58" i="1"/>
  <c r="AM58" i="1"/>
  <c r="AN58" i="1"/>
  <c r="AL59" i="1"/>
  <c r="AM59" i="1"/>
  <c r="AN59" i="1"/>
  <c r="AL60" i="1"/>
  <c r="AM60" i="1"/>
  <c r="AN60" i="1"/>
  <c r="AL61" i="1"/>
  <c r="AM61" i="1"/>
  <c r="AN61" i="1"/>
  <c r="AL62" i="1"/>
  <c r="AM62" i="1"/>
  <c r="AN62" i="1"/>
  <c r="AL63" i="1"/>
  <c r="AM63" i="1"/>
  <c r="AN63" i="1"/>
  <c r="AL64" i="1"/>
  <c r="AM64" i="1"/>
  <c r="AN64" i="1"/>
  <c r="AL65" i="1"/>
  <c r="AM65" i="1"/>
  <c r="AN65" i="1"/>
  <c r="AL66" i="1"/>
  <c r="AM66" i="1"/>
  <c r="AN66" i="1"/>
  <c r="AL67" i="1"/>
  <c r="AM67" i="1"/>
  <c r="AN67" i="1"/>
  <c r="AL68" i="1"/>
  <c r="AM68" i="1"/>
  <c r="AN68" i="1"/>
  <c r="AL69" i="1"/>
  <c r="AM69" i="1"/>
  <c r="AN69" i="1"/>
  <c r="AL70" i="1"/>
  <c r="AM70" i="1"/>
  <c r="AN70" i="1"/>
  <c r="AL71" i="1"/>
  <c r="AM71" i="1"/>
  <c r="AN71" i="1"/>
  <c r="AL72" i="1"/>
  <c r="AM72" i="1"/>
  <c r="AN72" i="1"/>
  <c r="AL73" i="1"/>
  <c r="AM73" i="1"/>
  <c r="AN73" i="1"/>
  <c r="AL74" i="1"/>
  <c r="AM74" i="1"/>
  <c r="AN74" i="1"/>
  <c r="AL75" i="1"/>
  <c r="AM75" i="1"/>
  <c r="AN75" i="1"/>
  <c r="AL76" i="1"/>
  <c r="AM76" i="1"/>
  <c r="AN76" i="1"/>
  <c r="AL77" i="1"/>
  <c r="AM77" i="1"/>
  <c r="AN77" i="1"/>
  <c r="AL78" i="1"/>
  <c r="AM78" i="1"/>
  <c r="AN78" i="1"/>
  <c r="AL79" i="1"/>
  <c r="AM79" i="1"/>
  <c r="AN79" i="1"/>
  <c r="AL80" i="1"/>
  <c r="AM80" i="1"/>
  <c r="AN80" i="1"/>
  <c r="AL81" i="1"/>
  <c r="AM81" i="1"/>
  <c r="AN81" i="1"/>
  <c r="AL82" i="1"/>
  <c r="AM82" i="1"/>
  <c r="AN82" i="1"/>
  <c r="AL83" i="1"/>
  <c r="AM83" i="1"/>
  <c r="AN83" i="1"/>
  <c r="AL84" i="1"/>
  <c r="AM84" i="1"/>
  <c r="AN84" i="1"/>
  <c r="AL85" i="1"/>
  <c r="AM85" i="1"/>
  <c r="AN85" i="1"/>
  <c r="AL86" i="1"/>
  <c r="AM86" i="1"/>
  <c r="AN86" i="1"/>
  <c r="AL87" i="1"/>
  <c r="AM87" i="1"/>
  <c r="AN87" i="1"/>
  <c r="AL88" i="1"/>
  <c r="AM88" i="1"/>
  <c r="AN88" i="1"/>
  <c r="AL89" i="1"/>
  <c r="AM89" i="1"/>
  <c r="AN89" i="1"/>
  <c r="AL90" i="1"/>
  <c r="AM90" i="1"/>
  <c r="AN90" i="1"/>
  <c r="AL91" i="1"/>
  <c r="AM91" i="1"/>
  <c r="AN91" i="1"/>
  <c r="AL92" i="1"/>
  <c r="AM92" i="1"/>
  <c r="AN92" i="1"/>
  <c r="AL93" i="1"/>
  <c r="AM93" i="1"/>
  <c r="AN93" i="1"/>
  <c r="AL94" i="1"/>
  <c r="AM94" i="1"/>
  <c r="AN94" i="1"/>
  <c r="AL95" i="1"/>
  <c r="AM95" i="1"/>
  <c r="AN95" i="1"/>
  <c r="AL96" i="1"/>
  <c r="AM96" i="1"/>
  <c r="AN96" i="1"/>
  <c r="AL97" i="1"/>
  <c r="AM97" i="1"/>
  <c r="AN97" i="1"/>
  <c r="AL98" i="1"/>
  <c r="AM98" i="1"/>
  <c r="AN98" i="1"/>
  <c r="AL99" i="1"/>
  <c r="AM99" i="1"/>
  <c r="AN99" i="1"/>
  <c r="AL100" i="1"/>
  <c r="AM100" i="1"/>
  <c r="AN100" i="1"/>
  <c r="AL101" i="1"/>
  <c r="AM101" i="1"/>
  <c r="AN101" i="1"/>
  <c r="AL102" i="1"/>
  <c r="AM102" i="1"/>
  <c r="AN102" i="1"/>
  <c r="AL103" i="1"/>
  <c r="AM103" i="1"/>
  <c r="AN103" i="1"/>
  <c r="AL104" i="1"/>
  <c r="AM104" i="1"/>
  <c r="AN104" i="1"/>
  <c r="AL105" i="1"/>
  <c r="AM105" i="1"/>
  <c r="AN105" i="1"/>
  <c r="AL106" i="1"/>
  <c r="AM106" i="1"/>
  <c r="AN106" i="1"/>
  <c r="AL107" i="1"/>
  <c r="AM107" i="1"/>
  <c r="AN107" i="1"/>
  <c r="AL108" i="1"/>
  <c r="AM108" i="1"/>
  <c r="AN108" i="1"/>
  <c r="AL109" i="1"/>
  <c r="AM109" i="1"/>
  <c r="AN109" i="1"/>
  <c r="AL110" i="1"/>
  <c r="AM110" i="1"/>
  <c r="AN110" i="1"/>
  <c r="AL111" i="1"/>
  <c r="AM111" i="1"/>
  <c r="AN111" i="1"/>
  <c r="AL112" i="1"/>
  <c r="AM112" i="1"/>
  <c r="AN112" i="1"/>
  <c r="AL113" i="1"/>
  <c r="AM113" i="1"/>
  <c r="AN113" i="1"/>
  <c r="AL114" i="1"/>
  <c r="AM114" i="1"/>
  <c r="AN114" i="1"/>
  <c r="AL115" i="1"/>
  <c r="AM115" i="1"/>
  <c r="AN115" i="1"/>
  <c r="AL116" i="1"/>
  <c r="AM116" i="1"/>
  <c r="AN116" i="1"/>
  <c r="AL117" i="1"/>
  <c r="AM117" i="1"/>
  <c r="AN117" i="1"/>
  <c r="AL118" i="1"/>
  <c r="AM118" i="1"/>
  <c r="AN118" i="1"/>
  <c r="AL119" i="1"/>
  <c r="AM119" i="1"/>
  <c r="AN119" i="1"/>
  <c r="AL120" i="1"/>
  <c r="AM120" i="1"/>
  <c r="AN120" i="1"/>
  <c r="AL121" i="1"/>
  <c r="AM121" i="1"/>
  <c r="AN121" i="1"/>
  <c r="AL122" i="1"/>
  <c r="AM122" i="1"/>
  <c r="AN122" i="1"/>
  <c r="AL123" i="1"/>
  <c r="AM123" i="1"/>
  <c r="AN123" i="1"/>
  <c r="AL124" i="1"/>
  <c r="AM124" i="1"/>
  <c r="AN124" i="1"/>
  <c r="AL125" i="1"/>
  <c r="AM125" i="1"/>
  <c r="AN125" i="1"/>
  <c r="AL126" i="1"/>
  <c r="AM126" i="1"/>
  <c r="AN126" i="1"/>
  <c r="AL127" i="1"/>
  <c r="AM127" i="1"/>
  <c r="AN127" i="1"/>
  <c r="AL128" i="1"/>
  <c r="AM128" i="1"/>
  <c r="AN128" i="1"/>
  <c r="AL129" i="1"/>
  <c r="AM129" i="1"/>
  <c r="AN129" i="1"/>
  <c r="AL130" i="1"/>
  <c r="AM130" i="1"/>
  <c r="AN130" i="1"/>
  <c r="AL131" i="1"/>
  <c r="AM131" i="1"/>
  <c r="AN131" i="1"/>
  <c r="AL132" i="1"/>
  <c r="AM132" i="1"/>
  <c r="AN132" i="1"/>
  <c r="AL133" i="1"/>
  <c r="AM133" i="1"/>
  <c r="AN133" i="1"/>
  <c r="AL134" i="1"/>
  <c r="AM134" i="1"/>
  <c r="AN134" i="1"/>
  <c r="AL135" i="1"/>
  <c r="AM135" i="1"/>
  <c r="AN135" i="1"/>
  <c r="AL136" i="1"/>
  <c r="AM136" i="1"/>
  <c r="AN136" i="1"/>
  <c r="AL137" i="1"/>
  <c r="AM137" i="1"/>
  <c r="AN137" i="1"/>
  <c r="AL138" i="1"/>
  <c r="AM138" i="1"/>
  <c r="AN138" i="1"/>
  <c r="AL139" i="1"/>
  <c r="AM139" i="1"/>
  <c r="AN139" i="1"/>
  <c r="AL140" i="1"/>
  <c r="AM140" i="1"/>
  <c r="AN140" i="1"/>
  <c r="AL141" i="1"/>
  <c r="AM141" i="1"/>
  <c r="AN141" i="1"/>
  <c r="AL142" i="1"/>
  <c r="AM142" i="1"/>
  <c r="AN142" i="1"/>
  <c r="AL143" i="1"/>
  <c r="AM143" i="1"/>
  <c r="AN143" i="1"/>
  <c r="AL144" i="1"/>
  <c r="AM144" i="1"/>
  <c r="AN144" i="1"/>
  <c r="AL145" i="1"/>
  <c r="AM145" i="1"/>
  <c r="AN145" i="1"/>
  <c r="AL146" i="1"/>
  <c r="AM146" i="1"/>
  <c r="AN146" i="1"/>
  <c r="AL147" i="1"/>
  <c r="AM147" i="1"/>
  <c r="AN147" i="1"/>
  <c r="AL148" i="1"/>
  <c r="AM148" i="1"/>
  <c r="AN148" i="1"/>
  <c r="AL149" i="1"/>
  <c r="AM149" i="1"/>
  <c r="AN149" i="1"/>
  <c r="AL150" i="1"/>
  <c r="AM150" i="1"/>
  <c r="AN150" i="1"/>
  <c r="AL151" i="1"/>
  <c r="AM151" i="1"/>
  <c r="AN151" i="1"/>
  <c r="AL152" i="1"/>
  <c r="AM152" i="1"/>
  <c r="AN152" i="1"/>
  <c r="AL153" i="1"/>
  <c r="AM153" i="1"/>
  <c r="AN153" i="1"/>
  <c r="AL154" i="1"/>
  <c r="AM154" i="1"/>
  <c r="AN154" i="1"/>
  <c r="AL155" i="1"/>
  <c r="AM155" i="1"/>
  <c r="AN155" i="1"/>
  <c r="AL156" i="1"/>
  <c r="AM156" i="1"/>
  <c r="AN156" i="1"/>
  <c r="AL157" i="1"/>
  <c r="AM157" i="1"/>
  <c r="AN157" i="1"/>
  <c r="AL158" i="1"/>
  <c r="AM158" i="1"/>
  <c r="AN158" i="1"/>
  <c r="AL159" i="1"/>
  <c r="AM159" i="1"/>
  <c r="AN159" i="1"/>
  <c r="AL160" i="1"/>
  <c r="AM160" i="1"/>
  <c r="AN160" i="1"/>
  <c r="AL161" i="1"/>
  <c r="AM161" i="1"/>
  <c r="AN161" i="1"/>
  <c r="AL162" i="1"/>
  <c r="AM162" i="1"/>
  <c r="AN162" i="1"/>
  <c r="AL163" i="1"/>
  <c r="AM163" i="1"/>
  <c r="AN163" i="1"/>
  <c r="AL164" i="1"/>
  <c r="AM164" i="1"/>
  <c r="AN164" i="1"/>
  <c r="AL165" i="1"/>
  <c r="AM165" i="1"/>
  <c r="AN165" i="1"/>
  <c r="AL166" i="1"/>
  <c r="AM166" i="1"/>
  <c r="AN166" i="1"/>
  <c r="AL167" i="1"/>
  <c r="AM167" i="1"/>
  <c r="AN167" i="1"/>
  <c r="AL168" i="1"/>
  <c r="AM168" i="1"/>
  <c r="AN168" i="1"/>
  <c r="AL169" i="1"/>
  <c r="AM169" i="1"/>
  <c r="AN169" i="1"/>
  <c r="AL171" i="1"/>
  <c r="AM171" i="1"/>
  <c r="AN171" i="1"/>
  <c r="AL172" i="1"/>
  <c r="AM172" i="1"/>
  <c r="AN172" i="1"/>
  <c r="AL173" i="1"/>
  <c r="AM173" i="1"/>
  <c r="AN173" i="1"/>
  <c r="AL174" i="1"/>
  <c r="AM174" i="1"/>
  <c r="AN174" i="1"/>
  <c r="AL175" i="1"/>
  <c r="AM175" i="1"/>
  <c r="AN175" i="1"/>
  <c r="AL176" i="1"/>
  <c r="AM176" i="1"/>
  <c r="AN176" i="1"/>
  <c r="AL177" i="1"/>
  <c r="AM177" i="1"/>
  <c r="AN177" i="1"/>
  <c r="AL178" i="1"/>
  <c r="AM178" i="1"/>
  <c r="AN178" i="1"/>
  <c r="AL179" i="1"/>
  <c r="AM179" i="1"/>
  <c r="AN179" i="1"/>
  <c r="AL180" i="1"/>
  <c r="AM180" i="1"/>
  <c r="AN180" i="1"/>
  <c r="AL181" i="1"/>
  <c r="AM181" i="1"/>
  <c r="AN181" i="1"/>
  <c r="AL182" i="1"/>
  <c r="AM182" i="1"/>
  <c r="AN182" i="1"/>
  <c r="AL183" i="1"/>
  <c r="AM183" i="1"/>
  <c r="AN183" i="1"/>
  <c r="AL184" i="1"/>
  <c r="AM184" i="1"/>
  <c r="AN184" i="1"/>
  <c r="AL185" i="1"/>
  <c r="AM185" i="1"/>
  <c r="AN185" i="1"/>
  <c r="AL186" i="1"/>
  <c r="AM186" i="1"/>
  <c r="AN186" i="1"/>
  <c r="AL187" i="1"/>
  <c r="AM187" i="1"/>
  <c r="AN187" i="1"/>
  <c r="AL188" i="1"/>
  <c r="AM188" i="1"/>
  <c r="AN188" i="1"/>
  <c r="AL189" i="1"/>
  <c r="AM189" i="1"/>
  <c r="AN189" i="1"/>
  <c r="AL190" i="1"/>
  <c r="AM190" i="1"/>
  <c r="AN190" i="1"/>
  <c r="AL191" i="1"/>
  <c r="AM191" i="1"/>
  <c r="AN191" i="1"/>
  <c r="AL192" i="1"/>
  <c r="AM192" i="1"/>
  <c r="AN192" i="1"/>
  <c r="AN2" i="1"/>
  <c r="AM2" i="1"/>
  <c r="AL2" i="1"/>
  <c r="AU17" i="1"/>
  <c r="AT17" i="1"/>
  <c r="AU15" i="1"/>
  <c r="AT15" i="1"/>
  <c r="AU14" i="1"/>
  <c r="AT14" i="1"/>
  <c r="AU9" i="1"/>
  <c r="AT9" i="1"/>
  <c r="AU7" i="1"/>
  <c r="AX17" i="1"/>
  <c r="AW17" i="1"/>
  <c r="AX15" i="1"/>
  <c r="AW15" i="1"/>
  <c r="AX14" i="1"/>
  <c r="AW14" i="1"/>
  <c r="AX13" i="1"/>
  <c r="AW13" i="1"/>
  <c r="AX12" i="1"/>
  <c r="AW12" i="1"/>
  <c r="AX9" i="1"/>
  <c r="AW9" i="1"/>
  <c r="AX8" i="1"/>
  <c r="AW8" i="1"/>
  <c r="AX7" i="1"/>
  <c r="AW7" i="1"/>
  <c r="AX6" i="1"/>
  <c r="AW6" i="1"/>
  <c r="AX5" i="1"/>
  <c r="AW5" i="1"/>
  <c r="AX4" i="1"/>
  <c r="AW4" i="1"/>
  <c r="AH3" i="1"/>
  <c r="AH4" i="1"/>
  <c r="AH5" i="1"/>
  <c r="AH6" i="1"/>
  <c r="AH7" i="1"/>
  <c r="AH8" i="1"/>
  <c r="AH9" i="1"/>
  <c r="AH10" i="1"/>
  <c r="AH11" i="1"/>
  <c r="AH12" i="1"/>
  <c r="AH13" i="1"/>
  <c r="AH14" i="1"/>
  <c r="AH15" i="1"/>
  <c r="AH16" i="1"/>
  <c r="AH17" i="1"/>
  <c r="AH18" i="1"/>
  <c r="AH19" i="1"/>
  <c r="AH20" i="1"/>
  <c r="AH21" i="1"/>
  <c r="AH22" i="1"/>
  <c r="AH23" i="1"/>
  <c r="AH24" i="1"/>
  <c r="AH25" i="1"/>
  <c r="AH26" i="1"/>
  <c r="AH27" i="1"/>
  <c r="AH28" i="1"/>
  <c r="AH29" i="1"/>
  <c r="AH30" i="1"/>
  <c r="AH31" i="1"/>
  <c r="AH32" i="1"/>
  <c r="AH33" i="1"/>
  <c r="AH34" i="1"/>
  <c r="AH35" i="1"/>
  <c r="AH36" i="1"/>
  <c r="AH37" i="1"/>
  <c r="AH38" i="1"/>
  <c r="AH39" i="1"/>
  <c r="AH40" i="1"/>
  <c r="AH41" i="1"/>
  <c r="AH42" i="1"/>
  <c r="AH43" i="1"/>
  <c r="AH44" i="1"/>
  <c r="AH45" i="1"/>
  <c r="AH46" i="1"/>
  <c r="AH47" i="1"/>
  <c r="AH48" i="1"/>
  <c r="AH49" i="1"/>
  <c r="AH50" i="1"/>
  <c r="AH51" i="1"/>
  <c r="AH52" i="1"/>
  <c r="AH53" i="1"/>
  <c r="AH54" i="1"/>
  <c r="AH55" i="1"/>
  <c r="AH56" i="1"/>
  <c r="AH57" i="1"/>
  <c r="AH58" i="1"/>
  <c r="AH59" i="1"/>
  <c r="AH60" i="1"/>
  <c r="AH61" i="1"/>
  <c r="AH62" i="1"/>
  <c r="AH63" i="1"/>
  <c r="AH64" i="1"/>
  <c r="AH65" i="1"/>
  <c r="AH66" i="1"/>
  <c r="AH67" i="1"/>
  <c r="AH68" i="1"/>
  <c r="AH69" i="1"/>
  <c r="AH70" i="1"/>
  <c r="AH71" i="1"/>
  <c r="AH72" i="1"/>
  <c r="AH73" i="1"/>
  <c r="AH74" i="1"/>
  <c r="AH75" i="1"/>
  <c r="AH76" i="1"/>
  <c r="AH77" i="1"/>
  <c r="AH78" i="1"/>
  <c r="AH79" i="1"/>
  <c r="AH80" i="1"/>
  <c r="AH81" i="1"/>
  <c r="AH82" i="1"/>
  <c r="AH83" i="1"/>
  <c r="AH84" i="1"/>
  <c r="AH85" i="1"/>
  <c r="AH86" i="1"/>
  <c r="AH87" i="1"/>
  <c r="AH88" i="1"/>
  <c r="AH89" i="1"/>
  <c r="AH90" i="1"/>
  <c r="AH91" i="1"/>
  <c r="AH92" i="1"/>
  <c r="AH93" i="1"/>
  <c r="AH94" i="1"/>
  <c r="AH95" i="1"/>
  <c r="AH96" i="1"/>
  <c r="AH97" i="1"/>
  <c r="AH98" i="1"/>
  <c r="AH99" i="1"/>
  <c r="AH100" i="1"/>
  <c r="AH101" i="1"/>
  <c r="AH102" i="1"/>
  <c r="AH103" i="1"/>
  <c r="AH104" i="1"/>
  <c r="AH105" i="1"/>
  <c r="AH106" i="1"/>
  <c r="AH107" i="1"/>
  <c r="AH108" i="1"/>
  <c r="AH109" i="1"/>
  <c r="AH110" i="1"/>
  <c r="AH111" i="1"/>
  <c r="AH112" i="1"/>
  <c r="AH113" i="1"/>
  <c r="AH114" i="1"/>
  <c r="AH115" i="1"/>
  <c r="AH116" i="1"/>
  <c r="AH117" i="1"/>
  <c r="AH118" i="1"/>
  <c r="AH119" i="1"/>
  <c r="AH120" i="1"/>
  <c r="AH121" i="1"/>
  <c r="AH122" i="1"/>
  <c r="AH123" i="1"/>
  <c r="AH124" i="1"/>
  <c r="AH125" i="1"/>
  <c r="AH126" i="1"/>
  <c r="AH127" i="1"/>
  <c r="AH128" i="1"/>
  <c r="AH129" i="1"/>
  <c r="AH130" i="1"/>
  <c r="AH131" i="1"/>
  <c r="AH132" i="1"/>
  <c r="AH133" i="1"/>
  <c r="AH134" i="1"/>
  <c r="AH135" i="1"/>
  <c r="AH136" i="1"/>
  <c r="AH137" i="1"/>
  <c r="AH138" i="1"/>
  <c r="AH139" i="1"/>
  <c r="AH140" i="1"/>
  <c r="AH141" i="1"/>
  <c r="AH142" i="1"/>
  <c r="AH143" i="1"/>
  <c r="AH144" i="1"/>
  <c r="AH145" i="1"/>
  <c r="AH146" i="1"/>
  <c r="AH147" i="1"/>
  <c r="AH148" i="1"/>
  <c r="AH149" i="1"/>
  <c r="AH150" i="1"/>
  <c r="AH151" i="1"/>
  <c r="AH152" i="1"/>
  <c r="AH153" i="1"/>
  <c r="AH154" i="1"/>
  <c r="AH155" i="1"/>
  <c r="AH156" i="1"/>
  <c r="AH157" i="1"/>
  <c r="AH158" i="1"/>
  <c r="AH159" i="1"/>
  <c r="AH160" i="1"/>
  <c r="AH161" i="1"/>
  <c r="AH162" i="1"/>
  <c r="AH163" i="1"/>
  <c r="AH164" i="1"/>
  <c r="AH165" i="1"/>
  <c r="AH166" i="1"/>
  <c r="AH167" i="1"/>
  <c r="AH168" i="1"/>
  <c r="AH169" i="1"/>
  <c r="AH171" i="1"/>
  <c r="AH172" i="1"/>
  <c r="AH173" i="1"/>
  <c r="AH174" i="1"/>
  <c r="AH175" i="1"/>
  <c r="AH176" i="1"/>
  <c r="AH177" i="1"/>
  <c r="AH178" i="1"/>
  <c r="AH179" i="1"/>
  <c r="AH180" i="1"/>
  <c r="AH181" i="1"/>
  <c r="AH182" i="1"/>
  <c r="AH183" i="1"/>
  <c r="AH184" i="1"/>
  <c r="AH185" i="1"/>
  <c r="AH186" i="1"/>
  <c r="AH187" i="1"/>
  <c r="AH188" i="1"/>
  <c r="AH189" i="1"/>
  <c r="AH190" i="1"/>
  <c r="AH191" i="1"/>
  <c r="AH192" i="1"/>
  <c r="AH2" i="1"/>
  <c r="U17" i="1"/>
  <c r="T17" i="1"/>
  <c r="U16" i="1"/>
  <c r="T16" i="1"/>
  <c r="U15" i="1"/>
  <c r="T15" i="1"/>
  <c r="U14" i="1"/>
  <c r="T14" i="1"/>
  <c r="U13" i="1"/>
  <c r="T13" i="1"/>
  <c r="U12" i="1"/>
  <c r="T12" i="1"/>
  <c r="U9" i="1"/>
  <c r="T9" i="1"/>
  <c r="U8" i="1"/>
  <c r="T8" i="1"/>
  <c r="U7" i="1"/>
  <c r="T7" i="1"/>
  <c r="U6" i="1"/>
  <c r="T6" i="1"/>
  <c r="U5" i="1"/>
  <c r="T5" i="1"/>
  <c r="U4" i="1"/>
  <c r="T4" i="1"/>
  <c r="H385" i="2"/>
  <c r="H384" i="2"/>
  <c r="H383" i="2"/>
  <c r="H382" i="2"/>
  <c r="H381" i="2"/>
  <c r="H380" i="2"/>
  <c r="H379" i="2"/>
  <c r="H378" i="2"/>
  <c r="H377" i="2"/>
  <c r="H376" i="2"/>
  <c r="H375" i="2"/>
  <c r="H374" i="2"/>
  <c r="H373" i="2"/>
  <c r="H372" i="2"/>
  <c r="H371" i="2"/>
  <c r="H370" i="2"/>
  <c r="H369" i="2"/>
  <c r="H368" i="2"/>
  <c r="H367" i="2"/>
  <c r="H366" i="2"/>
  <c r="H365" i="2"/>
  <c r="H364" i="2"/>
  <c r="H363" i="2"/>
  <c r="H362" i="2"/>
  <c r="H361" i="2"/>
  <c r="H360" i="2"/>
  <c r="H359" i="2"/>
  <c r="H358" i="2"/>
  <c r="H357" i="2"/>
  <c r="H356" i="2"/>
  <c r="H355" i="2"/>
  <c r="H354" i="2"/>
  <c r="H353" i="2"/>
  <c r="H352" i="2"/>
  <c r="H351" i="2"/>
  <c r="H350" i="2"/>
  <c r="H349" i="2"/>
  <c r="H348" i="2"/>
  <c r="H347" i="2"/>
  <c r="H346" i="2"/>
  <c r="H345" i="2"/>
  <c r="H344" i="2"/>
  <c r="H343" i="2"/>
  <c r="H342" i="2"/>
  <c r="H341" i="2"/>
  <c r="H340" i="2"/>
  <c r="H339" i="2"/>
  <c r="H338" i="2"/>
  <c r="H337" i="2"/>
  <c r="H336" i="2"/>
  <c r="H335" i="2"/>
  <c r="H334" i="2"/>
  <c r="H333" i="2"/>
  <c r="H332" i="2"/>
  <c r="H331" i="2"/>
  <c r="H330" i="2"/>
  <c r="H329" i="2"/>
  <c r="H328" i="2"/>
  <c r="H327" i="2"/>
  <c r="H326" i="2"/>
  <c r="H325" i="2"/>
  <c r="H324" i="2"/>
  <c r="H323" i="2"/>
  <c r="H322" i="2"/>
  <c r="H321" i="2"/>
  <c r="H320" i="2"/>
  <c r="H319" i="2"/>
  <c r="H318" i="2"/>
  <c r="H317" i="2"/>
  <c r="H316" i="2"/>
  <c r="H315" i="2"/>
  <c r="H314" i="2"/>
  <c r="H313" i="2"/>
  <c r="H312" i="2"/>
  <c r="H311" i="2"/>
  <c r="H310" i="2"/>
  <c r="H309" i="2"/>
  <c r="H308" i="2"/>
  <c r="H307" i="2"/>
  <c r="H306" i="2"/>
  <c r="H305" i="2"/>
  <c r="H304" i="2"/>
  <c r="H303" i="2"/>
  <c r="H302" i="2"/>
  <c r="H301" i="2"/>
  <c r="H300" i="2"/>
  <c r="H299" i="2"/>
  <c r="H298" i="2"/>
  <c r="H297" i="2"/>
  <c r="H296" i="2"/>
  <c r="H295" i="2"/>
  <c r="H294" i="2"/>
  <c r="H293" i="2"/>
  <c r="H292" i="2"/>
  <c r="H291" i="2"/>
  <c r="H290" i="2"/>
  <c r="H289" i="2"/>
  <c r="H288" i="2"/>
  <c r="H287" i="2"/>
  <c r="H286" i="2"/>
  <c r="H285" i="2"/>
  <c r="H284" i="2"/>
  <c r="H283" i="2"/>
  <c r="H282" i="2"/>
  <c r="H281" i="2"/>
  <c r="H280" i="2"/>
  <c r="H279" i="2"/>
  <c r="H278" i="2"/>
  <c r="H277" i="2"/>
  <c r="H276" i="2"/>
  <c r="H275" i="2"/>
  <c r="H274" i="2"/>
  <c r="H273" i="2"/>
  <c r="H272" i="2"/>
  <c r="H271" i="2"/>
  <c r="H270" i="2"/>
  <c r="H269" i="2"/>
  <c r="H268" i="2"/>
  <c r="H267" i="2"/>
  <c r="H266" i="2"/>
  <c r="H265" i="2"/>
  <c r="H264" i="2"/>
  <c r="H263" i="2"/>
  <c r="H262" i="2"/>
  <c r="H261" i="2"/>
  <c r="H260" i="2"/>
  <c r="H259" i="2"/>
  <c r="H258" i="2"/>
  <c r="H257" i="2"/>
  <c r="H256" i="2"/>
  <c r="H255" i="2"/>
  <c r="H254" i="2"/>
  <c r="H253" i="2"/>
  <c r="H252" i="2"/>
  <c r="H251" i="2"/>
  <c r="H250" i="2"/>
  <c r="H249" i="2"/>
  <c r="H248" i="2"/>
  <c r="H247" i="2"/>
  <c r="H246" i="2"/>
  <c r="H245" i="2"/>
  <c r="H244" i="2"/>
  <c r="H243" i="2"/>
  <c r="H242" i="2"/>
  <c r="H241" i="2"/>
  <c r="H240" i="2"/>
  <c r="H239" i="2"/>
  <c r="H238" i="2"/>
  <c r="H237" i="2"/>
  <c r="H236" i="2"/>
  <c r="H235" i="2"/>
  <c r="H234" i="2"/>
  <c r="H233" i="2"/>
  <c r="H232" i="2"/>
  <c r="H231" i="2"/>
  <c r="H230" i="2"/>
  <c r="H229" i="2"/>
  <c r="H228" i="2"/>
  <c r="H227" i="2"/>
  <c r="H226" i="2"/>
  <c r="H225" i="2"/>
  <c r="H224" i="2"/>
  <c r="H223" i="2"/>
  <c r="H222" i="2"/>
  <c r="H221" i="2"/>
  <c r="H220" i="2"/>
  <c r="H219" i="2"/>
  <c r="H218" i="2"/>
  <c r="H217" i="2"/>
  <c r="H216" i="2"/>
  <c r="H215" i="2"/>
  <c r="H214" i="2"/>
  <c r="H213" i="2"/>
  <c r="H212" i="2"/>
  <c r="H211" i="2"/>
  <c r="H210" i="2"/>
  <c r="H209" i="2"/>
  <c r="H208" i="2"/>
  <c r="H207" i="2"/>
  <c r="H206" i="2"/>
  <c r="H205" i="2"/>
  <c r="H204" i="2"/>
  <c r="H203" i="2"/>
  <c r="H202" i="2"/>
  <c r="H201" i="2"/>
  <c r="H200" i="2"/>
  <c r="H199" i="2"/>
  <c r="H198" i="2"/>
  <c r="H197" i="2"/>
  <c r="H196" i="2"/>
  <c r="H195" i="2"/>
  <c r="H194" i="2"/>
  <c r="H193" i="2"/>
  <c r="H192" i="2"/>
  <c r="H191" i="2"/>
  <c r="H190" i="2"/>
  <c r="H189" i="2"/>
  <c r="H188" i="2"/>
  <c r="H187" i="2"/>
  <c r="H186" i="2"/>
  <c r="H185" i="2"/>
  <c r="H184" i="2"/>
  <c r="H183" i="2"/>
  <c r="H182" i="2"/>
  <c r="H181" i="2"/>
  <c r="H180" i="2"/>
  <c r="H179" i="2"/>
  <c r="H178" i="2"/>
  <c r="H177" i="2"/>
  <c r="H176" i="2"/>
  <c r="H175" i="2"/>
  <c r="H174" i="2"/>
  <c r="H173" i="2"/>
  <c r="H172" i="2"/>
  <c r="H171" i="2"/>
  <c r="H170" i="2"/>
  <c r="H169" i="2"/>
  <c r="H168" i="2"/>
  <c r="H167" i="2"/>
  <c r="H166" i="2"/>
  <c r="H165" i="2"/>
  <c r="H164" i="2"/>
  <c r="H163" i="2"/>
  <c r="H162" i="2"/>
  <c r="H161" i="2"/>
  <c r="H160" i="2"/>
  <c r="H159" i="2"/>
  <c r="H158" i="2"/>
  <c r="H157" i="2"/>
  <c r="H156" i="2"/>
  <c r="H155" i="2"/>
  <c r="H154" i="2"/>
  <c r="H153" i="2"/>
  <c r="H152" i="2"/>
  <c r="H151" i="2"/>
  <c r="H150" i="2"/>
  <c r="H149" i="2"/>
  <c r="H148" i="2"/>
  <c r="H147" i="2"/>
  <c r="H146" i="2"/>
  <c r="H145" i="2"/>
  <c r="H144" i="2"/>
  <c r="H143" i="2"/>
  <c r="H142" i="2"/>
  <c r="H141" i="2"/>
  <c r="H140" i="2"/>
  <c r="H139" i="2"/>
  <c r="H138" i="2"/>
  <c r="H137" i="2"/>
  <c r="H136" i="2"/>
  <c r="H135" i="2"/>
  <c r="H134" i="2"/>
  <c r="H133" i="2"/>
  <c r="H132" i="2"/>
  <c r="H131" i="2"/>
  <c r="H130" i="2"/>
  <c r="H129" i="2"/>
  <c r="H128" i="2"/>
  <c r="H127" i="2"/>
  <c r="H126" i="2"/>
  <c r="H125" i="2"/>
  <c r="H124" i="2"/>
  <c r="H123" i="2"/>
  <c r="H122" i="2"/>
  <c r="H121" i="2"/>
  <c r="H120" i="2"/>
  <c r="H119" i="2"/>
  <c r="H118" i="2"/>
  <c r="H117" i="2"/>
  <c r="H116" i="2"/>
  <c r="H115" i="2"/>
  <c r="H114" i="2"/>
  <c r="H113" i="2"/>
  <c r="H112" i="2"/>
  <c r="H111" i="2"/>
  <c r="H110" i="2"/>
  <c r="H109" i="2"/>
  <c r="H108" i="2"/>
  <c r="H107" i="2"/>
  <c r="H106" i="2"/>
  <c r="H105" i="2"/>
  <c r="H104" i="2"/>
  <c r="H103" i="2"/>
  <c r="H102" i="2"/>
  <c r="H101" i="2"/>
  <c r="H100" i="2"/>
  <c r="H99" i="2"/>
  <c r="H98" i="2"/>
  <c r="H97" i="2"/>
  <c r="H96" i="2"/>
  <c r="H95" i="2"/>
  <c r="H94" i="2"/>
  <c r="H93" i="2"/>
  <c r="H92" i="2"/>
  <c r="H91" i="2"/>
  <c r="H90" i="2"/>
  <c r="H89" i="2"/>
  <c r="H88" i="2"/>
  <c r="H87" i="2"/>
  <c r="H86" i="2"/>
  <c r="H85" i="2"/>
  <c r="H84" i="2"/>
  <c r="H83" i="2"/>
  <c r="H82" i="2"/>
  <c r="H81" i="2"/>
  <c r="H80" i="2"/>
  <c r="H79" i="2"/>
  <c r="H78" i="2"/>
  <c r="H77" i="2"/>
  <c r="H76" i="2"/>
  <c r="H75" i="2"/>
  <c r="H74" i="2"/>
  <c r="H73" i="2"/>
  <c r="H72" i="2"/>
  <c r="H71" i="2"/>
  <c r="H70" i="2"/>
  <c r="H69" i="2"/>
  <c r="H68" i="2"/>
  <c r="H67" i="2"/>
  <c r="H66" i="2"/>
  <c r="H65" i="2"/>
  <c r="H64" i="2"/>
  <c r="H63" i="2"/>
  <c r="H62" i="2"/>
  <c r="H61" i="2"/>
  <c r="H60" i="2"/>
  <c r="H59" i="2"/>
  <c r="H58" i="2"/>
  <c r="H57" i="2"/>
  <c r="H56" i="2"/>
  <c r="H55" i="2"/>
  <c r="H54" i="2"/>
  <c r="H53" i="2"/>
  <c r="H52" i="2"/>
  <c r="H51" i="2"/>
  <c r="H50" i="2"/>
  <c r="H49" i="2"/>
  <c r="H48" i="2"/>
  <c r="H47" i="2"/>
  <c r="H46" i="2"/>
  <c r="H45" i="2"/>
  <c r="H44" i="2"/>
  <c r="H43" i="2"/>
  <c r="H42" i="2"/>
  <c r="H41" i="2"/>
  <c r="H40" i="2"/>
  <c r="H39" i="2"/>
  <c r="H38" i="2"/>
  <c r="H37" i="2"/>
  <c r="H36" i="2"/>
  <c r="H35" i="2"/>
  <c r="H34" i="2"/>
  <c r="H33" i="2"/>
  <c r="H32" i="2"/>
  <c r="H31" i="2"/>
  <c r="H30" i="2"/>
  <c r="H29" i="2"/>
  <c r="H28" i="2"/>
  <c r="H27" i="2"/>
  <c r="H26" i="2"/>
  <c r="H25" i="2"/>
  <c r="H24" i="2"/>
  <c r="H23" i="2"/>
  <c r="H22" i="2"/>
  <c r="H21" i="2"/>
  <c r="H20" i="2"/>
  <c r="H19" i="2"/>
  <c r="H18" i="2"/>
  <c r="H17" i="2"/>
  <c r="H16" i="2"/>
  <c r="H15" i="2"/>
  <c r="H14" i="2"/>
  <c r="H13" i="2"/>
  <c r="H12" i="2"/>
  <c r="H11" i="2"/>
  <c r="H10" i="2"/>
  <c r="H9" i="2"/>
  <c r="H8" i="2"/>
  <c r="H7" i="2"/>
  <c r="H6" i="2"/>
  <c r="H5" i="2"/>
  <c r="H4" i="2"/>
  <c r="H3" i="2"/>
  <c r="H2" i="2"/>
  <c r="AW16" i="1" l="1"/>
  <c r="AX16" i="1"/>
  <c r="AN170" i="1"/>
  <c r="AM170" i="1"/>
  <c r="AC21" i="3"/>
  <c r="AD42" i="3"/>
  <c r="AC37" i="3"/>
  <c r="AD34" i="3"/>
  <c r="AC29" i="3"/>
  <c r="AD26" i="3"/>
  <c r="AD55" i="3"/>
  <c r="AD58" i="3"/>
  <c r="AC68" i="3"/>
  <c r="AD71" i="3"/>
  <c r="AD74" i="3"/>
  <c r="AD21" i="3"/>
  <c r="AC42" i="3"/>
  <c r="AD39" i="3"/>
  <c r="AB37" i="3"/>
  <c r="AC34" i="3"/>
  <c r="AD31" i="3"/>
  <c r="AB29" i="3"/>
  <c r="AC26" i="3"/>
  <c r="AD23" i="3"/>
  <c r="AD68" i="3"/>
  <c r="AD41" i="3"/>
  <c r="AD33" i="3"/>
  <c r="AD25" i="3"/>
  <c r="AD56" i="3"/>
  <c r="AC66" i="3"/>
  <c r="AD69" i="3"/>
  <c r="AD72" i="3"/>
  <c r="AD38" i="3"/>
  <c r="AC33" i="3"/>
  <c r="AD30" i="3"/>
  <c r="AC25" i="3"/>
  <c r="AD22" i="3"/>
  <c r="AC60" i="3"/>
  <c r="AD63" i="3"/>
  <c r="AD66" i="3"/>
  <c r="AC76" i="3"/>
  <c r="AC38" i="3"/>
  <c r="AC30" i="3"/>
  <c r="AC22" i="3"/>
  <c r="AB55" i="3"/>
  <c r="AB57" i="3"/>
  <c r="AB59" i="3"/>
  <c r="AB61" i="3"/>
  <c r="AB63" i="3"/>
  <c r="AB65" i="3"/>
  <c r="AB67" i="3"/>
  <c r="AB69" i="3"/>
  <c r="AB71" i="3"/>
  <c r="AB73" i="3"/>
  <c r="AB75" i="3"/>
  <c r="AB77" i="3"/>
  <c r="AQ4" i="1"/>
  <c r="AR4" i="1"/>
  <c r="AS16" i="1"/>
  <c r="AR15" i="1"/>
  <c r="AR8" i="1"/>
  <c r="AS5" i="1"/>
  <c r="AR6" i="1"/>
  <c r="AR16" i="1"/>
  <c r="AS17" i="1"/>
  <c r="AQ15" i="1"/>
  <c r="AQ13" i="1"/>
  <c r="AR14" i="1"/>
  <c r="AR5" i="1"/>
  <c r="AR13" i="1"/>
  <c r="AS14" i="1"/>
  <c r="AQ14" i="1"/>
  <c r="AQ12" i="1"/>
  <c r="AQ5" i="1"/>
  <c r="AS4" i="1"/>
  <c r="AQ17" i="1"/>
  <c r="AQ16" i="1"/>
  <c r="AR17" i="1"/>
  <c r="AS8" i="1"/>
  <c r="AR7" i="1"/>
  <c r="AS7" i="1"/>
  <c r="AS12" i="1"/>
  <c r="AR12" i="1"/>
  <c r="AS9" i="1"/>
  <c r="AQ8" i="1"/>
  <c r="AR9" i="1"/>
  <c r="AQ7" i="1"/>
  <c r="AQ6" i="1"/>
  <c r="AS15" i="1"/>
  <c r="AQ9" i="1"/>
  <c r="AS13" i="1"/>
  <c r="AS6" i="1"/>
  <c r="H150" i="1"/>
  <c r="H149" i="1"/>
  <c r="H148" i="1"/>
  <c r="H147" i="1"/>
  <c r="H146" i="1"/>
  <c r="H145" i="1"/>
  <c r="H144" i="1"/>
  <c r="H143" i="1"/>
  <c r="H142" i="1"/>
  <c r="H141" i="1"/>
  <c r="H140" i="1"/>
  <c r="H139" i="1"/>
  <c r="H138" i="1"/>
  <c r="H57" i="1"/>
  <c r="H56" i="1"/>
  <c r="H55" i="1"/>
  <c r="H54" i="1"/>
  <c r="H53" i="1"/>
  <c r="H52" i="1"/>
  <c r="H51" i="1"/>
  <c r="H50" i="1"/>
  <c r="H106" i="1"/>
  <c r="H105" i="1"/>
  <c r="H104" i="1"/>
  <c r="H103" i="1"/>
  <c r="H102" i="1"/>
  <c r="H101" i="1"/>
  <c r="H100" i="1"/>
  <c r="H99" i="1"/>
  <c r="H12" i="1"/>
  <c r="H11" i="1"/>
  <c r="H10" i="1"/>
  <c r="H9" i="1"/>
  <c r="H8" i="1"/>
  <c r="H192" i="1"/>
  <c r="H191" i="1"/>
  <c r="H190" i="1"/>
  <c r="H189" i="1"/>
  <c r="H188" i="1"/>
  <c r="H187" i="1"/>
  <c r="H186" i="1"/>
  <c r="H185" i="1"/>
  <c r="H184" i="1"/>
  <c r="H183" i="1"/>
  <c r="H182" i="1"/>
  <c r="H181" i="1"/>
  <c r="H180" i="1"/>
  <c r="H93" i="1"/>
  <c r="H92" i="1"/>
  <c r="H91" i="1"/>
  <c r="H90" i="1"/>
  <c r="H89" i="1"/>
  <c r="H88" i="1"/>
  <c r="H87" i="1"/>
  <c r="H86" i="1"/>
  <c r="H85" i="1"/>
  <c r="H132" i="1"/>
  <c r="H131" i="1"/>
  <c r="H130" i="1"/>
  <c r="H129" i="1"/>
  <c r="H128" i="1"/>
  <c r="H127" i="1"/>
  <c r="H126" i="1"/>
  <c r="H125" i="1"/>
  <c r="H124" i="1"/>
  <c r="H123" i="1"/>
  <c r="H122" i="1"/>
  <c r="H121" i="1"/>
  <c r="H40" i="1"/>
  <c r="H39" i="1"/>
  <c r="H38" i="1"/>
  <c r="H37" i="1"/>
  <c r="H36" i="1"/>
  <c r="H35" i="1"/>
  <c r="H34" i="1"/>
  <c r="H33" i="1"/>
  <c r="H32" i="1"/>
  <c r="H31" i="1"/>
  <c r="H30" i="1"/>
  <c r="H169" i="1"/>
  <c r="H168" i="1"/>
  <c r="H167" i="1"/>
  <c r="H166" i="1"/>
  <c r="H165" i="1"/>
  <c r="H164" i="1"/>
  <c r="H163" i="1"/>
  <c r="H162" i="1"/>
  <c r="H161" i="1"/>
  <c r="H160" i="1"/>
  <c r="H159" i="1"/>
  <c r="H76" i="1"/>
  <c r="H75" i="1"/>
  <c r="H74" i="1"/>
  <c r="H73" i="1"/>
  <c r="H72" i="1"/>
  <c r="H71" i="1"/>
  <c r="H70" i="1"/>
  <c r="H69" i="1"/>
  <c r="H68" i="1"/>
  <c r="H116" i="1"/>
  <c r="H115" i="1"/>
  <c r="H114" i="1"/>
  <c r="H113" i="1"/>
  <c r="H112" i="1"/>
  <c r="H111" i="1"/>
  <c r="H110" i="1"/>
  <c r="H25" i="1"/>
  <c r="H24" i="1"/>
  <c r="H23" i="1"/>
  <c r="H22" i="1"/>
  <c r="H21" i="1"/>
  <c r="H20" i="1"/>
  <c r="H19" i="1"/>
  <c r="H179" i="1"/>
  <c r="H178" i="1"/>
  <c r="H177" i="1"/>
  <c r="H176" i="1"/>
  <c r="H175" i="1"/>
  <c r="H174" i="1"/>
  <c r="H173" i="1"/>
  <c r="H172" i="1"/>
  <c r="H171" i="1"/>
  <c r="H170" i="1"/>
  <c r="H84" i="1"/>
  <c r="H83" i="1"/>
  <c r="H82" i="1"/>
  <c r="H81" i="1"/>
  <c r="H80" i="1"/>
  <c r="H79" i="1"/>
  <c r="H78" i="1"/>
  <c r="H77" i="1"/>
  <c r="H120" i="1"/>
  <c r="H119" i="1"/>
  <c r="H118" i="1"/>
  <c r="H117" i="1"/>
  <c r="H29" i="1"/>
  <c r="H28" i="1"/>
  <c r="H27" i="1"/>
  <c r="H26" i="1"/>
  <c r="H109" i="1"/>
  <c r="H108" i="1"/>
  <c r="H107" i="1"/>
  <c r="H18" i="1"/>
  <c r="H17" i="1"/>
  <c r="H16" i="1"/>
  <c r="H15" i="1"/>
  <c r="H14" i="1"/>
  <c r="H13" i="1"/>
  <c r="H98" i="1"/>
  <c r="H97" i="1"/>
  <c r="H96" i="1"/>
  <c r="H95" i="1"/>
  <c r="H94" i="1"/>
  <c r="H7" i="1"/>
  <c r="H6" i="1"/>
  <c r="H5" i="1"/>
  <c r="H4" i="1"/>
  <c r="H3" i="1"/>
  <c r="H2" i="1"/>
  <c r="H137" i="1"/>
  <c r="H136" i="1"/>
  <c r="H135" i="1"/>
  <c r="H134" i="1"/>
  <c r="H133" i="1"/>
  <c r="H49" i="1"/>
  <c r="H48" i="1"/>
  <c r="H47" i="1"/>
  <c r="H46" i="1"/>
  <c r="H45" i="1"/>
  <c r="H44" i="1"/>
  <c r="H43" i="1"/>
  <c r="H42" i="1"/>
  <c r="H41" i="1"/>
  <c r="H158" i="1"/>
  <c r="H157" i="1"/>
  <c r="H156" i="1"/>
  <c r="H155" i="1"/>
  <c r="H154" i="1"/>
  <c r="H153" i="1"/>
  <c r="H152" i="1"/>
  <c r="H151" i="1"/>
  <c r="H67" i="1"/>
  <c r="H66" i="1"/>
  <c r="H65" i="1"/>
  <c r="H64" i="1"/>
  <c r="H63" i="1"/>
  <c r="H62" i="1"/>
  <c r="H61" i="1"/>
  <c r="H60" i="1"/>
  <c r="H59" i="1"/>
  <c r="H58" i="1"/>
  <c r="W14" i="1" l="1"/>
  <c r="X14" i="1"/>
  <c r="W4" i="1"/>
  <c r="X4" i="1"/>
  <c r="W8" i="1"/>
  <c r="X8" i="1"/>
  <c r="X9" i="1"/>
  <c r="W9" i="1"/>
  <c r="X17" i="1"/>
  <c r="W17" i="1"/>
  <c r="X12" i="1"/>
  <c r="W12" i="1"/>
  <c r="X15" i="1"/>
  <c r="W15" i="1"/>
  <c r="X6" i="1"/>
  <c r="W6" i="1"/>
  <c r="X5" i="1"/>
  <c r="W5" i="1"/>
  <c r="X13" i="1"/>
  <c r="W13" i="1"/>
  <c r="X16" i="1"/>
  <c r="W16" i="1"/>
  <c r="X7" i="1"/>
  <c r="W7" i="1"/>
  <c r="M17" i="1"/>
  <c r="L17" i="1"/>
  <c r="N17" i="1"/>
  <c r="L161" i="1"/>
  <c r="N161" i="1"/>
  <c r="M161" i="1"/>
  <c r="L143" i="1"/>
  <c r="M143" i="1"/>
  <c r="N143" i="1"/>
  <c r="N58" i="1"/>
  <c r="L58" i="1"/>
  <c r="M58" i="1"/>
  <c r="N2" i="1"/>
  <c r="L2" i="1"/>
  <c r="M2" i="1"/>
  <c r="N117" i="1"/>
  <c r="M117" i="1"/>
  <c r="L117" i="1"/>
  <c r="L113" i="1"/>
  <c r="N113" i="1"/>
  <c r="M113" i="1"/>
  <c r="N38" i="1"/>
  <c r="L38" i="1"/>
  <c r="M38" i="1"/>
  <c r="L86" i="1"/>
  <c r="M86" i="1"/>
  <c r="N86" i="1"/>
  <c r="L105" i="1"/>
  <c r="N105" i="1"/>
  <c r="M105" i="1"/>
  <c r="L59" i="1"/>
  <c r="M59" i="1"/>
  <c r="N59" i="1"/>
  <c r="M48" i="1"/>
  <c r="N48" i="1"/>
  <c r="L48" i="1"/>
  <c r="L3" i="1"/>
  <c r="M3" i="1"/>
  <c r="N3" i="1"/>
  <c r="L97" i="1"/>
  <c r="N97" i="1"/>
  <c r="M97" i="1"/>
  <c r="L107" i="1"/>
  <c r="M107" i="1"/>
  <c r="N107" i="1"/>
  <c r="L118" i="1"/>
  <c r="M118" i="1"/>
  <c r="N118" i="1"/>
  <c r="N82" i="1"/>
  <c r="L82" i="1"/>
  <c r="M82" i="1"/>
  <c r="L175" i="1"/>
  <c r="N175" i="1"/>
  <c r="M175" i="1"/>
  <c r="N22" i="1"/>
  <c r="L22" i="1"/>
  <c r="M22" i="1"/>
  <c r="N114" i="1"/>
  <c r="L114" i="1"/>
  <c r="M114" i="1"/>
  <c r="L73" i="1"/>
  <c r="M73" i="1"/>
  <c r="N73" i="1"/>
  <c r="L163" i="1"/>
  <c r="M163" i="1"/>
  <c r="N163" i="1"/>
  <c r="L31" i="1"/>
  <c r="N31" i="1"/>
  <c r="M31" i="1"/>
  <c r="L39" i="1"/>
  <c r="M39" i="1"/>
  <c r="N39" i="1"/>
  <c r="L127" i="1"/>
  <c r="N127" i="1"/>
  <c r="M127" i="1"/>
  <c r="L87" i="1"/>
  <c r="M87" i="1"/>
  <c r="N87" i="1"/>
  <c r="N181" i="1"/>
  <c r="M181" i="1"/>
  <c r="L181" i="1"/>
  <c r="N189" i="1"/>
  <c r="M189" i="1"/>
  <c r="L189" i="1"/>
  <c r="L12" i="1"/>
  <c r="M12" i="1"/>
  <c r="N12" i="1"/>
  <c r="N106" i="1"/>
  <c r="M106" i="1"/>
  <c r="L106" i="1"/>
  <c r="L57" i="1"/>
  <c r="M57" i="1"/>
  <c r="N57" i="1"/>
  <c r="L145" i="1"/>
  <c r="N145" i="1"/>
  <c r="M145" i="1"/>
  <c r="N29" i="1"/>
  <c r="M29" i="1"/>
  <c r="L29" i="1"/>
  <c r="N37" i="1"/>
  <c r="M37" i="1"/>
  <c r="L37" i="1"/>
  <c r="M104" i="1"/>
  <c r="N104" i="1"/>
  <c r="L104" i="1"/>
  <c r="N66" i="1"/>
  <c r="M66" i="1"/>
  <c r="L66" i="1"/>
  <c r="N18" i="1"/>
  <c r="L18" i="1"/>
  <c r="M18" i="1"/>
  <c r="L174" i="1"/>
  <c r="M174" i="1"/>
  <c r="N174" i="1"/>
  <c r="N162" i="1"/>
  <c r="M162" i="1"/>
  <c r="L162" i="1"/>
  <c r="L126" i="1"/>
  <c r="M126" i="1"/>
  <c r="N126" i="1"/>
  <c r="M56" i="1"/>
  <c r="N56" i="1"/>
  <c r="L56" i="1"/>
  <c r="L151" i="1"/>
  <c r="M151" i="1"/>
  <c r="N151" i="1"/>
  <c r="L4" i="1"/>
  <c r="M4" i="1"/>
  <c r="N4" i="1"/>
  <c r="N98" i="1"/>
  <c r="L98" i="1"/>
  <c r="M98" i="1"/>
  <c r="M108" i="1"/>
  <c r="L108" i="1"/>
  <c r="N108" i="1"/>
  <c r="L119" i="1"/>
  <c r="M119" i="1"/>
  <c r="N119" i="1"/>
  <c r="L83" i="1"/>
  <c r="M83" i="1"/>
  <c r="N83" i="1"/>
  <c r="M176" i="1"/>
  <c r="N176" i="1"/>
  <c r="L176" i="1"/>
  <c r="L23" i="1"/>
  <c r="N23" i="1"/>
  <c r="M23" i="1"/>
  <c r="L115" i="1"/>
  <c r="M115" i="1"/>
  <c r="N115" i="1"/>
  <c r="N74" i="1"/>
  <c r="M74" i="1"/>
  <c r="L74" i="1"/>
  <c r="M164" i="1"/>
  <c r="L164" i="1"/>
  <c r="N164" i="1"/>
  <c r="M32" i="1"/>
  <c r="N32" i="1"/>
  <c r="L32" i="1"/>
  <c r="M40" i="1"/>
  <c r="N40" i="1"/>
  <c r="L40" i="1"/>
  <c r="M128" i="1"/>
  <c r="N128" i="1"/>
  <c r="L128" i="1"/>
  <c r="M88" i="1"/>
  <c r="N88" i="1"/>
  <c r="L88" i="1"/>
  <c r="L182" i="1"/>
  <c r="M182" i="1"/>
  <c r="N182" i="1"/>
  <c r="L190" i="1"/>
  <c r="M190" i="1"/>
  <c r="N190" i="1"/>
  <c r="L99" i="1"/>
  <c r="M99" i="1"/>
  <c r="N99" i="1"/>
  <c r="N50" i="1"/>
  <c r="L50" i="1"/>
  <c r="M50" i="1"/>
  <c r="N138" i="1"/>
  <c r="L138" i="1"/>
  <c r="M138" i="1"/>
  <c r="N146" i="1"/>
  <c r="L146" i="1"/>
  <c r="M146" i="1"/>
  <c r="M65" i="1"/>
  <c r="L65" i="1"/>
  <c r="N65" i="1"/>
  <c r="L137" i="1"/>
  <c r="N137" i="1"/>
  <c r="M137" i="1"/>
  <c r="L20" i="1"/>
  <c r="M20" i="1"/>
  <c r="N20" i="1"/>
  <c r="L169" i="1"/>
  <c r="N169" i="1"/>
  <c r="M169" i="1"/>
  <c r="L187" i="1"/>
  <c r="M187" i="1"/>
  <c r="N187" i="1"/>
  <c r="L47" i="1"/>
  <c r="M47" i="1"/>
  <c r="N47" i="1"/>
  <c r="M72" i="1"/>
  <c r="N72" i="1"/>
  <c r="L72" i="1"/>
  <c r="L11" i="1"/>
  <c r="M11" i="1"/>
  <c r="N11" i="1"/>
  <c r="L67" i="1"/>
  <c r="M67" i="1"/>
  <c r="N67" i="1"/>
  <c r="L158" i="1"/>
  <c r="M158" i="1"/>
  <c r="N158" i="1"/>
  <c r="L41" i="1"/>
  <c r="M41" i="1"/>
  <c r="N41" i="1"/>
  <c r="N61" i="1"/>
  <c r="M61" i="1"/>
  <c r="L61" i="1"/>
  <c r="M152" i="1"/>
  <c r="N152" i="1"/>
  <c r="L152" i="1"/>
  <c r="N42" i="1"/>
  <c r="M42" i="1"/>
  <c r="L42" i="1"/>
  <c r="N133" i="1"/>
  <c r="M133" i="1"/>
  <c r="L133" i="1"/>
  <c r="N5" i="1"/>
  <c r="L5" i="1"/>
  <c r="M5" i="1"/>
  <c r="N13" i="1"/>
  <c r="M13" i="1"/>
  <c r="L13" i="1"/>
  <c r="N109" i="1"/>
  <c r="M109" i="1"/>
  <c r="L109" i="1"/>
  <c r="M120" i="1"/>
  <c r="N120" i="1"/>
  <c r="L120" i="1"/>
  <c r="M84" i="1"/>
  <c r="L84" i="1"/>
  <c r="N84" i="1"/>
  <c r="L177" i="1"/>
  <c r="N177" i="1"/>
  <c r="M177" i="1"/>
  <c r="M24" i="1"/>
  <c r="N24" i="1"/>
  <c r="L24" i="1"/>
  <c r="M116" i="1"/>
  <c r="L116" i="1"/>
  <c r="N116" i="1"/>
  <c r="L75" i="1"/>
  <c r="M75" i="1"/>
  <c r="N75" i="1"/>
  <c r="N165" i="1"/>
  <c r="M165" i="1"/>
  <c r="L165" i="1"/>
  <c r="M33" i="1"/>
  <c r="L33" i="1"/>
  <c r="N33" i="1"/>
  <c r="L121" i="1"/>
  <c r="N121" i="1"/>
  <c r="M121" i="1"/>
  <c r="L129" i="1"/>
  <c r="N129" i="1"/>
  <c r="M129" i="1"/>
  <c r="L89" i="1"/>
  <c r="N89" i="1"/>
  <c r="M89" i="1"/>
  <c r="L183" i="1"/>
  <c r="N183" i="1"/>
  <c r="M183" i="1"/>
  <c r="L191" i="1"/>
  <c r="N191" i="1"/>
  <c r="M191" i="1"/>
  <c r="M100" i="1"/>
  <c r="L100" i="1"/>
  <c r="N100" i="1"/>
  <c r="L51" i="1"/>
  <c r="M51" i="1"/>
  <c r="N51" i="1"/>
  <c r="L139" i="1"/>
  <c r="M139" i="1"/>
  <c r="N139" i="1"/>
  <c r="L147" i="1"/>
  <c r="M147" i="1"/>
  <c r="N147" i="1"/>
  <c r="L46" i="1"/>
  <c r="M46" i="1"/>
  <c r="N46" i="1"/>
  <c r="L95" i="1"/>
  <c r="M95" i="1"/>
  <c r="N95" i="1"/>
  <c r="N173" i="1"/>
  <c r="M173" i="1"/>
  <c r="L173" i="1"/>
  <c r="L71" i="1"/>
  <c r="M71" i="1"/>
  <c r="N71" i="1"/>
  <c r="N85" i="1"/>
  <c r="M85" i="1"/>
  <c r="L85" i="1"/>
  <c r="L55" i="1"/>
  <c r="N55" i="1"/>
  <c r="M55" i="1"/>
  <c r="L81" i="1"/>
  <c r="N81" i="1"/>
  <c r="M81" i="1"/>
  <c r="M144" i="1"/>
  <c r="N144" i="1"/>
  <c r="L144" i="1"/>
  <c r="L60" i="1"/>
  <c r="M60" i="1"/>
  <c r="N60" i="1"/>
  <c r="M49" i="1"/>
  <c r="L49" i="1"/>
  <c r="N49" i="1"/>
  <c r="L62" i="1"/>
  <c r="M62" i="1"/>
  <c r="N62" i="1"/>
  <c r="L153" i="1"/>
  <c r="N153" i="1"/>
  <c r="M153" i="1"/>
  <c r="L43" i="1"/>
  <c r="M43" i="1"/>
  <c r="N43" i="1"/>
  <c r="L134" i="1"/>
  <c r="M134" i="1"/>
  <c r="N134" i="1"/>
  <c r="L6" i="1"/>
  <c r="M6" i="1"/>
  <c r="N6" i="1"/>
  <c r="L14" i="1"/>
  <c r="M14" i="1"/>
  <c r="N14" i="1"/>
  <c r="N26" i="1"/>
  <c r="L26" i="1"/>
  <c r="M26" i="1"/>
  <c r="N77" i="1"/>
  <c r="M77" i="1"/>
  <c r="L77" i="1"/>
  <c r="N170" i="1"/>
  <c r="M170" i="1"/>
  <c r="L170" i="1"/>
  <c r="N178" i="1"/>
  <c r="L178" i="1"/>
  <c r="M178" i="1"/>
  <c r="L25" i="1"/>
  <c r="M25" i="1"/>
  <c r="N25" i="1"/>
  <c r="L68" i="1"/>
  <c r="M68" i="1"/>
  <c r="N68" i="1"/>
  <c r="L76" i="1"/>
  <c r="M76" i="1"/>
  <c r="N76" i="1"/>
  <c r="L166" i="1"/>
  <c r="M166" i="1"/>
  <c r="N166" i="1"/>
  <c r="N34" i="1"/>
  <c r="M34" i="1"/>
  <c r="L34" i="1"/>
  <c r="N122" i="1"/>
  <c r="L122" i="1"/>
  <c r="M122" i="1"/>
  <c r="N130" i="1"/>
  <c r="L130" i="1"/>
  <c r="M130" i="1"/>
  <c r="N90" i="1"/>
  <c r="M90" i="1"/>
  <c r="L90" i="1"/>
  <c r="M184" i="1"/>
  <c r="N184" i="1"/>
  <c r="L184" i="1"/>
  <c r="M192" i="1"/>
  <c r="N192" i="1"/>
  <c r="L192" i="1"/>
  <c r="N101" i="1"/>
  <c r="M101" i="1"/>
  <c r="L101" i="1"/>
  <c r="L52" i="1"/>
  <c r="M52" i="1"/>
  <c r="N52" i="1"/>
  <c r="M140" i="1"/>
  <c r="N140" i="1"/>
  <c r="L140" i="1"/>
  <c r="M148" i="1"/>
  <c r="N148" i="1"/>
  <c r="L148" i="1"/>
  <c r="M156" i="1"/>
  <c r="N156" i="1"/>
  <c r="L156" i="1"/>
  <c r="M112" i="1"/>
  <c r="N112" i="1"/>
  <c r="L112" i="1"/>
  <c r="N93" i="1"/>
  <c r="M93" i="1"/>
  <c r="L93" i="1"/>
  <c r="N157" i="1"/>
  <c r="M157" i="1"/>
  <c r="L157" i="1"/>
  <c r="N21" i="1"/>
  <c r="M21" i="1"/>
  <c r="L21" i="1"/>
  <c r="M188" i="1"/>
  <c r="L188" i="1"/>
  <c r="N188" i="1"/>
  <c r="L63" i="1"/>
  <c r="N63" i="1"/>
  <c r="M63" i="1"/>
  <c r="N154" i="1"/>
  <c r="M154" i="1"/>
  <c r="L154" i="1"/>
  <c r="L44" i="1"/>
  <c r="M44" i="1"/>
  <c r="N44" i="1"/>
  <c r="L135" i="1"/>
  <c r="M135" i="1"/>
  <c r="N135" i="1"/>
  <c r="L7" i="1"/>
  <c r="M7" i="1"/>
  <c r="N7" i="1"/>
  <c r="L15" i="1"/>
  <c r="M15" i="1"/>
  <c r="N15" i="1"/>
  <c r="L27" i="1"/>
  <c r="M27" i="1"/>
  <c r="N27" i="1"/>
  <c r="L78" i="1"/>
  <c r="M78" i="1"/>
  <c r="N78" i="1"/>
  <c r="L171" i="1"/>
  <c r="M171" i="1"/>
  <c r="N171" i="1"/>
  <c r="L179" i="1"/>
  <c r="M179" i="1"/>
  <c r="N179" i="1"/>
  <c r="L110" i="1"/>
  <c r="M110" i="1"/>
  <c r="N110" i="1"/>
  <c r="N69" i="1"/>
  <c r="M69" i="1"/>
  <c r="L69" i="1"/>
  <c r="L159" i="1"/>
  <c r="M159" i="1"/>
  <c r="N159" i="1"/>
  <c r="L167" i="1"/>
  <c r="M167" i="1"/>
  <c r="N167" i="1"/>
  <c r="L35" i="1"/>
  <c r="M35" i="1"/>
  <c r="N35" i="1"/>
  <c r="L123" i="1"/>
  <c r="M123" i="1"/>
  <c r="N123" i="1"/>
  <c r="L131" i="1"/>
  <c r="M131" i="1"/>
  <c r="N131" i="1"/>
  <c r="L91" i="1"/>
  <c r="M91" i="1"/>
  <c r="N91" i="1"/>
  <c r="L185" i="1"/>
  <c r="N185" i="1"/>
  <c r="M185" i="1"/>
  <c r="M8" i="1"/>
  <c r="N8" i="1"/>
  <c r="L8" i="1"/>
  <c r="L102" i="1"/>
  <c r="M102" i="1"/>
  <c r="N102" i="1"/>
  <c r="N53" i="1"/>
  <c r="M53" i="1"/>
  <c r="L53" i="1"/>
  <c r="N141" i="1"/>
  <c r="M141" i="1"/>
  <c r="L141" i="1"/>
  <c r="N149" i="1"/>
  <c r="M149" i="1"/>
  <c r="L149" i="1"/>
  <c r="M80" i="1"/>
  <c r="N80" i="1"/>
  <c r="L80" i="1"/>
  <c r="N125" i="1"/>
  <c r="M125" i="1"/>
  <c r="L125" i="1"/>
  <c r="N10" i="1"/>
  <c r="L10" i="1"/>
  <c r="M10" i="1"/>
  <c r="M96" i="1"/>
  <c r="N96" i="1"/>
  <c r="L96" i="1"/>
  <c r="L30" i="1"/>
  <c r="M30" i="1"/>
  <c r="N30" i="1"/>
  <c r="M180" i="1"/>
  <c r="L180" i="1"/>
  <c r="N180" i="1"/>
  <c r="M64" i="1"/>
  <c r="N64" i="1"/>
  <c r="L64" i="1"/>
  <c r="L155" i="1"/>
  <c r="M155" i="1"/>
  <c r="N155" i="1"/>
  <c r="N45" i="1"/>
  <c r="M45" i="1"/>
  <c r="L45" i="1"/>
  <c r="M136" i="1"/>
  <c r="N136" i="1"/>
  <c r="L136" i="1"/>
  <c r="L94" i="1"/>
  <c r="M94" i="1"/>
  <c r="N94" i="1"/>
  <c r="M16" i="1"/>
  <c r="N16" i="1"/>
  <c r="L16" i="1"/>
  <c r="L28" i="1"/>
  <c r="M28" i="1"/>
  <c r="N28" i="1"/>
  <c r="L79" i="1"/>
  <c r="M79" i="1"/>
  <c r="N79" i="1"/>
  <c r="M172" i="1"/>
  <c r="L172" i="1"/>
  <c r="N172" i="1"/>
  <c r="L19" i="1"/>
  <c r="M19" i="1"/>
  <c r="N19" i="1"/>
  <c r="L111" i="1"/>
  <c r="M111" i="1"/>
  <c r="N111" i="1"/>
  <c r="N70" i="1"/>
  <c r="L70" i="1"/>
  <c r="M70" i="1"/>
  <c r="M160" i="1"/>
  <c r="N160" i="1"/>
  <c r="L160" i="1"/>
  <c r="M168" i="1"/>
  <c r="N168" i="1"/>
  <c r="L168" i="1"/>
  <c r="L36" i="1"/>
  <c r="M36" i="1"/>
  <c r="N36" i="1"/>
  <c r="M124" i="1"/>
  <c r="L124" i="1"/>
  <c r="N124" i="1"/>
  <c r="M132" i="1"/>
  <c r="L132" i="1"/>
  <c r="N132" i="1"/>
  <c r="M92" i="1"/>
  <c r="N92" i="1"/>
  <c r="L92" i="1"/>
  <c r="N186" i="1"/>
  <c r="L186" i="1"/>
  <c r="M186" i="1"/>
  <c r="L9" i="1"/>
  <c r="N9" i="1"/>
  <c r="M9" i="1"/>
  <c r="L103" i="1"/>
  <c r="M103" i="1"/>
  <c r="N103" i="1"/>
  <c r="N54" i="1"/>
  <c r="L54" i="1"/>
  <c r="M54" i="1"/>
  <c r="L142" i="1"/>
  <c r="M142" i="1"/>
  <c r="N142" i="1"/>
  <c r="L150" i="1"/>
  <c r="M150" i="1"/>
  <c r="N150" i="1"/>
  <c r="R13" i="1" l="1"/>
  <c r="S8" i="1"/>
  <c r="S13" i="1"/>
  <c r="Q15" i="1"/>
  <c r="R4" i="1"/>
  <c r="R15" i="1"/>
  <c r="Q4" i="1"/>
  <c r="Q5" i="1"/>
  <c r="Q6" i="1"/>
  <c r="S15" i="1"/>
  <c r="R17" i="1"/>
  <c r="S9" i="1"/>
  <c r="S4" i="1"/>
  <c r="S17" i="1"/>
  <c r="S7" i="1"/>
  <c r="Q16" i="1"/>
  <c r="S5" i="1"/>
  <c r="R6" i="1"/>
  <c r="Q17" i="1"/>
  <c r="R9" i="1"/>
  <c r="R14" i="1"/>
  <c r="R16" i="1"/>
  <c r="S6" i="1"/>
  <c r="S12" i="1"/>
  <c r="Q9" i="1"/>
  <c r="Q14" i="1"/>
  <c r="R7" i="1"/>
  <c r="Q7" i="1"/>
  <c r="S16" i="1"/>
  <c r="R12" i="1"/>
  <c r="Q8" i="1"/>
  <c r="S14" i="1"/>
  <c r="R5" i="1"/>
  <c r="Q13" i="1"/>
  <c r="Q12" i="1"/>
  <c r="R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<sst xmlns="http://schemas.openxmlformats.org/spreadsheetml/2006/main" count="5376" uniqueCount="525">
  <si>
    <t>MP210216eM047C01</t>
  </si>
  <si>
    <t>sensGal4y[1]w[*]/Y;UAS-TetxLC(-)/+</t>
  </si>
  <si>
    <t>m</t>
  </si>
  <si>
    <t>RR7[7-13]</t>
  </si>
  <si>
    <t>RD5[2-6]</t>
  </si>
  <si>
    <t>MP210216eM047C02</t>
  </si>
  <si>
    <t>MP210216eM047C03</t>
  </si>
  <si>
    <t>MP210216eM047C04</t>
  </si>
  <si>
    <t>MP210216eM047C05</t>
  </si>
  <si>
    <t>MP210216eM047C06</t>
  </si>
  <si>
    <t>MP210216eM047C07</t>
  </si>
  <si>
    <t>MP210216eM047C08</t>
  </si>
  <si>
    <t>MP210216eM047C09</t>
  </si>
  <si>
    <t>MP210216eM047C10</t>
  </si>
  <si>
    <t>MP210216eM047C11</t>
  </si>
  <si>
    <t>MP210216eM047C12</t>
  </si>
  <si>
    <t>MP210216eM047C13</t>
  </si>
  <si>
    <t>MP210216eM047C14</t>
  </si>
  <si>
    <t>MP210216eM047C15</t>
  </si>
  <si>
    <t>MP210216eM047C16</t>
  </si>
  <si>
    <t>MP210216eM047C17</t>
  </si>
  <si>
    <t>sensGal4y[1]w[*]/w[*];UAS-TetxLC(-)/+</t>
  </si>
  <si>
    <t>f</t>
  </si>
  <si>
    <t>MP210216eM047C18</t>
  </si>
  <si>
    <t>MP210216eM047C19</t>
  </si>
  <si>
    <t>MP210216eM047C20</t>
  </si>
  <si>
    <t>MP210216eM047C21</t>
  </si>
  <si>
    <t>MP210216eM047C22</t>
  </si>
  <si>
    <t>MP210216eM047C23</t>
  </si>
  <si>
    <t>MP210216eM047C24</t>
  </si>
  <si>
    <t>MP210216eM047C25</t>
  </si>
  <si>
    <t>MP210216eM047C26</t>
  </si>
  <si>
    <t>MP210216eM047C27</t>
  </si>
  <si>
    <t>MP210216eM047C28</t>
  </si>
  <si>
    <t>MP210216eM047C29</t>
  </si>
  <si>
    <t>MP210216eM047C30</t>
  </si>
  <si>
    <t>MP210216eM047C31</t>
  </si>
  <si>
    <t>MP210216eM047C32</t>
  </si>
  <si>
    <t>MP210216fM043C01</t>
  </si>
  <si>
    <t>sensGal4y[1]w[*]/Y;UAS-TetxLC(TNT)/+</t>
  </si>
  <si>
    <t>MP210216fM043C02</t>
  </si>
  <si>
    <t>MP210216fM043C03</t>
  </si>
  <si>
    <t>MP210216fM043C04</t>
  </si>
  <si>
    <t>MP210216fM043C05</t>
  </si>
  <si>
    <t>MP210216fM043C06</t>
  </si>
  <si>
    <t>MP210216fM043C07</t>
  </si>
  <si>
    <t>MP210216fM043C08</t>
  </si>
  <si>
    <t>MP210216fM043C09</t>
  </si>
  <si>
    <t>MP210216fM043C10</t>
  </si>
  <si>
    <t>MP210216fM043C11</t>
  </si>
  <si>
    <t>MP210216fM043C12</t>
  </si>
  <si>
    <t>MP210216fM043C13</t>
  </si>
  <si>
    <t>MP210216fM043C14</t>
  </si>
  <si>
    <t>MP210216fM043C15</t>
  </si>
  <si>
    <t>MP210216fM043C16</t>
  </si>
  <si>
    <t>MP210216fM043C17</t>
  </si>
  <si>
    <t>sensGal4y[1]w[*]/w[*];UAS-TetxLC(TNT)/+</t>
  </si>
  <si>
    <t>MP210216fM043C18</t>
  </si>
  <si>
    <t>MP210216fM043C19</t>
  </si>
  <si>
    <t>MP210216fM043C20</t>
  </si>
  <si>
    <t>MP210216fM043C21</t>
  </si>
  <si>
    <t>MP210216fM043C22</t>
  </si>
  <si>
    <t>MP210216fM043C23</t>
  </si>
  <si>
    <t>MP210216fM043C24</t>
  </si>
  <si>
    <t>MP210216fM043C25</t>
  </si>
  <si>
    <t>MP210216fM043C26</t>
  </si>
  <si>
    <t>MP210216fM043C27</t>
  </si>
  <si>
    <t>MP210216fM043C28</t>
  </si>
  <si>
    <t>MP210216fM043C29</t>
  </si>
  <si>
    <t>MP210216fM043C30</t>
  </si>
  <si>
    <t>MP210216fM043C31</t>
  </si>
  <si>
    <t>MP210216fM043C32</t>
  </si>
  <si>
    <t>MP210217aM042C01</t>
  </si>
  <si>
    <t>DD7[7-13]</t>
  </si>
  <si>
    <t>LD5[2-6]</t>
  </si>
  <si>
    <t>MP210217aM042C02</t>
  </si>
  <si>
    <t>MP210217aM042C03</t>
  </si>
  <si>
    <t>MP210217aM042C04</t>
  </si>
  <si>
    <t>MP210217aM042C05</t>
  </si>
  <si>
    <t>MP210217aM042C06</t>
  </si>
  <si>
    <t>MP210217aM042C07</t>
  </si>
  <si>
    <t>MP210217aM042C08</t>
  </si>
  <si>
    <t>MP210217aM042C09</t>
  </si>
  <si>
    <t>MP210217aM042C10</t>
  </si>
  <si>
    <t>MP210217aM042C11</t>
  </si>
  <si>
    <t>MP210217aM042C12</t>
  </si>
  <si>
    <t>MP210217aM042C13</t>
  </si>
  <si>
    <t>MP210217aM042C14</t>
  </si>
  <si>
    <t>MP210217aM042C15</t>
  </si>
  <si>
    <t>MP210217aM042C16</t>
  </si>
  <si>
    <t>MP210217aM042C17</t>
  </si>
  <si>
    <t>MP210217aM042C18</t>
  </si>
  <si>
    <t>MP210217aM042C19</t>
  </si>
  <si>
    <t>MP210217aM042C20</t>
  </si>
  <si>
    <t>MP210217aM042C21</t>
  </si>
  <si>
    <t>MP210217aM042C22</t>
  </si>
  <si>
    <t>MP210217aM042C23</t>
  </si>
  <si>
    <t>MP210217aM042C24</t>
  </si>
  <si>
    <t>MP210217aM042C25</t>
  </si>
  <si>
    <t>MP210217aM042C26</t>
  </si>
  <si>
    <t>MP210217aM042C27</t>
  </si>
  <si>
    <t>MP210217aM042C28</t>
  </si>
  <si>
    <t>MP210217aM042C29</t>
  </si>
  <si>
    <t>MP210217aM042C30</t>
  </si>
  <si>
    <t>MP210217aM042C31</t>
  </si>
  <si>
    <t>MP210217aM042C32</t>
  </si>
  <si>
    <t>MP210217bM046C01</t>
  </si>
  <si>
    <t>MP210217bM046C02</t>
  </si>
  <si>
    <t>MP210217bM046C03</t>
  </si>
  <si>
    <t>MP210217bM046C04</t>
  </si>
  <si>
    <t>MP210217bM046C05</t>
  </si>
  <si>
    <t>MP210217bM046C06</t>
  </si>
  <si>
    <t>MP210217bM046C07</t>
  </si>
  <si>
    <t>MP210217bM046C08</t>
  </si>
  <si>
    <t>MP210217bM046C09</t>
  </si>
  <si>
    <t>MP210217bM046C10</t>
  </si>
  <si>
    <t>MP210217bM046C11</t>
  </si>
  <si>
    <t>MP210217bM046C12</t>
  </si>
  <si>
    <t>MP210217bM046C13</t>
  </si>
  <si>
    <t>MP210217bM046C14</t>
  </si>
  <si>
    <t>MP210217bM046C15</t>
  </si>
  <si>
    <t>MP210217bM046C16</t>
  </si>
  <si>
    <t>MP210217bM046C17</t>
  </si>
  <si>
    <t>MP210217bM046C18</t>
  </si>
  <si>
    <t>MP210217bM046C19</t>
  </si>
  <si>
    <t>MP210217bM046C20</t>
  </si>
  <si>
    <t>MP210217bM046C21</t>
  </si>
  <si>
    <t>MP210217bM046C22</t>
  </si>
  <si>
    <t>MP210217bM046C23</t>
  </si>
  <si>
    <t>MP210217bM046C24</t>
  </si>
  <si>
    <t>MP210217bM046C25</t>
  </si>
  <si>
    <t>MP210217bM046C26</t>
  </si>
  <si>
    <t>MP210217bM046C27</t>
  </si>
  <si>
    <t>MP210217bM046C28</t>
  </si>
  <si>
    <t>MP210217bM046C29</t>
  </si>
  <si>
    <t>MP210217bM046C30</t>
  </si>
  <si>
    <t>MP210217bM046C31</t>
  </si>
  <si>
    <t>MP210217bM046C32</t>
  </si>
  <si>
    <t>MP210222aM044C01</t>
  </si>
  <si>
    <t>sensGal4y[1]w[*]/Y;UAS-TetxLC(tnt)/+</t>
  </si>
  <si>
    <t>MP210222aM044C02</t>
  </si>
  <si>
    <t>MP210222aM044C03</t>
  </si>
  <si>
    <t>MP210222aM044C04</t>
  </si>
  <si>
    <t>MP210222aM044C05</t>
  </si>
  <si>
    <t>MP210222aM044C06</t>
  </si>
  <si>
    <t>MP210222aM044C07</t>
  </si>
  <si>
    <t>MP210222aM044C08</t>
  </si>
  <si>
    <t>MP210222aM044C09</t>
  </si>
  <si>
    <t>MP210222aM044C10</t>
  </si>
  <si>
    <t>MP210222aM044C11</t>
  </si>
  <si>
    <t>MP210222aM044C12</t>
  </si>
  <si>
    <t>MP210222aM044C13</t>
  </si>
  <si>
    <t>MP210222aM044C14</t>
  </si>
  <si>
    <t>MP210222aM044C15</t>
  </si>
  <si>
    <t>MP210222aM044C16</t>
  </si>
  <si>
    <t>MP210222aM044C17</t>
  </si>
  <si>
    <t>sensGal4y[1]w[*]/w[*];UAS-TetxLC(tnt)/+</t>
  </si>
  <si>
    <t>MP210222aM044C18</t>
  </si>
  <si>
    <t>MP210222aM044C19</t>
  </si>
  <si>
    <t>MP210222aM044C20</t>
  </si>
  <si>
    <t>MP210222aM044C21</t>
  </si>
  <si>
    <t>MP210222aM044C22</t>
  </si>
  <si>
    <t>MP210222aM044C23</t>
  </si>
  <si>
    <t>MP210222aM044C24</t>
  </si>
  <si>
    <t>MP210222aM044C25</t>
  </si>
  <si>
    <t>MP210222aM044C26</t>
  </si>
  <si>
    <t>MP210222aM044C27</t>
  </si>
  <si>
    <t>MP210222aM044C28</t>
  </si>
  <si>
    <t>MP210222aM044C29</t>
  </si>
  <si>
    <t>MP210222aM044C30</t>
  </si>
  <si>
    <t>MP210222aM044C31</t>
  </si>
  <si>
    <t>MP210222aM044C32</t>
  </si>
  <si>
    <t>MP210222aM045C01</t>
  </si>
  <si>
    <t>MP210222aM045C02</t>
  </si>
  <si>
    <t>MP210222aM045C03</t>
  </si>
  <si>
    <t>MP210222aM045C04</t>
  </si>
  <si>
    <t>MP210222aM045C05</t>
  </si>
  <si>
    <t>MP210222aM045C06</t>
  </si>
  <si>
    <t>MP210222aM045C07</t>
  </si>
  <si>
    <t>MP210222aM045C08</t>
  </si>
  <si>
    <t>MP210222aM045C09</t>
  </si>
  <si>
    <t>MP210222aM045C10</t>
  </si>
  <si>
    <t>MP210222aM045C11</t>
  </si>
  <si>
    <t>MP210222aM045C12</t>
  </si>
  <si>
    <t>MP210222aM045C13</t>
  </si>
  <si>
    <t>MP210222aM045C14</t>
  </si>
  <si>
    <t>MP210222aM045C15</t>
  </si>
  <si>
    <t>MP210222aM045C16</t>
  </si>
  <si>
    <t>MP210222aM045C17</t>
  </si>
  <si>
    <t>MP210222aM045C18</t>
  </si>
  <si>
    <t>MP210222aM045C19</t>
  </si>
  <si>
    <t>MP210222aM045C20</t>
  </si>
  <si>
    <t>MP210222aM045C21</t>
  </si>
  <si>
    <t>MP210222aM045C22</t>
  </si>
  <si>
    <t>MP210222aM045C23</t>
  </si>
  <si>
    <t>MP210222aM045C24</t>
  </si>
  <si>
    <t>MP210222aM045C25</t>
  </si>
  <si>
    <t>MP210222aM045C26</t>
  </si>
  <si>
    <t>MP210222aM045C27</t>
  </si>
  <si>
    <t>MP210222aM045C28</t>
  </si>
  <si>
    <t>MP210222aM045C29</t>
  </si>
  <si>
    <t>MP210222aM045C30</t>
  </si>
  <si>
    <t>MP210222aM045C31</t>
  </si>
  <si>
    <t>MP210222aM045C32</t>
  </si>
  <si>
    <t>MP210222bM056C01</t>
  </si>
  <si>
    <t>MP210222bM056C02</t>
  </si>
  <si>
    <t>MP210222bM056C03</t>
  </si>
  <si>
    <t>MP210222bM056C04</t>
  </si>
  <si>
    <t>MP210222bM056C05</t>
  </si>
  <si>
    <t>MP210222bM056C06</t>
  </si>
  <si>
    <t>MP210222bM056C07</t>
  </si>
  <si>
    <t>MP210222bM056C08</t>
  </si>
  <si>
    <t>MP210222bM056C09</t>
  </si>
  <si>
    <t>MP210222bM056C10</t>
  </si>
  <si>
    <t>MP210222bM056C11</t>
  </si>
  <si>
    <t>MP210222bM056C12</t>
  </si>
  <si>
    <t>MP210222bM056C13</t>
  </si>
  <si>
    <t>MP210222bM056C14</t>
  </si>
  <si>
    <t>MP210222bM056C15</t>
  </si>
  <si>
    <t>MP210222bM056C16</t>
  </si>
  <si>
    <t>MP210222bM056C17</t>
  </si>
  <si>
    <t>MP210222bM056C18</t>
  </si>
  <si>
    <t>MP210222bM056C19</t>
  </si>
  <si>
    <t>MP210222bM056C20</t>
  </si>
  <si>
    <t>MP210222bM056C21</t>
  </si>
  <si>
    <t>MP210222bM056C22</t>
  </si>
  <si>
    <t>MP210222bM056C23</t>
  </si>
  <si>
    <t>MP210222bM056C24</t>
  </si>
  <si>
    <t>MP210222bM056C25</t>
  </si>
  <si>
    <t>MP210222bM056C26</t>
  </si>
  <si>
    <t>MP210222bM056C27</t>
  </si>
  <si>
    <t>MP210222bM056C28</t>
  </si>
  <si>
    <t>MP210222bM056C29</t>
  </si>
  <si>
    <t>MP210222bM056C30</t>
  </si>
  <si>
    <t>MP210222bM056C31</t>
  </si>
  <si>
    <t>MP210222bM056C32</t>
  </si>
  <si>
    <t>MP210222bM057C01</t>
  </si>
  <si>
    <t>MP210222bM057C02</t>
  </si>
  <si>
    <t>MP210222bM057C03</t>
  </si>
  <si>
    <t>MP210222bM057C04</t>
  </si>
  <si>
    <t>MP210222bM057C05</t>
  </si>
  <si>
    <t>MP210222bM057C06</t>
  </si>
  <si>
    <t>MP210222bM057C07</t>
  </si>
  <si>
    <t>MP210222bM057C08</t>
  </si>
  <si>
    <t>MP210222bM057C09</t>
  </si>
  <si>
    <t>MP210222bM057C10</t>
  </si>
  <si>
    <t>MP210222bM057C11</t>
  </si>
  <si>
    <t>MP210222bM057C12</t>
  </si>
  <si>
    <t>MP210222bM057C13</t>
  </si>
  <si>
    <t>MP210222bM057C14</t>
  </si>
  <si>
    <t>MP210222bM057C15</t>
  </si>
  <si>
    <t>MP210222bM057C16</t>
  </si>
  <si>
    <t>MP210222bM057C17</t>
  </si>
  <si>
    <t>MP210222bM057C18</t>
  </si>
  <si>
    <t>MP210222bM057C19</t>
  </si>
  <si>
    <t>MP210222bM057C20</t>
  </si>
  <si>
    <t>MP210222bM057C21</t>
  </si>
  <si>
    <t>MP210222bM057C22</t>
  </si>
  <si>
    <t>MP210222bM057C23</t>
  </si>
  <si>
    <t>MP210222bM057C24</t>
  </si>
  <si>
    <t>MP210222bM057C25</t>
  </si>
  <si>
    <t>MP210222bM057C26</t>
  </si>
  <si>
    <t>MP210222bM057C27</t>
  </si>
  <si>
    <t>MP210222bM057C28</t>
  </si>
  <si>
    <t>MP210222bM057C29</t>
  </si>
  <si>
    <t>MP210222bM057C30</t>
  </si>
  <si>
    <t>MP210222bM057C31</t>
  </si>
  <si>
    <t>MP210222bM057C32</t>
  </si>
  <si>
    <t>MP210222cM048C01</t>
  </si>
  <si>
    <t>MP210222cM048C02</t>
  </si>
  <si>
    <t>MP210222cM048C03</t>
  </si>
  <si>
    <t>MP210222cM048C04</t>
  </si>
  <si>
    <t>MP210222cM048C05</t>
  </si>
  <si>
    <t>MP210222cM048C06</t>
  </si>
  <si>
    <t>MP210222cM048C07</t>
  </si>
  <si>
    <t>MP210222cM048C08</t>
  </si>
  <si>
    <t>MP210222cM048C09</t>
  </si>
  <si>
    <t>MP210222cM048C10</t>
  </si>
  <si>
    <t>MP210222cM048C11</t>
  </si>
  <si>
    <t>MP210222cM048C12</t>
  </si>
  <si>
    <t>MP210222cM048C13</t>
  </si>
  <si>
    <t>MP210222cM048C14</t>
  </si>
  <si>
    <t>MP210222cM048C15</t>
  </si>
  <si>
    <t>MP210222cM048C16</t>
  </si>
  <si>
    <t>MP210222cM048C17</t>
  </si>
  <si>
    <t>MP210222cM048C18</t>
  </si>
  <si>
    <t>MP210222cM048C19</t>
  </si>
  <si>
    <t>MP210222cM048C20</t>
  </si>
  <si>
    <t>MP210222cM048C21</t>
  </si>
  <si>
    <t>MP210222cM048C22</t>
  </si>
  <si>
    <t>MP210222cM048C23</t>
  </si>
  <si>
    <t>MP210222cM048C24</t>
  </si>
  <si>
    <t>MP210222cM048C25</t>
  </si>
  <si>
    <t>MP210222cM048C26</t>
  </si>
  <si>
    <t>MP210222cM048C27</t>
  </si>
  <si>
    <t>MP210222cM048C28</t>
  </si>
  <si>
    <t>MP210222cM048C29</t>
  </si>
  <si>
    <t>MP210222cM048C30</t>
  </si>
  <si>
    <t>MP210222cM048C31</t>
  </si>
  <si>
    <t>MP210222cM048C32</t>
  </si>
  <si>
    <t>MP210222cM049C01</t>
  </si>
  <si>
    <t>MP210222cM049C02</t>
  </si>
  <si>
    <t>MP210222cM049C03</t>
  </si>
  <si>
    <t>MP210222cM049C04</t>
  </si>
  <si>
    <t>MP210222cM049C05</t>
  </si>
  <si>
    <t>MP210222cM049C06</t>
  </si>
  <si>
    <t>MP210222cM049C07</t>
  </si>
  <si>
    <t>MP210222cM049C08</t>
  </si>
  <si>
    <t>MP210222cM049C09</t>
  </si>
  <si>
    <t>MP210222cM049C10</t>
  </si>
  <si>
    <t>MP210222cM049C11</t>
  </si>
  <si>
    <t>MP210222cM049C12</t>
  </si>
  <si>
    <t>MP210222cM049C13</t>
  </si>
  <si>
    <t>MP210222cM049C14</t>
  </si>
  <si>
    <t>MP210222cM049C15</t>
  </si>
  <si>
    <t>MP210222cM049C16</t>
  </si>
  <si>
    <t>MP210222cM049C17</t>
  </si>
  <si>
    <t>MP210222cM049C18</t>
  </si>
  <si>
    <t>MP210222cM049C19</t>
  </si>
  <si>
    <t>MP210222cM049C20</t>
  </si>
  <si>
    <t>MP210222cM049C21</t>
  </si>
  <si>
    <t>MP210222cM049C22</t>
  </si>
  <si>
    <t>MP210222cM049C23</t>
  </si>
  <si>
    <t>MP210222cM049C24</t>
  </si>
  <si>
    <t>MP210222cM049C25</t>
  </si>
  <si>
    <t>MP210222cM049C26</t>
  </si>
  <si>
    <t>MP210222cM049C27</t>
  </si>
  <si>
    <t>MP210222cM049C28</t>
  </si>
  <si>
    <t>MP210222cM049C29</t>
  </si>
  <si>
    <t>MP210222cM049C30</t>
  </si>
  <si>
    <t>MP210222cM049C31</t>
  </si>
  <si>
    <t>MP210222cM049C32</t>
  </si>
  <si>
    <t>MP210225bM062C01</t>
  </si>
  <si>
    <t>MP210225bM062C02</t>
  </si>
  <si>
    <t>MP210225bM062C03</t>
  </si>
  <si>
    <t>MP210225bM062C04</t>
  </si>
  <si>
    <t>MP210225bM062C05</t>
  </si>
  <si>
    <t>MP210225bM062C06</t>
  </si>
  <si>
    <t>MP210225bM062C07</t>
  </si>
  <si>
    <t>MP210225bM062C08</t>
  </si>
  <si>
    <t>MP210225bM062C09</t>
  </si>
  <si>
    <t>MP210225bM062C10</t>
  </si>
  <si>
    <t>MP210225bM062C11</t>
  </si>
  <si>
    <t>MP210225bM062C12</t>
  </si>
  <si>
    <t>MP210225bM062C13</t>
  </si>
  <si>
    <t>MP210225bM062C14</t>
  </si>
  <si>
    <t>MP210225bM062C15</t>
  </si>
  <si>
    <t>MP210225bM062C16</t>
  </si>
  <si>
    <t>MP210225bM062C17</t>
  </si>
  <si>
    <t>MP210225bM062C18</t>
  </si>
  <si>
    <t>MP210225bM062C19</t>
  </si>
  <si>
    <t>MP210225bM062C20</t>
  </si>
  <si>
    <t>MP210225bM062C21</t>
  </si>
  <si>
    <t>MP210225bM062C22</t>
  </si>
  <si>
    <t>MP210225bM062C23</t>
  </si>
  <si>
    <t>MP210225bM062C24</t>
  </si>
  <si>
    <t>MP210225bM062C25</t>
  </si>
  <si>
    <t>MP210225bM062C26</t>
  </si>
  <si>
    <t>MP210225bM062C27</t>
  </si>
  <si>
    <t>MP210225bM062C28</t>
  </si>
  <si>
    <t>MP210225bM062C29</t>
  </si>
  <si>
    <t>MP210225bM062C30</t>
  </si>
  <si>
    <t>MP210225bM062C31</t>
  </si>
  <si>
    <t>MP210225bM062C32</t>
  </si>
  <si>
    <t>MP210225bM063C01</t>
  </si>
  <si>
    <t>MP210225bM063C02</t>
  </si>
  <si>
    <t>MP210225bM063C03</t>
  </si>
  <si>
    <t>MP210225bM063C04</t>
  </si>
  <si>
    <t>MP210225bM063C05</t>
  </si>
  <si>
    <t>MP210225bM063C06</t>
  </si>
  <si>
    <t>MP210225bM063C07</t>
  </si>
  <si>
    <t>MP210225bM063C08</t>
  </si>
  <si>
    <t>MP210225bM063C09</t>
  </si>
  <si>
    <t>MP210225bM063C10</t>
  </si>
  <si>
    <t>MP210225bM063C11</t>
  </si>
  <si>
    <t>MP210225bM063C12</t>
  </si>
  <si>
    <t>MP210225bM063C13</t>
  </si>
  <si>
    <t>MP210225bM063C14</t>
  </si>
  <si>
    <t>MP210225bM063C15</t>
  </si>
  <si>
    <t>MP210225bM063C16</t>
  </si>
  <si>
    <t>MP210225bM063C17</t>
  </si>
  <si>
    <t>MP210225bM063C18</t>
  </si>
  <si>
    <t>MP210225bM063C19</t>
  </si>
  <si>
    <t>MP210225bM063C20</t>
  </si>
  <si>
    <t>MP210225bM063C21</t>
  </si>
  <si>
    <t>MP210225bM063C22</t>
  </si>
  <si>
    <t>MP210225bM063C23</t>
  </si>
  <si>
    <t>MP210225bM063C24</t>
  </si>
  <si>
    <t>MP210225bM063C25</t>
  </si>
  <si>
    <t>MP210225bM063C26</t>
  </si>
  <si>
    <t>MP210225bM063C27</t>
  </si>
  <si>
    <t>MP210225bM063C28</t>
  </si>
  <si>
    <t>MP210225bM063C29</t>
  </si>
  <si>
    <t>MP210225bM063C30</t>
  </si>
  <si>
    <t>MP210225bM063C31</t>
  </si>
  <si>
    <t>MP210225bM063C32</t>
  </si>
  <si>
    <t>Filename</t>
  </si>
  <si>
    <t>Genotype</t>
  </si>
  <si>
    <t>Gender</t>
  </si>
  <si>
    <t>Condition</t>
  </si>
  <si>
    <t>Period 1</t>
  </si>
  <si>
    <t>Amplitude 1</t>
  </si>
  <si>
    <t>Chi^2 1</t>
  </si>
  <si>
    <t>RRP</t>
  </si>
  <si>
    <t>Period 2</t>
  </si>
  <si>
    <t>Amplitude 2</t>
  </si>
  <si>
    <t>Chi^2 2</t>
  </si>
  <si>
    <t>sensGal4y[1]w[*]/Y;UAS-TetxLC((TNT))/+</t>
  </si>
  <si>
    <t>sensGal4y[1]w[*]/w[*];UAS-TetxLC((TNT))/+</t>
  </si>
  <si>
    <t>R</t>
  </si>
  <si>
    <t>WR</t>
  </si>
  <si>
    <t>AR</t>
  </si>
  <si>
    <t>DD</t>
  </si>
  <si>
    <t>Tau</t>
  </si>
  <si>
    <t>TAU SEM</t>
  </si>
  <si>
    <t>RRP SEM</t>
  </si>
  <si>
    <t>RR</t>
  </si>
  <si>
    <t>sensGal4&gt;((TNT))</t>
  </si>
  <si>
    <t>sensGal4&gt;(tnt)</t>
  </si>
  <si>
    <t>sensGal4&gt;(-)</t>
  </si>
  <si>
    <t>sensGal4/w*&gt;((TNT))</t>
  </si>
  <si>
    <t>sensGal4/w*&gt;(tnt)</t>
  </si>
  <si>
    <t>sensGal4/w*&gt;(-)</t>
  </si>
  <si>
    <t>Mann-Whitney</t>
  </si>
  <si>
    <t>Fisher Exact</t>
  </si>
  <si>
    <t>n</t>
  </si>
  <si>
    <t>% SR</t>
  </si>
  <si>
    <t>% WR</t>
  </si>
  <si>
    <t>% AR</t>
  </si>
  <si>
    <t>Tau + SEM</t>
  </si>
  <si>
    <t>RRP + SEM</t>
  </si>
  <si>
    <t>vs perKO/UASCas9</t>
  </si>
  <si>
    <t>Sig</t>
  </si>
  <si>
    <t>LD</t>
  </si>
  <si>
    <t>RD</t>
  </si>
  <si>
    <t>23.57±0.24</t>
  </si>
  <si>
    <t>23.73±0.13</t>
  </si>
  <si>
    <t>23.46±0.13</t>
  </si>
  <si>
    <t>24.19±0.18</t>
  </si>
  <si>
    <t>23.88±0.16</t>
  </si>
  <si>
    <t>24.70±0.72</t>
  </si>
  <si>
    <t>23.86±0.11</t>
  </si>
  <si>
    <t>23.87±0.10</t>
  </si>
  <si>
    <t>23.92±0.21</t>
  </si>
  <si>
    <t>24.67±0.52</t>
  </si>
  <si>
    <t>24.50±0.42</t>
  </si>
  <si>
    <t>24.13±0.12</t>
  </si>
  <si>
    <t>24.06±0.05</t>
  </si>
  <si>
    <t>24.00±0.00</t>
  </si>
  <si>
    <t>24.04±0.04</t>
  </si>
  <si>
    <t>24.10±0.06</t>
  </si>
  <si>
    <t>24.10±0.05</t>
  </si>
  <si>
    <t>24.00±0.04</t>
  </si>
  <si>
    <t>23.97±0.03</t>
  </si>
  <si>
    <t>24.14±0.09</t>
  </si>
  <si>
    <t>24.07±0.05</t>
  </si>
  <si>
    <t>24.03±0.05</t>
  </si>
  <si>
    <t>1.09±0.07</t>
  </si>
  <si>
    <t>1.37±0.16</t>
  </si>
  <si>
    <t>1.40±0.08</t>
  </si>
  <si>
    <t>1.55±0.19</t>
  </si>
  <si>
    <t>1.76±0.12</t>
  </si>
  <si>
    <t>1.73±0.15</t>
  </si>
  <si>
    <t>1.19±0.08</t>
  </si>
  <si>
    <t>1.48±0.09</t>
  </si>
  <si>
    <t>1.40±0.06</t>
  </si>
  <si>
    <t>1.19±0.06</t>
  </si>
  <si>
    <t>1.26±0.07</t>
  </si>
  <si>
    <t>1.10±0.08</t>
  </si>
  <si>
    <t>1.29±0.09</t>
  </si>
  <si>
    <t>1.68±0.09</t>
  </si>
  <si>
    <t>1.61±0.11</t>
  </si>
  <si>
    <t>1.57±0.08</t>
  </si>
  <si>
    <t>1.80±0.15</t>
  </si>
  <si>
    <t>1.58±0.15</t>
  </si>
  <si>
    <t>1.29±0.05</t>
  </si>
  <si>
    <t>1.51±0.07</t>
  </si>
  <si>
    <t>1.57±0.06</t>
  </si>
  <si>
    <t>1.41±0.05</t>
  </si>
  <si>
    <t>1.58±0.09</t>
  </si>
  <si>
    <t>1.63±0.07</t>
  </si>
  <si>
    <t>DD vs RR</t>
  </si>
  <si>
    <t>MW</t>
  </si>
  <si>
    <t>FE</t>
  </si>
  <si>
    <t>***</t>
  </si>
  <si>
    <t>**</t>
  </si>
  <si>
    <t>vs sensGal4&gt;(-)</t>
  </si>
  <si>
    <t>*</t>
  </si>
  <si>
    <t>-------</t>
  </si>
  <si>
    <r>
      <t>% SR</t>
    </r>
    <r>
      <rPr>
        <b/>
        <sz val="11"/>
        <color theme="1"/>
        <rFont val="Calibri"/>
        <family val="2"/>
      </rPr>
      <t>●</t>
    </r>
    <r>
      <rPr>
        <b/>
        <sz val="11"/>
        <color theme="1"/>
        <rFont val="Calibri"/>
        <family val="2"/>
        <scheme val="minor"/>
      </rPr>
      <t>%WR●%AR</t>
    </r>
  </si>
  <si>
    <t>0.0218*</t>
  </si>
  <si>
    <t>69●23●8</t>
  </si>
  <si>
    <t>sens-Gal4&gt;((TNT))</t>
  </si>
  <si>
    <t>sens-Gal4&gt;(tnt)</t>
  </si>
  <si>
    <t>sens-Gal4&gt;(-)</t>
  </si>
  <si>
    <t>9●55●36</t>
  </si>
  <si>
    <t>27●47●27</t>
  </si>
  <si>
    <t>38●62●0</t>
  </si>
  <si>
    <t>12●53●35</t>
  </si>
  <si>
    <t>47●41●12</t>
  </si>
  <si>
    <t>37●58●5</t>
  </si>
  <si>
    <t>27●55●18</t>
  </si>
  <si>
    <t>67●27●7</t>
  </si>
  <si>
    <t>12●76●12</t>
  </si>
  <si>
    <t>47●47●6</t>
  </si>
  <si>
    <t>58●42●0</t>
  </si>
  <si>
    <t>0.0231*</t>
  </si>
  <si>
    <t>0.0352*</t>
  </si>
  <si>
    <t>0.0021**</t>
  </si>
  <si>
    <t>0.0389*</t>
  </si>
  <si>
    <t>0.0453*</t>
  </si>
  <si>
    <t>0.0044**</t>
  </si>
  <si>
    <r>
      <t xml:space="preserve">MW vs </t>
    </r>
    <r>
      <rPr>
        <b/>
        <i/>
        <sz val="11"/>
        <color theme="1"/>
        <rFont val="Calibri"/>
        <family val="2"/>
        <scheme val="minor"/>
      </rPr>
      <t>sens-Gal4&gt;(-)</t>
    </r>
  </si>
  <si>
    <r>
      <t xml:space="preserve">FE vs </t>
    </r>
    <r>
      <rPr>
        <b/>
        <i/>
        <sz val="11"/>
        <color theme="1"/>
        <rFont val="Calibri"/>
        <family val="2"/>
        <scheme val="minor"/>
      </rPr>
      <t>sens-Gal4&gt;(-)</t>
    </r>
  </si>
  <si>
    <t>eya[2]</t>
  </si>
  <si>
    <t>DD7</t>
  </si>
  <si>
    <t>RR7</t>
  </si>
  <si>
    <t>%R</t>
  </si>
  <si>
    <t>%AR</t>
  </si>
  <si>
    <t>%WR</t>
  </si>
  <si>
    <t>eya2</t>
  </si>
  <si>
    <t>a</t>
  </si>
  <si>
    <t>ab</t>
  </si>
  <si>
    <t>b</t>
  </si>
  <si>
    <t>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</si>
</sst>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name val="Arial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2" borderId="0" xfId="0" applyFill="1"/>
    <xf numFmtId="0" fontId="1" fillId="0" borderId="0" xfId="0" applyFont="1"/>
    <xf numFmtId="0" fontId="0" fillId="3" borderId="0" xfId="0" applyFill="1"/>
    <xf numFmtId="0" fontId="0" fillId="4" borderId="0" xfId="0" applyFill="1"/>
    <xf numFmtId="2" fontId="0" fillId="0" borderId="0" xfId="0" applyNumberFormat="1"/>
    <xf numFmtId="0" fontId="0" fillId="0" borderId="0" xfId="0" quotePrefix="1"/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4" fillId="0" borderId="1" xfId="0" applyFont="1" applyBorder="1"/>
    <xf numFmtId="0" fontId="1" fillId="0" borderId="1" xfId="0" applyFont="1" applyBorder="1"/>
    <xf numFmtId="1" fontId="0" fillId="0" borderId="1" xfId="0" applyNumberFormat="1" applyBorder="1" applyAlignment="1">
      <alignment horizontal="center"/>
    </xf>
    <xf numFmtId="0" fontId="0" fillId="0" borderId="1" xfId="0" quotePrefix="1" applyBorder="1" applyAlignment="1">
      <alignment horizontal="center"/>
    </xf>
    <xf numFmtId="0" fontId="5" fillId="0" borderId="0" xfId="0" applyFont="1"/>
    <xf numFmtId="1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033465-388E-4E6A-A893-D279EEC0F02A}">
  <dimension ref="A1:X385"/>
  <sheetViews>
    <sheetView zoomScale="55" zoomScaleNormal="55" workbookViewId="0">
      <pane ySplit="1" topLeftCell="A2" activePane="bottomLeft" state="frozen"/>
      <selection pane="bottomLeft" activeCell="A81" sqref="A81"/>
    </sheetView>
  </sheetViews>
  <sheetFormatPr defaultRowHeight="14.5" x14ac:dyDescent="0.35"/>
  <cols>
    <col min="1" max="1" width="18.7265625" bestFit="1" customWidth="1"/>
    <col min="2" max="2" width="66.1796875" bestFit="1" customWidth="1"/>
    <col min="3" max="3" width="7" bestFit="1" customWidth="1"/>
    <col min="16" max="16" width="66.1796875" bestFit="1" customWidth="1"/>
  </cols>
  <sheetData>
    <row r="1" spans="1:24" x14ac:dyDescent="0.35">
      <c r="A1" s="2" t="s">
        <v>396</v>
      </c>
      <c r="B1" s="2" t="s">
        <v>397</v>
      </c>
      <c r="C1" s="2" t="s">
        <v>398</v>
      </c>
      <c r="D1" s="2" t="s">
        <v>399</v>
      </c>
      <c r="E1" s="2" t="s">
        <v>400</v>
      </c>
      <c r="F1" s="2" t="s">
        <v>401</v>
      </c>
      <c r="G1" s="2" t="s">
        <v>402</v>
      </c>
      <c r="H1" s="2" t="s">
        <v>403</v>
      </c>
      <c r="I1" s="2" t="s">
        <v>404</v>
      </c>
      <c r="J1" s="2" t="s">
        <v>405</v>
      </c>
      <c r="K1" s="2" t="s">
        <v>406</v>
      </c>
      <c r="O1" s="2" t="s">
        <v>396</v>
      </c>
      <c r="P1" s="2" t="s">
        <v>397</v>
      </c>
      <c r="Q1" s="2" t="s">
        <v>398</v>
      </c>
      <c r="R1" s="2" t="s">
        <v>399</v>
      </c>
      <c r="S1" s="2" t="s">
        <v>400</v>
      </c>
      <c r="T1" s="2" t="s">
        <v>401</v>
      </c>
      <c r="U1" s="2" t="s">
        <v>402</v>
      </c>
      <c r="V1" s="2" t="s">
        <v>404</v>
      </c>
      <c r="W1" s="2" t="s">
        <v>405</v>
      </c>
      <c r="X1" s="2" t="s">
        <v>406</v>
      </c>
    </row>
    <row r="2" spans="1:24" x14ac:dyDescent="0.35">
      <c r="A2" s="1" t="s">
        <v>72</v>
      </c>
      <c r="B2" t="s">
        <v>407</v>
      </c>
      <c r="C2" t="s">
        <v>2</v>
      </c>
      <c r="D2" t="s">
        <v>73</v>
      </c>
      <c r="E2">
        <v>15</v>
      </c>
      <c r="F2">
        <v>15.84</v>
      </c>
      <c r="G2">
        <v>50.91</v>
      </c>
      <c r="H2">
        <f t="shared" ref="H2:H65" si="0">F2/G2</f>
        <v>0.3111373011196229</v>
      </c>
      <c r="I2">
        <v>15</v>
      </c>
      <c r="J2">
        <v>15.84</v>
      </c>
      <c r="K2">
        <v>50.91</v>
      </c>
      <c r="O2" s="1" t="s">
        <v>72</v>
      </c>
      <c r="P2" t="s">
        <v>407</v>
      </c>
      <c r="Q2" t="s">
        <v>2</v>
      </c>
      <c r="R2" t="s">
        <v>74</v>
      </c>
      <c r="S2">
        <v>24</v>
      </c>
      <c r="T2">
        <v>80.02</v>
      </c>
      <c r="U2">
        <v>73.7</v>
      </c>
      <c r="V2">
        <v>23.5</v>
      </c>
      <c r="W2">
        <v>62.82</v>
      </c>
      <c r="X2">
        <v>72.459999999999994</v>
      </c>
    </row>
    <row r="3" spans="1:24" x14ac:dyDescent="0.35">
      <c r="A3" s="1" t="s">
        <v>75</v>
      </c>
      <c r="B3" t="s">
        <v>407</v>
      </c>
      <c r="C3" t="s">
        <v>2</v>
      </c>
      <c r="D3" t="s">
        <v>73</v>
      </c>
      <c r="E3">
        <v>0</v>
      </c>
      <c r="F3">
        <v>0</v>
      </c>
      <c r="G3">
        <v>0</v>
      </c>
      <c r="H3" t="e">
        <f t="shared" si="0"/>
        <v>#DIV/0!</v>
      </c>
      <c r="I3">
        <v>0</v>
      </c>
      <c r="J3">
        <v>0</v>
      </c>
      <c r="K3">
        <v>0</v>
      </c>
      <c r="O3" s="1" t="s">
        <v>75</v>
      </c>
      <c r="P3" t="s">
        <v>407</v>
      </c>
      <c r="Q3" t="s">
        <v>2</v>
      </c>
      <c r="R3" t="s">
        <v>74</v>
      </c>
      <c r="S3">
        <v>24</v>
      </c>
      <c r="T3">
        <v>60.79</v>
      </c>
      <c r="U3">
        <v>73.7</v>
      </c>
      <c r="V3">
        <v>23.5</v>
      </c>
      <c r="W3">
        <v>56.09</v>
      </c>
      <c r="X3">
        <v>72.459999999999994</v>
      </c>
    </row>
    <row r="4" spans="1:24" x14ac:dyDescent="0.35">
      <c r="A4" s="1" t="s">
        <v>76</v>
      </c>
      <c r="B4" t="s">
        <v>407</v>
      </c>
      <c r="C4" t="s">
        <v>2</v>
      </c>
      <c r="D4" t="s">
        <v>73</v>
      </c>
      <c r="E4">
        <v>23</v>
      </c>
      <c r="F4">
        <v>53.8</v>
      </c>
      <c r="G4">
        <v>71.22</v>
      </c>
      <c r="H4">
        <f t="shared" si="0"/>
        <v>0.75540578489188426</v>
      </c>
      <c r="I4">
        <v>22.5</v>
      </c>
      <c r="J4">
        <v>44.62</v>
      </c>
      <c r="K4">
        <v>69.97</v>
      </c>
      <c r="O4" s="1" t="s">
        <v>76</v>
      </c>
      <c r="P4" t="s">
        <v>407</v>
      </c>
      <c r="Q4" t="s">
        <v>2</v>
      </c>
      <c r="R4" t="s">
        <v>74</v>
      </c>
      <c r="S4">
        <v>24</v>
      </c>
      <c r="T4">
        <v>82.27</v>
      </c>
      <c r="U4">
        <v>73.7</v>
      </c>
      <c r="V4">
        <v>23</v>
      </c>
      <c r="W4">
        <v>50.53</v>
      </c>
      <c r="X4">
        <v>71.22</v>
      </c>
    </row>
    <row r="5" spans="1:24" x14ac:dyDescent="0.35">
      <c r="A5" s="1" t="s">
        <v>77</v>
      </c>
      <c r="B5" t="s">
        <v>407</v>
      </c>
      <c r="C5" t="s">
        <v>2</v>
      </c>
      <c r="D5" t="s">
        <v>73</v>
      </c>
      <c r="E5">
        <v>0</v>
      </c>
      <c r="F5">
        <v>0</v>
      </c>
      <c r="G5">
        <v>0</v>
      </c>
      <c r="H5" t="e">
        <f t="shared" si="0"/>
        <v>#DIV/0!</v>
      </c>
      <c r="I5">
        <v>0</v>
      </c>
      <c r="J5">
        <v>0</v>
      </c>
      <c r="K5">
        <v>0</v>
      </c>
      <c r="O5" s="1" t="s">
        <v>77</v>
      </c>
      <c r="P5" t="s">
        <v>407</v>
      </c>
      <c r="Q5" t="s">
        <v>2</v>
      </c>
      <c r="R5" t="s">
        <v>74</v>
      </c>
      <c r="S5">
        <v>23.5</v>
      </c>
      <c r="T5">
        <v>90.8</v>
      </c>
      <c r="U5">
        <v>72.459999999999994</v>
      </c>
      <c r="V5">
        <v>23</v>
      </c>
      <c r="W5">
        <v>64.38</v>
      </c>
      <c r="X5">
        <v>71.22</v>
      </c>
    </row>
    <row r="6" spans="1:24" x14ac:dyDescent="0.35">
      <c r="A6" s="1" t="s">
        <v>78</v>
      </c>
      <c r="B6" t="s">
        <v>407</v>
      </c>
      <c r="C6" t="s">
        <v>2</v>
      </c>
      <c r="D6" t="s">
        <v>73</v>
      </c>
      <c r="E6">
        <v>16.5</v>
      </c>
      <c r="F6">
        <v>37.840000000000003</v>
      </c>
      <c r="G6">
        <v>54.79</v>
      </c>
      <c r="H6">
        <f t="shared" si="0"/>
        <v>0.69063697755064801</v>
      </c>
      <c r="I6">
        <v>16</v>
      </c>
      <c r="J6">
        <v>35.08</v>
      </c>
      <c r="K6">
        <v>53.5</v>
      </c>
      <c r="O6" s="1" t="s">
        <v>78</v>
      </c>
      <c r="P6" t="s">
        <v>407</v>
      </c>
      <c r="Q6" t="s">
        <v>2</v>
      </c>
      <c r="R6" t="s">
        <v>74</v>
      </c>
      <c r="S6">
        <v>24</v>
      </c>
      <c r="T6">
        <v>100.26</v>
      </c>
      <c r="U6">
        <v>73.7</v>
      </c>
      <c r="V6">
        <v>23.5</v>
      </c>
      <c r="W6">
        <v>57.26</v>
      </c>
      <c r="X6">
        <v>72.459999999999994</v>
      </c>
    </row>
    <row r="7" spans="1:24" x14ac:dyDescent="0.35">
      <c r="A7" t="s">
        <v>79</v>
      </c>
      <c r="B7" t="s">
        <v>407</v>
      </c>
      <c r="C7" t="s">
        <v>2</v>
      </c>
      <c r="D7" t="s">
        <v>73</v>
      </c>
      <c r="E7">
        <v>24</v>
      </c>
      <c r="F7">
        <v>93.42</v>
      </c>
      <c r="G7">
        <v>73.7</v>
      </c>
      <c r="H7">
        <f t="shared" si="0"/>
        <v>1.2675712347354138</v>
      </c>
      <c r="I7">
        <v>23</v>
      </c>
      <c r="J7">
        <v>61.16</v>
      </c>
      <c r="K7">
        <v>71.22</v>
      </c>
      <c r="O7" t="s">
        <v>79</v>
      </c>
      <c r="P7" t="s">
        <v>407</v>
      </c>
      <c r="Q7" t="s">
        <v>2</v>
      </c>
      <c r="R7" t="s">
        <v>74</v>
      </c>
      <c r="S7">
        <v>24.5</v>
      </c>
      <c r="T7">
        <v>101.72</v>
      </c>
      <c r="U7">
        <v>74.930000000000007</v>
      </c>
      <c r="V7">
        <v>23.5</v>
      </c>
      <c r="W7">
        <v>64.39</v>
      </c>
      <c r="X7">
        <v>72.459999999999994</v>
      </c>
    </row>
    <row r="8" spans="1:24" x14ac:dyDescent="0.35">
      <c r="A8" s="1" t="s">
        <v>80</v>
      </c>
      <c r="B8" t="s">
        <v>407</v>
      </c>
      <c r="C8" t="s">
        <v>2</v>
      </c>
      <c r="D8" t="s">
        <v>73</v>
      </c>
      <c r="E8">
        <v>0</v>
      </c>
      <c r="F8">
        <v>0</v>
      </c>
      <c r="G8">
        <v>0</v>
      </c>
      <c r="H8" t="e">
        <f t="shared" si="0"/>
        <v>#DIV/0!</v>
      </c>
      <c r="I8">
        <v>0</v>
      </c>
      <c r="J8">
        <v>0</v>
      </c>
      <c r="K8">
        <v>0</v>
      </c>
      <c r="O8" s="1" t="s">
        <v>80</v>
      </c>
      <c r="P8" t="s">
        <v>407</v>
      </c>
      <c r="Q8" t="s">
        <v>2</v>
      </c>
      <c r="R8" t="s">
        <v>74</v>
      </c>
      <c r="S8">
        <v>24</v>
      </c>
      <c r="T8">
        <v>87.6</v>
      </c>
      <c r="U8">
        <v>73.7</v>
      </c>
      <c r="V8">
        <v>23</v>
      </c>
      <c r="W8">
        <v>54.85</v>
      </c>
      <c r="X8">
        <v>71.22</v>
      </c>
    </row>
    <row r="9" spans="1:24" x14ac:dyDescent="0.35">
      <c r="A9" t="s">
        <v>81</v>
      </c>
      <c r="B9" t="s">
        <v>407</v>
      </c>
      <c r="C9" t="s">
        <v>2</v>
      </c>
      <c r="D9" t="s">
        <v>73</v>
      </c>
      <c r="E9">
        <v>22.5</v>
      </c>
      <c r="F9">
        <v>73.900000000000006</v>
      </c>
      <c r="G9">
        <v>69.97</v>
      </c>
      <c r="H9">
        <f t="shared" si="0"/>
        <v>1.0561669286837216</v>
      </c>
      <c r="I9">
        <v>23.5</v>
      </c>
      <c r="J9">
        <v>73.87</v>
      </c>
      <c r="K9">
        <v>72.459999999999994</v>
      </c>
      <c r="O9" t="s">
        <v>81</v>
      </c>
      <c r="P9" t="s">
        <v>407</v>
      </c>
      <c r="Q9" t="s">
        <v>2</v>
      </c>
      <c r="R9" t="s">
        <v>74</v>
      </c>
      <c r="S9">
        <v>24</v>
      </c>
      <c r="T9">
        <v>78.540000000000006</v>
      </c>
      <c r="U9">
        <v>73.7</v>
      </c>
      <c r="V9">
        <v>23.5</v>
      </c>
      <c r="W9">
        <v>49.69</v>
      </c>
      <c r="X9">
        <v>72.459999999999994</v>
      </c>
    </row>
    <row r="10" spans="1:24" x14ac:dyDescent="0.35">
      <c r="A10" t="s">
        <v>82</v>
      </c>
      <c r="B10" t="s">
        <v>407</v>
      </c>
      <c r="C10" t="s">
        <v>2</v>
      </c>
      <c r="D10" t="s">
        <v>73</v>
      </c>
      <c r="E10">
        <v>24</v>
      </c>
      <c r="F10">
        <v>64</v>
      </c>
      <c r="G10">
        <v>73.7</v>
      </c>
      <c r="H10">
        <f t="shared" si="0"/>
        <v>0.86838534599728623</v>
      </c>
      <c r="I10">
        <v>23.5</v>
      </c>
      <c r="J10">
        <v>56.02</v>
      </c>
      <c r="K10">
        <v>72.459999999999994</v>
      </c>
      <c r="O10" t="s">
        <v>82</v>
      </c>
      <c r="P10" t="s">
        <v>407</v>
      </c>
      <c r="Q10" t="s">
        <v>2</v>
      </c>
      <c r="R10" t="s">
        <v>74</v>
      </c>
      <c r="S10">
        <v>24</v>
      </c>
      <c r="T10">
        <v>107.06</v>
      </c>
      <c r="U10">
        <v>73.7</v>
      </c>
      <c r="V10">
        <v>25.5</v>
      </c>
      <c r="W10">
        <v>86.54</v>
      </c>
      <c r="X10">
        <v>77.400000000000006</v>
      </c>
    </row>
    <row r="11" spans="1:24" x14ac:dyDescent="0.35">
      <c r="A11" s="1" t="s">
        <v>83</v>
      </c>
      <c r="B11" t="s">
        <v>407</v>
      </c>
      <c r="C11" t="s">
        <v>2</v>
      </c>
      <c r="D11" t="s">
        <v>73</v>
      </c>
      <c r="E11">
        <v>18.5</v>
      </c>
      <c r="F11">
        <v>31.92</v>
      </c>
      <c r="G11">
        <v>59.91</v>
      </c>
      <c r="H11">
        <f t="shared" si="0"/>
        <v>0.53279919879819737</v>
      </c>
      <c r="I11">
        <v>18</v>
      </c>
      <c r="J11">
        <v>20.68</v>
      </c>
      <c r="K11">
        <v>58.64</v>
      </c>
      <c r="O11" s="1" t="s">
        <v>83</v>
      </c>
      <c r="P11" t="s">
        <v>407</v>
      </c>
      <c r="Q11" t="s">
        <v>2</v>
      </c>
      <c r="R11" t="s">
        <v>74</v>
      </c>
      <c r="S11">
        <v>24</v>
      </c>
      <c r="T11">
        <v>120.82</v>
      </c>
      <c r="U11">
        <v>73.7</v>
      </c>
      <c r="V11">
        <v>22.5</v>
      </c>
      <c r="W11">
        <v>63.01</v>
      </c>
      <c r="X11">
        <v>69.97</v>
      </c>
    </row>
    <row r="12" spans="1:24" x14ac:dyDescent="0.35">
      <c r="A12" t="s">
        <v>84</v>
      </c>
      <c r="B12" t="s">
        <v>407</v>
      </c>
      <c r="C12" t="s">
        <v>2</v>
      </c>
      <c r="D12" t="s">
        <v>73</v>
      </c>
      <c r="E12">
        <v>23</v>
      </c>
      <c r="F12">
        <v>73.17</v>
      </c>
      <c r="G12">
        <v>71.22</v>
      </c>
      <c r="H12">
        <f t="shared" si="0"/>
        <v>1.027379949452401</v>
      </c>
      <c r="I12">
        <v>22.5</v>
      </c>
      <c r="J12">
        <v>38.1</v>
      </c>
      <c r="K12">
        <v>69.97</v>
      </c>
      <c r="O12" t="s">
        <v>84</v>
      </c>
      <c r="P12" t="s">
        <v>407</v>
      </c>
      <c r="Q12" t="s">
        <v>2</v>
      </c>
      <c r="R12" t="s">
        <v>74</v>
      </c>
      <c r="S12">
        <v>24</v>
      </c>
      <c r="T12">
        <v>114.85</v>
      </c>
      <c r="U12">
        <v>73.7</v>
      </c>
      <c r="V12">
        <v>23</v>
      </c>
      <c r="W12">
        <v>67.819999999999993</v>
      </c>
      <c r="X12">
        <v>71.22</v>
      </c>
    </row>
    <row r="13" spans="1:24" x14ac:dyDescent="0.35">
      <c r="A13" s="1" t="s">
        <v>85</v>
      </c>
      <c r="B13" t="s">
        <v>407</v>
      </c>
      <c r="C13" t="s">
        <v>2</v>
      </c>
      <c r="D13" t="s">
        <v>73</v>
      </c>
      <c r="E13">
        <v>24.5</v>
      </c>
      <c r="F13">
        <v>59.52</v>
      </c>
      <c r="G13">
        <v>74.930000000000007</v>
      </c>
      <c r="H13">
        <f t="shared" si="0"/>
        <v>0.79434138529294007</v>
      </c>
      <c r="I13">
        <v>24</v>
      </c>
      <c r="J13">
        <v>51.7</v>
      </c>
      <c r="K13">
        <v>73.7</v>
      </c>
      <c r="O13" s="1" t="s">
        <v>85</v>
      </c>
      <c r="P13" t="s">
        <v>407</v>
      </c>
      <c r="Q13" t="s">
        <v>2</v>
      </c>
      <c r="R13" t="s">
        <v>74</v>
      </c>
      <c r="S13">
        <v>24</v>
      </c>
      <c r="T13">
        <v>137.69</v>
      </c>
      <c r="U13">
        <v>73.7</v>
      </c>
      <c r="V13">
        <v>23</v>
      </c>
      <c r="W13">
        <v>61.77</v>
      </c>
      <c r="X13">
        <v>71.22</v>
      </c>
    </row>
    <row r="14" spans="1:24" x14ac:dyDescent="0.35">
      <c r="A14" s="1" t="s">
        <v>86</v>
      </c>
      <c r="B14" t="s">
        <v>407</v>
      </c>
      <c r="C14" t="s">
        <v>2</v>
      </c>
      <c r="D14" t="s">
        <v>73</v>
      </c>
      <c r="E14">
        <v>23.5</v>
      </c>
      <c r="F14">
        <v>45.8</v>
      </c>
      <c r="G14">
        <v>72.459999999999994</v>
      </c>
      <c r="H14">
        <f t="shared" si="0"/>
        <v>0.63207286778912508</v>
      </c>
      <c r="I14">
        <v>23</v>
      </c>
      <c r="J14">
        <v>41.89</v>
      </c>
      <c r="K14">
        <v>71.22</v>
      </c>
      <c r="O14" s="1" t="s">
        <v>86</v>
      </c>
      <c r="P14" t="s">
        <v>407</v>
      </c>
      <c r="Q14" t="s">
        <v>2</v>
      </c>
      <c r="R14" t="s">
        <v>74</v>
      </c>
      <c r="S14">
        <v>33.5</v>
      </c>
      <c r="T14">
        <v>87.12</v>
      </c>
      <c r="U14">
        <v>96.84</v>
      </c>
      <c r="V14">
        <v>33</v>
      </c>
      <c r="W14">
        <v>64.06</v>
      </c>
      <c r="X14">
        <v>95.64</v>
      </c>
    </row>
    <row r="15" spans="1:24" x14ac:dyDescent="0.35">
      <c r="A15" t="s">
        <v>87</v>
      </c>
      <c r="B15" t="s">
        <v>407</v>
      </c>
      <c r="C15" t="s">
        <v>2</v>
      </c>
      <c r="D15" t="s">
        <v>73</v>
      </c>
      <c r="E15">
        <v>23.5</v>
      </c>
      <c r="F15">
        <v>87.22</v>
      </c>
      <c r="G15">
        <v>72.459999999999994</v>
      </c>
      <c r="H15">
        <f t="shared" si="0"/>
        <v>1.2036985923268011</v>
      </c>
      <c r="I15">
        <v>23</v>
      </c>
      <c r="J15">
        <v>58.11</v>
      </c>
      <c r="K15">
        <v>71.22</v>
      </c>
      <c r="O15" t="s">
        <v>87</v>
      </c>
      <c r="P15" t="s">
        <v>407</v>
      </c>
      <c r="Q15" t="s">
        <v>2</v>
      </c>
      <c r="R15" t="s">
        <v>74</v>
      </c>
      <c r="S15">
        <v>24</v>
      </c>
      <c r="T15">
        <v>123.27</v>
      </c>
      <c r="U15">
        <v>73.7</v>
      </c>
      <c r="V15">
        <v>23</v>
      </c>
      <c r="W15">
        <v>65.400000000000006</v>
      </c>
      <c r="X15">
        <v>71.22</v>
      </c>
    </row>
    <row r="16" spans="1:24" x14ac:dyDescent="0.35">
      <c r="A16" t="s">
        <v>88</v>
      </c>
      <c r="B16" t="s">
        <v>407</v>
      </c>
      <c r="C16" t="s">
        <v>2</v>
      </c>
      <c r="D16" t="s">
        <v>73</v>
      </c>
      <c r="E16">
        <v>16</v>
      </c>
      <c r="F16">
        <v>35.21</v>
      </c>
      <c r="G16">
        <v>53.5</v>
      </c>
      <c r="H16">
        <f t="shared" si="0"/>
        <v>0.65813084112149534</v>
      </c>
      <c r="I16">
        <v>15.5</v>
      </c>
      <c r="J16">
        <v>23</v>
      </c>
      <c r="K16">
        <v>52.21</v>
      </c>
      <c r="O16" t="s">
        <v>88</v>
      </c>
      <c r="P16" t="s">
        <v>407</v>
      </c>
      <c r="Q16" t="s">
        <v>2</v>
      </c>
      <c r="R16" t="s">
        <v>74</v>
      </c>
      <c r="S16">
        <v>24</v>
      </c>
      <c r="T16">
        <v>70.260000000000005</v>
      </c>
      <c r="U16">
        <v>73.7</v>
      </c>
      <c r="V16">
        <v>23.5</v>
      </c>
      <c r="W16">
        <v>58.69</v>
      </c>
      <c r="X16">
        <v>72.459999999999994</v>
      </c>
    </row>
    <row r="17" spans="1:24" x14ac:dyDescent="0.35">
      <c r="A17" s="1" t="s">
        <v>89</v>
      </c>
      <c r="B17" t="s">
        <v>407</v>
      </c>
      <c r="C17" t="s">
        <v>2</v>
      </c>
      <c r="D17" t="s">
        <v>73</v>
      </c>
      <c r="E17">
        <v>16.5</v>
      </c>
      <c r="F17">
        <v>23.35</v>
      </c>
      <c r="G17">
        <v>54.79</v>
      </c>
      <c r="H17">
        <f t="shared" si="0"/>
        <v>0.42617265924438769</v>
      </c>
      <c r="I17">
        <v>16</v>
      </c>
      <c r="J17">
        <v>17.600000000000001</v>
      </c>
      <c r="K17">
        <v>53.5</v>
      </c>
      <c r="O17" s="1" t="s">
        <v>89</v>
      </c>
      <c r="P17" t="s">
        <v>407</v>
      </c>
      <c r="Q17" t="s">
        <v>2</v>
      </c>
      <c r="R17" t="s">
        <v>74</v>
      </c>
      <c r="S17">
        <v>24</v>
      </c>
      <c r="T17">
        <v>100.34</v>
      </c>
      <c r="U17">
        <v>73.7</v>
      </c>
      <c r="V17">
        <v>23.5</v>
      </c>
      <c r="W17">
        <v>57.4</v>
      </c>
      <c r="X17">
        <v>72.459999999999994</v>
      </c>
    </row>
    <row r="18" spans="1:24" x14ac:dyDescent="0.35">
      <c r="A18" t="s">
        <v>332</v>
      </c>
      <c r="B18" t="s">
        <v>407</v>
      </c>
      <c r="C18" t="s">
        <v>2</v>
      </c>
      <c r="D18" t="s">
        <v>73</v>
      </c>
      <c r="E18">
        <v>24</v>
      </c>
      <c r="F18">
        <v>111.49</v>
      </c>
      <c r="G18">
        <v>73.7</v>
      </c>
      <c r="H18">
        <f t="shared" si="0"/>
        <v>1.5127544097693351</v>
      </c>
      <c r="I18">
        <v>22.5</v>
      </c>
      <c r="J18">
        <v>55.89</v>
      </c>
      <c r="K18">
        <v>69.97</v>
      </c>
      <c r="O18" t="s">
        <v>332</v>
      </c>
      <c r="P18" t="s">
        <v>407</v>
      </c>
      <c r="Q18" t="s">
        <v>2</v>
      </c>
      <c r="R18" t="s">
        <v>74</v>
      </c>
      <c r="S18">
        <v>24</v>
      </c>
      <c r="T18">
        <v>107.25</v>
      </c>
      <c r="U18">
        <v>73.7</v>
      </c>
      <c r="V18">
        <v>23.5</v>
      </c>
      <c r="W18">
        <v>67.260000000000005</v>
      </c>
      <c r="X18">
        <v>72.459999999999994</v>
      </c>
    </row>
    <row r="19" spans="1:24" x14ac:dyDescent="0.35">
      <c r="A19" s="1" t="s">
        <v>333</v>
      </c>
      <c r="B19" t="s">
        <v>407</v>
      </c>
      <c r="C19" t="s">
        <v>2</v>
      </c>
      <c r="D19" t="s">
        <v>73</v>
      </c>
      <c r="E19">
        <v>29</v>
      </c>
      <c r="F19">
        <v>66.760000000000005</v>
      </c>
      <c r="G19">
        <v>85.96</v>
      </c>
      <c r="H19">
        <f t="shared" si="0"/>
        <v>0.77664029781293642</v>
      </c>
      <c r="I19">
        <v>28.5</v>
      </c>
      <c r="J19">
        <v>46.39</v>
      </c>
      <c r="K19">
        <v>84.74</v>
      </c>
      <c r="O19" t="s">
        <v>333</v>
      </c>
      <c r="P19" t="s">
        <v>407</v>
      </c>
      <c r="Q19" t="s">
        <v>2</v>
      </c>
      <c r="R19" t="s">
        <v>74</v>
      </c>
      <c r="S19">
        <v>24</v>
      </c>
      <c r="T19">
        <v>143.74</v>
      </c>
      <c r="U19">
        <v>73.7</v>
      </c>
      <c r="V19">
        <v>22.5</v>
      </c>
      <c r="W19">
        <v>57.56</v>
      </c>
      <c r="X19">
        <v>69.97</v>
      </c>
    </row>
    <row r="20" spans="1:24" x14ac:dyDescent="0.35">
      <c r="A20" s="1" t="s">
        <v>334</v>
      </c>
      <c r="B20" t="s">
        <v>407</v>
      </c>
      <c r="C20" t="s">
        <v>2</v>
      </c>
      <c r="D20" t="s">
        <v>73</v>
      </c>
      <c r="E20">
        <v>15.5</v>
      </c>
      <c r="F20">
        <v>39.409999999999997</v>
      </c>
      <c r="G20">
        <v>52.21</v>
      </c>
      <c r="H20">
        <f t="shared" si="0"/>
        <v>0.75483623826853086</v>
      </c>
      <c r="I20">
        <v>15</v>
      </c>
      <c r="J20">
        <v>19.670000000000002</v>
      </c>
      <c r="K20">
        <v>50.91</v>
      </c>
      <c r="O20" t="s">
        <v>334</v>
      </c>
      <c r="P20" t="s">
        <v>407</v>
      </c>
      <c r="Q20" t="s">
        <v>2</v>
      </c>
      <c r="R20" t="s">
        <v>74</v>
      </c>
      <c r="S20">
        <v>24</v>
      </c>
      <c r="T20">
        <v>115.23</v>
      </c>
      <c r="U20">
        <v>73.7</v>
      </c>
      <c r="V20">
        <v>23</v>
      </c>
      <c r="W20">
        <v>64.64</v>
      </c>
      <c r="X20">
        <v>71.22</v>
      </c>
    </row>
    <row r="21" spans="1:24" x14ac:dyDescent="0.35">
      <c r="A21" s="1" t="s">
        <v>335</v>
      </c>
      <c r="B21" t="s">
        <v>407</v>
      </c>
      <c r="C21" t="s">
        <v>2</v>
      </c>
      <c r="D21" t="s">
        <v>73</v>
      </c>
      <c r="E21">
        <v>25</v>
      </c>
      <c r="F21">
        <v>51.84</v>
      </c>
      <c r="G21">
        <v>76.17</v>
      </c>
      <c r="H21">
        <f t="shared" si="0"/>
        <v>0.68058290665616383</v>
      </c>
      <c r="I21">
        <v>24.5</v>
      </c>
      <c r="J21">
        <v>43.29</v>
      </c>
      <c r="K21">
        <v>74.930000000000007</v>
      </c>
      <c r="O21" t="s">
        <v>335</v>
      </c>
      <c r="P21" t="s">
        <v>407</v>
      </c>
      <c r="Q21" t="s">
        <v>2</v>
      </c>
      <c r="R21" t="s">
        <v>74</v>
      </c>
      <c r="S21">
        <v>24</v>
      </c>
      <c r="T21">
        <v>102.61</v>
      </c>
      <c r="U21">
        <v>73.7</v>
      </c>
      <c r="V21">
        <v>23</v>
      </c>
      <c r="W21">
        <v>54.51</v>
      </c>
      <c r="X21">
        <v>71.22</v>
      </c>
    </row>
    <row r="22" spans="1:24" x14ac:dyDescent="0.35">
      <c r="A22" t="s">
        <v>336</v>
      </c>
      <c r="B22" t="s">
        <v>407</v>
      </c>
      <c r="C22" t="s">
        <v>2</v>
      </c>
      <c r="D22" t="s">
        <v>73</v>
      </c>
      <c r="E22">
        <v>18.5</v>
      </c>
      <c r="F22">
        <v>52.29</v>
      </c>
      <c r="G22">
        <v>59.91</v>
      </c>
      <c r="H22">
        <f t="shared" si="0"/>
        <v>0.87280921382073118</v>
      </c>
      <c r="I22">
        <v>18</v>
      </c>
      <c r="J22">
        <v>21.67</v>
      </c>
      <c r="K22">
        <v>58.64</v>
      </c>
      <c r="O22" t="s">
        <v>336</v>
      </c>
      <c r="P22" t="s">
        <v>407</v>
      </c>
      <c r="Q22" t="s">
        <v>2</v>
      </c>
      <c r="R22" t="s">
        <v>74</v>
      </c>
      <c r="S22">
        <v>22</v>
      </c>
      <c r="T22">
        <v>57.17</v>
      </c>
      <c r="U22">
        <v>68.72</v>
      </c>
      <c r="V22">
        <v>21.5</v>
      </c>
      <c r="W22">
        <v>42.63</v>
      </c>
      <c r="X22">
        <v>67.47</v>
      </c>
    </row>
    <row r="23" spans="1:24" x14ac:dyDescent="0.35">
      <c r="A23" s="1" t="s">
        <v>337</v>
      </c>
      <c r="B23" t="s">
        <v>407</v>
      </c>
      <c r="C23" t="s">
        <v>2</v>
      </c>
      <c r="D23" t="s">
        <v>73</v>
      </c>
      <c r="E23">
        <v>16</v>
      </c>
      <c r="F23">
        <v>35.78</v>
      </c>
      <c r="G23">
        <v>53.5</v>
      </c>
      <c r="H23">
        <f t="shared" si="0"/>
        <v>0.66878504672897199</v>
      </c>
      <c r="I23">
        <v>15.5</v>
      </c>
      <c r="J23">
        <v>23.16</v>
      </c>
      <c r="K23">
        <v>52.21</v>
      </c>
      <c r="O23" t="s">
        <v>337</v>
      </c>
      <c r="P23" t="s">
        <v>407</v>
      </c>
      <c r="Q23" t="s">
        <v>2</v>
      </c>
      <c r="R23" t="s">
        <v>74</v>
      </c>
      <c r="S23">
        <v>21.5</v>
      </c>
      <c r="T23">
        <v>58.94</v>
      </c>
      <c r="U23">
        <v>67.47</v>
      </c>
      <c r="V23">
        <v>21</v>
      </c>
      <c r="W23">
        <v>37.76</v>
      </c>
      <c r="X23">
        <v>66.22</v>
      </c>
    </row>
    <row r="24" spans="1:24" x14ac:dyDescent="0.35">
      <c r="A24" t="s">
        <v>338</v>
      </c>
      <c r="B24" t="s">
        <v>407</v>
      </c>
      <c r="C24" t="s">
        <v>2</v>
      </c>
      <c r="D24" t="s">
        <v>73</v>
      </c>
      <c r="E24">
        <v>24</v>
      </c>
      <c r="F24">
        <v>73.290000000000006</v>
      </c>
      <c r="G24">
        <v>73.7</v>
      </c>
      <c r="H24">
        <f t="shared" si="0"/>
        <v>0.99443690637720494</v>
      </c>
      <c r="I24">
        <v>23.5</v>
      </c>
      <c r="J24">
        <v>50.45</v>
      </c>
      <c r="K24">
        <v>72.459999999999994</v>
      </c>
      <c r="O24" t="s">
        <v>338</v>
      </c>
      <c r="P24" t="s">
        <v>407</v>
      </c>
      <c r="Q24" t="s">
        <v>2</v>
      </c>
      <c r="R24" t="s">
        <v>74</v>
      </c>
      <c r="S24">
        <v>24</v>
      </c>
      <c r="T24">
        <v>77.45</v>
      </c>
      <c r="U24">
        <v>73.7</v>
      </c>
      <c r="V24">
        <v>23.5</v>
      </c>
      <c r="W24">
        <v>62.87</v>
      </c>
      <c r="X24">
        <v>72.459999999999994</v>
      </c>
    </row>
    <row r="25" spans="1:24" x14ac:dyDescent="0.35">
      <c r="A25" s="1" t="s">
        <v>339</v>
      </c>
      <c r="B25" t="s">
        <v>407</v>
      </c>
      <c r="C25" t="s">
        <v>2</v>
      </c>
      <c r="D25" t="s">
        <v>73</v>
      </c>
      <c r="E25">
        <v>25</v>
      </c>
      <c r="F25">
        <v>64.59</v>
      </c>
      <c r="G25">
        <v>76.17</v>
      </c>
      <c r="H25">
        <f t="shared" si="0"/>
        <v>0.84797164237888933</v>
      </c>
      <c r="I25">
        <v>24.5</v>
      </c>
      <c r="J25">
        <v>47.86</v>
      </c>
      <c r="K25">
        <v>74.930000000000007</v>
      </c>
      <c r="O25" t="s">
        <v>339</v>
      </c>
      <c r="P25" t="s">
        <v>407</v>
      </c>
      <c r="Q25" t="s">
        <v>2</v>
      </c>
      <c r="R25" t="s">
        <v>74</v>
      </c>
      <c r="S25">
        <v>15.5</v>
      </c>
      <c r="T25">
        <v>45.11</v>
      </c>
      <c r="U25">
        <v>52.21</v>
      </c>
      <c r="V25">
        <v>15</v>
      </c>
      <c r="W25">
        <v>30.53</v>
      </c>
      <c r="X25">
        <v>50.91</v>
      </c>
    </row>
    <row r="26" spans="1:24" x14ac:dyDescent="0.35">
      <c r="A26" s="1" t="s">
        <v>340</v>
      </c>
      <c r="B26" t="s">
        <v>407</v>
      </c>
      <c r="C26" t="s">
        <v>2</v>
      </c>
      <c r="D26" t="s">
        <v>73</v>
      </c>
      <c r="E26">
        <v>0</v>
      </c>
      <c r="F26">
        <v>0</v>
      </c>
      <c r="G26">
        <v>0</v>
      </c>
      <c r="H26" t="e">
        <f t="shared" si="0"/>
        <v>#DIV/0!</v>
      </c>
      <c r="I26">
        <v>0</v>
      </c>
      <c r="J26">
        <v>0</v>
      </c>
      <c r="K26">
        <v>0</v>
      </c>
      <c r="O26" t="s">
        <v>340</v>
      </c>
      <c r="P26" t="s">
        <v>407</v>
      </c>
      <c r="Q26" t="s">
        <v>2</v>
      </c>
      <c r="R26" t="s">
        <v>74</v>
      </c>
      <c r="S26">
        <v>0</v>
      </c>
      <c r="T26">
        <v>0</v>
      </c>
      <c r="U26">
        <v>0</v>
      </c>
      <c r="V26">
        <v>0</v>
      </c>
      <c r="W26">
        <v>0</v>
      </c>
      <c r="X26">
        <v>0</v>
      </c>
    </row>
    <row r="27" spans="1:24" x14ac:dyDescent="0.35">
      <c r="A27" s="1" t="s">
        <v>341</v>
      </c>
      <c r="B27" t="s">
        <v>407</v>
      </c>
      <c r="C27" t="s">
        <v>2</v>
      </c>
      <c r="D27" t="s">
        <v>73</v>
      </c>
      <c r="E27">
        <v>0</v>
      </c>
      <c r="F27">
        <v>0</v>
      </c>
      <c r="G27">
        <v>0</v>
      </c>
      <c r="H27" t="e">
        <f t="shared" si="0"/>
        <v>#DIV/0!</v>
      </c>
      <c r="I27">
        <v>0</v>
      </c>
      <c r="J27">
        <v>0</v>
      </c>
      <c r="K27">
        <v>0</v>
      </c>
      <c r="O27" t="s">
        <v>341</v>
      </c>
      <c r="P27" t="s">
        <v>407</v>
      </c>
      <c r="Q27" t="s">
        <v>2</v>
      </c>
      <c r="R27" t="s">
        <v>74</v>
      </c>
      <c r="S27">
        <v>0</v>
      </c>
      <c r="T27">
        <v>0</v>
      </c>
      <c r="U27">
        <v>0</v>
      </c>
      <c r="V27">
        <v>0</v>
      </c>
      <c r="W27">
        <v>0</v>
      </c>
      <c r="X27">
        <v>0</v>
      </c>
    </row>
    <row r="28" spans="1:24" x14ac:dyDescent="0.35">
      <c r="A28" s="1" t="s">
        <v>342</v>
      </c>
      <c r="B28" t="s">
        <v>407</v>
      </c>
      <c r="C28" t="s">
        <v>2</v>
      </c>
      <c r="D28" t="s">
        <v>73</v>
      </c>
      <c r="E28">
        <v>0</v>
      </c>
      <c r="F28">
        <v>0</v>
      </c>
      <c r="G28">
        <v>0</v>
      </c>
      <c r="H28" t="e">
        <f t="shared" si="0"/>
        <v>#DIV/0!</v>
      </c>
      <c r="I28">
        <v>0</v>
      </c>
      <c r="J28">
        <v>0</v>
      </c>
      <c r="K28">
        <v>0</v>
      </c>
      <c r="O28" t="s">
        <v>342</v>
      </c>
      <c r="P28" t="s">
        <v>407</v>
      </c>
      <c r="Q28" t="s">
        <v>2</v>
      </c>
      <c r="R28" t="s">
        <v>74</v>
      </c>
      <c r="S28">
        <v>21.5</v>
      </c>
      <c r="T28">
        <v>57.77</v>
      </c>
      <c r="U28">
        <v>67.47</v>
      </c>
      <c r="V28">
        <v>21</v>
      </c>
      <c r="W28">
        <v>41.95</v>
      </c>
      <c r="X28">
        <v>66.22</v>
      </c>
    </row>
    <row r="29" spans="1:24" x14ac:dyDescent="0.35">
      <c r="A29" t="s">
        <v>343</v>
      </c>
      <c r="B29" t="s">
        <v>407</v>
      </c>
      <c r="C29" t="s">
        <v>2</v>
      </c>
      <c r="D29" t="s">
        <v>73</v>
      </c>
      <c r="E29">
        <v>24.5</v>
      </c>
      <c r="F29">
        <v>89.9</v>
      </c>
      <c r="G29">
        <v>74.930000000000007</v>
      </c>
      <c r="H29">
        <f t="shared" si="0"/>
        <v>1.1997864673695449</v>
      </c>
      <c r="I29">
        <v>23</v>
      </c>
      <c r="J29">
        <v>52.69</v>
      </c>
      <c r="K29">
        <v>71.22</v>
      </c>
      <c r="O29" t="s">
        <v>343</v>
      </c>
      <c r="P29" t="s">
        <v>407</v>
      </c>
      <c r="Q29" t="s">
        <v>2</v>
      </c>
      <c r="R29" t="s">
        <v>74</v>
      </c>
      <c r="S29">
        <v>24</v>
      </c>
      <c r="T29">
        <v>130.51</v>
      </c>
      <c r="U29">
        <v>73.7</v>
      </c>
      <c r="V29">
        <v>23</v>
      </c>
      <c r="W29">
        <v>52.52</v>
      </c>
      <c r="X29">
        <v>71.22</v>
      </c>
    </row>
    <row r="30" spans="1:24" x14ac:dyDescent="0.35">
      <c r="A30" s="1" t="s">
        <v>344</v>
      </c>
      <c r="B30" t="s">
        <v>407</v>
      </c>
      <c r="C30" t="s">
        <v>2</v>
      </c>
      <c r="D30" t="s">
        <v>73</v>
      </c>
      <c r="E30">
        <v>17.5</v>
      </c>
      <c r="F30">
        <v>52.23</v>
      </c>
      <c r="G30">
        <v>57.36</v>
      </c>
      <c r="H30">
        <f t="shared" si="0"/>
        <v>0.91056485355648531</v>
      </c>
      <c r="I30">
        <v>17</v>
      </c>
      <c r="J30">
        <v>40.14</v>
      </c>
      <c r="K30">
        <v>56.08</v>
      </c>
      <c r="O30" t="s">
        <v>344</v>
      </c>
      <c r="P30" t="s">
        <v>407</v>
      </c>
      <c r="Q30" t="s">
        <v>2</v>
      </c>
      <c r="R30" t="s">
        <v>74</v>
      </c>
      <c r="S30">
        <v>24</v>
      </c>
      <c r="T30">
        <v>129.66999999999999</v>
      </c>
      <c r="U30">
        <v>73.7</v>
      </c>
      <c r="V30">
        <v>23</v>
      </c>
      <c r="W30">
        <v>67.86</v>
      </c>
      <c r="X30">
        <v>71.22</v>
      </c>
    </row>
    <row r="31" spans="1:24" x14ac:dyDescent="0.35">
      <c r="A31" s="1" t="s">
        <v>345</v>
      </c>
      <c r="B31" t="s">
        <v>407</v>
      </c>
      <c r="C31" t="s">
        <v>2</v>
      </c>
      <c r="D31" t="s">
        <v>73</v>
      </c>
      <c r="E31">
        <v>0</v>
      </c>
      <c r="F31">
        <v>0</v>
      </c>
      <c r="G31">
        <v>0</v>
      </c>
      <c r="H31" t="e">
        <f t="shared" si="0"/>
        <v>#DIV/0!</v>
      </c>
      <c r="I31">
        <v>0</v>
      </c>
      <c r="J31">
        <v>0</v>
      </c>
      <c r="K31">
        <v>0</v>
      </c>
      <c r="O31" t="s">
        <v>345</v>
      </c>
      <c r="P31" t="s">
        <v>407</v>
      </c>
      <c r="Q31" t="s">
        <v>2</v>
      </c>
      <c r="R31" t="s">
        <v>74</v>
      </c>
      <c r="S31">
        <v>0</v>
      </c>
      <c r="T31">
        <v>0</v>
      </c>
      <c r="U31">
        <v>0</v>
      </c>
      <c r="V31">
        <v>0</v>
      </c>
      <c r="W31">
        <v>0</v>
      </c>
      <c r="X31">
        <v>0</v>
      </c>
    </row>
    <row r="32" spans="1:24" x14ac:dyDescent="0.35">
      <c r="A32" s="1" t="s">
        <v>346</v>
      </c>
      <c r="B32" t="s">
        <v>407</v>
      </c>
      <c r="C32" t="s">
        <v>2</v>
      </c>
      <c r="D32" t="s">
        <v>73</v>
      </c>
      <c r="E32">
        <v>0</v>
      </c>
      <c r="F32">
        <v>0</v>
      </c>
      <c r="G32">
        <v>0</v>
      </c>
      <c r="H32" t="e">
        <f t="shared" si="0"/>
        <v>#DIV/0!</v>
      </c>
      <c r="I32">
        <v>0</v>
      </c>
      <c r="J32">
        <v>0</v>
      </c>
      <c r="K32">
        <v>0</v>
      </c>
      <c r="O32" t="s">
        <v>346</v>
      </c>
      <c r="P32" t="s">
        <v>407</v>
      </c>
      <c r="Q32" t="s">
        <v>2</v>
      </c>
      <c r="R32" t="s">
        <v>74</v>
      </c>
      <c r="S32">
        <v>0</v>
      </c>
      <c r="T32">
        <v>0</v>
      </c>
      <c r="U32">
        <v>0</v>
      </c>
      <c r="V32">
        <v>0</v>
      </c>
      <c r="W32">
        <v>0</v>
      </c>
      <c r="X32">
        <v>0</v>
      </c>
    </row>
    <row r="33" spans="1:24" x14ac:dyDescent="0.35">
      <c r="A33" t="s">
        <v>347</v>
      </c>
      <c r="B33" t="s">
        <v>407</v>
      </c>
      <c r="C33" t="s">
        <v>2</v>
      </c>
      <c r="D33" t="s">
        <v>73</v>
      </c>
      <c r="E33">
        <v>23.5</v>
      </c>
      <c r="F33">
        <v>92.31</v>
      </c>
      <c r="G33">
        <v>72.459999999999994</v>
      </c>
      <c r="H33">
        <f t="shared" si="0"/>
        <v>1.2739442451007454</v>
      </c>
      <c r="I33">
        <v>22.5</v>
      </c>
      <c r="J33">
        <v>56.12</v>
      </c>
      <c r="K33">
        <v>69.97</v>
      </c>
      <c r="O33" t="s">
        <v>347</v>
      </c>
      <c r="P33" t="s">
        <v>407</v>
      </c>
      <c r="Q33" t="s">
        <v>2</v>
      </c>
      <c r="R33" t="s">
        <v>74</v>
      </c>
      <c r="S33">
        <v>24</v>
      </c>
      <c r="T33">
        <v>74.97</v>
      </c>
      <c r="U33">
        <v>73.7</v>
      </c>
      <c r="V33">
        <v>23.5</v>
      </c>
      <c r="W33">
        <v>51.7</v>
      </c>
      <c r="X33">
        <v>72.459999999999994</v>
      </c>
    </row>
    <row r="34" spans="1:24" x14ac:dyDescent="0.35">
      <c r="A34" t="s">
        <v>106</v>
      </c>
      <c r="B34" t="s">
        <v>1</v>
      </c>
      <c r="C34" t="s">
        <v>2</v>
      </c>
      <c r="D34" t="s">
        <v>73</v>
      </c>
      <c r="E34">
        <v>23</v>
      </c>
      <c r="F34">
        <v>80.39</v>
      </c>
      <c r="G34">
        <v>71.22</v>
      </c>
      <c r="H34">
        <f t="shared" si="0"/>
        <v>1.1287559674248806</v>
      </c>
      <c r="I34">
        <v>22.5</v>
      </c>
      <c r="J34">
        <v>57.33</v>
      </c>
      <c r="K34">
        <v>69.97</v>
      </c>
      <c r="O34" t="s">
        <v>106</v>
      </c>
      <c r="P34" t="s">
        <v>1</v>
      </c>
      <c r="Q34" t="s">
        <v>2</v>
      </c>
      <c r="R34" t="s">
        <v>74</v>
      </c>
      <c r="S34">
        <v>24</v>
      </c>
      <c r="T34">
        <v>113.94</v>
      </c>
      <c r="U34">
        <v>73.7</v>
      </c>
      <c r="V34">
        <v>23</v>
      </c>
      <c r="W34">
        <v>59.43</v>
      </c>
      <c r="X34">
        <v>71.22</v>
      </c>
    </row>
    <row r="35" spans="1:24" x14ac:dyDescent="0.35">
      <c r="A35" s="1" t="s">
        <v>107</v>
      </c>
      <c r="B35" t="s">
        <v>1</v>
      </c>
      <c r="C35" t="s">
        <v>2</v>
      </c>
      <c r="D35" t="s">
        <v>73</v>
      </c>
      <c r="E35">
        <v>23</v>
      </c>
      <c r="F35">
        <v>66.66</v>
      </c>
      <c r="G35">
        <v>71.22</v>
      </c>
      <c r="H35">
        <f t="shared" si="0"/>
        <v>0.93597304128053915</v>
      </c>
      <c r="I35">
        <v>22.5</v>
      </c>
      <c r="J35">
        <v>49.68</v>
      </c>
      <c r="K35">
        <v>69.97</v>
      </c>
      <c r="O35" s="1" t="s">
        <v>107</v>
      </c>
      <c r="P35" t="s">
        <v>1</v>
      </c>
      <c r="Q35" t="s">
        <v>2</v>
      </c>
      <c r="R35" t="s">
        <v>74</v>
      </c>
      <c r="S35">
        <v>24</v>
      </c>
      <c r="T35">
        <v>105.81</v>
      </c>
      <c r="U35">
        <v>73.7</v>
      </c>
      <c r="V35">
        <v>23.5</v>
      </c>
      <c r="W35">
        <v>64.099999999999994</v>
      </c>
      <c r="X35">
        <v>72.459999999999994</v>
      </c>
    </row>
    <row r="36" spans="1:24" x14ac:dyDescent="0.35">
      <c r="A36" s="1" t="s">
        <v>108</v>
      </c>
      <c r="B36" t="s">
        <v>1</v>
      </c>
      <c r="C36" t="s">
        <v>2</v>
      </c>
      <c r="D36" t="s">
        <v>73</v>
      </c>
      <c r="E36">
        <v>18</v>
      </c>
      <c r="F36">
        <v>26.63</v>
      </c>
      <c r="G36">
        <v>58.64</v>
      </c>
      <c r="H36">
        <f t="shared" si="0"/>
        <v>0.45412687585266026</v>
      </c>
      <c r="I36">
        <v>17.5</v>
      </c>
      <c r="J36">
        <v>23.26</v>
      </c>
      <c r="K36">
        <v>57.36</v>
      </c>
      <c r="O36" s="1" t="s">
        <v>108</v>
      </c>
      <c r="P36" t="s">
        <v>1</v>
      </c>
      <c r="Q36" t="s">
        <v>2</v>
      </c>
      <c r="R36" t="s">
        <v>74</v>
      </c>
      <c r="S36">
        <v>24.5</v>
      </c>
      <c r="T36">
        <v>96.56</v>
      </c>
      <c r="U36">
        <v>74.930000000000007</v>
      </c>
      <c r="V36">
        <v>22.5</v>
      </c>
      <c r="W36">
        <v>53.49</v>
      </c>
      <c r="X36">
        <v>69.97</v>
      </c>
    </row>
    <row r="37" spans="1:24" x14ac:dyDescent="0.35">
      <c r="A37" s="1" t="s">
        <v>109</v>
      </c>
      <c r="B37" t="s">
        <v>1</v>
      </c>
      <c r="C37" t="s">
        <v>2</v>
      </c>
      <c r="D37" t="s">
        <v>73</v>
      </c>
      <c r="E37">
        <v>15</v>
      </c>
      <c r="F37">
        <v>5.85</v>
      </c>
      <c r="G37">
        <v>50.91</v>
      </c>
      <c r="H37">
        <f t="shared" si="0"/>
        <v>0.11490866234531526</v>
      </c>
      <c r="I37">
        <v>15</v>
      </c>
      <c r="J37">
        <v>5.85</v>
      </c>
      <c r="K37">
        <v>50.91</v>
      </c>
      <c r="O37" s="1" t="s">
        <v>109</v>
      </c>
      <c r="P37" t="s">
        <v>1</v>
      </c>
      <c r="Q37" t="s">
        <v>2</v>
      </c>
      <c r="R37" t="s">
        <v>74</v>
      </c>
      <c r="S37">
        <v>24</v>
      </c>
      <c r="T37">
        <v>91.74</v>
      </c>
      <c r="U37">
        <v>73.7</v>
      </c>
      <c r="V37">
        <v>23</v>
      </c>
      <c r="W37">
        <v>50.06</v>
      </c>
      <c r="X37">
        <v>71.22</v>
      </c>
    </row>
    <row r="38" spans="1:24" x14ac:dyDescent="0.35">
      <c r="A38" s="1" t="s">
        <v>110</v>
      </c>
      <c r="B38" t="s">
        <v>1</v>
      </c>
      <c r="C38" t="s">
        <v>2</v>
      </c>
      <c r="D38" t="s">
        <v>73</v>
      </c>
      <c r="E38">
        <v>15</v>
      </c>
      <c r="F38">
        <v>13.5</v>
      </c>
      <c r="G38">
        <v>50.91</v>
      </c>
      <c r="H38">
        <f t="shared" si="0"/>
        <v>0.26517383618149676</v>
      </c>
      <c r="I38">
        <v>15</v>
      </c>
      <c r="J38">
        <v>13.5</v>
      </c>
      <c r="K38">
        <v>50.91</v>
      </c>
      <c r="O38" s="1" t="s">
        <v>110</v>
      </c>
      <c r="P38" t="s">
        <v>1</v>
      </c>
      <c r="Q38" t="s">
        <v>2</v>
      </c>
      <c r="R38" t="s">
        <v>74</v>
      </c>
      <c r="S38">
        <v>24</v>
      </c>
      <c r="T38">
        <v>186.81</v>
      </c>
      <c r="U38">
        <v>73.7</v>
      </c>
      <c r="V38">
        <v>35</v>
      </c>
      <c r="W38">
        <v>121.86</v>
      </c>
      <c r="X38">
        <v>100.44</v>
      </c>
    </row>
    <row r="39" spans="1:24" x14ac:dyDescent="0.35">
      <c r="A39" s="1" t="s">
        <v>111</v>
      </c>
      <c r="B39" t="s">
        <v>1</v>
      </c>
      <c r="C39" t="s">
        <v>2</v>
      </c>
      <c r="D39" t="s">
        <v>73</v>
      </c>
      <c r="E39">
        <v>23.5</v>
      </c>
      <c r="F39">
        <v>30.48</v>
      </c>
      <c r="G39">
        <v>72.459999999999994</v>
      </c>
      <c r="H39">
        <f t="shared" si="0"/>
        <v>0.42064587358542649</v>
      </c>
      <c r="I39">
        <v>23</v>
      </c>
      <c r="J39">
        <v>26.8</v>
      </c>
      <c r="K39">
        <v>71.22</v>
      </c>
      <c r="O39" s="1" t="s">
        <v>111</v>
      </c>
      <c r="P39" t="s">
        <v>1</v>
      </c>
      <c r="Q39" t="s">
        <v>2</v>
      </c>
      <c r="R39" t="s">
        <v>74</v>
      </c>
      <c r="S39">
        <v>24</v>
      </c>
      <c r="T39">
        <v>128.1</v>
      </c>
      <c r="U39">
        <v>73.7</v>
      </c>
      <c r="V39">
        <v>23</v>
      </c>
      <c r="W39">
        <v>55.22</v>
      </c>
      <c r="X39">
        <v>71.22</v>
      </c>
    </row>
    <row r="40" spans="1:24" x14ac:dyDescent="0.35">
      <c r="A40" s="1" t="s">
        <v>112</v>
      </c>
      <c r="B40" t="s">
        <v>1</v>
      </c>
      <c r="C40" t="s">
        <v>2</v>
      </c>
      <c r="D40" t="s">
        <v>73</v>
      </c>
      <c r="E40">
        <v>15</v>
      </c>
      <c r="F40">
        <v>6.59</v>
      </c>
      <c r="G40">
        <v>50.91</v>
      </c>
      <c r="H40">
        <f t="shared" si="0"/>
        <v>0.12944411706933806</v>
      </c>
      <c r="I40">
        <v>15</v>
      </c>
      <c r="J40">
        <v>6.59</v>
      </c>
      <c r="K40">
        <v>50.91</v>
      </c>
      <c r="O40" s="1" t="s">
        <v>112</v>
      </c>
      <c r="P40" t="s">
        <v>1</v>
      </c>
      <c r="Q40" t="s">
        <v>2</v>
      </c>
      <c r="R40" t="s">
        <v>74</v>
      </c>
      <c r="S40">
        <v>24</v>
      </c>
      <c r="T40">
        <v>160.34</v>
      </c>
      <c r="U40">
        <v>73.7</v>
      </c>
      <c r="V40">
        <v>35</v>
      </c>
      <c r="W40">
        <v>110.81</v>
      </c>
      <c r="X40">
        <v>100.44</v>
      </c>
    </row>
    <row r="41" spans="1:24" x14ac:dyDescent="0.35">
      <c r="A41" t="s">
        <v>113</v>
      </c>
      <c r="B41" t="s">
        <v>1</v>
      </c>
      <c r="C41" t="s">
        <v>2</v>
      </c>
      <c r="D41" t="s">
        <v>73</v>
      </c>
      <c r="E41">
        <v>22.5</v>
      </c>
      <c r="F41">
        <v>96.19</v>
      </c>
      <c r="G41">
        <v>69.97</v>
      </c>
      <c r="H41">
        <f t="shared" si="0"/>
        <v>1.3747320280120052</v>
      </c>
      <c r="I41">
        <v>21.5</v>
      </c>
      <c r="J41">
        <v>65.83</v>
      </c>
      <c r="K41">
        <v>67.47</v>
      </c>
      <c r="O41" t="s">
        <v>113</v>
      </c>
      <c r="P41" t="s">
        <v>1</v>
      </c>
      <c r="Q41" t="s">
        <v>2</v>
      </c>
      <c r="R41" t="s">
        <v>74</v>
      </c>
      <c r="S41">
        <v>24</v>
      </c>
      <c r="T41">
        <v>141.82</v>
      </c>
      <c r="U41">
        <v>73.7</v>
      </c>
      <c r="V41">
        <v>23</v>
      </c>
      <c r="W41">
        <v>59.85</v>
      </c>
      <c r="X41">
        <v>71.22</v>
      </c>
    </row>
    <row r="42" spans="1:24" x14ac:dyDescent="0.35">
      <c r="A42" t="s">
        <v>114</v>
      </c>
      <c r="B42" t="s">
        <v>1</v>
      </c>
      <c r="C42" t="s">
        <v>2</v>
      </c>
      <c r="D42" t="s">
        <v>73</v>
      </c>
      <c r="E42">
        <v>24</v>
      </c>
      <c r="F42">
        <v>86.44</v>
      </c>
      <c r="G42">
        <v>73.7</v>
      </c>
      <c r="H42">
        <f t="shared" si="0"/>
        <v>1.1728629579375847</v>
      </c>
      <c r="I42">
        <v>23.5</v>
      </c>
      <c r="J42">
        <v>66.239999999999995</v>
      </c>
      <c r="K42">
        <v>72.459999999999994</v>
      </c>
      <c r="O42" t="s">
        <v>114</v>
      </c>
      <c r="P42" t="s">
        <v>1</v>
      </c>
      <c r="Q42" t="s">
        <v>2</v>
      </c>
      <c r="R42" t="s">
        <v>74</v>
      </c>
      <c r="S42">
        <v>24</v>
      </c>
      <c r="T42">
        <v>143.96</v>
      </c>
      <c r="U42">
        <v>73.7</v>
      </c>
      <c r="V42">
        <v>23</v>
      </c>
      <c r="W42">
        <v>65.34</v>
      </c>
      <c r="X42">
        <v>71.22</v>
      </c>
    </row>
    <row r="43" spans="1:24" x14ac:dyDescent="0.35">
      <c r="A43" s="1" t="s">
        <v>115</v>
      </c>
      <c r="B43" t="s">
        <v>1</v>
      </c>
      <c r="C43" t="s">
        <v>2</v>
      </c>
      <c r="D43" t="s">
        <v>73</v>
      </c>
      <c r="E43">
        <v>15.5</v>
      </c>
      <c r="F43">
        <v>22.15</v>
      </c>
      <c r="G43">
        <v>52.21</v>
      </c>
      <c r="H43">
        <f t="shared" si="0"/>
        <v>0.42424822830875308</v>
      </c>
      <c r="I43">
        <v>15</v>
      </c>
      <c r="J43">
        <v>18.28</v>
      </c>
      <c r="K43">
        <v>50.91</v>
      </c>
      <c r="O43" s="1" t="s">
        <v>115</v>
      </c>
      <c r="P43" t="s">
        <v>1</v>
      </c>
      <c r="Q43" t="s">
        <v>2</v>
      </c>
      <c r="R43" t="s">
        <v>74</v>
      </c>
      <c r="S43">
        <v>24</v>
      </c>
      <c r="T43">
        <v>90.01</v>
      </c>
      <c r="U43">
        <v>73.7</v>
      </c>
      <c r="V43">
        <v>23.5</v>
      </c>
      <c r="W43">
        <v>63.03</v>
      </c>
      <c r="X43">
        <v>72.459999999999994</v>
      </c>
    </row>
    <row r="44" spans="1:24" x14ac:dyDescent="0.35">
      <c r="A44" s="1" t="s">
        <v>116</v>
      </c>
      <c r="B44" t="s">
        <v>1</v>
      </c>
      <c r="C44" t="s">
        <v>2</v>
      </c>
      <c r="D44" t="s">
        <v>73</v>
      </c>
      <c r="E44">
        <v>17</v>
      </c>
      <c r="F44">
        <v>16.14</v>
      </c>
      <c r="G44">
        <v>56.08</v>
      </c>
      <c r="H44">
        <f t="shared" si="0"/>
        <v>0.28780313837375182</v>
      </c>
      <c r="I44">
        <v>16.5</v>
      </c>
      <c r="J44">
        <v>13.7</v>
      </c>
      <c r="K44">
        <v>54.79</v>
      </c>
      <c r="O44" s="1" t="s">
        <v>116</v>
      </c>
      <c r="P44" t="s">
        <v>1</v>
      </c>
      <c r="Q44" t="s">
        <v>2</v>
      </c>
      <c r="R44" t="s">
        <v>74</v>
      </c>
      <c r="S44">
        <v>24</v>
      </c>
      <c r="T44">
        <v>124.45</v>
      </c>
      <c r="U44">
        <v>73.7</v>
      </c>
      <c r="V44">
        <v>23</v>
      </c>
      <c r="W44">
        <v>62.57</v>
      </c>
      <c r="X44">
        <v>71.22</v>
      </c>
    </row>
    <row r="45" spans="1:24" x14ac:dyDescent="0.35">
      <c r="A45" s="1" t="s">
        <v>117</v>
      </c>
      <c r="B45" t="s">
        <v>1</v>
      </c>
      <c r="C45" t="s">
        <v>2</v>
      </c>
      <c r="D45" t="s">
        <v>73</v>
      </c>
      <c r="E45">
        <v>34.5</v>
      </c>
      <c r="F45">
        <v>95.91</v>
      </c>
      <c r="G45">
        <v>99.24</v>
      </c>
      <c r="H45">
        <f t="shared" si="0"/>
        <v>0.96644498186215233</v>
      </c>
      <c r="I45">
        <v>34</v>
      </c>
      <c r="J45">
        <v>92.66</v>
      </c>
      <c r="K45">
        <v>98.04</v>
      </c>
      <c r="O45" s="1" t="s">
        <v>117</v>
      </c>
      <c r="P45" t="s">
        <v>1</v>
      </c>
      <c r="Q45" t="s">
        <v>2</v>
      </c>
      <c r="R45" t="s">
        <v>74</v>
      </c>
      <c r="S45">
        <v>24</v>
      </c>
      <c r="T45">
        <v>87.7</v>
      </c>
      <c r="U45">
        <v>73.7</v>
      </c>
      <c r="V45">
        <v>23.5</v>
      </c>
      <c r="W45">
        <v>69.17</v>
      </c>
      <c r="X45">
        <v>72.459999999999994</v>
      </c>
    </row>
    <row r="46" spans="1:24" x14ac:dyDescent="0.35">
      <c r="A46" t="s">
        <v>118</v>
      </c>
      <c r="B46" t="s">
        <v>1</v>
      </c>
      <c r="C46" t="s">
        <v>2</v>
      </c>
      <c r="D46" t="s">
        <v>73</v>
      </c>
      <c r="E46">
        <v>23</v>
      </c>
      <c r="F46">
        <v>117.34</v>
      </c>
      <c r="G46">
        <v>71.22</v>
      </c>
      <c r="H46">
        <f t="shared" si="0"/>
        <v>1.647570907048582</v>
      </c>
      <c r="I46">
        <v>22</v>
      </c>
      <c r="J46">
        <v>57.94</v>
      </c>
      <c r="K46">
        <v>68.72</v>
      </c>
      <c r="O46" t="s">
        <v>118</v>
      </c>
      <c r="P46" t="s">
        <v>1</v>
      </c>
      <c r="Q46" t="s">
        <v>2</v>
      </c>
      <c r="R46" t="s">
        <v>74</v>
      </c>
      <c r="S46">
        <v>24</v>
      </c>
      <c r="T46">
        <v>157.83000000000001</v>
      </c>
      <c r="U46">
        <v>73.7</v>
      </c>
      <c r="V46">
        <v>22.5</v>
      </c>
      <c r="W46">
        <v>41.61</v>
      </c>
      <c r="X46">
        <v>69.97</v>
      </c>
    </row>
    <row r="47" spans="1:24" x14ac:dyDescent="0.35">
      <c r="A47" t="s">
        <v>119</v>
      </c>
      <c r="B47" t="s">
        <v>1</v>
      </c>
      <c r="C47" t="s">
        <v>2</v>
      </c>
      <c r="D47" t="s">
        <v>73</v>
      </c>
      <c r="E47">
        <v>23.5</v>
      </c>
      <c r="F47">
        <v>84.68</v>
      </c>
      <c r="G47">
        <v>72.459999999999994</v>
      </c>
      <c r="H47">
        <f t="shared" si="0"/>
        <v>1.1686447695280155</v>
      </c>
      <c r="I47">
        <v>23</v>
      </c>
      <c r="J47">
        <v>55.4</v>
      </c>
      <c r="K47">
        <v>71.22</v>
      </c>
      <c r="O47" t="s">
        <v>119</v>
      </c>
      <c r="P47" t="s">
        <v>1</v>
      </c>
      <c r="Q47" t="s">
        <v>2</v>
      </c>
      <c r="R47" t="s">
        <v>74</v>
      </c>
      <c r="S47">
        <v>24</v>
      </c>
      <c r="T47">
        <v>116.28</v>
      </c>
      <c r="U47">
        <v>73.7</v>
      </c>
      <c r="V47">
        <v>23</v>
      </c>
      <c r="W47">
        <v>56.65</v>
      </c>
      <c r="X47">
        <v>71.22</v>
      </c>
    </row>
    <row r="48" spans="1:24" x14ac:dyDescent="0.35">
      <c r="A48" t="s">
        <v>120</v>
      </c>
      <c r="B48" t="s">
        <v>1</v>
      </c>
      <c r="C48" t="s">
        <v>2</v>
      </c>
      <c r="D48" t="s">
        <v>73</v>
      </c>
      <c r="E48">
        <v>23.5</v>
      </c>
      <c r="F48">
        <v>72.849999999999994</v>
      </c>
      <c r="G48">
        <v>72.459999999999994</v>
      </c>
      <c r="H48">
        <f t="shared" si="0"/>
        <v>1.0053822798785537</v>
      </c>
      <c r="I48">
        <v>23</v>
      </c>
      <c r="J48">
        <v>56.64</v>
      </c>
      <c r="K48">
        <v>71.22</v>
      </c>
      <c r="O48" t="s">
        <v>120</v>
      </c>
      <c r="P48" t="s">
        <v>1</v>
      </c>
      <c r="Q48" t="s">
        <v>2</v>
      </c>
      <c r="R48" t="s">
        <v>74</v>
      </c>
      <c r="S48">
        <v>24</v>
      </c>
      <c r="T48">
        <v>150.9</v>
      </c>
      <c r="U48">
        <v>73.7</v>
      </c>
      <c r="V48">
        <v>35</v>
      </c>
      <c r="W48">
        <v>111.1</v>
      </c>
      <c r="X48">
        <v>100.44</v>
      </c>
    </row>
    <row r="49" spans="1:24" x14ac:dyDescent="0.35">
      <c r="A49" s="1" t="s">
        <v>121</v>
      </c>
      <c r="B49" t="s">
        <v>1</v>
      </c>
      <c r="C49" t="s">
        <v>2</v>
      </c>
      <c r="D49" t="s">
        <v>73</v>
      </c>
      <c r="E49">
        <v>15</v>
      </c>
      <c r="F49">
        <v>19.579999999999998</v>
      </c>
      <c r="G49">
        <v>50.91</v>
      </c>
      <c r="H49">
        <f t="shared" si="0"/>
        <v>0.38460027499508936</v>
      </c>
      <c r="I49">
        <v>15</v>
      </c>
      <c r="J49">
        <v>19.579999999999998</v>
      </c>
      <c r="K49">
        <v>50.91</v>
      </c>
      <c r="O49" s="1" t="s">
        <v>121</v>
      </c>
      <c r="P49" t="s">
        <v>1</v>
      </c>
      <c r="Q49" t="s">
        <v>2</v>
      </c>
      <c r="R49" t="s">
        <v>74</v>
      </c>
      <c r="S49">
        <v>24</v>
      </c>
      <c r="T49">
        <v>114.5</v>
      </c>
      <c r="U49">
        <v>73.7</v>
      </c>
      <c r="V49">
        <v>22.5</v>
      </c>
      <c r="W49">
        <v>45.91</v>
      </c>
      <c r="X49">
        <v>69.97</v>
      </c>
    </row>
    <row r="50" spans="1:24" x14ac:dyDescent="0.35">
      <c r="A50" t="s">
        <v>204</v>
      </c>
      <c r="B50" t="s">
        <v>1</v>
      </c>
      <c r="C50" t="s">
        <v>2</v>
      </c>
      <c r="D50" t="s">
        <v>73</v>
      </c>
      <c r="E50">
        <v>24</v>
      </c>
      <c r="F50">
        <v>125.31</v>
      </c>
      <c r="G50">
        <v>73.7</v>
      </c>
      <c r="H50">
        <f t="shared" si="0"/>
        <v>1.700271370420624</v>
      </c>
      <c r="I50">
        <v>23</v>
      </c>
      <c r="J50">
        <v>59.8</v>
      </c>
      <c r="K50">
        <v>71.22</v>
      </c>
      <c r="O50" t="s">
        <v>204</v>
      </c>
      <c r="P50" t="s">
        <v>1</v>
      </c>
      <c r="Q50" t="s">
        <v>2</v>
      </c>
      <c r="R50" t="s">
        <v>74</v>
      </c>
      <c r="S50">
        <v>18</v>
      </c>
      <c r="T50">
        <v>52.92</v>
      </c>
      <c r="U50">
        <v>58.64</v>
      </c>
      <c r="V50">
        <v>17.5</v>
      </c>
      <c r="W50">
        <v>34.22</v>
      </c>
      <c r="X50">
        <v>57.36</v>
      </c>
    </row>
    <row r="51" spans="1:24" x14ac:dyDescent="0.35">
      <c r="A51" s="1" t="s">
        <v>205</v>
      </c>
      <c r="B51" t="s">
        <v>1</v>
      </c>
      <c r="C51" t="s">
        <v>2</v>
      </c>
      <c r="D51" t="s">
        <v>73</v>
      </c>
      <c r="E51">
        <v>15</v>
      </c>
      <c r="F51">
        <v>19.52</v>
      </c>
      <c r="G51">
        <v>50.91</v>
      </c>
      <c r="H51">
        <f t="shared" si="0"/>
        <v>0.38342172461206053</v>
      </c>
      <c r="I51">
        <v>15</v>
      </c>
      <c r="J51">
        <v>19.52</v>
      </c>
      <c r="K51">
        <v>50.91</v>
      </c>
      <c r="O51" t="s">
        <v>205</v>
      </c>
      <c r="P51" t="s">
        <v>1</v>
      </c>
      <c r="Q51" t="s">
        <v>2</v>
      </c>
      <c r="R51" t="s">
        <v>74</v>
      </c>
      <c r="S51">
        <v>23.5</v>
      </c>
      <c r="T51">
        <v>71.48</v>
      </c>
      <c r="U51">
        <v>72.459999999999994</v>
      </c>
      <c r="V51">
        <v>23</v>
      </c>
      <c r="W51">
        <v>39.21</v>
      </c>
      <c r="X51">
        <v>71.22</v>
      </c>
    </row>
    <row r="52" spans="1:24" x14ac:dyDescent="0.35">
      <c r="A52" t="s">
        <v>206</v>
      </c>
      <c r="B52" t="s">
        <v>1</v>
      </c>
      <c r="C52" t="s">
        <v>2</v>
      </c>
      <c r="D52" t="s">
        <v>73</v>
      </c>
      <c r="E52">
        <v>23.5</v>
      </c>
      <c r="F52">
        <v>133.26</v>
      </c>
      <c r="G52">
        <v>72.459999999999994</v>
      </c>
      <c r="H52">
        <f t="shared" si="0"/>
        <v>1.8390836323488822</v>
      </c>
      <c r="I52">
        <v>22.5</v>
      </c>
      <c r="J52">
        <v>53.53</v>
      </c>
      <c r="K52">
        <v>69.97</v>
      </c>
      <c r="O52" t="s">
        <v>206</v>
      </c>
      <c r="P52" t="s">
        <v>1</v>
      </c>
      <c r="Q52" t="s">
        <v>2</v>
      </c>
      <c r="R52" t="s">
        <v>74</v>
      </c>
      <c r="S52">
        <v>24</v>
      </c>
      <c r="T52">
        <v>136.62</v>
      </c>
      <c r="U52">
        <v>73.7</v>
      </c>
      <c r="V52">
        <v>23</v>
      </c>
      <c r="W52">
        <v>62.5</v>
      </c>
      <c r="X52">
        <v>71.22</v>
      </c>
    </row>
    <row r="53" spans="1:24" x14ac:dyDescent="0.35">
      <c r="A53" s="1" t="s">
        <v>207</v>
      </c>
      <c r="B53" t="s">
        <v>1</v>
      </c>
      <c r="C53" t="s">
        <v>2</v>
      </c>
      <c r="D53" t="s">
        <v>73</v>
      </c>
      <c r="E53">
        <v>27.5</v>
      </c>
      <c r="F53">
        <v>55.58</v>
      </c>
      <c r="G53">
        <v>82.3</v>
      </c>
      <c r="H53">
        <f t="shared" si="0"/>
        <v>0.67533414337788578</v>
      </c>
      <c r="I53">
        <v>27</v>
      </c>
      <c r="J53">
        <v>48.07</v>
      </c>
      <c r="K53">
        <v>81.08</v>
      </c>
      <c r="O53" t="s">
        <v>207</v>
      </c>
      <c r="P53" t="s">
        <v>1</v>
      </c>
      <c r="Q53" t="s">
        <v>2</v>
      </c>
      <c r="R53" t="s">
        <v>74</v>
      </c>
      <c r="S53">
        <v>24</v>
      </c>
      <c r="T53">
        <v>75.790000000000006</v>
      </c>
      <c r="U53">
        <v>73.7</v>
      </c>
      <c r="V53">
        <v>23.5</v>
      </c>
      <c r="W53">
        <v>63.01</v>
      </c>
      <c r="X53">
        <v>72.459999999999994</v>
      </c>
    </row>
    <row r="54" spans="1:24" x14ac:dyDescent="0.35">
      <c r="A54" s="1" t="s">
        <v>208</v>
      </c>
      <c r="B54" t="s">
        <v>1</v>
      </c>
      <c r="C54" t="s">
        <v>2</v>
      </c>
      <c r="D54" t="s">
        <v>73</v>
      </c>
      <c r="E54">
        <v>0</v>
      </c>
      <c r="F54">
        <v>0</v>
      </c>
      <c r="G54">
        <v>0</v>
      </c>
      <c r="H54" t="e">
        <f t="shared" si="0"/>
        <v>#DIV/0!</v>
      </c>
      <c r="I54">
        <v>0</v>
      </c>
      <c r="J54">
        <v>0</v>
      </c>
      <c r="K54">
        <v>0</v>
      </c>
      <c r="O54" t="s">
        <v>208</v>
      </c>
      <c r="P54" t="s">
        <v>1</v>
      </c>
      <c r="Q54" t="s">
        <v>2</v>
      </c>
      <c r="R54" t="s">
        <v>74</v>
      </c>
      <c r="S54">
        <v>24</v>
      </c>
      <c r="T54">
        <v>113.2</v>
      </c>
      <c r="U54">
        <v>73.7</v>
      </c>
      <c r="V54">
        <v>23</v>
      </c>
      <c r="W54">
        <v>47.23</v>
      </c>
      <c r="X54">
        <v>71.22</v>
      </c>
    </row>
    <row r="55" spans="1:24" x14ac:dyDescent="0.35">
      <c r="A55" t="s">
        <v>209</v>
      </c>
      <c r="B55" t="s">
        <v>1</v>
      </c>
      <c r="C55" t="s">
        <v>2</v>
      </c>
      <c r="D55" t="s">
        <v>73</v>
      </c>
      <c r="E55">
        <v>23</v>
      </c>
      <c r="F55">
        <v>86.1</v>
      </c>
      <c r="G55">
        <v>71.22</v>
      </c>
      <c r="H55">
        <f t="shared" si="0"/>
        <v>1.2089300758213983</v>
      </c>
      <c r="I55">
        <v>22.5</v>
      </c>
      <c r="J55">
        <v>53.44</v>
      </c>
      <c r="K55">
        <v>69.97</v>
      </c>
      <c r="O55" t="s">
        <v>209</v>
      </c>
      <c r="P55" t="s">
        <v>1</v>
      </c>
      <c r="Q55" t="s">
        <v>2</v>
      </c>
      <c r="R55" t="s">
        <v>74</v>
      </c>
      <c r="S55">
        <v>24</v>
      </c>
      <c r="T55">
        <v>116.67</v>
      </c>
      <c r="U55">
        <v>73.7</v>
      </c>
      <c r="V55">
        <v>23</v>
      </c>
      <c r="W55">
        <v>41.68</v>
      </c>
      <c r="X55">
        <v>71.22</v>
      </c>
    </row>
    <row r="56" spans="1:24" x14ac:dyDescent="0.35">
      <c r="A56" s="1" t="s">
        <v>210</v>
      </c>
      <c r="B56" t="s">
        <v>1</v>
      </c>
      <c r="C56" t="s">
        <v>2</v>
      </c>
      <c r="D56" t="s">
        <v>73</v>
      </c>
      <c r="E56">
        <v>15</v>
      </c>
      <c r="F56">
        <v>25.74</v>
      </c>
      <c r="G56">
        <v>50.91</v>
      </c>
      <c r="H56">
        <f t="shared" si="0"/>
        <v>0.50559811431938717</v>
      </c>
      <c r="I56">
        <v>15</v>
      </c>
      <c r="J56">
        <v>25.74</v>
      </c>
      <c r="K56">
        <v>50.91</v>
      </c>
      <c r="O56" t="s">
        <v>210</v>
      </c>
      <c r="P56" t="s">
        <v>1</v>
      </c>
      <c r="Q56" t="s">
        <v>2</v>
      </c>
      <c r="R56" t="s">
        <v>74</v>
      </c>
      <c r="S56">
        <v>24.5</v>
      </c>
      <c r="T56">
        <v>80.92</v>
      </c>
      <c r="U56">
        <v>74.930000000000007</v>
      </c>
      <c r="V56">
        <v>24</v>
      </c>
      <c r="W56">
        <v>69.86</v>
      </c>
      <c r="X56">
        <v>73.7</v>
      </c>
    </row>
    <row r="57" spans="1:24" x14ac:dyDescent="0.35">
      <c r="A57" s="1" t="s">
        <v>211</v>
      </c>
      <c r="B57" t="s">
        <v>1</v>
      </c>
      <c r="C57" t="s">
        <v>2</v>
      </c>
      <c r="D57" t="s">
        <v>73</v>
      </c>
      <c r="E57">
        <v>24.5</v>
      </c>
      <c r="F57">
        <v>65.03</v>
      </c>
      <c r="G57">
        <v>74.930000000000007</v>
      </c>
      <c r="H57">
        <f t="shared" si="0"/>
        <v>0.86787668490591208</v>
      </c>
      <c r="I57">
        <v>24</v>
      </c>
      <c r="J57">
        <v>54.24</v>
      </c>
      <c r="K57">
        <v>73.7</v>
      </c>
      <c r="O57" t="s">
        <v>211</v>
      </c>
      <c r="P57" t="s">
        <v>1</v>
      </c>
      <c r="Q57" t="s">
        <v>2</v>
      </c>
      <c r="R57" t="s">
        <v>74</v>
      </c>
      <c r="S57">
        <v>24.5</v>
      </c>
      <c r="T57">
        <v>75.91</v>
      </c>
      <c r="U57">
        <v>74.930000000000007</v>
      </c>
      <c r="V57">
        <v>24</v>
      </c>
      <c r="W57">
        <v>62.93</v>
      </c>
      <c r="X57">
        <v>73.7</v>
      </c>
    </row>
    <row r="58" spans="1:24" x14ac:dyDescent="0.35">
      <c r="A58" s="1" t="s">
        <v>212</v>
      </c>
      <c r="B58" t="s">
        <v>1</v>
      </c>
      <c r="C58" t="s">
        <v>2</v>
      </c>
      <c r="D58" t="s">
        <v>73</v>
      </c>
      <c r="E58">
        <v>23</v>
      </c>
      <c r="F58">
        <v>70.89</v>
      </c>
      <c r="G58">
        <v>71.22</v>
      </c>
      <c r="H58">
        <f t="shared" si="0"/>
        <v>0.99536647009267065</v>
      </c>
      <c r="I58">
        <v>22.5</v>
      </c>
      <c r="J58">
        <v>61.75</v>
      </c>
      <c r="K58">
        <v>69.97</v>
      </c>
      <c r="O58" t="s">
        <v>212</v>
      </c>
      <c r="P58" t="s">
        <v>1</v>
      </c>
      <c r="Q58" t="s">
        <v>2</v>
      </c>
      <c r="R58" t="s">
        <v>74</v>
      </c>
      <c r="S58">
        <v>23.5</v>
      </c>
      <c r="T58">
        <v>108.2</v>
      </c>
      <c r="U58">
        <v>72.459999999999994</v>
      </c>
      <c r="V58">
        <v>22.5</v>
      </c>
      <c r="W58">
        <v>56.49</v>
      </c>
      <c r="X58">
        <v>69.97</v>
      </c>
    </row>
    <row r="59" spans="1:24" x14ac:dyDescent="0.35">
      <c r="A59" t="s">
        <v>213</v>
      </c>
      <c r="B59" t="s">
        <v>1</v>
      </c>
      <c r="C59" t="s">
        <v>2</v>
      </c>
      <c r="D59" t="s">
        <v>73</v>
      </c>
      <c r="E59">
        <v>24</v>
      </c>
      <c r="F59">
        <v>113.74</v>
      </c>
      <c r="G59">
        <v>73.7</v>
      </c>
      <c r="H59">
        <f t="shared" si="0"/>
        <v>1.5432835820895521</v>
      </c>
      <c r="I59">
        <v>23</v>
      </c>
      <c r="J59">
        <v>68.8</v>
      </c>
      <c r="K59">
        <v>71.22</v>
      </c>
      <c r="O59" t="s">
        <v>213</v>
      </c>
      <c r="P59" t="s">
        <v>1</v>
      </c>
      <c r="Q59" t="s">
        <v>2</v>
      </c>
      <c r="R59" t="s">
        <v>74</v>
      </c>
      <c r="S59">
        <v>24</v>
      </c>
      <c r="T59">
        <v>101.84</v>
      </c>
      <c r="U59">
        <v>73.7</v>
      </c>
      <c r="V59">
        <v>23.5</v>
      </c>
      <c r="W59">
        <v>70.78</v>
      </c>
      <c r="X59">
        <v>72.459999999999994</v>
      </c>
    </row>
    <row r="60" spans="1:24" x14ac:dyDescent="0.35">
      <c r="A60" t="s">
        <v>214</v>
      </c>
      <c r="B60" t="s">
        <v>1</v>
      </c>
      <c r="C60" t="s">
        <v>2</v>
      </c>
      <c r="D60" t="s">
        <v>73</v>
      </c>
      <c r="E60">
        <v>23.5</v>
      </c>
      <c r="F60">
        <v>145.47999999999999</v>
      </c>
      <c r="G60">
        <v>72.459999999999994</v>
      </c>
      <c r="H60">
        <f t="shared" si="0"/>
        <v>2.0077284018768977</v>
      </c>
      <c r="I60">
        <v>35</v>
      </c>
      <c r="J60">
        <v>111.72</v>
      </c>
      <c r="K60">
        <v>100.44</v>
      </c>
      <c r="O60" t="s">
        <v>214</v>
      </c>
      <c r="P60" t="s">
        <v>1</v>
      </c>
      <c r="Q60" t="s">
        <v>2</v>
      </c>
      <c r="R60" t="s">
        <v>74</v>
      </c>
      <c r="S60">
        <v>24</v>
      </c>
      <c r="T60">
        <v>135.54</v>
      </c>
      <c r="U60">
        <v>73.7</v>
      </c>
      <c r="V60">
        <v>23</v>
      </c>
      <c r="W60">
        <v>70.17</v>
      </c>
      <c r="X60">
        <v>71.22</v>
      </c>
    </row>
    <row r="61" spans="1:24" x14ac:dyDescent="0.35">
      <c r="A61" s="1" t="s">
        <v>215</v>
      </c>
      <c r="B61" t="s">
        <v>1</v>
      </c>
      <c r="C61" t="s">
        <v>2</v>
      </c>
      <c r="D61" t="s">
        <v>73</v>
      </c>
      <c r="E61">
        <v>23.5</v>
      </c>
      <c r="F61">
        <v>67.75</v>
      </c>
      <c r="G61">
        <v>72.459999999999994</v>
      </c>
      <c r="H61">
        <f t="shared" si="0"/>
        <v>0.9349986199282363</v>
      </c>
      <c r="I61">
        <v>23</v>
      </c>
      <c r="J61">
        <v>66.12</v>
      </c>
      <c r="K61">
        <v>71.22</v>
      </c>
      <c r="O61" t="s">
        <v>215</v>
      </c>
      <c r="P61" t="s">
        <v>1</v>
      </c>
      <c r="Q61" t="s">
        <v>2</v>
      </c>
      <c r="R61" t="s">
        <v>74</v>
      </c>
      <c r="S61">
        <v>24</v>
      </c>
      <c r="T61">
        <v>147.13999999999999</v>
      </c>
      <c r="U61">
        <v>73.7</v>
      </c>
      <c r="V61">
        <v>23</v>
      </c>
      <c r="W61">
        <v>48.81</v>
      </c>
      <c r="X61">
        <v>71.22</v>
      </c>
    </row>
    <row r="62" spans="1:24" x14ac:dyDescent="0.35">
      <c r="A62" s="1" t="s">
        <v>216</v>
      </c>
      <c r="B62" t="s">
        <v>1</v>
      </c>
      <c r="C62" t="s">
        <v>2</v>
      </c>
      <c r="D62" t="s">
        <v>73</v>
      </c>
      <c r="E62">
        <v>0</v>
      </c>
      <c r="F62">
        <v>0</v>
      </c>
      <c r="G62">
        <v>0</v>
      </c>
      <c r="H62" t="e">
        <f t="shared" si="0"/>
        <v>#DIV/0!</v>
      </c>
      <c r="I62">
        <v>0</v>
      </c>
      <c r="J62">
        <v>0</v>
      </c>
      <c r="K62">
        <v>0</v>
      </c>
      <c r="O62" t="s">
        <v>216</v>
      </c>
      <c r="P62" t="s">
        <v>1</v>
      </c>
      <c r="Q62" t="s">
        <v>2</v>
      </c>
      <c r="R62" t="s">
        <v>74</v>
      </c>
      <c r="S62">
        <v>0</v>
      </c>
      <c r="T62">
        <v>0</v>
      </c>
      <c r="U62">
        <v>0</v>
      </c>
      <c r="V62">
        <v>0</v>
      </c>
      <c r="W62">
        <v>0</v>
      </c>
      <c r="X62">
        <v>0</v>
      </c>
    </row>
    <row r="63" spans="1:24" x14ac:dyDescent="0.35">
      <c r="A63" s="1" t="s">
        <v>217</v>
      </c>
      <c r="B63" t="s">
        <v>1</v>
      </c>
      <c r="C63" t="s">
        <v>2</v>
      </c>
      <c r="D63" t="s">
        <v>73</v>
      </c>
      <c r="E63">
        <v>17</v>
      </c>
      <c r="F63">
        <v>45.79</v>
      </c>
      <c r="G63">
        <v>56.08</v>
      </c>
      <c r="H63">
        <f t="shared" si="0"/>
        <v>0.81651212553495012</v>
      </c>
      <c r="I63">
        <v>16.5</v>
      </c>
      <c r="J63">
        <v>31.69</v>
      </c>
      <c r="K63">
        <v>54.79</v>
      </c>
      <c r="O63" t="s">
        <v>217</v>
      </c>
      <c r="P63" t="s">
        <v>1</v>
      </c>
      <c r="Q63" t="s">
        <v>2</v>
      </c>
      <c r="R63" t="s">
        <v>74</v>
      </c>
      <c r="S63">
        <v>24</v>
      </c>
      <c r="T63">
        <v>72.849999999999994</v>
      </c>
      <c r="U63">
        <v>73.7</v>
      </c>
      <c r="V63">
        <v>23.5</v>
      </c>
      <c r="W63">
        <v>69.13</v>
      </c>
      <c r="X63">
        <v>72.459999999999994</v>
      </c>
    </row>
    <row r="64" spans="1:24" x14ac:dyDescent="0.35">
      <c r="A64" t="s">
        <v>218</v>
      </c>
      <c r="B64" t="s">
        <v>1</v>
      </c>
      <c r="C64" t="s">
        <v>2</v>
      </c>
      <c r="D64" t="s">
        <v>73</v>
      </c>
      <c r="E64">
        <v>23.5</v>
      </c>
      <c r="F64">
        <v>78.040000000000006</v>
      </c>
      <c r="G64">
        <v>72.459999999999994</v>
      </c>
      <c r="H64">
        <f t="shared" si="0"/>
        <v>1.0770080044162298</v>
      </c>
      <c r="I64">
        <v>23</v>
      </c>
      <c r="J64">
        <v>64.27</v>
      </c>
      <c r="K64">
        <v>71.22</v>
      </c>
      <c r="O64" t="s">
        <v>218</v>
      </c>
      <c r="P64" t="s">
        <v>1</v>
      </c>
      <c r="Q64" t="s">
        <v>2</v>
      </c>
      <c r="R64" t="s">
        <v>74</v>
      </c>
      <c r="S64">
        <v>24</v>
      </c>
      <c r="T64">
        <v>85.13</v>
      </c>
      <c r="U64">
        <v>73.7</v>
      </c>
      <c r="V64">
        <v>23.5</v>
      </c>
      <c r="W64">
        <v>69.45</v>
      </c>
      <c r="X64">
        <v>72.459999999999994</v>
      </c>
    </row>
    <row r="65" spans="1:24" x14ac:dyDescent="0.35">
      <c r="A65" t="s">
        <v>219</v>
      </c>
      <c r="B65" t="s">
        <v>1</v>
      </c>
      <c r="C65" t="s">
        <v>2</v>
      </c>
      <c r="D65" t="s">
        <v>73</v>
      </c>
      <c r="E65">
        <v>24</v>
      </c>
      <c r="F65">
        <v>100.32</v>
      </c>
      <c r="G65">
        <v>73.7</v>
      </c>
      <c r="H65">
        <f t="shared" si="0"/>
        <v>1.3611940298507461</v>
      </c>
      <c r="I65">
        <v>23</v>
      </c>
      <c r="J65">
        <v>74.099999999999994</v>
      </c>
      <c r="K65">
        <v>71.22</v>
      </c>
      <c r="O65" t="s">
        <v>219</v>
      </c>
      <c r="P65" t="s">
        <v>1</v>
      </c>
      <c r="Q65" t="s">
        <v>2</v>
      </c>
      <c r="R65" t="s">
        <v>74</v>
      </c>
      <c r="S65">
        <v>24.5</v>
      </c>
      <c r="T65">
        <v>79.42</v>
      </c>
      <c r="U65">
        <v>74.930000000000007</v>
      </c>
      <c r="V65">
        <v>23.5</v>
      </c>
      <c r="W65">
        <v>58.02</v>
      </c>
      <c r="X65">
        <v>72.459999999999994</v>
      </c>
    </row>
    <row r="66" spans="1:24" x14ac:dyDescent="0.35">
      <c r="A66" s="1" t="s">
        <v>138</v>
      </c>
      <c r="B66" t="s">
        <v>139</v>
      </c>
      <c r="C66" t="s">
        <v>2</v>
      </c>
      <c r="D66" t="s">
        <v>73</v>
      </c>
      <c r="E66">
        <v>24.5</v>
      </c>
      <c r="F66">
        <v>73.91</v>
      </c>
      <c r="G66">
        <v>74.930000000000007</v>
      </c>
      <c r="H66">
        <f t="shared" ref="H66:H129" si="1">F66/G66</f>
        <v>0.98638729480848775</v>
      </c>
      <c r="I66">
        <v>24</v>
      </c>
      <c r="J66">
        <v>64.260000000000005</v>
      </c>
      <c r="K66">
        <v>73.7</v>
      </c>
      <c r="O66" t="s">
        <v>138</v>
      </c>
      <c r="P66" t="s">
        <v>139</v>
      </c>
      <c r="Q66" t="s">
        <v>2</v>
      </c>
      <c r="R66" t="s">
        <v>74</v>
      </c>
      <c r="S66">
        <v>24</v>
      </c>
      <c r="T66">
        <v>83.99</v>
      </c>
      <c r="U66">
        <v>73.7</v>
      </c>
      <c r="V66">
        <v>23.5</v>
      </c>
      <c r="W66">
        <v>63.1</v>
      </c>
      <c r="X66">
        <v>72.459999999999994</v>
      </c>
    </row>
    <row r="67" spans="1:24" x14ac:dyDescent="0.35">
      <c r="A67" s="1" t="s">
        <v>140</v>
      </c>
      <c r="B67" t="s">
        <v>139</v>
      </c>
      <c r="C67" t="s">
        <v>2</v>
      </c>
      <c r="D67" t="s">
        <v>73</v>
      </c>
      <c r="E67">
        <v>0</v>
      </c>
      <c r="F67">
        <v>0</v>
      </c>
      <c r="G67">
        <v>0</v>
      </c>
      <c r="H67" t="e">
        <f t="shared" si="1"/>
        <v>#DIV/0!</v>
      </c>
      <c r="I67">
        <v>0</v>
      </c>
      <c r="J67">
        <v>0</v>
      </c>
      <c r="K67">
        <v>0</v>
      </c>
      <c r="O67" t="s">
        <v>140</v>
      </c>
      <c r="P67" t="s">
        <v>139</v>
      </c>
      <c r="Q67" t="s">
        <v>2</v>
      </c>
      <c r="R67" t="s">
        <v>74</v>
      </c>
      <c r="S67">
        <v>20.5</v>
      </c>
      <c r="T67">
        <v>46.18</v>
      </c>
      <c r="U67">
        <v>64.97</v>
      </c>
      <c r="V67">
        <v>20</v>
      </c>
      <c r="W67">
        <v>35.33</v>
      </c>
      <c r="X67">
        <v>63.71</v>
      </c>
    </row>
    <row r="68" spans="1:24" x14ac:dyDescent="0.35">
      <c r="A68" t="s">
        <v>141</v>
      </c>
      <c r="B68" t="s">
        <v>139</v>
      </c>
      <c r="C68" t="s">
        <v>2</v>
      </c>
      <c r="D68" t="s">
        <v>73</v>
      </c>
      <c r="E68">
        <v>24</v>
      </c>
      <c r="F68">
        <v>202.08</v>
      </c>
      <c r="G68">
        <v>73.7</v>
      </c>
      <c r="H68">
        <f t="shared" si="1"/>
        <v>2.7419267299864316</v>
      </c>
      <c r="I68">
        <v>22.5</v>
      </c>
      <c r="J68">
        <v>69.97</v>
      </c>
      <c r="K68">
        <v>69.97</v>
      </c>
      <c r="O68" t="s">
        <v>141</v>
      </c>
      <c r="P68" t="s">
        <v>139</v>
      </c>
      <c r="Q68" t="s">
        <v>2</v>
      </c>
      <c r="R68" t="s">
        <v>74</v>
      </c>
      <c r="S68">
        <v>24</v>
      </c>
      <c r="T68">
        <v>165.67</v>
      </c>
      <c r="U68">
        <v>73.7</v>
      </c>
      <c r="V68">
        <v>22.5</v>
      </c>
      <c r="W68">
        <v>52.07</v>
      </c>
      <c r="X68">
        <v>69.97</v>
      </c>
    </row>
    <row r="69" spans="1:24" x14ac:dyDescent="0.35">
      <c r="A69" s="1" t="s">
        <v>142</v>
      </c>
      <c r="B69" t="s">
        <v>139</v>
      </c>
      <c r="C69" t="s">
        <v>2</v>
      </c>
      <c r="D69" t="s">
        <v>73</v>
      </c>
      <c r="E69">
        <v>21</v>
      </c>
      <c r="F69">
        <v>46.88</v>
      </c>
      <c r="G69">
        <v>66.22</v>
      </c>
      <c r="H69">
        <f t="shared" si="1"/>
        <v>0.7079432195711266</v>
      </c>
      <c r="I69">
        <v>20.5</v>
      </c>
      <c r="J69">
        <v>40.58</v>
      </c>
      <c r="K69">
        <v>64.97</v>
      </c>
      <c r="O69" t="s">
        <v>142</v>
      </c>
      <c r="P69" t="s">
        <v>139</v>
      </c>
      <c r="Q69" t="s">
        <v>2</v>
      </c>
      <c r="R69" t="s">
        <v>74</v>
      </c>
      <c r="S69">
        <v>24.5</v>
      </c>
      <c r="T69">
        <v>72.14</v>
      </c>
      <c r="U69">
        <v>74.930000000000007</v>
      </c>
      <c r="V69">
        <v>24</v>
      </c>
      <c r="W69">
        <v>64.23</v>
      </c>
      <c r="X69">
        <v>73.7</v>
      </c>
    </row>
    <row r="70" spans="1:24" x14ac:dyDescent="0.35">
      <c r="A70" s="1" t="s">
        <v>143</v>
      </c>
      <c r="B70" t="s">
        <v>139</v>
      </c>
      <c r="C70" t="s">
        <v>2</v>
      </c>
      <c r="D70" t="s">
        <v>73</v>
      </c>
      <c r="E70">
        <v>15</v>
      </c>
      <c r="F70">
        <v>24.57</v>
      </c>
      <c r="G70">
        <v>50.91</v>
      </c>
      <c r="H70">
        <f t="shared" si="1"/>
        <v>0.48261638185032413</v>
      </c>
      <c r="I70">
        <v>15</v>
      </c>
      <c r="J70">
        <v>24.57</v>
      </c>
      <c r="K70">
        <v>50.91</v>
      </c>
      <c r="O70" t="s">
        <v>143</v>
      </c>
      <c r="P70" t="s">
        <v>139</v>
      </c>
      <c r="Q70" t="s">
        <v>2</v>
      </c>
      <c r="R70" t="s">
        <v>74</v>
      </c>
      <c r="S70">
        <v>24</v>
      </c>
      <c r="T70">
        <v>105.35</v>
      </c>
      <c r="U70">
        <v>73.7</v>
      </c>
      <c r="V70">
        <v>23.5</v>
      </c>
      <c r="W70">
        <v>56.19</v>
      </c>
      <c r="X70">
        <v>72.459999999999994</v>
      </c>
    </row>
    <row r="71" spans="1:24" x14ac:dyDescent="0.35">
      <c r="A71" s="1" t="s">
        <v>144</v>
      </c>
      <c r="B71" t="s">
        <v>139</v>
      </c>
      <c r="C71" t="s">
        <v>2</v>
      </c>
      <c r="D71" t="s">
        <v>73</v>
      </c>
      <c r="E71">
        <v>23.5</v>
      </c>
      <c r="F71">
        <v>110.32</v>
      </c>
      <c r="G71">
        <v>72.459999999999994</v>
      </c>
      <c r="H71">
        <f t="shared" si="1"/>
        <v>1.5224951697488269</v>
      </c>
      <c r="I71">
        <v>22.5</v>
      </c>
      <c r="J71">
        <v>56.16</v>
      </c>
      <c r="K71">
        <v>69.97</v>
      </c>
      <c r="O71" t="s">
        <v>144</v>
      </c>
      <c r="P71" t="s">
        <v>139</v>
      </c>
      <c r="Q71" t="s">
        <v>2</v>
      </c>
      <c r="R71" t="s">
        <v>74</v>
      </c>
      <c r="S71">
        <v>24</v>
      </c>
      <c r="T71">
        <v>161.55000000000001</v>
      </c>
      <c r="U71">
        <v>73.7</v>
      </c>
      <c r="V71">
        <v>23</v>
      </c>
      <c r="W71">
        <v>63.07</v>
      </c>
      <c r="X71">
        <v>71.22</v>
      </c>
    </row>
    <row r="72" spans="1:24" x14ac:dyDescent="0.35">
      <c r="A72" s="1" t="s">
        <v>145</v>
      </c>
      <c r="B72" t="s">
        <v>139</v>
      </c>
      <c r="C72" t="s">
        <v>2</v>
      </c>
      <c r="D72" t="s">
        <v>73</v>
      </c>
      <c r="E72">
        <v>0</v>
      </c>
      <c r="F72">
        <v>0</v>
      </c>
      <c r="G72">
        <v>0</v>
      </c>
      <c r="H72" t="e">
        <f t="shared" si="1"/>
        <v>#DIV/0!</v>
      </c>
      <c r="I72">
        <v>0</v>
      </c>
      <c r="J72">
        <v>0</v>
      </c>
      <c r="K72">
        <v>0</v>
      </c>
      <c r="O72" t="s">
        <v>145</v>
      </c>
      <c r="P72" t="s">
        <v>139</v>
      </c>
      <c r="Q72" t="s">
        <v>2</v>
      </c>
      <c r="R72" t="s">
        <v>74</v>
      </c>
      <c r="S72">
        <v>0</v>
      </c>
      <c r="T72">
        <v>0</v>
      </c>
      <c r="U72">
        <v>0</v>
      </c>
      <c r="V72">
        <v>0</v>
      </c>
      <c r="W72">
        <v>0</v>
      </c>
      <c r="X72">
        <v>0</v>
      </c>
    </row>
    <row r="73" spans="1:24" x14ac:dyDescent="0.35">
      <c r="A73" s="1" t="s">
        <v>146</v>
      </c>
      <c r="B73" t="s">
        <v>139</v>
      </c>
      <c r="C73" t="s">
        <v>2</v>
      </c>
      <c r="D73" t="s">
        <v>73</v>
      </c>
      <c r="E73">
        <v>22.5</v>
      </c>
      <c r="F73">
        <v>68.040000000000006</v>
      </c>
      <c r="G73">
        <v>69.97</v>
      </c>
      <c r="H73">
        <f t="shared" si="1"/>
        <v>0.97241675003572969</v>
      </c>
      <c r="I73">
        <v>22</v>
      </c>
      <c r="J73">
        <v>47.67</v>
      </c>
      <c r="K73">
        <v>68.72</v>
      </c>
      <c r="O73" t="s">
        <v>146</v>
      </c>
      <c r="P73" t="s">
        <v>139</v>
      </c>
      <c r="Q73" t="s">
        <v>2</v>
      </c>
      <c r="R73" t="s">
        <v>74</v>
      </c>
      <c r="S73">
        <v>24</v>
      </c>
      <c r="T73">
        <v>165.47</v>
      </c>
      <c r="U73">
        <v>73.7</v>
      </c>
      <c r="V73">
        <v>22.5</v>
      </c>
      <c r="W73">
        <v>51.56</v>
      </c>
      <c r="X73">
        <v>69.97</v>
      </c>
    </row>
    <row r="74" spans="1:24" x14ac:dyDescent="0.35">
      <c r="A74" t="s">
        <v>147</v>
      </c>
      <c r="B74" t="s">
        <v>139</v>
      </c>
      <c r="C74" t="s">
        <v>2</v>
      </c>
      <c r="D74" t="s">
        <v>73</v>
      </c>
      <c r="E74">
        <v>16.5</v>
      </c>
      <c r="F74">
        <v>43.76</v>
      </c>
      <c r="G74">
        <v>54.79</v>
      </c>
      <c r="H74">
        <f t="shared" si="1"/>
        <v>0.79868589158605585</v>
      </c>
      <c r="I74">
        <v>16</v>
      </c>
      <c r="J74">
        <v>23.85</v>
      </c>
      <c r="K74">
        <v>53.5</v>
      </c>
      <c r="O74" t="s">
        <v>147</v>
      </c>
      <c r="P74" t="s">
        <v>139</v>
      </c>
      <c r="Q74" t="s">
        <v>2</v>
      </c>
      <c r="R74" t="s">
        <v>74</v>
      </c>
      <c r="S74">
        <v>24</v>
      </c>
      <c r="T74">
        <v>106.7</v>
      </c>
      <c r="U74">
        <v>73.7</v>
      </c>
      <c r="V74">
        <v>23.5</v>
      </c>
      <c r="W74">
        <v>68.44</v>
      </c>
      <c r="X74">
        <v>72.459999999999994</v>
      </c>
    </row>
    <row r="75" spans="1:24" x14ac:dyDescent="0.35">
      <c r="A75" s="1" t="s">
        <v>148</v>
      </c>
      <c r="B75" t="s">
        <v>139</v>
      </c>
      <c r="C75" t="s">
        <v>2</v>
      </c>
      <c r="D75" t="s">
        <v>73</v>
      </c>
      <c r="E75">
        <v>24</v>
      </c>
      <c r="F75">
        <v>102.33</v>
      </c>
      <c r="G75">
        <v>73.7</v>
      </c>
      <c r="H75">
        <f t="shared" si="1"/>
        <v>1.3884667571234734</v>
      </c>
      <c r="I75">
        <v>25.5</v>
      </c>
      <c r="J75">
        <v>80.13</v>
      </c>
      <c r="K75">
        <v>77.400000000000006</v>
      </c>
      <c r="O75" t="s">
        <v>148</v>
      </c>
      <c r="P75" t="s">
        <v>139</v>
      </c>
      <c r="Q75" t="s">
        <v>2</v>
      </c>
      <c r="R75" t="s">
        <v>74</v>
      </c>
      <c r="S75">
        <v>24</v>
      </c>
      <c r="T75">
        <v>122.13</v>
      </c>
      <c r="U75">
        <v>73.7</v>
      </c>
      <c r="V75">
        <v>23.5</v>
      </c>
      <c r="W75">
        <v>66.33</v>
      </c>
      <c r="X75">
        <v>72.459999999999994</v>
      </c>
    </row>
    <row r="76" spans="1:24" x14ac:dyDescent="0.35">
      <c r="A76" t="s">
        <v>149</v>
      </c>
      <c r="B76" t="s">
        <v>139</v>
      </c>
      <c r="C76" t="s">
        <v>2</v>
      </c>
      <c r="D76" t="s">
        <v>73</v>
      </c>
      <c r="E76">
        <v>23.5</v>
      </c>
      <c r="F76">
        <v>114.27</v>
      </c>
      <c r="G76">
        <v>72.459999999999994</v>
      </c>
      <c r="H76">
        <f t="shared" si="1"/>
        <v>1.5770080044162298</v>
      </c>
      <c r="I76">
        <v>25</v>
      </c>
      <c r="J76">
        <v>78.180000000000007</v>
      </c>
      <c r="K76">
        <v>76.17</v>
      </c>
      <c r="O76" t="s">
        <v>149</v>
      </c>
      <c r="P76" t="s">
        <v>139</v>
      </c>
      <c r="Q76" t="s">
        <v>2</v>
      </c>
      <c r="R76" t="s">
        <v>74</v>
      </c>
      <c r="S76">
        <v>24</v>
      </c>
      <c r="T76">
        <v>146.51</v>
      </c>
      <c r="U76">
        <v>73.7</v>
      </c>
      <c r="V76">
        <v>23</v>
      </c>
      <c r="W76">
        <v>65.989999999999995</v>
      </c>
      <c r="X76">
        <v>71.22</v>
      </c>
    </row>
    <row r="77" spans="1:24" x14ac:dyDescent="0.35">
      <c r="A77" s="1" t="s">
        <v>150</v>
      </c>
      <c r="B77" t="s">
        <v>139</v>
      </c>
      <c r="C77" t="s">
        <v>2</v>
      </c>
      <c r="D77" t="s">
        <v>73</v>
      </c>
      <c r="E77">
        <v>22.5</v>
      </c>
      <c r="F77">
        <v>77.040000000000006</v>
      </c>
      <c r="G77">
        <v>69.97</v>
      </c>
      <c r="H77">
        <f t="shared" si="1"/>
        <v>1.1010433042732601</v>
      </c>
      <c r="I77">
        <v>23.5</v>
      </c>
      <c r="J77">
        <v>74.989999999999995</v>
      </c>
      <c r="K77">
        <v>72.459999999999994</v>
      </c>
      <c r="O77" t="s">
        <v>150</v>
      </c>
      <c r="P77" t="s">
        <v>139</v>
      </c>
      <c r="Q77" t="s">
        <v>2</v>
      </c>
      <c r="R77" t="s">
        <v>74</v>
      </c>
      <c r="S77">
        <v>24</v>
      </c>
      <c r="T77">
        <v>148.22999999999999</v>
      </c>
      <c r="U77">
        <v>73.7</v>
      </c>
      <c r="V77">
        <v>23</v>
      </c>
      <c r="W77">
        <v>59.19</v>
      </c>
      <c r="X77">
        <v>71.22</v>
      </c>
    </row>
    <row r="78" spans="1:24" x14ac:dyDescent="0.35">
      <c r="A78" t="s">
        <v>151</v>
      </c>
      <c r="B78" t="s">
        <v>139</v>
      </c>
      <c r="C78" t="s">
        <v>2</v>
      </c>
      <c r="D78" t="s">
        <v>73</v>
      </c>
      <c r="E78">
        <v>21.5</v>
      </c>
      <c r="F78">
        <v>62.01</v>
      </c>
      <c r="G78">
        <v>67.47</v>
      </c>
      <c r="H78">
        <f t="shared" si="1"/>
        <v>0.91907514450867056</v>
      </c>
      <c r="I78">
        <v>21</v>
      </c>
      <c r="J78">
        <v>43.95</v>
      </c>
      <c r="K78">
        <v>66.22</v>
      </c>
      <c r="O78" t="s">
        <v>151</v>
      </c>
      <c r="P78" t="s">
        <v>139</v>
      </c>
      <c r="Q78" t="s">
        <v>2</v>
      </c>
      <c r="R78" t="s">
        <v>74</v>
      </c>
      <c r="S78">
        <v>24</v>
      </c>
      <c r="T78">
        <v>96.58</v>
      </c>
      <c r="U78">
        <v>73.7</v>
      </c>
      <c r="V78">
        <v>23</v>
      </c>
      <c r="W78">
        <v>57.02</v>
      </c>
      <c r="X78">
        <v>71.22</v>
      </c>
    </row>
    <row r="79" spans="1:24" x14ac:dyDescent="0.35">
      <c r="A79" s="1" t="s">
        <v>152</v>
      </c>
      <c r="B79" t="s">
        <v>139</v>
      </c>
      <c r="C79" t="s">
        <v>2</v>
      </c>
      <c r="D79" t="s">
        <v>73</v>
      </c>
      <c r="E79">
        <v>28</v>
      </c>
      <c r="F79">
        <v>86.35</v>
      </c>
      <c r="G79">
        <v>83.53</v>
      </c>
      <c r="H79">
        <f t="shared" si="1"/>
        <v>1.0337603256315095</v>
      </c>
      <c r="I79">
        <v>27.5</v>
      </c>
      <c r="J79">
        <v>78.239999999999995</v>
      </c>
      <c r="K79">
        <v>82.3</v>
      </c>
      <c r="O79" t="s">
        <v>152</v>
      </c>
      <c r="P79" t="s">
        <v>139</v>
      </c>
      <c r="Q79" t="s">
        <v>2</v>
      </c>
      <c r="R79" t="s">
        <v>74</v>
      </c>
      <c r="S79">
        <v>24</v>
      </c>
      <c r="T79">
        <v>132.38</v>
      </c>
      <c r="U79">
        <v>73.7</v>
      </c>
      <c r="V79">
        <v>23</v>
      </c>
      <c r="W79">
        <v>47.66</v>
      </c>
      <c r="X79">
        <v>71.22</v>
      </c>
    </row>
    <row r="80" spans="1:24" x14ac:dyDescent="0.35">
      <c r="A80" s="1" t="s">
        <v>153</v>
      </c>
      <c r="B80" t="s">
        <v>139</v>
      </c>
      <c r="C80" t="s">
        <v>2</v>
      </c>
      <c r="D80" t="s">
        <v>73</v>
      </c>
      <c r="E80">
        <v>23.5</v>
      </c>
      <c r="F80">
        <v>68.349999999999994</v>
      </c>
      <c r="G80">
        <v>72.459999999999994</v>
      </c>
      <c r="H80">
        <f t="shared" si="1"/>
        <v>0.94327905051062655</v>
      </c>
      <c r="I80">
        <v>23</v>
      </c>
      <c r="J80">
        <v>43.79</v>
      </c>
      <c r="K80">
        <v>71.22</v>
      </c>
      <c r="O80" t="s">
        <v>153</v>
      </c>
      <c r="P80" t="s">
        <v>139</v>
      </c>
      <c r="Q80" t="s">
        <v>2</v>
      </c>
      <c r="R80" t="s">
        <v>74</v>
      </c>
      <c r="S80">
        <v>24</v>
      </c>
      <c r="T80">
        <v>125.17</v>
      </c>
      <c r="U80">
        <v>73.7</v>
      </c>
      <c r="V80">
        <v>23</v>
      </c>
      <c r="W80">
        <v>51.48</v>
      </c>
      <c r="X80">
        <v>71.22</v>
      </c>
    </row>
    <row r="81" spans="1:24" x14ac:dyDescent="0.35">
      <c r="A81" s="1" t="s">
        <v>154</v>
      </c>
      <c r="B81" t="s">
        <v>139</v>
      </c>
      <c r="C81" t="s">
        <v>2</v>
      </c>
      <c r="D81" t="s">
        <v>73</v>
      </c>
      <c r="E81">
        <v>24.5</v>
      </c>
      <c r="F81">
        <v>50.36</v>
      </c>
      <c r="G81">
        <v>74.930000000000007</v>
      </c>
      <c r="H81">
        <f t="shared" si="1"/>
        <v>0.67209395435740016</v>
      </c>
      <c r="I81">
        <v>24</v>
      </c>
      <c r="J81">
        <v>38.020000000000003</v>
      </c>
      <c r="K81">
        <v>73.7</v>
      </c>
      <c r="O81" t="s">
        <v>154</v>
      </c>
      <c r="P81" t="s">
        <v>139</v>
      </c>
      <c r="Q81" t="s">
        <v>2</v>
      </c>
      <c r="R81" t="s">
        <v>74</v>
      </c>
      <c r="S81">
        <v>24</v>
      </c>
      <c r="T81">
        <v>106.8</v>
      </c>
      <c r="U81">
        <v>73.7</v>
      </c>
      <c r="V81">
        <v>22.5</v>
      </c>
      <c r="W81">
        <v>62.06</v>
      </c>
      <c r="X81">
        <v>69.97</v>
      </c>
    </row>
    <row r="82" spans="1:24" x14ac:dyDescent="0.35">
      <c r="A82" t="s">
        <v>268</v>
      </c>
      <c r="B82" t="s">
        <v>139</v>
      </c>
      <c r="C82" t="s">
        <v>2</v>
      </c>
      <c r="D82" t="s">
        <v>73</v>
      </c>
      <c r="E82">
        <v>26</v>
      </c>
      <c r="F82">
        <v>73.27</v>
      </c>
      <c r="G82">
        <v>78.63</v>
      </c>
      <c r="H82">
        <f t="shared" si="1"/>
        <v>0.93183263385476278</v>
      </c>
      <c r="I82">
        <v>25.5</v>
      </c>
      <c r="J82">
        <v>50.95</v>
      </c>
      <c r="K82">
        <v>77.400000000000006</v>
      </c>
      <c r="O82" t="s">
        <v>268</v>
      </c>
      <c r="P82" t="s">
        <v>139</v>
      </c>
      <c r="Q82" t="s">
        <v>2</v>
      </c>
      <c r="R82" t="s">
        <v>74</v>
      </c>
      <c r="S82">
        <v>24.5</v>
      </c>
      <c r="T82">
        <v>70.849999999999994</v>
      </c>
      <c r="U82">
        <v>74.930000000000007</v>
      </c>
      <c r="V82">
        <v>24</v>
      </c>
      <c r="W82">
        <v>64.25</v>
      </c>
      <c r="X82">
        <v>73.7</v>
      </c>
    </row>
    <row r="83" spans="1:24" x14ac:dyDescent="0.35">
      <c r="A83" s="1" t="s">
        <v>269</v>
      </c>
      <c r="B83" t="s">
        <v>139</v>
      </c>
      <c r="C83" t="s">
        <v>2</v>
      </c>
      <c r="D83" t="s">
        <v>73</v>
      </c>
      <c r="E83">
        <v>15</v>
      </c>
      <c r="F83">
        <v>17</v>
      </c>
      <c r="G83">
        <v>50.91</v>
      </c>
      <c r="H83">
        <f t="shared" si="1"/>
        <v>0.33392260852484779</v>
      </c>
      <c r="I83">
        <v>15</v>
      </c>
      <c r="J83">
        <v>17</v>
      </c>
      <c r="K83">
        <v>50.91</v>
      </c>
      <c r="O83" t="s">
        <v>269</v>
      </c>
      <c r="P83" t="s">
        <v>139</v>
      </c>
      <c r="Q83" t="s">
        <v>2</v>
      </c>
      <c r="R83" t="s">
        <v>74</v>
      </c>
      <c r="S83">
        <v>24</v>
      </c>
      <c r="T83">
        <v>132.22999999999999</v>
      </c>
      <c r="U83">
        <v>73.7</v>
      </c>
      <c r="V83">
        <v>23</v>
      </c>
      <c r="W83">
        <v>58.72</v>
      </c>
      <c r="X83">
        <v>71.22</v>
      </c>
    </row>
    <row r="84" spans="1:24" x14ac:dyDescent="0.35">
      <c r="A84" t="s">
        <v>270</v>
      </c>
      <c r="B84" t="s">
        <v>139</v>
      </c>
      <c r="C84" t="s">
        <v>2</v>
      </c>
      <c r="D84" t="s">
        <v>73</v>
      </c>
      <c r="E84">
        <v>24.5</v>
      </c>
      <c r="F84">
        <v>82.49</v>
      </c>
      <c r="G84">
        <v>74.930000000000007</v>
      </c>
      <c r="H84">
        <f t="shared" si="1"/>
        <v>1.1008941678900306</v>
      </c>
      <c r="I84">
        <v>23.5</v>
      </c>
      <c r="J84">
        <v>72.83</v>
      </c>
      <c r="K84">
        <v>72.459999999999994</v>
      </c>
      <c r="O84" t="s">
        <v>270</v>
      </c>
      <c r="P84" t="s">
        <v>139</v>
      </c>
      <c r="Q84" t="s">
        <v>2</v>
      </c>
      <c r="R84" t="s">
        <v>74</v>
      </c>
      <c r="S84">
        <v>24</v>
      </c>
      <c r="T84">
        <v>110.96</v>
      </c>
      <c r="U84">
        <v>73.7</v>
      </c>
      <c r="V84">
        <v>23.5</v>
      </c>
      <c r="W84">
        <v>70.22</v>
      </c>
      <c r="X84">
        <v>72.459999999999994</v>
      </c>
    </row>
    <row r="85" spans="1:24" x14ac:dyDescent="0.35">
      <c r="A85" t="s">
        <v>271</v>
      </c>
      <c r="B85" t="s">
        <v>139</v>
      </c>
      <c r="C85" t="s">
        <v>2</v>
      </c>
      <c r="D85" t="s">
        <v>73</v>
      </c>
      <c r="E85">
        <v>23.5</v>
      </c>
      <c r="F85">
        <v>195.52</v>
      </c>
      <c r="G85">
        <v>72.459999999999994</v>
      </c>
      <c r="H85">
        <f t="shared" si="1"/>
        <v>2.6983163124482479</v>
      </c>
      <c r="I85">
        <v>35</v>
      </c>
      <c r="J85">
        <v>114.15</v>
      </c>
      <c r="K85">
        <v>100.44</v>
      </c>
      <c r="O85" t="s">
        <v>271</v>
      </c>
      <c r="P85" t="s">
        <v>139</v>
      </c>
      <c r="Q85" t="s">
        <v>2</v>
      </c>
      <c r="R85" t="s">
        <v>74</v>
      </c>
      <c r="S85">
        <v>24</v>
      </c>
      <c r="T85">
        <v>150.91</v>
      </c>
      <c r="U85">
        <v>73.7</v>
      </c>
      <c r="V85">
        <v>23</v>
      </c>
      <c r="W85">
        <v>69.680000000000007</v>
      </c>
      <c r="X85">
        <v>71.22</v>
      </c>
    </row>
    <row r="86" spans="1:24" x14ac:dyDescent="0.35">
      <c r="A86" t="s">
        <v>272</v>
      </c>
      <c r="B86" t="s">
        <v>139</v>
      </c>
      <c r="C86" t="s">
        <v>2</v>
      </c>
      <c r="D86" t="s">
        <v>73</v>
      </c>
      <c r="E86">
        <v>24</v>
      </c>
      <c r="F86">
        <v>75.77</v>
      </c>
      <c r="G86">
        <v>73.7</v>
      </c>
      <c r="H86">
        <f t="shared" si="1"/>
        <v>1.0280868385345996</v>
      </c>
      <c r="I86">
        <v>23.5</v>
      </c>
      <c r="J86">
        <v>63.41</v>
      </c>
      <c r="K86">
        <v>72.459999999999994</v>
      </c>
      <c r="O86" t="s">
        <v>272</v>
      </c>
      <c r="P86" t="s">
        <v>139</v>
      </c>
      <c r="Q86" t="s">
        <v>2</v>
      </c>
      <c r="R86" t="s">
        <v>74</v>
      </c>
      <c r="S86">
        <v>24</v>
      </c>
      <c r="T86">
        <v>106.69</v>
      </c>
      <c r="U86">
        <v>73.7</v>
      </c>
      <c r="V86">
        <v>23</v>
      </c>
      <c r="W86">
        <v>66.89</v>
      </c>
      <c r="X86">
        <v>71.22</v>
      </c>
    </row>
    <row r="87" spans="1:24" x14ac:dyDescent="0.35">
      <c r="A87" t="s">
        <v>273</v>
      </c>
      <c r="B87" t="s">
        <v>139</v>
      </c>
      <c r="C87" t="s">
        <v>2</v>
      </c>
      <c r="D87" t="s">
        <v>73</v>
      </c>
      <c r="E87">
        <v>24.5</v>
      </c>
      <c r="F87">
        <v>93.96</v>
      </c>
      <c r="G87">
        <v>74.930000000000007</v>
      </c>
      <c r="H87">
        <f t="shared" si="1"/>
        <v>1.2539703723475242</v>
      </c>
      <c r="I87">
        <v>23</v>
      </c>
      <c r="J87">
        <v>64.12</v>
      </c>
      <c r="K87">
        <v>71.22</v>
      </c>
      <c r="O87" t="s">
        <v>273</v>
      </c>
      <c r="P87" t="s">
        <v>139</v>
      </c>
      <c r="Q87" t="s">
        <v>2</v>
      </c>
      <c r="R87" t="s">
        <v>74</v>
      </c>
      <c r="S87">
        <v>24</v>
      </c>
      <c r="T87">
        <v>151.4</v>
      </c>
      <c r="U87">
        <v>73.7</v>
      </c>
      <c r="V87">
        <v>23</v>
      </c>
      <c r="W87">
        <v>52.87</v>
      </c>
      <c r="X87">
        <v>71.22</v>
      </c>
    </row>
    <row r="88" spans="1:24" x14ac:dyDescent="0.35">
      <c r="A88" t="s">
        <v>274</v>
      </c>
      <c r="B88" t="s">
        <v>139</v>
      </c>
      <c r="C88" t="s">
        <v>2</v>
      </c>
      <c r="D88" t="s">
        <v>73</v>
      </c>
      <c r="E88">
        <v>23</v>
      </c>
      <c r="F88">
        <v>72.819999999999993</v>
      </c>
      <c r="G88">
        <v>71.22</v>
      </c>
      <c r="H88">
        <f t="shared" si="1"/>
        <v>1.0224655995506879</v>
      </c>
      <c r="I88">
        <v>22.5</v>
      </c>
      <c r="J88">
        <v>51.19</v>
      </c>
      <c r="K88">
        <v>69.97</v>
      </c>
      <c r="O88" t="s">
        <v>274</v>
      </c>
      <c r="P88" t="s">
        <v>139</v>
      </c>
      <c r="Q88" t="s">
        <v>2</v>
      </c>
      <c r="R88" t="s">
        <v>74</v>
      </c>
      <c r="S88">
        <v>24</v>
      </c>
      <c r="T88">
        <v>111.47</v>
      </c>
      <c r="U88">
        <v>73.7</v>
      </c>
      <c r="V88">
        <v>22.5</v>
      </c>
      <c r="W88">
        <v>62.52</v>
      </c>
      <c r="X88">
        <v>69.97</v>
      </c>
    </row>
    <row r="89" spans="1:24" x14ac:dyDescent="0.35">
      <c r="A89" s="1" t="s">
        <v>275</v>
      </c>
      <c r="B89" t="s">
        <v>139</v>
      </c>
      <c r="C89" t="s">
        <v>2</v>
      </c>
      <c r="D89" t="s">
        <v>73</v>
      </c>
      <c r="E89">
        <v>0</v>
      </c>
      <c r="F89">
        <v>0</v>
      </c>
      <c r="G89">
        <v>0</v>
      </c>
      <c r="H89" t="e">
        <f t="shared" si="1"/>
        <v>#DIV/0!</v>
      </c>
      <c r="I89">
        <v>0</v>
      </c>
      <c r="J89">
        <v>0</v>
      </c>
      <c r="K89">
        <v>0</v>
      </c>
      <c r="O89" t="s">
        <v>275</v>
      </c>
      <c r="P89" t="s">
        <v>139</v>
      </c>
      <c r="Q89" t="s">
        <v>2</v>
      </c>
      <c r="R89" t="s">
        <v>74</v>
      </c>
      <c r="S89">
        <v>0</v>
      </c>
      <c r="T89">
        <v>0</v>
      </c>
      <c r="U89">
        <v>0</v>
      </c>
      <c r="V89">
        <v>0</v>
      </c>
      <c r="W89">
        <v>0</v>
      </c>
      <c r="X89">
        <v>0</v>
      </c>
    </row>
    <row r="90" spans="1:24" x14ac:dyDescent="0.35">
      <c r="A90" t="s">
        <v>276</v>
      </c>
      <c r="B90" t="s">
        <v>139</v>
      </c>
      <c r="C90" t="s">
        <v>2</v>
      </c>
      <c r="D90" t="s">
        <v>73</v>
      </c>
      <c r="E90">
        <v>23.5</v>
      </c>
      <c r="F90">
        <v>97.74</v>
      </c>
      <c r="G90">
        <v>72.459999999999994</v>
      </c>
      <c r="H90">
        <f t="shared" si="1"/>
        <v>1.3488821418713774</v>
      </c>
      <c r="I90">
        <v>26</v>
      </c>
      <c r="J90">
        <v>85.81</v>
      </c>
      <c r="K90">
        <v>78.63</v>
      </c>
      <c r="O90" t="s">
        <v>276</v>
      </c>
      <c r="P90" t="s">
        <v>139</v>
      </c>
      <c r="Q90" t="s">
        <v>2</v>
      </c>
      <c r="R90" t="s">
        <v>74</v>
      </c>
      <c r="S90">
        <v>24</v>
      </c>
      <c r="T90">
        <v>105.04</v>
      </c>
      <c r="U90">
        <v>73.7</v>
      </c>
      <c r="V90">
        <v>23</v>
      </c>
      <c r="W90">
        <v>51.79</v>
      </c>
      <c r="X90">
        <v>71.22</v>
      </c>
    </row>
    <row r="91" spans="1:24" x14ac:dyDescent="0.35">
      <c r="A91" t="s">
        <v>277</v>
      </c>
      <c r="B91" t="s">
        <v>139</v>
      </c>
      <c r="C91" t="s">
        <v>2</v>
      </c>
      <c r="D91" t="s">
        <v>73</v>
      </c>
      <c r="E91">
        <v>22</v>
      </c>
      <c r="F91">
        <v>64.3</v>
      </c>
      <c r="G91">
        <v>68.72</v>
      </c>
      <c r="H91">
        <f t="shared" si="1"/>
        <v>0.93568102444703138</v>
      </c>
      <c r="I91">
        <v>21.5</v>
      </c>
      <c r="J91">
        <v>34.31</v>
      </c>
      <c r="K91">
        <v>67.47</v>
      </c>
      <c r="O91" t="s">
        <v>277</v>
      </c>
      <c r="P91" t="s">
        <v>139</v>
      </c>
      <c r="Q91" t="s">
        <v>2</v>
      </c>
      <c r="R91" t="s">
        <v>74</v>
      </c>
      <c r="S91">
        <v>24</v>
      </c>
      <c r="T91">
        <v>129.5</v>
      </c>
      <c r="U91">
        <v>73.7</v>
      </c>
      <c r="V91">
        <v>23</v>
      </c>
      <c r="W91">
        <v>62.76</v>
      </c>
      <c r="X91">
        <v>71.22</v>
      </c>
    </row>
    <row r="92" spans="1:24" x14ac:dyDescent="0.35">
      <c r="A92" t="s">
        <v>278</v>
      </c>
      <c r="B92" t="s">
        <v>139</v>
      </c>
      <c r="C92" t="s">
        <v>2</v>
      </c>
      <c r="D92" t="s">
        <v>73</v>
      </c>
      <c r="E92">
        <v>23.5</v>
      </c>
      <c r="F92">
        <v>89.79</v>
      </c>
      <c r="G92">
        <v>72.459999999999994</v>
      </c>
      <c r="H92">
        <f t="shared" si="1"/>
        <v>1.2391664366547062</v>
      </c>
      <c r="I92">
        <v>22.5</v>
      </c>
      <c r="J92">
        <v>55.78</v>
      </c>
      <c r="K92">
        <v>69.97</v>
      </c>
      <c r="O92" t="s">
        <v>278</v>
      </c>
      <c r="P92" t="s">
        <v>139</v>
      </c>
      <c r="Q92" t="s">
        <v>2</v>
      </c>
      <c r="R92" t="s">
        <v>74</v>
      </c>
      <c r="S92">
        <v>24</v>
      </c>
      <c r="T92">
        <v>142.06</v>
      </c>
      <c r="U92">
        <v>73.7</v>
      </c>
      <c r="V92">
        <v>35</v>
      </c>
      <c r="W92">
        <v>106.74</v>
      </c>
      <c r="X92">
        <v>100.44</v>
      </c>
    </row>
    <row r="93" spans="1:24" x14ac:dyDescent="0.35">
      <c r="A93" t="s">
        <v>279</v>
      </c>
      <c r="B93" t="s">
        <v>139</v>
      </c>
      <c r="C93" t="s">
        <v>2</v>
      </c>
      <c r="D93" t="s">
        <v>73</v>
      </c>
      <c r="E93">
        <v>23.5</v>
      </c>
      <c r="F93">
        <v>143.80000000000001</v>
      </c>
      <c r="G93">
        <v>72.459999999999994</v>
      </c>
      <c r="H93">
        <f t="shared" si="1"/>
        <v>1.9845431962462052</v>
      </c>
      <c r="I93">
        <v>35</v>
      </c>
      <c r="J93">
        <v>120.18</v>
      </c>
      <c r="K93">
        <v>100.44</v>
      </c>
      <c r="O93" t="s">
        <v>279</v>
      </c>
      <c r="P93" t="s">
        <v>139</v>
      </c>
      <c r="Q93" t="s">
        <v>2</v>
      </c>
      <c r="R93" t="s">
        <v>74</v>
      </c>
      <c r="S93">
        <v>24</v>
      </c>
      <c r="T93">
        <v>155.71</v>
      </c>
      <c r="U93">
        <v>73.7</v>
      </c>
      <c r="V93">
        <v>23</v>
      </c>
      <c r="W93">
        <v>69.8</v>
      </c>
      <c r="X93">
        <v>71.22</v>
      </c>
    </row>
    <row r="94" spans="1:24" x14ac:dyDescent="0.35">
      <c r="A94" s="1" t="s">
        <v>280</v>
      </c>
      <c r="B94" t="s">
        <v>139</v>
      </c>
      <c r="C94" t="s">
        <v>2</v>
      </c>
      <c r="D94" t="s">
        <v>73</v>
      </c>
      <c r="E94">
        <v>15</v>
      </c>
      <c r="F94">
        <v>18.53</v>
      </c>
      <c r="G94">
        <v>50.91</v>
      </c>
      <c r="H94">
        <f t="shared" si="1"/>
        <v>0.36397564329208409</v>
      </c>
      <c r="I94">
        <v>15</v>
      </c>
      <c r="J94">
        <v>18.53</v>
      </c>
      <c r="K94">
        <v>50.91</v>
      </c>
      <c r="O94" t="s">
        <v>280</v>
      </c>
      <c r="P94" t="s">
        <v>139</v>
      </c>
      <c r="Q94" t="s">
        <v>2</v>
      </c>
      <c r="R94" t="s">
        <v>74</v>
      </c>
      <c r="S94">
        <v>24</v>
      </c>
      <c r="T94">
        <v>81.7</v>
      </c>
      <c r="U94">
        <v>73.7</v>
      </c>
      <c r="V94">
        <v>23.5</v>
      </c>
      <c r="W94">
        <v>69.16</v>
      </c>
      <c r="X94">
        <v>72.459999999999994</v>
      </c>
    </row>
    <row r="95" spans="1:24" x14ac:dyDescent="0.35">
      <c r="A95" t="s">
        <v>281</v>
      </c>
      <c r="B95" t="s">
        <v>139</v>
      </c>
      <c r="C95" t="s">
        <v>2</v>
      </c>
      <c r="D95" t="s">
        <v>73</v>
      </c>
      <c r="E95">
        <v>23.5</v>
      </c>
      <c r="F95">
        <v>72.62</v>
      </c>
      <c r="G95">
        <v>72.459999999999994</v>
      </c>
      <c r="H95">
        <f t="shared" si="1"/>
        <v>1.0022081148219708</v>
      </c>
      <c r="I95">
        <v>23</v>
      </c>
      <c r="J95">
        <v>67.47</v>
      </c>
      <c r="K95">
        <v>71.22</v>
      </c>
      <c r="O95" t="s">
        <v>281</v>
      </c>
      <c r="P95" t="s">
        <v>139</v>
      </c>
      <c r="Q95" t="s">
        <v>2</v>
      </c>
      <c r="R95" t="s">
        <v>74</v>
      </c>
      <c r="S95">
        <v>24</v>
      </c>
      <c r="T95">
        <v>112.16</v>
      </c>
      <c r="U95">
        <v>73.7</v>
      </c>
      <c r="V95">
        <v>23</v>
      </c>
      <c r="W95">
        <v>46.05</v>
      </c>
      <c r="X95">
        <v>71.22</v>
      </c>
    </row>
    <row r="96" spans="1:24" x14ac:dyDescent="0.35">
      <c r="A96" s="1" t="s">
        <v>282</v>
      </c>
      <c r="B96" t="s">
        <v>139</v>
      </c>
      <c r="C96" t="s">
        <v>2</v>
      </c>
      <c r="D96" t="s">
        <v>73</v>
      </c>
      <c r="E96">
        <v>0</v>
      </c>
      <c r="F96">
        <v>0</v>
      </c>
      <c r="G96">
        <v>0</v>
      </c>
      <c r="H96" t="e">
        <f t="shared" si="1"/>
        <v>#DIV/0!</v>
      </c>
      <c r="I96">
        <v>0</v>
      </c>
      <c r="J96">
        <v>0</v>
      </c>
      <c r="K96">
        <v>0</v>
      </c>
      <c r="O96" t="s">
        <v>282</v>
      </c>
      <c r="P96" t="s">
        <v>139</v>
      </c>
      <c r="Q96" t="s">
        <v>2</v>
      </c>
      <c r="R96" t="s">
        <v>74</v>
      </c>
      <c r="S96">
        <v>29.5</v>
      </c>
      <c r="T96">
        <v>67.819999999999993</v>
      </c>
      <c r="U96">
        <v>87.18</v>
      </c>
      <c r="V96">
        <v>29</v>
      </c>
      <c r="W96">
        <v>62.52</v>
      </c>
      <c r="X96">
        <v>85.96</v>
      </c>
    </row>
    <row r="97" spans="1:24" x14ac:dyDescent="0.35">
      <c r="A97" s="1" t="s">
        <v>283</v>
      </c>
      <c r="B97" t="s">
        <v>139</v>
      </c>
      <c r="C97" t="s">
        <v>2</v>
      </c>
      <c r="D97" t="s">
        <v>73</v>
      </c>
      <c r="E97">
        <v>22.5</v>
      </c>
      <c r="F97">
        <v>57.23</v>
      </c>
      <c r="G97">
        <v>69.97</v>
      </c>
      <c r="H97">
        <f t="shared" si="1"/>
        <v>0.81792196655709581</v>
      </c>
      <c r="I97">
        <v>22</v>
      </c>
      <c r="J97">
        <v>35.67</v>
      </c>
      <c r="K97">
        <v>68.72</v>
      </c>
      <c r="O97" t="s">
        <v>283</v>
      </c>
      <c r="P97" t="s">
        <v>139</v>
      </c>
      <c r="Q97" t="s">
        <v>2</v>
      </c>
      <c r="R97" t="s">
        <v>74</v>
      </c>
      <c r="S97">
        <v>24</v>
      </c>
      <c r="T97">
        <v>84.39</v>
      </c>
      <c r="U97">
        <v>73.7</v>
      </c>
      <c r="V97">
        <v>23.5</v>
      </c>
      <c r="W97">
        <v>70.81</v>
      </c>
      <c r="X97">
        <v>72.459999999999994</v>
      </c>
    </row>
    <row r="98" spans="1:24" x14ac:dyDescent="0.35">
      <c r="A98" s="1" t="s">
        <v>38</v>
      </c>
      <c r="B98" t="s">
        <v>407</v>
      </c>
      <c r="C98" t="s">
        <v>2</v>
      </c>
      <c r="D98" t="s">
        <v>3</v>
      </c>
      <c r="E98">
        <v>0</v>
      </c>
      <c r="F98">
        <v>0</v>
      </c>
      <c r="G98">
        <v>0</v>
      </c>
      <c r="H98" t="e">
        <f t="shared" si="1"/>
        <v>#DIV/0!</v>
      </c>
      <c r="I98">
        <v>0</v>
      </c>
      <c r="J98">
        <v>0</v>
      </c>
      <c r="K98">
        <v>0</v>
      </c>
      <c r="O98" s="1" t="s">
        <v>38</v>
      </c>
      <c r="P98" t="s">
        <v>39</v>
      </c>
      <c r="Q98" t="s">
        <v>2</v>
      </c>
      <c r="R98" t="s">
        <v>4</v>
      </c>
      <c r="S98">
        <v>15</v>
      </c>
      <c r="T98">
        <v>29.12</v>
      </c>
      <c r="U98">
        <v>50.91</v>
      </c>
      <c r="V98">
        <v>15</v>
      </c>
      <c r="W98">
        <v>29.12</v>
      </c>
      <c r="X98">
        <v>50.91</v>
      </c>
    </row>
    <row r="99" spans="1:24" x14ac:dyDescent="0.35">
      <c r="A99" s="1" t="s">
        <v>40</v>
      </c>
      <c r="B99" t="s">
        <v>407</v>
      </c>
      <c r="C99" t="s">
        <v>2</v>
      </c>
      <c r="D99" t="s">
        <v>3</v>
      </c>
      <c r="E99">
        <v>22.5</v>
      </c>
      <c r="F99">
        <v>52.39</v>
      </c>
      <c r="G99">
        <v>69.97</v>
      </c>
      <c r="H99">
        <f t="shared" si="1"/>
        <v>0.74874946405602405</v>
      </c>
      <c r="I99">
        <v>22</v>
      </c>
      <c r="J99">
        <v>45.06</v>
      </c>
      <c r="K99">
        <v>68.72</v>
      </c>
      <c r="O99" s="1" t="s">
        <v>40</v>
      </c>
      <c r="P99" t="s">
        <v>39</v>
      </c>
      <c r="Q99" t="s">
        <v>2</v>
      </c>
      <c r="R99" t="s">
        <v>4</v>
      </c>
      <c r="S99">
        <v>24</v>
      </c>
      <c r="T99">
        <v>100.99</v>
      </c>
      <c r="U99">
        <v>73.7</v>
      </c>
      <c r="V99">
        <v>23</v>
      </c>
      <c r="W99">
        <v>64.42</v>
      </c>
      <c r="X99">
        <v>71.22</v>
      </c>
    </row>
    <row r="100" spans="1:24" x14ac:dyDescent="0.35">
      <c r="A100" t="s">
        <v>41</v>
      </c>
      <c r="B100" t="s">
        <v>407</v>
      </c>
      <c r="C100" t="s">
        <v>2</v>
      </c>
      <c r="D100" t="s">
        <v>3</v>
      </c>
      <c r="E100">
        <v>24</v>
      </c>
      <c r="F100">
        <v>89.64</v>
      </c>
      <c r="G100">
        <v>73.7</v>
      </c>
      <c r="H100">
        <f t="shared" si="1"/>
        <v>1.216282225237449</v>
      </c>
      <c r="I100">
        <v>22.5</v>
      </c>
      <c r="J100">
        <v>44.98</v>
      </c>
      <c r="K100">
        <v>69.97</v>
      </c>
      <c r="O100" t="s">
        <v>41</v>
      </c>
      <c r="P100" t="s">
        <v>39</v>
      </c>
      <c r="Q100" t="s">
        <v>2</v>
      </c>
      <c r="R100" t="s">
        <v>4</v>
      </c>
      <c r="S100">
        <v>24</v>
      </c>
      <c r="T100">
        <v>110.07</v>
      </c>
      <c r="U100">
        <v>73.7</v>
      </c>
      <c r="V100">
        <v>23</v>
      </c>
      <c r="W100">
        <v>62.28</v>
      </c>
      <c r="X100">
        <v>71.22</v>
      </c>
    </row>
    <row r="101" spans="1:24" x14ac:dyDescent="0.35">
      <c r="A101" t="s">
        <v>42</v>
      </c>
      <c r="B101" t="s">
        <v>407</v>
      </c>
      <c r="C101" t="s">
        <v>2</v>
      </c>
      <c r="D101" t="s">
        <v>3</v>
      </c>
      <c r="E101">
        <v>23.5</v>
      </c>
      <c r="F101">
        <v>65.16</v>
      </c>
      <c r="G101">
        <v>72.459999999999994</v>
      </c>
      <c r="H101">
        <f t="shared" si="1"/>
        <v>0.89925476124758486</v>
      </c>
      <c r="I101">
        <v>23</v>
      </c>
      <c r="J101">
        <v>57.49</v>
      </c>
      <c r="K101">
        <v>71.22</v>
      </c>
      <c r="O101" t="s">
        <v>42</v>
      </c>
      <c r="P101" t="s">
        <v>39</v>
      </c>
      <c r="Q101" t="s">
        <v>2</v>
      </c>
      <c r="R101" t="s">
        <v>4</v>
      </c>
      <c r="S101">
        <v>24</v>
      </c>
      <c r="T101">
        <v>85.87</v>
      </c>
      <c r="U101">
        <v>73.7</v>
      </c>
      <c r="V101">
        <v>25</v>
      </c>
      <c r="W101">
        <v>82.6</v>
      </c>
      <c r="X101">
        <v>76.17</v>
      </c>
    </row>
    <row r="102" spans="1:24" x14ac:dyDescent="0.35">
      <c r="A102" t="s">
        <v>43</v>
      </c>
      <c r="B102" t="s">
        <v>407</v>
      </c>
      <c r="C102" t="s">
        <v>2</v>
      </c>
      <c r="D102" t="s">
        <v>3</v>
      </c>
      <c r="E102">
        <v>24</v>
      </c>
      <c r="F102">
        <v>61.31</v>
      </c>
      <c r="G102">
        <v>73.7</v>
      </c>
      <c r="H102">
        <f t="shared" si="1"/>
        <v>0.83188602442333781</v>
      </c>
      <c r="I102">
        <v>23.5</v>
      </c>
      <c r="J102">
        <v>56.65</v>
      </c>
      <c r="K102">
        <v>72.459999999999994</v>
      </c>
      <c r="O102" t="s">
        <v>43</v>
      </c>
      <c r="P102" t="s">
        <v>39</v>
      </c>
      <c r="Q102" t="s">
        <v>2</v>
      </c>
      <c r="R102" t="s">
        <v>4</v>
      </c>
      <c r="S102">
        <v>24</v>
      </c>
      <c r="T102">
        <v>92.91</v>
      </c>
      <c r="U102">
        <v>73.7</v>
      </c>
      <c r="V102">
        <v>23</v>
      </c>
      <c r="W102">
        <v>48.88</v>
      </c>
      <c r="X102">
        <v>71.22</v>
      </c>
    </row>
    <row r="103" spans="1:24" x14ac:dyDescent="0.35">
      <c r="A103" s="1" t="s">
        <v>44</v>
      </c>
      <c r="B103" t="s">
        <v>407</v>
      </c>
      <c r="C103" t="s">
        <v>2</v>
      </c>
      <c r="D103" t="s">
        <v>3</v>
      </c>
      <c r="E103">
        <v>0</v>
      </c>
      <c r="F103">
        <v>0</v>
      </c>
      <c r="G103">
        <v>0</v>
      </c>
      <c r="H103" t="e">
        <f t="shared" si="1"/>
        <v>#DIV/0!</v>
      </c>
      <c r="I103">
        <v>0</v>
      </c>
      <c r="J103">
        <v>0</v>
      </c>
      <c r="K103">
        <v>0</v>
      </c>
      <c r="O103" s="1" t="s">
        <v>44</v>
      </c>
      <c r="P103" t="s">
        <v>39</v>
      </c>
      <c r="Q103" t="s">
        <v>2</v>
      </c>
      <c r="R103" t="s">
        <v>4</v>
      </c>
      <c r="S103">
        <v>16</v>
      </c>
      <c r="T103">
        <v>30.02</v>
      </c>
      <c r="U103">
        <v>53.5</v>
      </c>
      <c r="V103">
        <v>15.5</v>
      </c>
      <c r="W103">
        <v>20.82</v>
      </c>
      <c r="X103">
        <v>52.21</v>
      </c>
    </row>
    <row r="104" spans="1:24" x14ac:dyDescent="0.35">
      <c r="A104" t="s">
        <v>45</v>
      </c>
      <c r="B104" t="s">
        <v>407</v>
      </c>
      <c r="C104" t="s">
        <v>2</v>
      </c>
      <c r="D104" t="s">
        <v>3</v>
      </c>
      <c r="E104">
        <v>24.5</v>
      </c>
      <c r="F104">
        <v>79.42</v>
      </c>
      <c r="G104">
        <v>74.930000000000007</v>
      </c>
      <c r="H104">
        <f t="shared" si="1"/>
        <v>1.0599225944214599</v>
      </c>
      <c r="I104">
        <v>24</v>
      </c>
      <c r="J104">
        <v>67.5</v>
      </c>
      <c r="K104">
        <v>73.7</v>
      </c>
      <c r="O104" t="s">
        <v>45</v>
      </c>
      <c r="P104" t="s">
        <v>39</v>
      </c>
      <c r="Q104" t="s">
        <v>2</v>
      </c>
      <c r="R104" t="s">
        <v>4</v>
      </c>
      <c r="S104">
        <v>24</v>
      </c>
      <c r="T104">
        <v>66.2</v>
      </c>
      <c r="U104">
        <v>73.7</v>
      </c>
      <c r="V104">
        <v>23.5</v>
      </c>
      <c r="W104">
        <v>61.06</v>
      </c>
      <c r="X104">
        <v>72.459999999999994</v>
      </c>
    </row>
    <row r="105" spans="1:24" x14ac:dyDescent="0.35">
      <c r="A105" s="1" t="s">
        <v>46</v>
      </c>
      <c r="B105" t="s">
        <v>407</v>
      </c>
      <c r="C105" t="s">
        <v>2</v>
      </c>
      <c r="D105" t="s">
        <v>3</v>
      </c>
      <c r="E105">
        <v>0</v>
      </c>
      <c r="F105">
        <v>0</v>
      </c>
      <c r="G105">
        <v>0</v>
      </c>
      <c r="H105" t="e">
        <f t="shared" si="1"/>
        <v>#DIV/0!</v>
      </c>
      <c r="I105">
        <v>0</v>
      </c>
      <c r="J105">
        <v>0</v>
      </c>
      <c r="K105">
        <v>0</v>
      </c>
      <c r="O105" s="1" t="s">
        <v>46</v>
      </c>
      <c r="P105" t="s">
        <v>39</v>
      </c>
      <c r="Q105" t="s">
        <v>2</v>
      </c>
      <c r="R105" t="s">
        <v>4</v>
      </c>
      <c r="S105">
        <v>24.5</v>
      </c>
      <c r="T105">
        <v>63.89</v>
      </c>
      <c r="U105">
        <v>74.930000000000007</v>
      </c>
      <c r="V105">
        <v>24</v>
      </c>
      <c r="W105">
        <v>58.06</v>
      </c>
      <c r="X105">
        <v>73.7</v>
      </c>
    </row>
    <row r="106" spans="1:24" x14ac:dyDescent="0.35">
      <c r="A106" t="s">
        <v>47</v>
      </c>
      <c r="B106" t="s">
        <v>407</v>
      </c>
      <c r="C106" t="s">
        <v>2</v>
      </c>
      <c r="D106" t="s">
        <v>3</v>
      </c>
      <c r="E106">
        <v>23</v>
      </c>
      <c r="F106">
        <v>94.63</v>
      </c>
      <c r="G106">
        <v>71.22</v>
      </c>
      <c r="H106">
        <f t="shared" si="1"/>
        <v>1.3286998034260038</v>
      </c>
      <c r="I106">
        <v>21.5</v>
      </c>
      <c r="J106">
        <v>45.2</v>
      </c>
      <c r="K106">
        <v>67.47</v>
      </c>
      <c r="O106" t="s">
        <v>47</v>
      </c>
      <c r="P106" t="s">
        <v>39</v>
      </c>
      <c r="Q106" t="s">
        <v>2</v>
      </c>
      <c r="R106" t="s">
        <v>4</v>
      </c>
      <c r="S106">
        <v>24</v>
      </c>
      <c r="T106">
        <v>90.51</v>
      </c>
      <c r="U106">
        <v>73.7</v>
      </c>
      <c r="V106">
        <v>22.5</v>
      </c>
      <c r="W106">
        <v>70.52</v>
      </c>
      <c r="X106">
        <v>69.97</v>
      </c>
    </row>
    <row r="107" spans="1:24" x14ac:dyDescent="0.35">
      <c r="A107" s="1" t="s">
        <v>48</v>
      </c>
      <c r="B107" t="s">
        <v>407</v>
      </c>
      <c r="C107" t="s">
        <v>2</v>
      </c>
      <c r="D107" t="s">
        <v>3</v>
      </c>
      <c r="E107">
        <v>22.5</v>
      </c>
      <c r="F107">
        <v>48.72</v>
      </c>
      <c r="G107">
        <v>69.97</v>
      </c>
      <c r="H107">
        <f t="shared" si="1"/>
        <v>0.69629841360583111</v>
      </c>
      <c r="I107">
        <v>22</v>
      </c>
      <c r="J107">
        <v>39.54</v>
      </c>
      <c r="K107">
        <v>68.72</v>
      </c>
      <c r="O107" s="1" t="s">
        <v>48</v>
      </c>
      <c r="P107" t="s">
        <v>39</v>
      </c>
      <c r="Q107" t="s">
        <v>2</v>
      </c>
      <c r="R107" t="s">
        <v>4</v>
      </c>
      <c r="S107">
        <v>24</v>
      </c>
      <c r="T107">
        <v>106.21</v>
      </c>
      <c r="U107">
        <v>73.7</v>
      </c>
      <c r="V107">
        <v>23</v>
      </c>
      <c r="W107">
        <v>64.39</v>
      </c>
      <c r="X107">
        <v>71.22</v>
      </c>
    </row>
    <row r="108" spans="1:24" x14ac:dyDescent="0.35">
      <c r="A108" t="s">
        <v>49</v>
      </c>
      <c r="B108" t="s">
        <v>407</v>
      </c>
      <c r="C108" t="s">
        <v>2</v>
      </c>
      <c r="D108" t="s">
        <v>3</v>
      </c>
      <c r="E108">
        <v>24</v>
      </c>
      <c r="F108">
        <v>160.22</v>
      </c>
      <c r="G108">
        <v>73.7</v>
      </c>
      <c r="H108">
        <f t="shared" si="1"/>
        <v>2.1739484396200814</v>
      </c>
      <c r="I108">
        <v>22.5</v>
      </c>
      <c r="J108">
        <v>47.99</v>
      </c>
      <c r="K108">
        <v>69.97</v>
      </c>
      <c r="O108" t="s">
        <v>49</v>
      </c>
      <c r="P108" t="s">
        <v>39</v>
      </c>
      <c r="Q108" t="s">
        <v>2</v>
      </c>
      <c r="R108" t="s">
        <v>4</v>
      </c>
      <c r="S108">
        <v>24</v>
      </c>
      <c r="T108">
        <v>106.41</v>
      </c>
      <c r="U108">
        <v>73.7</v>
      </c>
      <c r="V108">
        <v>23</v>
      </c>
      <c r="W108">
        <v>52.62</v>
      </c>
      <c r="X108">
        <v>71.22</v>
      </c>
    </row>
    <row r="109" spans="1:24" x14ac:dyDescent="0.35">
      <c r="A109" t="s">
        <v>50</v>
      </c>
      <c r="B109" t="s">
        <v>407</v>
      </c>
      <c r="C109" t="s">
        <v>2</v>
      </c>
      <c r="D109" t="s">
        <v>3</v>
      </c>
      <c r="E109">
        <v>24</v>
      </c>
      <c r="F109">
        <v>110.51</v>
      </c>
      <c r="G109">
        <v>73.7</v>
      </c>
      <c r="H109">
        <f t="shared" si="1"/>
        <v>1.4994572591587516</v>
      </c>
      <c r="I109">
        <v>22</v>
      </c>
      <c r="J109">
        <v>55.73</v>
      </c>
      <c r="K109">
        <v>68.72</v>
      </c>
      <c r="O109" t="s">
        <v>50</v>
      </c>
      <c r="P109" t="s">
        <v>39</v>
      </c>
      <c r="Q109" t="s">
        <v>2</v>
      </c>
      <c r="R109" t="s">
        <v>4</v>
      </c>
      <c r="S109">
        <v>24</v>
      </c>
      <c r="T109">
        <v>100.62</v>
      </c>
      <c r="U109">
        <v>73.7</v>
      </c>
      <c r="V109">
        <v>25.5</v>
      </c>
      <c r="W109">
        <v>82.61</v>
      </c>
      <c r="X109">
        <v>77.400000000000006</v>
      </c>
    </row>
    <row r="110" spans="1:24" x14ac:dyDescent="0.35">
      <c r="A110" s="1" t="s">
        <v>51</v>
      </c>
      <c r="B110" t="s">
        <v>407</v>
      </c>
      <c r="C110" t="s">
        <v>2</v>
      </c>
      <c r="D110" t="s">
        <v>3</v>
      </c>
      <c r="E110">
        <v>22.5</v>
      </c>
      <c r="F110">
        <v>70.739999999999995</v>
      </c>
      <c r="G110">
        <v>69.97</v>
      </c>
      <c r="H110">
        <f t="shared" si="1"/>
        <v>1.0110047163069886</v>
      </c>
      <c r="I110">
        <v>22</v>
      </c>
      <c r="J110">
        <v>46.7</v>
      </c>
      <c r="K110">
        <v>68.72</v>
      </c>
      <c r="O110" s="1" t="s">
        <v>51</v>
      </c>
      <c r="P110" t="s">
        <v>39</v>
      </c>
      <c r="Q110" t="s">
        <v>2</v>
      </c>
      <c r="R110" t="s">
        <v>4</v>
      </c>
      <c r="S110">
        <v>26.5</v>
      </c>
      <c r="T110">
        <v>86.46</v>
      </c>
      <c r="U110">
        <v>79.86</v>
      </c>
      <c r="V110">
        <v>26</v>
      </c>
      <c r="W110">
        <v>46.63</v>
      </c>
      <c r="X110">
        <v>78.63</v>
      </c>
    </row>
    <row r="111" spans="1:24" x14ac:dyDescent="0.35">
      <c r="A111" s="1" t="s">
        <v>52</v>
      </c>
      <c r="B111" t="s">
        <v>407</v>
      </c>
      <c r="C111" t="s">
        <v>2</v>
      </c>
      <c r="D111" t="s">
        <v>3</v>
      </c>
      <c r="E111">
        <v>23.5</v>
      </c>
      <c r="F111">
        <v>101.16</v>
      </c>
      <c r="G111">
        <v>72.459999999999994</v>
      </c>
      <c r="H111">
        <f t="shared" si="1"/>
        <v>1.3960805961910021</v>
      </c>
      <c r="I111">
        <v>22</v>
      </c>
      <c r="J111">
        <v>56.85</v>
      </c>
      <c r="K111">
        <v>68.72</v>
      </c>
      <c r="O111" s="1" t="s">
        <v>52</v>
      </c>
      <c r="P111" t="s">
        <v>39</v>
      </c>
      <c r="Q111" t="s">
        <v>2</v>
      </c>
      <c r="R111" t="s">
        <v>4</v>
      </c>
      <c r="S111">
        <v>24</v>
      </c>
      <c r="T111">
        <v>101.76</v>
      </c>
      <c r="U111">
        <v>73.7</v>
      </c>
      <c r="V111">
        <v>23.5</v>
      </c>
      <c r="W111">
        <v>68.16</v>
      </c>
      <c r="X111">
        <v>72.459999999999994</v>
      </c>
    </row>
    <row r="112" spans="1:24" x14ac:dyDescent="0.35">
      <c r="A112" t="s">
        <v>53</v>
      </c>
      <c r="B112" t="s">
        <v>407</v>
      </c>
      <c r="C112" t="s">
        <v>2</v>
      </c>
      <c r="D112" t="s">
        <v>3</v>
      </c>
      <c r="E112">
        <v>23.5</v>
      </c>
      <c r="F112">
        <v>78.11</v>
      </c>
      <c r="G112">
        <v>72.459999999999994</v>
      </c>
      <c r="H112">
        <f t="shared" si="1"/>
        <v>1.0779740546508418</v>
      </c>
      <c r="I112">
        <v>23</v>
      </c>
      <c r="J112">
        <v>66</v>
      </c>
      <c r="K112">
        <v>71.22</v>
      </c>
      <c r="O112" t="s">
        <v>53</v>
      </c>
      <c r="P112" t="s">
        <v>39</v>
      </c>
      <c r="Q112" t="s">
        <v>2</v>
      </c>
      <c r="R112" t="s">
        <v>4</v>
      </c>
      <c r="S112">
        <v>24</v>
      </c>
      <c r="T112">
        <v>101.18</v>
      </c>
      <c r="U112">
        <v>73.7</v>
      </c>
      <c r="V112">
        <v>23.5</v>
      </c>
      <c r="W112">
        <v>64.94</v>
      </c>
      <c r="X112">
        <v>72.459999999999994</v>
      </c>
    </row>
    <row r="113" spans="1:24" x14ac:dyDescent="0.35">
      <c r="A113" t="s">
        <v>54</v>
      </c>
      <c r="B113" t="s">
        <v>407</v>
      </c>
      <c r="C113" t="s">
        <v>2</v>
      </c>
      <c r="D113" t="s">
        <v>3</v>
      </c>
      <c r="E113">
        <v>24</v>
      </c>
      <c r="F113">
        <v>90.22</v>
      </c>
      <c r="G113">
        <v>73.7</v>
      </c>
      <c r="H113">
        <f t="shared" si="1"/>
        <v>1.2241519674355494</v>
      </c>
      <c r="I113">
        <v>22.5</v>
      </c>
      <c r="J113">
        <v>52.48</v>
      </c>
      <c r="K113">
        <v>69.97</v>
      </c>
      <c r="O113" t="s">
        <v>54</v>
      </c>
      <c r="P113" t="s">
        <v>39</v>
      </c>
      <c r="Q113" t="s">
        <v>2</v>
      </c>
      <c r="R113" t="s">
        <v>4</v>
      </c>
      <c r="S113">
        <v>24</v>
      </c>
      <c r="T113">
        <v>84.02</v>
      </c>
      <c r="U113">
        <v>73.7</v>
      </c>
      <c r="V113">
        <v>23</v>
      </c>
      <c r="W113">
        <v>61.85</v>
      </c>
      <c r="X113">
        <v>71.22</v>
      </c>
    </row>
    <row r="114" spans="1:24" x14ac:dyDescent="0.35">
      <c r="A114" s="1" t="s">
        <v>364</v>
      </c>
      <c r="B114" t="s">
        <v>407</v>
      </c>
      <c r="C114" t="s">
        <v>2</v>
      </c>
      <c r="D114" t="s">
        <v>3</v>
      </c>
      <c r="E114">
        <v>0</v>
      </c>
      <c r="F114">
        <v>0</v>
      </c>
      <c r="G114">
        <v>0</v>
      </c>
      <c r="H114" t="e">
        <f t="shared" si="1"/>
        <v>#DIV/0!</v>
      </c>
      <c r="I114">
        <v>0</v>
      </c>
      <c r="J114">
        <v>0</v>
      </c>
      <c r="K114">
        <v>0</v>
      </c>
      <c r="O114" t="s">
        <v>364</v>
      </c>
      <c r="P114" t="s">
        <v>39</v>
      </c>
      <c r="Q114" t="s">
        <v>2</v>
      </c>
      <c r="R114" t="s">
        <v>4</v>
      </c>
      <c r="S114">
        <v>0</v>
      </c>
      <c r="T114">
        <v>0</v>
      </c>
      <c r="U114">
        <v>0</v>
      </c>
      <c r="V114">
        <v>0</v>
      </c>
      <c r="W114">
        <v>0</v>
      </c>
      <c r="X114">
        <v>0</v>
      </c>
    </row>
    <row r="115" spans="1:24" x14ac:dyDescent="0.35">
      <c r="A115" t="s">
        <v>365</v>
      </c>
      <c r="B115" t="s">
        <v>407</v>
      </c>
      <c r="C115" t="s">
        <v>2</v>
      </c>
      <c r="D115" t="s">
        <v>3</v>
      </c>
      <c r="E115">
        <v>19.5</v>
      </c>
      <c r="F115">
        <v>55.12</v>
      </c>
      <c r="G115">
        <v>62.44</v>
      </c>
      <c r="H115">
        <f t="shared" si="1"/>
        <v>0.88276745675848811</v>
      </c>
      <c r="I115">
        <v>19</v>
      </c>
      <c r="J115">
        <v>33.869999999999997</v>
      </c>
      <c r="K115">
        <v>61.18</v>
      </c>
      <c r="O115" t="s">
        <v>365</v>
      </c>
      <c r="P115" t="s">
        <v>39</v>
      </c>
      <c r="Q115" t="s">
        <v>2</v>
      </c>
      <c r="R115" t="s">
        <v>4</v>
      </c>
      <c r="S115">
        <v>24</v>
      </c>
      <c r="T115">
        <v>93.4</v>
      </c>
      <c r="U115">
        <v>73.7</v>
      </c>
      <c r="V115">
        <v>23</v>
      </c>
      <c r="W115">
        <v>69.14</v>
      </c>
      <c r="X115">
        <v>71.22</v>
      </c>
    </row>
    <row r="116" spans="1:24" x14ac:dyDescent="0.35">
      <c r="A116" s="1" t="s">
        <v>366</v>
      </c>
      <c r="B116" t="s">
        <v>407</v>
      </c>
      <c r="C116" t="s">
        <v>2</v>
      </c>
      <c r="D116" t="s">
        <v>3</v>
      </c>
      <c r="E116">
        <v>19</v>
      </c>
      <c r="F116">
        <v>41.25</v>
      </c>
      <c r="G116">
        <v>61.18</v>
      </c>
      <c r="H116">
        <f t="shared" si="1"/>
        <v>0.67423994769532525</v>
      </c>
      <c r="I116">
        <v>18.5</v>
      </c>
      <c r="J116">
        <v>25.77</v>
      </c>
      <c r="K116">
        <v>59.91</v>
      </c>
      <c r="O116" t="s">
        <v>366</v>
      </c>
      <c r="P116" t="s">
        <v>39</v>
      </c>
      <c r="Q116" t="s">
        <v>2</v>
      </c>
      <c r="R116" t="s">
        <v>4</v>
      </c>
      <c r="S116">
        <v>24.5</v>
      </c>
      <c r="T116">
        <v>90.02</v>
      </c>
      <c r="U116">
        <v>74.930000000000007</v>
      </c>
      <c r="V116">
        <v>23.5</v>
      </c>
      <c r="W116">
        <v>68.900000000000006</v>
      </c>
      <c r="X116">
        <v>72.459999999999994</v>
      </c>
    </row>
    <row r="117" spans="1:24" x14ac:dyDescent="0.35">
      <c r="A117" s="1" t="s">
        <v>367</v>
      </c>
      <c r="B117" t="s">
        <v>407</v>
      </c>
      <c r="C117" t="s">
        <v>2</v>
      </c>
      <c r="D117" t="s">
        <v>3</v>
      </c>
      <c r="E117">
        <v>0</v>
      </c>
      <c r="F117">
        <v>0</v>
      </c>
      <c r="G117">
        <v>0</v>
      </c>
      <c r="H117" t="e">
        <f t="shared" si="1"/>
        <v>#DIV/0!</v>
      </c>
      <c r="I117">
        <v>0</v>
      </c>
      <c r="J117">
        <v>0</v>
      </c>
      <c r="K117">
        <v>0</v>
      </c>
      <c r="O117" t="s">
        <v>367</v>
      </c>
      <c r="P117" t="s">
        <v>39</v>
      </c>
      <c r="Q117" t="s">
        <v>2</v>
      </c>
      <c r="R117" t="s">
        <v>4</v>
      </c>
      <c r="S117">
        <v>0</v>
      </c>
      <c r="T117">
        <v>0</v>
      </c>
      <c r="U117">
        <v>0</v>
      </c>
      <c r="V117">
        <v>0</v>
      </c>
      <c r="W117">
        <v>0</v>
      </c>
      <c r="X117">
        <v>0</v>
      </c>
    </row>
    <row r="118" spans="1:24" x14ac:dyDescent="0.35">
      <c r="A118" s="1" t="s">
        <v>368</v>
      </c>
      <c r="B118" t="s">
        <v>407</v>
      </c>
      <c r="C118" t="s">
        <v>2</v>
      </c>
      <c r="D118" t="s">
        <v>3</v>
      </c>
      <c r="E118">
        <v>0</v>
      </c>
      <c r="F118">
        <v>0</v>
      </c>
      <c r="G118">
        <v>0</v>
      </c>
      <c r="H118" t="e">
        <f t="shared" si="1"/>
        <v>#DIV/0!</v>
      </c>
      <c r="I118">
        <v>0</v>
      </c>
      <c r="J118">
        <v>0</v>
      </c>
      <c r="K118">
        <v>0</v>
      </c>
      <c r="O118" t="s">
        <v>368</v>
      </c>
      <c r="P118" t="s">
        <v>39</v>
      </c>
      <c r="Q118" t="s">
        <v>2</v>
      </c>
      <c r="R118" t="s">
        <v>4</v>
      </c>
      <c r="S118">
        <v>0</v>
      </c>
      <c r="T118">
        <v>0</v>
      </c>
      <c r="U118">
        <v>0</v>
      </c>
      <c r="V118">
        <v>0</v>
      </c>
      <c r="W118">
        <v>0</v>
      </c>
      <c r="X118">
        <v>0</v>
      </c>
    </row>
    <row r="119" spans="1:24" x14ac:dyDescent="0.35">
      <c r="A119" t="s">
        <v>369</v>
      </c>
      <c r="B119" t="s">
        <v>407</v>
      </c>
      <c r="C119" t="s">
        <v>2</v>
      </c>
      <c r="D119" t="s">
        <v>3</v>
      </c>
      <c r="E119">
        <v>24</v>
      </c>
      <c r="F119">
        <v>87.81</v>
      </c>
      <c r="G119">
        <v>73.7</v>
      </c>
      <c r="H119">
        <f t="shared" si="1"/>
        <v>1.1914518317503393</v>
      </c>
      <c r="I119">
        <v>23.5</v>
      </c>
      <c r="J119">
        <v>61.54</v>
      </c>
      <c r="K119">
        <v>72.459999999999994</v>
      </c>
      <c r="O119" t="s">
        <v>369</v>
      </c>
      <c r="P119" t="s">
        <v>39</v>
      </c>
      <c r="Q119" t="s">
        <v>2</v>
      </c>
      <c r="R119" t="s">
        <v>4</v>
      </c>
      <c r="S119">
        <v>24.5</v>
      </c>
      <c r="T119">
        <v>107.58</v>
      </c>
      <c r="U119">
        <v>74.930000000000007</v>
      </c>
      <c r="V119">
        <v>23</v>
      </c>
      <c r="W119">
        <v>53.96</v>
      </c>
      <c r="X119">
        <v>71.22</v>
      </c>
    </row>
    <row r="120" spans="1:24" x14ac:dyDescent="0.35">
      <c r="A120" t="s">
        <v>370</v>
      </c>
      <c r="B120" t="s">
        <v>407</v>
      </c>
      <c r="C120" t="s">
        <v>2</v>
      </c>
      <c r="D120" t="s">
        <v>3</v>
      </c>
      <c r="E120">
        <v>23.5</v>
      </c>
      <c r="F120">
        <v>95.52</v>
      </c>
      <c r="G120">
        <v>72.459999999999994</v>
      </c>
      <c r="H120">
        <f t="shared" si="1"/>
        <v>1.3182445487165333</v>
      </c>
      <c r="I120">
        <v>22.5</v>
      </c>
      <c r="J120">
        <v>64.569999999999993</v>
      </c>
      <c r="K120">
        <v>69.97</v>
      </c>
      <c r="O120" t="s">
        <v>370</v>
      </c>
      <c r="P120" t="s">
        <v>39</v>
      </c>
      <c r="Q120" t="s">
        <v>2</v>
      </c>
      <c r="R120" t="s">
        <v>4</v>
      </c>
      <c r="S120">
        <v>24</v>
      </c>
      <c r="T120">
        <v>117.38</v>
      </c>
      <c r="U120">
        <v>73.7</v>
      </c>
      <c r="V120">
        <v>23</v>
      </c>
      <c r="W120">
        <v>52.77</v>
      </c>
      <c r="X120">
        <v>71.22</v>
      </c>
    </row>
    <row r="121" spans="1:24" x14ac:dyDescent="0.35">
      <c r="A121" t="s">
        <v>371</v>
      </c>
      <c r="B121" t="s">
        <v>407</v>
      </c>
      <c r="C121" t="s">
        <v>2</v>
      </c>
      <c r="D121" t="s">
        <v>3</v>
      </c>
      <c r="E121">
        <v>24</v>
      </c>
      <c r="F121">
        <v>86.35</v>
      </c>
      <c r="G121">
        <v>73.7</v>
      </c>
      <c r="H121">
        <f t="shared" si="1"/>
        <v>1.1716417910447761</v>
      </c>
      <c r="I121">
        <v>22.5</v>
      </c>
      <c r="J121">
        <v>73.88</v>
      </c>
      <c r="K121">
        <v>69.97</v>
      </c>
      <c r="O121" t="s">
        <v>371</v>
      </c>
      <c r="P121" t="s">
        <v>39</v>
      </c>
      <c r="Q121" t="s">
        <v>2</v>
      </c>
      <c r="R121" t="s">
        <v>4</v>
      </c>
      <c r="S121">
        <v>24</v>
      </c>
      <c r="T121">
        <v>112.23</v>
      </c>
      <c r="U121">
        <v>73.7</v>
      </c>
      <c r="V121">
        <v>27</v>
      </c>
      <c r="W121">
        <v>83.29</v>
      </c>
      <c r="X121">
        <v>81.08</v>
      </c>
    </row>
    <row r="122" spans="1:24" x14ac:dyDescent="0.35">
      <c r="A122" s="1" t="s">
        <v>372</v>
      </c>
      <c r="B122" t="s">
        <v>407</v>
      </c>
      <c r="C122" t="s">
        <v>2</v>
      </c>
      <c r="D122" t="s">
        <v>3</v>
      </c>
      <c r="E122">
        <v>23</v>
      </c>
      <c r="F122">
        <v>58.87</v>
      </c>
      <c r="G122">
        <v>71.22</v>
      </c>
      <c r="H122">
        <f t="shared" si="1"/>
        <v>0.82659365346812685</v>
      </c>
      <c r="I122">
        <v>22.5</v>
      </c>
      <c r="J122">
        <v>49.76</v>
      </c>
      <c r="K122">
        <v>69.97</v>
      </c>
      <c r="O122" t="s">
        <v>372</v>
      </c>
      <c r="P122" t="s">
        <v>39</v>
      </c>
      <c r="Q122" t="s">
        <v>2</v>
      </c>
      <c r="R122" t="s">
        <v>4</v>
      </c>
      <c r="S122">
        <v>23.5</v>
      </c>
      <c r="T122">
        <v>99.5</v>
      </c>
      <c r="U122">
        <v>72.459999999999994</v>
      </c>
      <c r="V122">
        <v>23</v>
      </c>
      <c r="W122">
        <v>62.38</v>
      </c>
      <c r="X122">
        <v>71.22</v>
      </c>
    </row>
    <row r="123" spans="1:24" x14ac:dyDescent="0.35">
      <c r="A123" t="s">
        <v>373</v>
      </c>
      <c r="B123" t="s">
        <v>407</v>
      </c>
      <c r="C123" t="s">
        <v>2</v>
      </c>
      <c r="D123" t="s">
        <v>3</v>
      </c>
      <c r="E123">
        <v>24</v>
      </c>
      <c r="F123">
        <v>129.19999999999999</v>
      </c>
      <c r="G123">
        <v>73.7</v>
      </c>
      <c r="H123">
        <f t="shared" si="1"/>
        <v>1.7530529172320215</v>
      </c>
      <c r="I123">
        <v>23</v>
      </c>
      <c r="J123">
        <v>66.569999999999993</v>
      </c>
      <c r="K123">
        <v>71.22</v>
      </c>
      <c r="O123" t="s">
        <v>373</v>
      </c>
      <c r="P123" t="s">
        <v>39</v>
      </c>
      <c r="Q123" t="s">
        <v>2</v>
      </c>
      <c r="R123" t="s">
        <v>4</v>
      </c>
      <c r="S123">
        <v>24.5</v>
      </c>
      <c r="T123">
        <v>101.83</v>
      </c>
      <c r="U123">
        <v>74.930000000000007</v>
      </c>
      <c r="V123">
        <v>23.5</v>
      </c>
      <c r="W123">
        <v>68.489999999999995</v>
      </c>
      <c r="X123">
        <v>72.459999999999994</v>
      </c>
    </row>
    <row r="124" spans="1:24" x14ac:dyDescent="0.35">
      <c r="A124" s="1" t="s">
        <v>374</v>
      </c>
      <c r="B124" t="s">
        <v>407</v>
      </c>
      <c r="C124" t="s">
        <v>2</v>
      </c>
      <c r="D124" t="s">
        <v>3</v>
      </c>
      <c r="E124">
        <v>22</v>
      </c>
      <c r="F124">
        <v>77.67</v>
      </c>
      <c r="G124">
        <v>68.72</v>
      </c>
      <c r="H124">
        <f t="shared" si="1"/>
        <v>1.1302386495925496</v>
      </c>
      <c r="I124">
        <v>21.5</v>
      </c>
      <c r="J124">
        <v>61.88</v>
      </c>
      <c r="K124">
        <v>67.47</v>
      </c>
      <c r="O124" t="s">
        <v>374</v>
      </c>
      <c r="P124" t="s">
        <v>39</v>
      </c>
      <c r="Q124" t="s">
        <v>2</v>
      </c>
      <c r="R124" t="s">
        <v>4</v>
      </c>
      <c r="S124">
        <v>24.5</v>
      </c>
      <c r="T124">
        <v>83.49</v>
      </c>
      <c r="U124">
        <v>74.930000000000007</v>
      </c>
      <c r="V124">
        <v>26</v>
      </c>
      <c r="W124">
        <v>83.32</v>
      </c>
      <c r="X124">
        <v>78.63</v>
      </c>
    </row>
    <row r="125" spans="1:24" x14ac:dyDescent="0.35">
      <c r="A125" t="s">
        <v>375</v>
      </c>
      <c r="B125" t="s">
        <v>407</v>
      </c>
      <c r="C125" t="s">
        <v>2</v>
      </c>
      <c r="D125" t="s">
        <v>3</v>
      </c>
      <c r="E125">
        <v>23.5</v>
      </c>
      <c r="F125">
        <v>70.77</v>
      </c>
      <c r="G125">
        <v>72.459999999999994</v>
      </c>
      <c r="H125">
        <f t="shared" si="1"/>
        <v>0.97667678719293405</v>
      </c>
      <c r="I125">
        <v>23</v>
      </c>
      <c r="J125">
        <v>52.98</v>
      </c>
      <c r="K125">
        <v>71.22</v>
      </c>
      <c r="O125" t="s">
        <v>375</v>
      </c>
      <c r="P125" t="s">
        <v>39</v>
      </c>
      <c r="Q125" t="s">
        <v>2</v>
      </c>
      <c r="R125" t="s">
        <v>4</v>
      </c>
      <c r="S125">
        <v>24.5</v>
      </c>
      <c r="T125">
        <v>87.76</v>
      </c>
      <c r="U125">
        <v>74.930000000000007</v>
      </c>
      <c r="V125">
        <v>27</v>
      </c>
      <c r="W125">
        <v>85.9</v>
      </c>
      <c r="X125">
        <v>81.08</v>
      </c>
    </row>
    <row r="126" spans="1:24" x14ac:dyDescent="0.35">
      <c r="A126" s="1" t="s">
        <v>376</v>
      </c>
      <c r="B126" t="s">
        <v>407</v>
      </c>
      <c r="C126" t="s">
        <v>2</v>
      </c>
      <c r="D126" t="s">
        <v>3</v>
      </c>
      <c r="E126">
        <v>22.5</v>
      </c>
      <c r="F126">
        <v>58.39</v>
      </c>
      <c r="G126">
        <v>69.97</v>
      </c>
      <c r="H126">
        <f t="shared" si="1"/>
        <v>0.83450050021437761</v>
      </c>
      <c r="I126">
        <v>22</v>
      </c>
      <c r="J126">
        <v>42.15</v>
      </c>
      <c r="K126">
        <v>68.72</v>
      </c>
      <c r="O126" t="s">
        <v>376</v>
      </c>
      <c r="P126" t="s">
        <v>39</v>
      </c>
      <c r="Q126" t="s">
        <v>2</v>
      </c>
      <c r="R126" t="s">
        <v>4</v>
      </c>
      <c r="S126">
        <v>24</v>
      </c>
      <c r="T126">
        <v>69.959999999999994</v>
      </c>
      <c r="U126">
        <v>73.7</v>
      </c>
      <c r="V126">
        <v>23.5</v>
      </c>
      <c r="W126">
        <v>53.12</v>
      </c>
      <c r="X126">
        <v>72.459999999999994</v>
      </c>
    </row>
    <row r="127" spans="1:24" x14ac:dyDescent="0.35">
      <c r="A127" t="s">
        <v>377</v>
      </c>
      <c r="B127" t="s">
        <v>407</v>
      </c>
      <c r="C127" t="s">
        <v>2</v>
      </c>
      <c r="D127" t="s">
        <v>3</v>
      </c>
      <c r="E127">
        <v>23</v>
      </c>
      <c r="F127">
        <v>60.11</v>
      </c>
      <c r="G127">
        <v>71.22</v>
      </c>
      <c r="H127">
        <f t="shared" si="1"/>
        <v>0.8440044931199101</v>
      </c>
      <c r="I127">
        <v>22.5</v>
      </c>
      <c r="J127">
        <v>45.15</v>
      </c>
      <c r="K127">
        <v>69.97</v>
      </c>
      <c r="O127" t="s">
        <v>377</v>
      </c>
      <c r="P127" t="s">
        <v>39</v>
      </c>
      <c r="Q127" t="s">
        <v>2</v>
      </c>
      <c r="R127" t="s">
        <v>4</v>
      </c>
      <c r="S127">
        <v>24</v>
      </c>
      <c r="T127">
        <v>96.45</v>
      </c>
      <c r="U127">
        <v>73.7</v>
      </c>
      <c r="V127">
        <v>23</v>
      </c>
      <c r="W127">
        <v>51.8</v>
      </c>
      <c r="X127">
        <v>71.22</v>
      </c>
    </row>
    <row r="128" spans="1:24" x14ac:dyDescent="0.35">
      <c r="A128" s="1" t="s">
        <v>378</v>
      </c>
      <c r="B128" t="s">
        <v>407</v>
      </c>
      <c r="C128" t="s">
        <v>2</v>
      </c>
      <c r="D128" t="s">
        <v>3</v>
      </c>
      <c r="E128">
        <v>0</v>
      </c>
      <c r="F128">
        <v>0</v>
      </c>
      <c r="G128">
        <v>0</v>
      </c>
      <c r="H128" t="e">
        <f t="shared" si="1"/>
        <v>#DIV/0!</v>
      </c>
      <c r="I128">
        <v>0</v>
      </c>
      <c r="J128">
        <v>0</v>
      </c>
      <c r="K128">
        <v>0</v>
      </c>
      <c r="O128" t="s">
        <v>378</v>
      </c>
      <c r="P128" t="s">
        <v>39</v>
      </c>
      <c r="Q128" t="s">
        <v>2</v>
      </c>
      <c r="R128" t="s">
        <v>4</v>
      </c>
      <c r="S128">
        <v>0</v>
      </c>
      <c r="T128">
        <v>0</v>
      </c>
      <c r="U128">
        <v>0</v>
      </c>
      <c r="V128">
        <v>0</v>
      </c>
      <c r="W128">
        <v>0</v>
      </c>
      <c r="X128">
        <v>0</v>
      </c>
    </row>
    <row r="129" spans="1:24" x14ac:dyDescent="0.35">
      <c r="A129" t="s">
        <v>379</v>
      </c>
      <c r="B129" t="s">
        <v>407</v>
      </c>
      <c r="C129" t="s">
        <v>2</v>
      </c>
      <c r="D129" t="s">
        <v>3</v>
      </c>
      <c r="E129">
        <v>20.5</v>
      </c>
      <c r="F129">
        <v>53.81</v>
      </c>
      <c r="G129">
        <v>64.97</v>
      </c>
      <c r="H129">
        <f t="shared" si="1"/>
        <v>0.82822841311374484</v>
      </c>
      <c r="I129">
        <v>20</v>
      </c>
      <c r="J129">
        <v>46.65</v>
      </c>
      <c r="K129">
        <v>63.71</v>
      </c>
      <c r="O129" t="s">
        <v>379</v>
      </c>
      <c r="P129" t="s">
        <v>39</v>
      </c>
      <c r="Q129" t="s">
        <v>2</v>
      </c>
      <c r="R129" t="s">
        <v>4</v>
      </c>
      <c r="S129">
        <v>23.5</v>
      </c>
      <c r="T129">
        <v>65.87</v>
      </c>
      <c r="U129">
        <v>72.459999999999994</v>
      </c>
      <c r="V129">
        <v>23</v>
      </c>
      <c r="W129">
        <v>52.92</v>
      </c>
      <c r="X129">
        <v>71.22</v>
      </c>
    </row>
    <row r="130" spans="1:24" x14ac:dyDescent="0.35">
      <c r="A130" t="s">
        <v>0</v>
      </c>
      <c r="B130" t="s">
        <v>1</v>
      </c>
      <c r="C130" t="s">
        <v>2</v>
      </c>
      <c r="D130" t="s">
        <v>3</v>
      </c>
      <c r="E130">
        <v>24</v>
      </c>
      <c r="F130">
        <v>89.85</v>
      </c>
      <c r="G130">
        <v>73.7</v>
      </c>
      <c r="H130">
        <f t="shared" ref="H130:H193" si="2">F130/G130</f>
        <v>1.2191316146540025</v>
      </c>
      <c r="I130">
        <v>22</v>
      </c>
      <c r="J130">
        <v>70.44</v>
      </c>
      <c r="K130">
        <v>68.72</v>
      </c>
      <c r="O130" t="s">
        <v>0</v>
      </c>
      <c r="P130" t="s">
        <v>1</v>
      </c>
      <c r="Q130" t="s">
        <v>2</v>
      </c>
      <c r="R130" t="s">
        <v>4</v>
      </c>
      <c r="S130">
        <v>24</v>
      </c>
      <c r="T130">
        <v>142.77000000000001</v>
      </c>
      <c r="U130">
        <v>73.7</v>
      </c>
      <c r="V130">
        <v>22.5</v>
      </c>
      <c r="W130">
        <v>52.34</v>
      </c>
      <c r="X130">
        <v>69.97</v>
      </c>
    </row>
    <row r="131" spans="1:24" x14ac:dyDescent="0.35">
      <c r="A131" t="s">
        <v>5</v>
      </c>
      <c r="B131" t="s">
        <v>1</v>
      </c>
      <c r="C131" t="s">
        <v>2</v>
      </c>
      <c r="D131" t="s">
        <v>3</v>
      </c>
      <c r="E131">
        <v>24</v>
      </c>
      <c r="F131">
        <v>67.16</v>
      </c>
      <c r="G131">
        <v>73.7</v>
      </c>
      <c r="H131">
        <f t="shared" si="2"/>
        <v>0.91126187245590218</v>
      </c>
      <c r="I131">
        <v>23.5</v>
      </c>
      <c r="J131">
        <v>60.03</v>
      </c>
      <c r="K131">
        <v>72.459999999999994</v>
      </c>
      <c r="O131" t="s">
        <v>5</v>
      </c>
      <c r="P131" t="s">
        <v>1</v>
      </c>
      <c r="Q131" t="s">
        <v>2</v>
      </c>
      <c r="R131" t="s">
        <v>4</v>
      </c>
      <c r="S131">
        <v>24</v>
      </c>
      <c r="T131">
        <v>128.83000000000001</v>
      </c>
      <c r="U131">
        <v>73.7</v>
      </c>
      <c r="V131">
        <v>35</v>
      </c>
      <c r="W131">
        <v>102.76</v>
      </c>
      <c r="X131">
        <v>100.44</v>
      </c>
    </row>
    <row r="132" spans="1:24" x14ac:dyDescent="0.35">
      <c r="A132" t="s">
        <v>6</v>
      </c>
      <c r="B132" t="s">
        <v>1</v>
      </c>
      <c r="C132" t="s">
        <v>2</v>
      </c>
      <c r="D132" t="s">
        <v>3</v>
      </c>
      <c r="E132">
        <v>23</v>
      </c>
      <c r="F132">
        <v>119.38</v>
      </c>
      <c r="G132">
        <v>71.22</v>
      </c>
      <c r="H132">
        <f t="shared" si="2"/>
        <v>1.676214546475709</v>
      </c>
      <c r="I132">
        <v>21</v>
      </c>
      <c r="J132">
        <v>51.37</v>
      </c>
      <c r="K132">
        <v>66.22</v>
      </c>
      <c r="O132" t="s">
        <v>6</v>
      </c>
      <c r="P132" t="s">
        <v>1</v>
      </c>
      <c r="Q132" t="s">
        <v>2</v>
      </c>
      <c r="R132" t="s">
        <v>4</v>
      </c>
      <c r="S132">
        <v>24</v>
      </c>
      <c r="T132">
        <v>142.75</v>
      </c>
      <c r="U132">
        <v>73.7</v>
      </c>
      <c r="V132">
        <v>22.5</v>
      </c>
      <c r="W132">
        <v>49.56</v>
      </c>
      <c r="X132">
        <v>69.97</v>
      </c>
    </row>
    <row r="133" spans="1:24" x14ac:dyDescent="0.35">
      <c r="A133" t="s">
        <v>7</v>
      </c>
      <c r="B133" t="s">
        <v>1</v>
      </c>
      <c r="C133" t="s">
        <v>2</v>
      </c>
      <c r="D133" t="s">
        <v>3</v>
      </c>
      <c r="E133">
        <v>24</v>
      </c>
      <c r="F133">
        <v>96.59</v>
      </c>
      <c r="G133">
        <v>73.7</v>
      </c>
      <c r="H133">
        <f t="shared" si="2"/>
        <v>1.310583446404342</v>
      </c>
      <c r="I133">
        <v>23</v>
      </c>
      <c r="J133">
        <v>63.27</v>
      </c>
      <c r="K133">
        <v>71.22</v>
      </c>
      <c r="O133" t="s">
        <v>7</v>
      </c>
      <c r="P133" t="s">
        <v>1</v>
      </c>
      <c r="Q133" t="s">
        <v>2</v>
      </c>
      <c r="R133" t="s">
        <v>4</v>
      </c>
      <c r="S133">
        <v>24</v>
      </c>
      <c r="T133">
        <v>122.29</v>
      </c>
      <c r="U133">
        <v>73.7</v>
      </c>
      <c r="V133">
        <v>22.5</v>
      </c>
      <c r="W133">
        <v>50.76</v>
      </c>
      <c r="X133">
        <v>69.97</v>
      </c>
    </row>
    <row r="134" spans="1:24" x14ac:dyDescent="0.35">
      <c r="A134" t="s">
        <v>8</v>
      </c>
      <c r="B134" t="s">
        <v>1</v>
      </c>
      <c r="C134" t="s">
        <v>2</v>
      </c>
      <c r="D134" t="s">
        <v>3</v>
      </c>
      <c r="E134">
        <v>23</v>
      </c>
      <c r="F134">
        <v>92.56</v>
      </c>
      <c r="G134">
        <v>71.22</v>
      </c>
      <c r="H134">
        <f t="shared" si="2"/>
        <v>1.2996349340073015</v>
      </c>
      <c r="I134">
        <v>21.5</v>
      </c>
      <c r="J134">
        <v>57.5</v>
      </c>
      <c r="K134">
        <v>67.47</v>
      </c>
      <c r="O134" t="s">
        <v>8</v>
      </c>
      <c r="P134" t="s">
        <v>1</v>
      </c>
      <c r="Q134" t="s">
        <v>2</v>
      </c>
      <c r="R134" t="s">
        <v>4</v>
      </c>
      <c r="S134">
        <v>24</v>
      </c>
      <c r="T134">
        <v>134.63</v>
      </c>
      <c r="U134">
        <v>73.7</v>
      </c>
      <c r="V134">
        <v>23</v>
      </c>
      <c r="W134">
        <v>67.37</v>
      </c>
      <c r="X134">
        <v>71.22</v>
      </c>
    </row>
    <row r="135" spans="1:24" x14ac:dyDescent="0.35">
      <c r="A135" t="s">
        <v>9</v>
      </c>
      <c r="B135" t="s">
        <v>1</v>
      </c>
      <c r="C135" t="s">
        <v>2</v>
      </c>
      <c r="D135" t="s">
        <v>3</v>
      </c>
      <c r="E135">
        <v>23.5</v>
      </c>
      <c r="F135">
        <v>106.66</v>
      </c>
      <c r="G135">
        <v>72.459999999999994</v>
      </c>
      <c r="H135">
        <f t="shared" si="2"/>
        <v>1.4719845431962464</v>
      </c>
      <c r="I135">
        <v>21.5</v>
      </c>
      <c r="J135">
        <v>69.13</v>
      </c>
      <c r="K135">
        <v>67.47</v>
      </c>
      <c r="O135" t="s">
        <v>9</v>
      </c>
      <c r="P135" t="s">
        <v>1</v>
      </c>
      <c r="Q135" t="s">
        <v>2</v>
      </c>
      <c r="R135" t="s">
        <v>4</v>
      </c>
      <c r="S135">
        <v>24</v>
      </c>
      <c r="T135">
        <v>123.4</v>
      </c>
      <c r="U135">
        <v>73.7</v>
      </c>
      <c r="V135">
        <v>22.5</v>
      </c>
      <c r="W135">
        <v>57.72</v>
      </c>
      <c r="X135">
        <v>69.97</v>
      </c>
    </row>
    <row r="136" spans="1:24" x14ac:dyDescent="0.35">
      <c r="A136" s="1" t="s">
        <v>10</v>
      </c>
      <c r="B136" t="s">
        <v>1</v>
      </c>
      <c r="C136" t="s">
        <v>2</v>
      </c>
      <c r="D136" t="s">
        <v>3</v>
      </c>
      <c r="E136">
        <v>23.5</v>
      </c>
      <c r="F136">
        <v>67.59</v>
      </c>
      <c r="G136">
        <v>72.459999999999994</v>
      </c>
      <c r="H136">
        <f t="shared" si="2"/>
        <v>0.9327905051062656</v>
      </c>
      <c r="I136">
        <v>23</v>
      </c>
      <c r="J136">
        <v>56.83</v>
      </c>
      <c r="K136">
        <v>71.22</v>
      </c>
      <c r="O136" s="1" t="s">
        <v>10</v>
      </c>
      <c r="P136" t="s">
        <v>1</v>
      </c>
      <c r="Q136" t="s">
        <v>2</v>
      </c>
      <c r="R136" t="s">
        <v>4</v>
      </c>
      <c r="S136">
        <v>24.5</v>
      </c>
      <c r="T136">
        <v>116.4</v>
      </c>
      <c r="U136">
        <v>74.930000000000007</v>
      </c>
      <c r="V136">
        <v>23.5</v>
      </c>
      <c r="W136">
        <v>71.790000000000006</v>
      </c>
      <c r="X136">
        <v>72.459999999999994</v>
      </c>
    </row>
    <row r="137" spans="1:24" x14ac:dyDescent="0.35">
      <c r="A137" t="s">
        <v>11</v>
      </c>
      <c r="B137" t="s">
        <v>1</v>
      </c>
      <c r="C137" t="s">
        <v>2</v>
      </c>
      <c r="D137" t="s">
        <v>3</v>
      </c>
      <c r="E137">
        <v>23.5</v>
      </c>
      <c r="F137">
        <v>116.65</v>
      </c>
      <c r="G137">
        <v>72.459999999999994</v>
      </c>
      <c r="H137">
        <f t="shared" si="2"/>
        <v>1.6098537123930448</v>
      </c>
      <c r="I137">
        <v>22</v>
      </c>
      <c r="J137">
        <v>61.76</v>
      </c>
      <c r="K137">
        <v>68.72</v>
      </c>
      <c r="O137" t="s">
        <v>11</v>
      </c>
      <c r="P137" t="s">
        <v>1</v>
      </c>
      <c r="Q137" t="s">
        <v>2</v>
      </c>
      <c r="R137" t="s">
        <v>4</v>
      </c>
      <c r="S137">
        <v>24</v>
      </c>
      <c r="T137">
        <v>116.59</v>
      </c>
      <c r="U137">
        <v>73.7</v>
      </c>
      <c r="V137">
        <v>22.5</v>
      </c>
      <c r="W137">
        <v>42.48</v>
      </c>
      <c r="X137">
        <v>69.97</v>
      </c>
    </row>
    <row r="138" spans="1:24" x14ac:dyDescent="0.35">
      <c r="A138" t="s">
        <v>12</v>
      </c>
      <c r="B138" t="s">
        <v>1</v>
      </c>
      <c r="C138" t="s">
        <v>2</v>
      </c>
      <c r="D138" t="s">
        <v>3</v>
      </c>
      <c r="E138">
        <v>24</v>
      </c>
      <c r="F138">
        <v>94.36</v>
      </c>
      <c r="G138">
        <v>73.7</v>
      </c>
      <c r="H138">
        <f t="shared" si="2"/>
        <v>1.2803256445047488</v>
      </c>
      <c r="I138">
        <v>21.5</v>
      </c>
      <c r="J138">
        <v>53.91</v>
      </c>
      <c r="K138">
        <v>67.47</v>
      </c>
      <c r="O138" t="s">
        <v>12</v>
      </c>
      <c r="P138" t="s">
        <v>1</v>
      </c>
      <c r="Q138" t="s">
        <v>2</v>
      </c>
      <c r="R138" t="s">
        <v>4</v>
      </c>
      <c r="S138">
        <v>24</v>
      </c>
      <c r="T138">
        <v>116.67</v>
      </c>
      <c r="U138">
        <v>73.7</v>
      </c>
      <c r="V138">
        <v>23</v>
      </c>
      <c r="W138">
        <v>67.319999999999993</v>
      </c>
      <c r="X138">
        <v>71.22</v>
      </c>
    </row>
    <row r="139" spans="1:24" x14ac:dyDescent="0.35">
      <c r="A139" s="1" t="s">
        <v>13</v>
      </c>
      <c r="B139" t="s">
        <v>1</v>
      </c>
      <c r="C139" t="s">
        <v>2</v>
      </c>
      <c r="D139" t="s">
        <v>3</v>
      </c>
      <c r="E139">
        <v>0</v>
      </c>
      <c r="F139">
        <v>0</v>
      </c>
      <c r="G139">
        <v>0</v>
      </c>
      <c r="H139" t="e">
        <f t="shared" si="2"/>
        <v>#DIV/0!</v>
      </c>
      <c r="I139">
        <v>0</v>
      </c>
      <c r="J139">
        <v>0</v>
      </c>
      <c r="K139">
        <v>0</v>
      </c>
      <c r="O139" s="1" t="s">
        <v>13</v>
      </c>
      <c r="P139" t="s">
        <v>1</v>
      </c>
      <c r="Q139" t="s">
        <v>2</v>
      </c>
      <c r="R139" t="s">
        <v>4</v>
      </c>
      <c r="S139">
        <v>24.5</v>
      </c>
      <c r="T139">
        <v>48.7</v>
      </c>
      <c r="U139">
        <v>74.930000000000007</v>
      </c>
      <c r="V139">
        <v>24</v>
      </c>
      <c r="W139">
        <v>45.54</v>
      </c>
      <c r="X139">
        <v>73.7</v>
      </c>
    </row>
    <row r="140" spans="1:24" x14ac:dyDescent="0.35">
      <c r="A140" s="1" t="s">
        <v>14</v>
      </c>
      <c r="B140" t="s">
        <v>1</v>
      </c>
      <c r="C140" t="s">
        <v>2</v>
      </c>
      <c r="D140" t="s">
        <v>3</v>
      </c>
      <c r="E140">
        <v>19</v>
      </c>
      <c r="F140">
        <v>34.83</v>
      </c>
      <c r="G140">
        <v>61.18</v>
      </c>
      <c r="H140">
        <f t="shared" si="2"/>
        <v>0.56930369401765279</v>
      </c>
      <c r="I140">
        <v>18.5</v>
      </c>
      <c r="J140">
        <v>27.39</v>
      </c>
      <c r="K140">
        <v>59.91</v>
      </c>
      <c r="O140" s="1" t="s">
        <v>14</v>
      </c>
      <c r="P140" t="s">
        <v>1</v>
      </c>
      <c r="Q140" t="s">
        <v>2</v>
      </c>
      <c r="R140" t="s">
        <v>4</v>
      </c>
      <c r="S140">
        <v>24</v>
      </c>
      <c r="T140">
        <v>138.11000000000001</v>
      </c>
      <c r="U140">
        <v>73.7</v>
      </c>
      <c r="V140">
        <v>22.5</v>
      </c>
      <c r="W140">
        <v>53.98</v>
      </c>
      <c r="X140">
        <v>69.97</v>
      </c>
    </row>
    <row r="141" spans="1:24" x14ac:dyDescent="0.35">
      <c r="A141" t="s">
        <v>15</v>
      </c>
      <c r="B141" t="s">
        <v>1</v>
      </c>
      <c r="C141" t="s">
        <v>2</v>
      </c>
      <c r="D141" t="s">
        <v>3</v>
      </c>
      <c r="E141">
        <v>23.5</v>
      </c>
      <c r="F141">
        <v>79.25</v>
      </c>
      <c r="G141">
        <v>72.459999999999994</v>
      </c>
      <c r="H141">
        <f t="shared" si="2"/>
        <v>1.0937068727573835</v>
      </c>
      <c r="I141">
        <v>23</v>
      </c>
      <c r="J141">
        <v>62</v>
      </c>
      <c r="K141">
        <v>71.22</v>
      </c>
      <c r="O141" t="s">
        <v>15</v>
      </c>
      <c r="P141" t="s">
        <v>1</v>
      </c>
      <c r="Q141" t="s">
        <v>2</v>
      </c>
      <c r="R141" t="s">
        <v>4</v>
      </c>
      <c r="S141">
        <v>24</v>
      </c>
      <c r="T141">
        <v>98.74</v>
      </c>
      <c r="U141">
        <v>73.7</v>
      </c>
      <c r="V141">
        <v>23.5</v>
      </c>
      <c r="W141">
        <v>64.12</v>
      </c>
      <c r="X141">
        <v>72.459999999999994</v>
      </c>
    </row>
    <row r="142" spans="1:24" x14ac:dyDescent="0.35">
      <c r="A142" s="1" t="s">
        <v>16</v>
      </c>
      <c r="B142" t="s">
        <v>1</v>
      </c>
      <c r="C142" t="s">
        <v>2</v>
      </c>
      <c r="D142" t="s">
        <v>3</v>
      </c>
      <c r="E142">
        <v>19.5</v>
      </c>
      <c r="F142">
        <v>32.46</v>
      </c>
      <c r="G142">
        <v>62.44</v>
      </c>
      <c r="H142">
        <f t="shared" si="2"/>
        <v>0.51985906470211407</v>
      </c>
      <c r="I142">
        <v>19</v>
      </c>
      <c r="J142">
        <v>25.01</v>
      </c>
      <c r="K142">
        <v>61.18</v>
      </c>
      <c r="O142" s="1" t="s">
        <v>16</v>
      </c>
      <c r="P142" t="s">
        <v>1</v>
      </c>
      <c r="Q142" t="s">
        <v>2</v>
      </c>
      <c r="R142" t="s">
        <v>4</v>
      </c>
      <c r="S142">
        <v>24</v>
      </c>
      <c r="T142">
        <v>108.12</v>
      </c>
      <c r="U142">
        <v>73.7</v>
      </c>
      <c r="V142">
        <v>23</v>
      </c>
      <c r="W142">
        <v>70.680000000000007</v>
      </c>
      <c r="X142">
        <v>71.22</v>
      </c>
    </row>
    <row r="143" spans="1:24" x14ac:dyDescent="0.35">
      <c r="A143" t="s">
        <v>17</v>
      </c>
      <c r="B143" t="s">
        <v>1</v>
      </c>
      <c r="C143" t="s">
        <v>2</v>
      </c>
      <c r="D143" t="s">
        <v>3</v>
      </c>
      <c r="E143">
        <v>24</v>
      </c>
      <c r="F143">
        <v>132.41</v>
      </c>
      <c r="G143">
        <v>73.7</v>
      </c>
      <c r="H143">
        <f t="shared" si="2"/>
        <v>1.7966078697421979</v>
      </c>
      <c r="I143">
        <v>22</v>
      </c>
      <c r="J143">
        <v>47.07</v>
      </c>
      <c r="K143">
        <v>68.72</v>
      </c>
      <c r="O143" t="s">
        <v>17</v>
      </c>
      <c r="P143" t="s">
        <v>1</v>
      </c>
      <c r="Q143" t="s">
        <v>2</v>
      </c>
      <c r="R143" t="s">
        <v>4</v>
      </c>
      <c r="S143">
        <v>24</v>
      </c>
      <c r="T143">
        <v>104.4</v>
      </c>
      <c r="U143">
        <v>73.7</v>
      </c>
      <c r="V143">
        <v>23</v>
      </c>
      <c r="W143">
        <v>66.37</v>
      </c>
      <c r="X143">
        <v>71.22</v>
      </c>
    </row>
    <row r="144" spans="1:24" x14ac:dyDescent="0.35">
      <c r="A144" s="1" t="s">
        <v>18</v>
      </c>
      <c r="B144" t="s">
        <v>1</v>
      </c>
      <c r="C144" t="s">
        <v>2</v>
      </c>
      <c r="D144" t="s">
        <v>3</v>
      </c>
      <c r="E144">
        <v>21.5</v>
      </c>
      <c r="F144">
        <v>70.510000000000005</v>
      </c>
      <c r="G144">
        <v>67.47</v>
      </c>
      <c r="H144">
        <f t="shared" si="2"/>
        <v>1.045057062398103</v>
      </c>
      <c r="I144">
        <v>20.5</v>
      </c>
      <c r="J144">
        <v>54.06</v>
      </c>
      <c r="K144">
        <v>64.97</v>
      </c>
      <c r="O144" s="1" t="s">
        <v>18</v>
      </c>
      <c r="P144" t="s">
        <v>1</v>
      </c>
      <c r="Q144" t="s">
        <v>2</v>
      </c>
      <c r="R144" t="s">
        <v>4</v>
      </c>
      <c r="S144">
        <v>24</v>
      </c>
      <c r="T144">
        <v>145.80000000000001</v>
      </c>
      <c r="U144">
        <v>73.7</v>
      </c>
      <c r="V144">
        <v>35</v>
      </c>
      <c r="W144">
        <v>100.56</v>
      </c>
      <c r="X144">
        <v>100.44</v>
      </c>
    </row>
    <row r="145" spans="1:24" x14ac:dyDescent="0.35">
      <c r="A145" s="1" t="s">
        <v>19</v>
      </c>
      <c r="B145" t="s">
        <v>1</v>
      </c>
      <c r="C145" t="s">
        <v>2</v>
      </c>
      <c r="D145" t="s">
        <v>3</v>
      </c>
      <c r="E145">
        <v>20.5</v>
      </c>
      <c r="F145">
        <v>47.54</v>
      </c>
      <c r="G145">
        <v>64.97</v>
      </c>
      <c r="H145">
        <f t="shared" si="2"/>
        <v>0.7317223333846391</v>
      </c>
      <c r="I145">
        <v>20</v>
      </c>
      <c r="J145">
        <v>45.33</v>
      </c>
      <c r="K145">
        <v>63.71</v>
      </c>
      <c r="O145" s="1" t="s">
        <v>19</v>
      </c>
      <c r="P145" t="s">
        <v>1</v>
      </c>
      <c r="Q145" t="s">
        <v>2</v>
      </c>
      <c r="R145" t="s">
        <v>4</v>
      </c>
      <c r="S145">
        <v>24</v>
      </c>
      <c r="T145">
        <v>79.95</v>
      </c>
      <c r="U145">
        <v>73.7</v>
      </c>
      <c r="V145">
        <v>23.5</v>
      </c>
      <c r="W145">
        <v>60.67</v>
      </c>
      <c r="X145">
        <v>72.459999999999994</v>
      </c>
    </row>
    <row r="146" spans="1:24" x14ac:dyDescent="0.35">
      <c r="A146" t="s">
        <v>236</v>
      </c>
      <c r="B146" t="s">
        <v>1</v>
      </c>
      <c r="C146" t="s">
        <v>2</v>
      </c>
      <c r="D146" t="s">
        <v>3</v>
      </c>
      <c r="E146">
        <v>24</v>
      </c>
      <c r="F146">
        <v>82.91</v>
      </c>
      <c r="G146">
        <v>73.7</v>
      </c>
      <c r="H146">
        <f t="shared" si="2"/>
        <v>1.1249660786974218</v>
      </c>
      <c r="I146">
        <v>23</v>
      </c>
      <c r="J146">
        <v>76.41</v>
      </c>
      <c r="K146">
        <v>71.22</v>
      </c>
      <c r="O146" t="s">
        <v>236</v>
      </c>
      <c r="P146" t="s">
        <v>1</v>
      </c>
      <c r="Q146" t="s">
        <v>2</v>
      </c>
      <c r="R146" t="s">
        <v>4</v>
      </c>
      <c r="S146">
        <v>24</v>
      </c>
      <c r="T146">
        <v>77.62</v>
      </c>
      <c r="U146">
        <v>73.7</v>
      </c>
      <c r="V146">
        <v>23</v>
      </c>
      <c r="W146">
        <v>72.319999999999993</v>
      </c>
      <c r="X146">
        <v>71.22</v>
      </c>
    </row>
    <row r="147" spans="1:24" x14ac:dyDescent="0.35">
      <c r="A147" s="1" t="s">
        <v>237</v>
      </c>
      <c r="B147" t="s">
        <v>1</v>
      </c>
      <c r="C147" t="s">
        <v>2</v>
      </c>
      <c r="D147" t="s">
        <v>3</v>
      </c>
      <c r="E147">
        <v>17</v>
      </c>
      <c r="F147">
        <v>39.79</v>
      </c>
      <c r="G147">
        <v>56.08</v>
      </c>
      <c r="H147">
        <f t="shared" si="2"/>
        <v>0.70952211126961484</v>
      </c>
      <c r="I147">
        <v>16.5</v>
      </c>
      <c r="J147">
        <v>24.45</v>
      </c>
      <c r="K147">
        <v>54.79</v>
      </c>
      <c r="O147" t="s">
        <v>237</v>
      </c>
      <c r="P147" t="s">
        <v>1</v>
      </c>
      <c r="Q147" t="s">
        <v>2</v>
      </c>
      <c r="R147" t="s">
        <v>4</v>
      </c>
      <c r="S147">
        <v>24</v>
      </c>
      <c r="T147">
        <v>78.08</v>
      </c>
      <c r="U147">
        <v>73.7</v>
      </c>
      <c r="V147">
        <v>23.5</v>
      </c>
      <c r="W147">
        <v>55.82</v>
      </c>
      <c r="X147">
        <v>72.459999999999994</v>
      </c>
    </row>
    <row r="148" spans="1:24" x14ac:dyDescent="0.35">
      <c r="A148" t="s">
        <v>238</v>
      </c>
      <c r="B148" t="s">
        <v>1</v>
      </c>
      <c r="C148" t="s">
        <v>2</v>
      </c>
      <c r="D148" t="s">
        <v>3</v>
      </c>
      <c r="E148">
        <v>24.5</v>
      </c>
      <c r="F148">
        <v>127.16</v>
      </c>
      <c r="G148">
        <v>74.930000000000007</v>
      </c>
      <c r="H148">
        <f t="shared" si="2"/>
        <v>1.6970505805418388</v>
      </c>
      <c r="I148">
        <v>22</v>
      </c>
      <c r="J148">
        <v>70.94</v>
      </c>
      <c r="K148">
        <v>68.72</v>
      </c>
      <c r="O148" t="s">
        <v>238</v>
      </c>
      <c r="P148" t="s">
        <v>1</v>
      </c>
      <c r="Q148" t="s">
        <v>2</v>
      </c>
      <c r="R148" t="s">
        <v>4</v>
      </c>
      <c r="S148">
        <v>24</v>
      </c>
      <c r="T148">
        <v>105.27</v>
      </c>
      <c r="U148">
        <v>73.7</v>
      </c>
      <c r="V148">
        <v>23</v>
      </c>
      <c r="W148">
        <v>60.84</v>
      </c>
      <c r="X148">
        <v>71.22</v>
      </c>
    </row>
    <row r="149" spans="1:24" x14ac:dyDescent="0.35">
      <c r="A149" s="1" t="s">
        <v>239</v>
      </c>
      <c r="B149" t="s">
        <v>1</v>
      </c>
      <c r="C149" t="s">
        <v>2</v>
      </c>
      <c r="D149" t="s">
        <v>3</v>
      </c>
      <c r="E149">
        <v>21</v>
      </c>
      <c r="F149">
        <v>60.54</v>
      </c>
      <c r="G149">
        <v>66.22</v>
      </c>
      <c r="H149">
        <f t="shared" si="2"/>
        <v>0.91422530957414683</v>
      </c>
      <c r="I149">
        <v>20.5</v>
      </c>
      <c r="J149">
        <v>47.21</v>
      </c>
      <c r="K149">
        <v>64.97</v>
      </c>
      <c r="O149" t="s">
        <v>239</v>
      </c>
      <c r="P149" t="s">
        <v>1</v>
      </c>
      <c r="Q149" t="s">
        <v>2</v>
      </c>
      <c r="R149" t="s">
        <v>4</v>
      </c>
      <c r="S149">
        <v>24</v>
      </c>
      <c r="T149">
        <v>70.11</v>
      </c>
      <c r="U149">
        <v>73.7</v>
      </c>
      <c r="V149">
        <v>23.5</v>
      </c>
      <c r="W149">
        <v>51.82</v>
      </c>
      <c r="X149">
        <v>72.459999999999994</v>
      </c>
    </row>
    <row r="150" spans="1:24" x14ac:dyDescent="0.35">
      <c r="A150" t="s">
        <v>240</v>
      </c>
      <c r="B150" t="s">
        <v>1</v>
      </c>
      <c r="C150" t="s">
        <v>2</v>
      </c>
      <c r="D150" t="s">
        <v>3</v>
      </c>
      <c r="E150">
        <v>25</v>
      </c>
      <c r="F150">
        <v>99.21</v>
      </c>
      <c r="G150">
        <v>76.17</v>
      </c>
      <c r="H150">
        <f t="shared" si="2"/>
        <v>1.3024812918471838</v>
      </c>
      <c r="I150">
        <v>24</v>
      </c>
      <c r="J150">
        <v>59.84</v>
      </c>
      <c r="K150">
        <v>73.7</v>
      </c>
      <c r="O150" t="s">
        <v>240</v>
      </c>
      <c r="P150" t="s">
        <v>1</v>
      </c>
      <c r="Q150" t="s">
        <v>2</v>
      </c>
      <c r="R150" t="s">
        <v>4</v>
      </c>
      <c r="S150">
        <v>24</v>
      </c>
      <c r="T150">
        <v>107.12</v>
      </c>
      <c r="U150">
        <v>73.7</v>
      </c>
      <c r="V150">
        <v>27</v>
      </c>
      <c r="W150">
        <v>86.82</v>
      </c>
      <c r="X150">
        <v>81.08</v>
      </c>
    </row>
    <row r="151" spans="1:24" x14ac:dyDescent="0.35">
      <c r="A151" s="1" t="s">
        <v>241</v>
      </c>
      <c r="B151" t="s">
        <v>1</v>
      </c>
      <c r="C151" t="s">
        <v>2</v>
      </c>
      <c r="D151" t="s">
        <v>3</v>
      </c>
      <c r="E151">
        <v>19.5</v>
      </c>
      <c r="F151">
        <v>39.450000000000003</v>
      </c>
      <c r="G151">
        <v>62.44</v>
      </c>
      <c r="H151">
        <f t="shared" si="2"/>
        <v>0.63180653427290201</v>
      </c>
      <c r="I151">
        <v>19</v>
      </c>
      <c r="J151">
        <v>30.02</v>
      </c>
      <c r="K151">
        <v>61.18</v>
      </c>
      <c r="O151" t="s">
        <v>241</v>
      </c>
      <c r="P151" t="s">
        <v>1</v>
      </c>
      <c r="Q151" t="s">
        <v>2</v>
      </c>
      <c r="R151" t="s">
        <v>4</v>
      </c>
      <c r="S151">
        <v>24</v>
      </c>
      <c r="T151">
        <v>127.78</v>
      </c>
      <c r="U151">
        <v>73.7</v>
      </c>
      <c r="V151">
        <v>23</v>
      </c>
      <c r="W151">
        <v>61.14</v>
      </c>
      <c r="X151">
        <v>71.22</v>
      </c>
    </row>
    <row r="152" spans="1:24" x14ac:dyDescent="0.35">
      <c r="A152" t="s">
        <v>242</v>
      </c>
      <c r="B152" t="s">
        <v>1</v>
      </c>
      <c r="C152" t="s">
        <v>2</v>
      </c>
      <c r="D152" t="s">
        <v>3</v>
      </c>
      <c r="E152">
        <v>23</v>
      </c>
      <c r="F152">
        <v>109.82</v>
      </c>
      <c r="G152">
        <v>71.22</v>
      </c>
      <c r="H152">
        <f t="shared" si="2"/>
        <v>1.5419825891603482</v>
      </c>
      <c r="I152">
        <v>22</v>
      </c>
      <c r="J152">
        <v>64.55</v>
      </c>
      <c r="K152">
        <v>68.72</v>
      </c>
      <c r="O152" t="s">
        <v>242</v>
      </c>
      <c r="P152" t="s">
        <v>1</v>
      </c>
      <c r="Q152" t="s">
        <v>2</v>
      </c>
      <c r="R152" t="s">
        <v>4</v>
      </c>
      <c r="S152">
        <v>24</v>
      </c>
      <c r="T152">
        <v>105.27</v>
      </c>
      <c r="U152">
        <v>73.7</v>
      </c>
      <c r="V152">
        <v>22.5</v>
      </c>
      <c r="W152">
        <v>63.58</v>
      </c>
      <c r="X152">
        <v>69.97</v>
      </c>
    </row>
    <row r="153" spans="1:24" x14ac:dyDescent="0.35">
      <c r="A153" t="s">
        <v>243</v>
      </c>
      <c r="B153" t="s">
        <v>1</v>
      </c>
      <c r="C153" t="s">
        <v>2</v>
      </c>
      <c r="D153" t="s">
        <v>3</v>
      </c>
      <c r="E153">
        <v>26</v>
      </c>
      <c r="F153">
        <v>104.65</v>
      </c>
      <c r="G153">
        <v>78.63</v>
      </c>
      <c r="H153">
        <f t="shared" si="2"/>
        <v>1.3309169528169911</v>
      </c>
      <c r="I153">
        <v>24.5</v>
      </c>
      <c r="J153">
        <v>54.12</v>
      </c>
      <c r="K153">
        <v>74.930000000000007</v>
      </c>
      <c r="O153" t="s">
        <v>243</v>
      </c>
      <c r="P153" t="s">
        <v>1</v>
      </c>
      <c r="Q153" t="s">
        <v>2</v>
      </c>
      <c r="R153" t="s">
        <v>4</v>
      </c>
      <c r="S153">
        <v>24</v>
      </c>
      <c r="T153">
        <v>112.94</v>
      </c>
      <c r="U153">
        <v>73.7</v>
      </c>
      <c r="V153">
        <v>23</v>
      </c>
      <c r="W153">
        <v>56.18</v>
      </c>
      <c r="X153">
        <v>71.22</v>
      </c>
    </row>
    <row r="154" spans="1:24" x14ac:dyDescent="0.35">
      <c r="A154" t="s">
        <v>244</v>
      </c>
      <c r="B154" t="s">
        <v>1</v>
      </c>
      <c r="C154" t="s">
        <v>2</v>
      </c>
      <c r="D154" t="s">
        <v>3</v>
      </c>
      <c r="E154">
        <v>22.5</v>
      </c>
      <c r="F154">
        <v>78.02</v>
      </c>
      <c r="G154">
        <v>69.97</v>
      </c>
      <c r="H154">
        <f t="shared" si="2"/>
        <v>1.115049306845791</v>
      </c>
      <c r="I154">
        <v>22</v>
      </c>
      <c r="J154">
        <v>61.3</v>
      </c>
      <c r="K154">
        <v>68.72</v>
      </c>
      <c r="O154" t="s">
        <v>244</v>
      </c>
      <c r="P154" t="s">
        <v>1</v>
      </c>
      <c r="Q154" t="s">
        <v>2</v>
      </c>
      <c r="R154" t="s">
        <v>4</v>
      </c>
      <c r="S154">
        <v>23.5</v>
      </c>
      <c r="T154">
        <v>87.26</v>
      </c>
      <c r="U154">
        <v>72.459999999999994</v>
      </c>
      <c r="V154">
        <v>22</v>
      </c>
      <c r="W154">
        <v>71.91</v>
      </c>
      <c r="X154">
        <v>68.72</v>
      </c>
    </row>
    <row r="155" spans="1:24" x14ac:dyDescent="0.35">
      <c r="A155" t="s">
        <v>245</v>
      </c>
      <c r="B155" t="s">
        <v>1</v>
      </c>
      <c r="C155" t="s">
        <v>2</v>
      </c>
      <c r="D155" t="s">
        <v>3</v>
      </c>
      <c r="E155">
        <v>24.5</v>
      </c>
      <c r="F155">
        <v>129.82</v>
      </c>
      <c r="G155">
        <v>74.930000000000007</v>
      </c>
      <c r="H155">
        <f t="shared" si="2"/>
        <v>1.7325503803549978</v>
      </c>
      <c r="I155">
        <v>21.5</v>
      </c>
      <c r="J155">
        <v>65.069999999999993</v>
      </c>
      <c r="K155">
        <v>67.47</v>
      </c>
      <c r="O155" t="s">
        <v>245</v>
      </c>
      <c r="P155" t="s">
        <v>1</v>
      </c>
      <c r="Q155" t="s">
        <v>2</v>
      </c>
      <c r="R155" t="s">
        <v>4</v>
      </c>
      <c r="S155">
        <v>24</v>
      </c>
      <c r="T155">
        <v>135.30000000000001</v>
      </c>
      <c r="U155">
        <v>73.7</v>
      </c>
      <c r="V155">
        <v>22.5</v>
      </c>
      <c r="W155">
        <v>61.32</v>
      </c>
      <c r="X155">
        <v>69.97</v>
      </c>
    </row>
    <row r="156" spans="1:24" x14ac:dyDescent="0.35">
      <c r="A156" s="1" t="s">
        <v>246</v>
      </c>
      <c r="B156" t="s">
        <v>1</v>
      </c>
      <c r="C156" t="s">
        <v>2</v>
      </c>
      <c r="D156" t="s">
        <v>3</v>
      </c>
      <c r="E156">
        <v>24.5</v>
      </c>
      <c r="F156">
        <v>99.14</v>
      </c>
      <c r="G156">
        <v>74.930000000000007</v>
      </c>
      <c r="H156">
        <f t="shared" si="2"/>
        <v>1.32310156145736</v>
      </c>
      <c r="I156">
        <v>22</v>
      </c>
      <c r="J156">
        <v>64.430000000000007</v>
      </c>
      <c r="K156">
        <v>68.72</v>
      </c>
      <c r="O156" t="s">
        <v>246</v>
      </c>
      <c r="P156" t="s">
        <v>1</v>
      </c>
      <c r="Q156" t="s">
        <v>2</v>
      </c>
      <c r="R156" t="s">
        <v>4</v>
      </c>
      <c r="S156">
        <v>24</v>
      </c>
      <c r="T156">
        <v>91.3</v>
      </c>
      <c r="U156">
        <v>73.7</v>
      </c>
      <c r="V156">
        <v>35</v>
      </c>
      <c r="W156">
        <v>105.98</v>
      </c>
      <c r="X156">
        <v>100.44</v>
      </c>
    </row>
    <row r="157" spans="1:24" x14ac:dyDescent="0.35">
      <c r="A157" s="1" t="s">
        <v>247</v>
      </c>
      <c r="B157" t="s">
        <v>1</v>
      </c>
      <c r="C157" t="s">
        <v>2</v>
      </c>
      <c r="D157" t="s">
        <v>3</v>
      </c>
      <c r="E157">
        <v>17</v>
      </c>
      <c r="F157">
        <v>34.85</v>
      </c>
      <c r="G157">
        <v>56.08</v>
      </c>
      <c r="H157">
        <f t="shared" si="2"/>
        <v>0.62143366619115559</v>
      </c>
      <c r="I157">
        <v>16.5</v>
      </c>
      <c r="J157">
        <v>25.51</v>
      </c>
      <c r="K157">
        <v>54.79</v>
      </c>
      <c r="O157" t="s">
        <v>247</v>
      </c>
      <c r="P157" t="s">
        <v>1</v>
      </c>
      <c r="Q157" t="s">
        <v>2</v>
      </c>
      <c r="R157" t="s">
        <v>4</v>
      </c>
      <c r="S157">
        <v>25</v>
      </c>
      <c r="T157">
        <v>70.42</v>
      </c>
      <c r="U157">
        <v>76.17</v>
      </c>
      <c r="V157">
        <v>24.5</v>
      </c>
      <c r="W157">
        <v>65.52</v>
      </c>
      <c r="X157">
        <v>74.930000000000007</v>
      </c>
    </row>
    <row r="158" spans="1:24" x14ac:dyDescent="0.35">
      <c r="A158" s="1" t="s">
        <v>248</v>
      </c>
      <c r="B158" t="s">
        <v>1</v>
      </c>
      <c r="C158" t="s">
        <v>2</v>
      </c>
      <c r="D158" t="s">
        <v>3</v>
      </c>
      <c r="E158">
        <v>23</v>
      </c>
      <c r="F158">
        <v>72.66</v>
      </c>
      <c r="G158">
        <v>71.22</v>
      </c>
      <c r="H158">
        <f t="shared" si="2"/>
        <v>1.0202190395956192</v>
      </c>
      <c r="I158">
        <v>22.5</v>
      </c>
      <c r="J158">
        <v>64.84</v>
      </c>
      <c r="K158">
        <v>69.97</v>
      </c>
      <c r="O158" t="s">
        <v>248</v>
      </c>
      <c r="P158" t="s">
        <v>1</v>
      </c>
      <c r="Q158" t="s">
        <v>2</v>
      </c>
      <c r="R158" t="s">
        <v>4</v>
      </c>
      <c r="S158">
        <v>24</v>
      </c>
      <c r="T158">
        <v>79.28</v>
      </c>
      <c r="U158">
        <v>73.7</v>
      </c>
      <c r="V158">
        <v>34.5</v>
      </c>
      <c r="W158">
        <v>99.39</v>
      </c>
      <c r="X158">
        <v>99.24</v>
      </c>
    </row>
    <row r="159" spans="1:24" x14ac:dyDescent="0.35">
      <c r="A159" t="s">
        <v>249</v>
      </c>
      <c r="B159" t="s">
        <v>1</v>
      </c>
      <c r="C159" t="s">
        <v>2</v>
      </c>
      <c r="D159" t="s">
        <v>3</v>
      </c>
      <c r="E159">
        <v>23</v>
      </c>
      <c r="F159">
        <v>85.7</v>
      </c>
      <c r="G159">
        <v>71.22</v>
      </c>
      <c r="H159">
        <f t="shared" si="2"/>
        <v>1.2033136759337266</v>
      </c>
      <c r="I159">
        <v>21.5</v>
      </c>
      <c r="J159">
        <v>66.5</v>
      </c>
      <c r="K159">
        <v>67.47</v>
      </c>
      <c r="O159" t="s">
        <v>249</v>
      </c>
      <c r="P159" t="s">
        <v>1</v>
      </c>
      <c r="Q159" t="s">
        <v>2</v>
      </c>
      <c r="R159" t="s">
        <v>4</v>
      </c>
      <c r="S159">
        <v>24</v>
      </c>
      <c r="T159">
        <v>91.25</v>
      </c>
      <c r="U159">
        <v>73.7</v>
      </c>
      <c r="V159">
        <v>23.5</v>
      </c>
      <c r="W159">
        <v>67.66</v>
      </c>
      <c r="X159">
        <v>72.459999999999994</v>
      </c>
    </row>
    <row r="160" spans="1:24" x14ac:dyDescent="0.35">
      <c r="A160" t="s">
        <v>250</v>
      </c>
      <c r="B160" t="s">
        <v>1</v>
      </c>
      <c r="C160" t="s">
        <v>2</v>
      </c>
      <c r="D160" t="s">
        <v>3</v>
      </c>
      <c r="E160">
        <v>25.5</v>
      </c>
      <c r="F160">
        <v>141.07</v>
      </c>
      <c r="G160">
        <v>77.400000000000006</v>
      </c>
      <c r="H160">
        <f t="shared" si="2"/>
        <v>1.8226098191214468</v>
      </c>
      <c r="I160">
        <v>21</v>
      </c>
      <c r="J160">
        <v>58.77</v>
      </c>
      <c r="K160">
        <v>66.22</v>
      </c>
      <c r="O160" t="s">
        <v>250</v>
      </c>
      <c r="P160" t="s">
        <v>1</v>
      </c>
      <c r="Q160" t="s">
        <v>2</v>
      </c>
      <c r="R160" t="s">
        <v>4</v>
      </c>
      <c r="S160">
        <v>24</v>
      </c>
      <c r="T160">
        <v>138.4</v>
      </c>
      <c r="U160">
        <v>73.7</v>
      </c>
      <c r="V160">
        <v>35</v>
      </c>
      <c r="W160">
        <v>105.66</v>
      </c>
      <c r="X160">
        <v>100.44</v>
      </c>
    </row>
    <row r="161" spans="1:24" x14ac:dyDescent="0.35">
      <c r="A161" s="1" t="s">
        <v>251</v>
      </c>
      <c r="B161" t="s">
        <v>1</v>
      </c>
      <c r="C161" t="s">
        <v>2</v>
      </c>
      <c r="D161" t="s">
        <v>3</v>
      </c>
      <c r="E161">
        <v>15.5</v>
      </c>
      <c r="F161">
        <v>27.14</v>
      </c>
      <c r="G161">
        <v>52.21</v>
      </c>
      <c r="H161">
        <f t="shared" si="2"/>
        <v>0.51982378854625555</v>
      </c>
      <c r="I161">
        <v>15</v>
      </c>
      <c r="J161">
        <v>20.96</v>
      </c>
      <c r="K161">
        <v>50.91</v>
      </c>
      <c r="O161" t="s">
        <v>251</v>
      </c>
      <c r="P161" t="s">
        <v>1</v>
      </c>
      <c r="Q161" t="s">
        <v>2</v>
      </c>
      <c r="R161" t="s">
        <v>4</v>
      </c>
      <c r="S161">
        <v>24</v>
      </c>
      <c r="T161">
        <v>108.81</v>
      </c>
      <c r="U161">
        <v>73.7</v>
      </c>
      <c r="V161">
        <v>23</v>
      </c>
      <c r="W161">
        <v>50.75</v>
      </c>
      <c r="X161">
        <v>71.22</v>
      </c>
    </row>
    <row r="162" spans="1:24" x14ac:dyDescent="0.35">
      <c r="A162" s="1" t="s">
        <v>172</v>
      </c>
      <c r="B162" t="s">
        <v>139</v>
      </c>
      <c r="C162" t="s">
        <v>2</v>
      </c>
      <c r="D162" t="s">
        <v>3</v>
      </c>
      <c r="E162">
        <v>24</v>
      </c>
      <c r="F162">
        <v>154.05000000000001</v>
      </c>
      <c r="G162">
        <v>73.7</v>
      </c>
      <c r="H162">
        <f t="shared" si="2"/>
        <v>2.0902306648575304</v>
      </c>
      <c r="I162">
        <v>22</v>
      </c>
      <c r="J162">
        <v>61.89</v>
      </c>
      <c r="K162">
        <v>68.72</v>
      </c>
      <c r="O162" t="s">
        <v>172</v>
      </c>
      <c r="P162" t="s">
        <v>139</v>
      </c>
      <c r="Q162" t="s">
        <v>2</v>
      </c>
      <c r="R162" t="s">
        <v>4</v>
      </c>
      <c r="S162">
        <v>24</v>
      </c>
      <c r="T162">
        <v>137.86000000000001</v>
      </c>
      <c r="U162">
        <v>73.7</v>
      </c>
      <c r="V162">
        <v>23</v>
      </c>
      <c r="W162">
        <v>70.13</v>
      </c>
      <c r="X162">
        <v>71.22</v>
      </c>
    </row>
    <row r="163" spans="1:24" x14ac:dyDescent="0.35">
      <c r="A163" t="s">
        <v>173</v>
      </c>
      <c r="B163" t="s">
        <v>139</v>
      </c>
      <c r="C163" t="s">
        <v>2</v>
      </c>
      <c r="D163" t="s">
        <v>3</v>
      </c>
      <c r="E163">
        <v>24</v>
      </c>
      <c r="F163">
        <v>121.4</v>
      </c>
      <c r="G163">
        <v>73.7</v>
      </c>
      <c r="H163">
        <f t="shared" si="2"/>
        <v>1.6472184531886025</v>
      </c>
      <c r="I163">
        <v>22</v>
      </c>
      <c r="J163">
        <v>55.52</v>
      </c>
      <c r="K163">
        <v>68.72</v>
      </c>
      <c r="O163" t="s">
        <v>173</v>
      </c>
      <c r="P163" t="s">
        <v>139</v>
      </c>
      <c r="Q163" t="s">
        <v>2</v>
      </c>
      <c r="R163" t="s">
        <v>4</v>
      </c>
      <c r="S163">
        <v>24</v>
      </c>
      <c r="T163">
        <v>94.94</v>
      </c>
      <c r="U163">
        <v>73.7</v>
      </c>
      <c r="V163">
        <v>23</v>
      </c>
      <c r="W163">
        <v>64.849999999999994</v>
      </c>
      <c r="X163">
        <v>71.22</v>
      </c>
    </row>
    <row r="164" spans="1:24" x14ac:dyDescent="0.35">
      <c r="A164" s="1" t="s">
        <v>174</v>
      </c>
      <c r="B164" t="s">
        <v>139</v>
      </c>
      <c r="C164" t="s">
        <v>2</v>
      </c>
      <c r="D164" t="s">
        <v>3</v>
      </c>
      <c r="E164">
        <v>0</v>
      </c>
      <c r="F164">
        <v>0</v>
      </c>
      <c r="G164">
        <v>0</v>
      </c>
      <c r="H164" t="e">
        <f t="shared" si="2"/>
        <v>#DIV/0!</v>
      </c>
      <c r="I164">
        <v>0</v>
      </c>
      <c r="J164">
        <v>0</v>
      </c>
      <c r="K164">
        <v>0</v>
      </c>
      <c r="O164" t="s">
        <v>174</v>
      </c>
      <c r="P164" t="s">
        <v>139</v>
      </c>
      <c r="Q164" t="s">
        <v>2</v>
      </c>
      <c r="R164" t="s">
        <v>4</v>
      </c>
      <c r="S164">
        <v>15</v>
      </c>
      <c r="T164">
        <v>27.76</v>
      </c>
      <c r="U164">
        <v>50.91</v>
      </c>
      <c r="V164">
        <v>15</v>
      </c>
      <c r="W164">
        <v>27.76</v>
      </c>
      <c r="X164">
        <v>50.91</v>
      </c>
    </row>
    <row r="165" spans="1:24" x14ac:dyDescent="0.35">
      <c r="A165" s="1" t="s">
        <v>175</v>
      </c>
      <c r="B165" t="s">
        <v>139</v>
      </c>
      <c r="C165" t="s">
        <v>2</v>
      </c>
      <c r="D165" t="s">
        <v>3</v>
      </c>
      <c r="E165">
        <v>24</v>
      </c>
      <c r="F165">
        <v>96.77</v>
      </c>
      <c r="G165">
        <v>73.7</v>
      </c>
      <c r="H165">
        <f t="shared" si="2"/>
        <v>1.3130257801899592</v>
      </c>
      <c r="I165">
        <v>22.5</v>
      </c>
      <c r="J165">
        <v>69.680000000000007</v>
      </c>
      <c r="K165">
        <v>69.97</v>
      </c>
      <c r="O165" t="s">
        <v>175</v>
      </c>
      <c r="P165" t="s">
        <v>139</v>
      </c>
      <c r="Q165" t="s">
        <v>2</v>
      </c>
      <c r="R165" t="s">
        <v>4</v>
      </c>
      <c r="S165">
        <v>24</v>
      </c>
      <c r="T165">
        <v>109.31</v>
      </c>
      <c r="U165">
        <v>73.7</v>
      </c>
      <c r="V165">
        <v>22.5</v>
      </c>
      <c r="W165">
        <v>63.97</v>
      </c>
      <c r="X165">
        <v>69.97</v>
      </c>
    </row>
    <row r="166" spans="1:24" x14ac:dyDescent="0.35">
      <c r="A166" s="1" t="s">
        <v>176</v>
      </c>
      <c r="B166" t="s">
        <v>139</v>
      </c>
      <c r="C166" t="s">
        <v>2</v>
      </c>
      <c r="D166" t="s">
        <v>3</v>
      </c>
      <c r="E166">
        <v>24</v>
      </c>
      <c r="F166">
        <v>125.36</v>
      </c>
      <c r="G166">
        <v>73.7</v>
      </c>
      <c r="H166">
        <f t="shared" si="2"/>
        <v>1.7009497964721845</v>
      </c>
      <c r="I166">
        <v>21.5</v>
      </c>
      <c r="J166">
        <v>66.36</v>
      </c>
      <c r="K166">
        <v>67.47</v>
      </c>
      <c r="O166" t="s">
        <v>176</v>
      </c>
      <c r="P166" t="s">
        <v>139</v>
      </c>
      <c r="Q166" t="s">
        <v>2</v>
      </c>
      <c r="R166" t="s">
        <v>4</v>
      </c>
      <c r="S166">
        <v>24</v>
      </c>
      <c r="T166">
        <v>166.36</v>
      </c>
      <c r="U166">
        <v>73.7</v>
      </c>
      <c r="V166">
        <v>22.5</v>
      </c>
      <c r="W166">
        <v>58.96</v>
      </c>
      <c r="X166">
        <v>69.97</v>
      </c>
    </row>
    <row r="167" spans="1:24" x14ac:dyDescent="0.35">
      <c r="A167" t="s">
        <v>177</v>
      </c>
      <c r="B167" t="s">
        <v>139</v>
      </c>
      <c r="C167" t="s">
        <v>2</v>
      </c>
      <c r="D167" t="s">
        <v>3</v>
      </c>
      <c r="E167">
        <v>24</v>
      </c>
      <c r="F167">
        <v>84.64</v>
      </c>
      <c r="G167">
        <v>73.7</v>
      </c>
      <c r="H167">
        <f t="shared" si="2"/>
        <v>1.1484396200814111</v>
      </c>
      <c r="I167">
        <v>23.5</v>
      </c>
      <c r="J167">
        <v>69.930000000000007</v>
      </c>
      <c r="K167">
        <v>72.459999999999994</v>
      </c>
      <c r="O167" t="s">
        <v>177</v>
      </c>
      <c r="P167" t="s">
        <v>139</v>
      </c>
      <c r="Q167" t="s">
        <v>2</v>
      </c>
      <c r="R167" t="s">
        <v>4</v>
      </c>
      <c r="S167">
        <v>24</v>
      </c>
      <c r="T167">
        <v>95.9</v>
      </c>
      <c r="U167">
        <v>73.7</v>
      </c>
      <c r="V167">
        <v>23</v>
      </c>
      <c r="W167">
        <v>59.55</v>
      </c>
      <c r="X167">
        <v>71.22</v>
      </c>
    </row>
    <row r="168" spans="1:24" x14ac:dyDescent="0.35">
      <c r="A168" s="1" t="s">
        <v>178</v>
      </c>
      <c r="B168" t="s">
        <v>139</v>
      </c>
      <c r="C168" t="s">
        <v>2</v>
      </c>
      <c r="D168" t="s">
        <v>3</v>
      </c>
      <c r="E168">
        <v>24</v>
      </c>
      <c r="F168">
        <v>154.28</v>
      </c>
      <c r="G168">
        <v>73.7</v>
      </c>
      <c r="H168">
        <f t="shared" si="2"/>
        <v>2.093351424694708</v>
      </c>
      <c r="I168">
        <v>21.5</v>
      </c>
      <c r="J168">
        <v>52.81</v>
      </c>
      <c r="K168">
        <v>67.47</v>
      </c>
      <c r="O168" t="s">
        <v>178</v>
      </c>
      <c r="P168" t="s">
        <v>139</v>
      </c>
      <c r="Q168" t="s">
        <v>2</v>
      </c>
      <c r="R168" t="s">
        <v>4</v>
      </c>
      <c r="S168">
        <v>24</v>
      </c>
      <c r="T168">
        <v>142.87</v>
      </c>
      <c r="U168">
        <v>73.7</v>
      </c>
      <c r="V168">
        <v>23</v>
      </c>
      <c r="W168">
        <v>70.55</v>
      </c>
      <c r="X168">
        <v>71.22</v>
      </c>
    </row>
    <row r="169" spans="1:24" x14ac:dyDescent="0.35">
      <c r="A169" t="s">
        <v>179</v>
      </c>
      <c r="B169" t="s">
        <v>139</v>
      </c>
      <c r="C169" t="s">
        <v>2</v>
      </c>
      <c r="D169" t="s">
        <v>3</v>
      </c>
      <c r="E169">
        <v>24.5</v>
      </c>
      <c r="F169">
        <v>108.61</v>
      </c>
      <c r="G169">
        <v>74.930000000000007</v>
      </c>
      <c r="H169">
        <f t="shared" si="2"/>
        <v>1.4494861871079674</v>
      </c>
      <c r="I169">
        <v>23.5</v>
      </c>
      <c r="J169">
        <v>70.67</v>
      </c>
      <c r="K169">
        <v>72.459999999999994</v>
      </c>
      <c r="O169" t="s">
        <v>179</v>
      </c>
      <c r="P169" t="s">
        <v>139</v>
      </c>
      <c r="Q169" t="s">
        <v>2</v>
      </c>
      <c r="R169" t="s">
        <v>4</v>
      </c>
      <c r="S169">
        <v>24.5</v>
      </c>
      <c r="T169">
        <v>110.01</v>
      </c>
      <c r="U169">
        <v>74.930000000000007</v>
      </c>
      <c r="V169">
        <v>23</v>
      </c>
      <c r="W169">
        <v>54.6</v>
      </c>
      <c r="X169">
        <v>71.22</v>
      </c>
    </row>
    <row r="170" spans="1:24" x14ac:dyDescent="0.35">
      <c r="A170" t="s">
        <v>180</v>
      </c>
      <c r="B170" t="s">
        <v>139</v>
      </c>
      <c r="C170" t="s">
        <v>2</v>
      </c>
      <c r="D170" t="s">
        <v>3</v>
      </c>
      <c r="E170">
        <v>24</v>
      </c>
      <c r="F170">
        <v>132.04</v>
      </c>
      <c r="G170">
        <v>73.7</v>
      </c>
      <c r="H170">
        <f t="shared" si="2"/>
        <v>1.7915875169606512</v>
      </c>
      <c r="I170">
        <v>22</v>
      </c>
      <c r="J170">
        <v>59.29</v>
      </c>
      <c r="K170">
        <v>68.72</v>
      </c>
      <c r="O170" t="s">
        <v>180</v>
      </c>
      <c r="P170" t="s">
        <v>139</v>
      </c>
      <c r="Q170" t="s">
        <v>2</v>
      </c>
      <c r="R170" t="s">
        <v>4</v>
      </c>
      <c r="S170">
        <v>24</v>
      </c>
      <c r="T170">
        <v>126.99</v>
      </c>
      <c r="U170">
        <v>73.7</v>
      </c>
      <c r="V170">
        <v>22.5</v>
      </c>
      <c r="W170">
        <v>64.73</v>
      </c>
      <c r="X170">
        <v>69.97</v>
      </c>
    </row>
    <row r="171" spans="1:24" x14ac:dyDescent="0.35">
      <c r="A171" t="s">
        <v>181</v>
      </c>
      <c r="B171" t="s">
        <v>139</v>
      </c>
      <c r="C171" t="s">
        <v>2</v>
      </c>
      <c r="D171" t="s">
        <v>3</v>
      </c>
      <c r="E171">
        <v>24</v>
      </c>
      <c r="F171">
        <v>118.84</v>
      </c>
      <c r="G171">
        <v>73.7</v>
      </c>
      <c r="H171">
        <f t="shared" si="2"/>
        <v>1.6124830393487111</v>
      </c>
      <c r="I171">
        <v>22</v>
      </c>
      <c r="J171">
        <v>59.71</v>
      </c>
      <c r="K171">
        <v>68.72</v>
      </c>
      <c r="O171" t="s">
        <v>181</v>
      </c>
      <c r="P171" t="s">
        <v>139</v>
      </c>
      <c r="Q171" t="s">
        <v>2</v>
      </c>
      <c r="R171" t="s">
        <v>4</v>
      </c>
      <c r="S171">
        <v>24</v>
      </c>
      <c r="T171">
        <v>137.38999999999999</v>
      </c>
      <c r="U171">
        <v>73.7</v>
      </c>
      <c r="V171">
        <v>22.5</v>
      </c>
      <c r="W171">
        <v>58.86</v>
      </c>
      <c r="X171">
        <v>69.97</v>
      </c>
    </row>
    <row r="172" spans="1:24" x14ac:dyDescent="0.35">
      <c r="A172" s="1" t="s">
        <v>182</v>
      </c>
      <c r="B172" t="s">
        <v>139</v>
      </c>
      <c r="C172" t="s">
        <v>2</v>
      </c>
      <c r="D172" t="s">
        <v>3</v>
      </c>
      <c r="E172">
        <v>0</v>
      </c>
      <c r="F172">
        <v>0</v>
      </c>
      <c r="G172">
        <v>0</v>
      </c>
      <c r="H172" t="e">
        <f t="shared" si="2"/>
        <v>#DIV/0!</v>
      </c>
      <c r="I172">
        <v>0</v>
      </c>
      <c r="J172">
        <v>0</v>
      </c>
      <c r="K172">
        <v>0</v>
      </c>
      <c r="O172" t="s">
        <v>182</v>
      </c>
      <c r="P172" t="s">
        <v>139</v>
      </c>
      <c r="Q172" t="s">
        <v>2</v>
      </c>
      <c r="R172" t="s">
        <v>4</v>
      </c>
      <c r="S172">
        <v>21.5</v>
      </c>
      <c r="T172">
        <v>42.02</v>
      </c>
      <c r="U172">
        <v>67.47</v>
      </c>
      <c r="V172">
        <v>21</v>
      </c>
      <c r="W172">
        <v>34.49</v>
      </c>
      <c r="X172">
        <v>66.22</v>
      </c>
    </row>
    <row r="173" spans="1:24" x14ac:dyDescent="0.35">
      <c r="A173" t="s">
        <v>183</v>
      </c>
      <c r="B173" t="s">
        <v>139</v>
      </c>
      <c r="C173" t="s">
        <v>2</v>
      </c>
      <c r="D173" t="s">
        <v>3</v>
      </c>
      <c r="E173">
        <v>24</v>
      </c>
      <c r="F173">
        <v>115.12</v>
      </c>
      <c r="G173">
        <v>73.7</v>
      </c>
      <c r="H173">
        <f t="shared" si="2"/>
        <v>1.5620081411126188</v>
      </c>
      <c r="I173">
        <v>22.5</v>
      </c>
      <c r="J173">
        <v>60.04</v>
      </c>
      <c r="K173">
        <v>69.97</v>
      </c>
      <c r="O173" t="s">
        <v>183</v>
      </c>
      <c r="P173" t="s">
        <v>139</v>
      </c>
      <c r="Q173" t="s">
        <v>2</v>
      </c>
      <c r="R173" t="s">
        <v>4</v>
      </c>
      <c r="S173">
        <v>24</v>
      </c>
      <c r="T173">
        <v>113.22</v>
      </c>
      <c r="U173">
        <v>73.7</v>
      </c>
      <c r="V173">
        <v>26</v>
      </c>
      <c r="W173">
        <v>87.81</v>
      </c>
      <c r="X173">
        <v>78.63</v>
      </c>
    </row>
    <row r="174" spans="1:24" x14ac:dyDescent="0.35">
      <c r="A174" t="s">
        <v>184</v>
      </c>
      <c r="B174" t="s">
        <v>139</v>
      </c>
      <c r="C174" t="s">
        <v>2</v>
      </c>
      <c r="D174" t="s">
        <v>3</v>
      </c>
      <c r="E174">
        <v>23.5</v>
      </c>
      <c r="F174">
        <v>88.27</v>
      </c>
      <c r="G174">
        <v>72.459999999999994</v>
      </c>
      <c r="H174">
        <f t="shared" si="2"/>
        <v>1.218189345845984</v>
      </c>
      <c r="I174">
        <v>23</v>
      </c>
      <c r="J174">
        <v>63.1</v>
      </c>
      <c r="K174">
        <v>71.22</v>
      </c>
      <c r="O174" t="s">
        <v>184</v>
      </c>
      <c r="P174" t="s">
        <v>139</v>
      </c>
      <c r="Q174" t="s">
        <v>2</v>
      </c>
      <c r="R174" t="s">
        <v>4</v>
      </c>
      <c r="S174">
        <v>24</v>
      </c>
      <c r="T174">
        <v>131.97999999999999</v>
      </c>
      <c r="U174">
        <v>73.7</v>
      </c>
      <c r="V174">
        <v>23</v>
      </c>
      <c r="W174">
        <v>68.94</v>
      </c>
      <c r="X174">
        <v>71.22</v>
      </c>
    </row>
    <row r="175" spans="1:24" x14ac:dyDescent="0.35">
      <c r="A175" t="s">
        <v>185</v>
      </c>
      <c r="B175" t="s">
        <v>139</v>
      </c>
      <c r="C175" t="s">
        <v>2</v>
      </c>
      <c r="D175" t="s">
        <v>3</v>
      </c>
      <c r="E175">
        <v>24</v>
      </c>
      <c r="F175">
        <v>117.54</v>
      </c>
      <c r="G175">
        <v>73.7</v>
      </c>
      <c r="H175">
        <f t="shared" si="2"/>
        <v>1.5948439620081412</v>
      </c>
      <c r="I175">
        <v>22.5</v>
      </c>
      <c r="J175">
        <v>66.239999999999995</v>
      </c>
      <c r="K175">
        <v>69.97</v>
      </c>
      <c r="O175" t="s">
        <v>185</v>
      </c>
      <c r="P175" t="s">
        <v>139</v>
      </c>
      <c r="Q175" t="s">
        <v>2</v>
      </c>
      <c r="R175" t="s">
        <v>4</v>
      </c>
      <c r="S175">
        <v>24</v>
      </c>
      <c r="T175">
        <v>150.66</v>
      </c>
      <c r="U175">
        <v>73.7</v>
      </c>
      <c r="V175">
        <v>22.5</v>
      </c>
      <c r="W175">
        <v>65.14</v>
      </c>
      <c r="X175">
        <v>69.97</v>
      </c>
    </row>
    <row r="176" spans="1:24" x14ac:dyDescent="0.35">
      <c r="A176" s="1" t="s">
        <v>186</v>
      </c>
      <c r="B176" t="s">
        <v>139</v>
      </c>
      <c r="C176" t="s">
        <v>2</v>
      </c>
      <c r="D176" t="s">
        <v>3</v>
      </c>
      <c r="E176">
        <v>23</v>
      </c>
      <c r="F176">
        <v>59.28</v>
      </c>
      <c r="G176">
        <v>71.22</v>
      </c>
      <c r="H176">
        <f t="shared" si="2"/>
        <v>0.83235046335299079</v>
      </c>
      <c r="I176">
        <v>22.5</v>
      </c>
      <c r="J176">
        <v>44.54</v>
      </c>
      <c r="K176">
        <v>69.97</v>
      </c>
      <c r="O176" t="s">
        <v>186</v>
      </c>
      <c r="P176" t="s">
        <v>139</v>
      </c>
      <c r="Q176" t="s">
        <v>2</v>
      </c>
      <c r="R176" t="s">
        <v>4</v>
      </c>
      <c r="S176">
        <v>24</v>
      </c>
      <c r="T176">
        <v>99.53</v>
      </c>
      <c r="U176">
        <v>73.7</v>
      </c>
      <c r="V176">
        <v>26.5</v>
      </c>
      <c r="W176">
        <v>89.57</v>
      </c>
      <c r="X176">
        <v>79.86</v>
      </c>
    </row>
    <row r="177" spans="1:24" x14ac:dyDescent="0.35">
      <c r="A177" s="1" t="s">
        <v>187</v>
      </c>
      <c r="B177" t="s">
        <v>139</v>
      </c>
      <c r="C177" t="s">
        <v>2</v>
      </c>
      <c r="D177" t="s">
        <v>3</v>
      </c>
      <c r="E177">
        <v>21.5</v>
      </c>
      <c r="F177">
        <v>48.39</v>
      </c>
      <c r="G177">
        <v>67.47</v>
      </c>
      <c r="H177">
        <f t="shared" si="2"/>
        <v>0.71720764784348601</v>
      </c>
      <c r="I177">
        <v>21</v>
      </c>
      <c r="J177">
        <v>40.94</v>
      </c>
      <c r="K177">
        <v>66.22</v>
      </c>
      <c r="O177" t="s">
        <v>187</v>
      </c>
      <c r="P177" t="s">
        <v>139</v>
      </c>
      <c r="Q177" t="s">
        <v>2</v>
      </c>
      <c r="R177" t="s">
        <v>4</v>
      </c>
      <c r="S177">
        <v>24.5</v>
      </c>
      <c r="T177">
        <v>87.1</v>
      </c>
      <c r="U177">
        <v>74.930000000000007</v>
      </c>
      <c r="V177">
        <v>23.5</v>
      </c>
      <c r="W177">
        <v>51.85</v>
      </c>
      <c r="X177">
        <v>72.459999999999994</v>
      </c>
    </row>
    <row r="178" spans="1:24" x14ac:dyDescent="0.35">
      <c r="A178" t="s">
        <v>300</v>
      </c>
      <c r="B178" t="s">
        <v>139</v>
      </c>
      <c r="C178" t="s">
        <v>2</v>
      </c>
      <c r="D178" t="s">
        <v>3</v>
      </c>
      <c r="E178">
        <v>23</v>
      </c>
      <c r="F178">
        <v>74.47</v>
      </c>
      <c r="G178">
        <v>71.22</v>
      </c>
      <c r="H178">
        <f t="shared" si="2"/>
        <v>1.045633249087335</v>
      </c>
      <c r="I178">
        <v>22.5</v>
      </c>
      <c r="J178">
        <v>49.35</v>
      </c>
      <c r="K178">
        <v>69.97</v>
      </c>
      <c r="O178" t="s">
        <v>300</v>
      </c>
      <c r="P178" t="s">
        <v>139</v>
      </c>
      <c r="Q178" t="s">
        <v>2</v>
      </c>
      <c r="R178" t="s">
        <v>4</v>
      </c>
      <c r="S178">
        <v>23.5</v>
      </c>
      <c r="T178">
        <v>76.010000000000005</v>
      </c>
      <c r="U178">
        <v>72.459999999999994</v>
      </c>
      <c r="V178">
        <v>23</v>
      </c>
      <c r="W178">
        <v>63.72</v>
      </c>
      <c r="X178">
        <v>71.22</v>
      </c>
    </row>
    <row r="179" spans="1:24" x14ac:dyDescent="0.35">
      <c r="A179" s="1" t="s">
        <v>301</v>
      </c>
      <c r="B179" t="s">
        <v>139</v>
      </c>
      <c r="C179" t="s">
        <v>2</v>
      </c>
      <c r="D179" t="s">
        <v>3</v>
      </c>
      <c r="E179">
        <v>29.5</v>
      </c>
      <c r="F179">
        <v>73.56</v>
      </c>
      <c r="G179">
        <v>87.18</v>
      </c>
      <c r="H179">
        <f t="shared" si="2"/>
        <v>0.84377150722642802</v>
      </c>
      <c r="I179">
        <v>29</v>
      </c>
      <c r="J179">
        <v>52.47</v>
      </c>
      <c r="K179">
        <v>85.96</v>
      </c>
      <c r="O179" t="s">
        <v>301</v>
      </c>
      <c r="P179" t="s">
        <v>139</v>
      </c>
      <c r="Q179" t="s">
        <v>2</v>
      </c>
      <c r="R179" t="s">
        <v>4</v>
      </c>
      <c r="S179">
        <v>24.5</v>
      </c>
      <c r="T179">
        <v>90.37</v>
      </c>
      <c r="U179">
        <v>74.930000000000007</v>
      </c>
      <c r="V179">
        <v>24</v>
      </c>
      <c r="W179">
        <v>70.45</v>
      </c>
      <c r="X179">
        <v>73.7</v>
      </c>
    </row>
    <row r="180" spans="1:24" x14ac:dyDescent="0.35">
      <c r="A180" t="s">
        <v>302</v>
      </c>
      <c r="B180" t="s">
        <v>139</v>
      </c>
      <c r="C180" t="s">
        <v>2</v>
      </c>
      <c r="D180" t="s">
        <v>3</v>
      </c>
      <c r="E180">
        <v>23.5</v>
      </c>
      <c r="F180">
        <v>156.62</v>
      </c>
      <c r="G180">
        <v>72.459999999999994</v>
      </c>
      <c r="H180">
        <f t="shared" si="2"/>
        <v>2.1614683963566108</v>
      </c>
      <c r="I180">
        <v>22</v>
      </c>
      <c r="J180">
        <v>66.31</v>
      </c>
      <c r="K180">
        <v>68.72</v>
      </c>
      <c r="O180" t="s">
        <v>302</v>
      </c>
      <c r="P180" t="s">
        <v>139</v>
      </c>
      <c r="Q180" t="s">
        <v>2</v>
      </c>
      <c r="R180" t="s">
        <v>4</v>
      </c>
      <c r="S180">
        <v>24</v>
      </c>
      <c r="T180">
        <v>103.91</v>
      </c>
      <c r="U180">
        <v>73.7</v>
      </c>
      <c r="V180">
        <v>23</v>
      </c>
      <c r="W180">
        <v>66.11</v>
      </c>
      <c r="X180">
        <v>71.22</v>
      </c>
    </row>
    <row r="181" spans="1:24" x14ac:dyDescent="0.35">
      <c r="A181" t="s">
        <v>303</v>
      </c>
      <c r="B181" t="s">
        <v>139</v>
      </c>
      <c r="C181" t="s">
        <v>2</v>
      </c>
      <c r="D181" t="s">
        <v>3</v>
      </c>
      <c r="E181">
        <v>23.5</v>
      </c>
      <c r="F181">
        <v>106.59</v>
      </c>
      <c r="G181">
        <v>72.459999999999994</v>
      </c>
      <c r="H181">
        <f t="shared" si="2"/>
        <v>1.4710184929616341</v>
      </c>
      <c r="I181">
        <v>22.5</v>
      </c>
      <c r="J181">
        <v>67.56</v>
      </c>
      <c r="K181">
        <v>69.97</v>
      </c>
      <c r="O181" t="s">
        <v>303</v>
      </c>
      <c r="P181" t="s">
        <v>139</v>
      </c>
      <c r="Q181" t="s">
        <v>2</v>
      </c>
      <c r="R181" t="s">
        <v>4</v>
      </c>
      <c r="S181">
        <v>24</v>
      </c>
      <c r="T181">
        <v>123.16</v>
      </c>
      <c r="U181">
        <v>73.7</v>
      </c>
      <c r="V181">
        <v>23.5</v>
      </c>
      <c r="W181">
        <v>67.75</v>
      </c>
      <c r="X181">
        <v>72.459999999999994</v>
      </c>
    </row>
    <row r="182" spans="1:24" x14ac:dyDescent="0.35">
      <c r="A182" t="s">
        <v>304</v>
      </c>
      <c r="B182" t="s">
        <v>139</v>
      </c>
      <c r="C182" t="s">
        <v>2</v>
      </c>
      <c r="D182" t="s">
        <v>3</v>
      </c>
      <c r="E182">
        <v>23.5</v>
      </c>
      <c r="F182">
        <v>105.67</v>
      </c>
      <c r="G182">
        <v>72.459999999999994</v>
      </c>
      <c r="H182">
        <f t="shared" si="2"/>
        <v>1.4583218327353025</v>
      </c>
      <c r="I182">
        <v>22.5</v>
      </c>
      <c r="J182">
        <v>61.89</v>
      </c>
      <c r="K182">
        <v>69.97</v>
      </c>
      <c r="O182" t="s">
        <v>304</v>
      </c>
      <c r="P182" t="s">
        <v>139</v>
      </c>
      <c r="Q182" t="s">
        <v>2</v>
      </c>
      <c r="R182" t="s">
        <v>4</v>
      </c>
      <c r="S182">
        <v>24</v>
      </c>
      <c r="T182">
        <v>101.11</v>
      </c>
      <c r="U182">
        <v>73.7</v>
      </c>
      <c r="V182">
        <v>23.5</v>
      </c>
      <c r="W182">
        <v>71.62</v>
      </c>
      <c r="X182">
        <v>72.459999999999994</v>
      </c>
    </row>
    <row r="183" spans="1:24" x14ac:dyDescent="0.35">
      <c r="A183" t="s">
        <v>305</v>
      </c>
      <c r="B183" t="s">
        <v>139</v>
      </c>
      <c r="C183" t="s">
        <v>2</v>
      </c>
      <c r="D183" t="s">
        <v>3</v>
      </c>
      <c r="E183">
        <v>29</v>
      </c>
      <c r="F183">
        <v>84.91</v>
      </c>
      <c r="G183">
        <v>85.96</v>
      </c>
      <c r="H183">
        <f t="shared" si="2"/>
        <v>0.98778501628664495</v>
      </c>
      <c r="I183">
        <v>28.5</v>
      </c>
      <c r="J183">
        <v>39.76</v>
      </c>
      <c r="K183">
        <v>84.74</v>
      </c>
      <c r="O183" t="s">
        <v>305</v>
      </c>
      <c r="P183" t="s">
        <v>139</v>
      </c>
      <c r="Q183" t="s">
        <v>2</v>
      </c>
      <c r="R183" t="s">
        <v>4</v>
      </c>
      <c r="S183">
        <v>24</v>
      </c>
      <c r="T183">
        <v>67.48</v>
      </c>
      <c r="U183">
        <v>73.7</v>
      </c>
      <c r="V183">
        <v>23.5</v>
      </c>
      <c r="W183">
        <v>65.849999999999994</v>
      </c>
      <c r="X183">
        <v>72.459999999999994</v>
      </c>
    </row>
    <row r="184" spans="1:24" x14ac:dyDescent="0.35">
      <c r="A184" t="s">
        <v>306</v>
      </c>
      <c r="B184" t="s">
        <v>139</v>
      </c>
      <c r="C184" t="s">
        <v>2</v>
      </c>
      <c r="D184" t="s">
        <v>3</v>
      </c>
      <c r="E184">
        <v>24</v>
      </c>
      <c r="F184">
        <v>159.25</v>
      </c>
      <c r="G184">
        <v>73.7</v>
      </c>
      <c r="H184">
        <f t="shared" si="2"/>
        <v>2.16078697421981</v>
      </c>
      <c r="I184">
        <v>22</v>
      </c>
      <c r="J184">
        <v>53.94</v>
      </c>
      <c r="K184">
        <v>68.72</v>
      </c>
      <c r="O184" t="s">
        <v>306</v>
      </c>
      <c r="P184" t="s">
        <v>139</v>
      </c>
      <c r="Q184" t="s">
        <v>2</v>
      </c>
      <c r="R184" t="s">
        <v>4</v>
      </c>
      <c r="S184">
        <v>24</v>
      </c>
      <c r="T184">
        <v>124.94</v>
      </c>
      <c r="U184">
        <v>73.7</v>
      </c>
      <c r="V184">
        <v>23</v>
      </c>
      <c r="W184">
        <v>65.290000000000006</v>
      </c>
      <c r="X184">
        <v>71.22</v>
      </c>
    </row>
    <row r="185" spans="1:24" x14ac:dyDescent="0.35">
      <c r="A185" s="1" t="s">
        <v>307</v>
      </c>
      <c r="B185" t="s">
        <v>139</v>
      </c>
      <c r="C185" t="s">
        <v>2</v>
      </c>
      <c r="D185" t="s">
        <v>3</v>
      </c>
      <c r="E185">
        <v>0</v>
      </c>
      <c r="F185">
        <v>0</v>
      </c>
      <c r="G185">
        <v>0</v>
      </c>
      <c r="H185" t="e">
        <f t="shared" si="2"/>
        <v>#DIV/0!</v>
      </c>
      <c r="I185">
        <v>0</v>
      </c>
      <c r="J185">
        <v>0</v>
      </c>
      <c r="K185">
        <v>0</v>
      </c>
      <c r="O185" t="s">
        <v>307</v>
      </c>
      <c r="P185" t="s">
        <v>139</v>
      </c>
      <c r="Q185" t="s">
        <v>2</v>
      </c>
      <c r="R185" t="s">
        <v>4</v>
      </c>
      <c r="S185">
        <v>34</v>
      </c>
      <c r="T185">
        <v>86.92</v>
      </c>
      <c r="U185">
        <v>98.04</v>
      </c>
      <c r="V185">
        <v>33.5</v>
      </c>
      <c r="W185">
        <v>64.47</v>
      </c>
      <c r="X185">
        <v>96.84</v>
      </c>
    </row>
    <row r="186" spans="1:24" x14ac:dyDescent="0.35">
      <c r="A186" s="1" t="s">
        <v>308</v>
      </c>
      <c r="B186" t="s">
        <v>139</v>
      </c>
      <c r="C186" t="s">
        <v>2</v>
      </c>
      <c r="D186" t="s">
        <v>3</v>
      </c>
      <c r="E186">
        <v>26</v>
      </c>
      <c r="F186">
        <v>64.709999999999994</v>
      </c>
      <c r="G186">
        <v>78.63</v>
      </c>
      <c r="H186">
        <f t="shared" si="2"/>
        <v>0.82296833269744374</v>
      </c>
      <c r="I186">
        <v>25.5</v>
      </c>
      <c r="J186">
        <v>40.729999999999997</v>
      </c>
      <c r="K186">
        <v>77.400000000000006</v>
      </c>
      <c r="O186" t="s">
        <v>308</v>
      </c>
      <c r="P186" t="s">
        <v>139</v>
      </c>
      <c r="Q186" t="s">
        <v>2</v>
      </c>
      <c r="R186" t="s">
        <v>4</v>
      </c>
      <c r="S186">
        <v>25</v>
      </c>
      <c r="T186">
        <v>79.040000000000006</v>
      </c>
      <c r="U186">
        <v>76.17</v>
      </c>
      <c r="V186">
        <v>24.5</v>
      </c>
      <c r="W186">
        <v>68.680000000000007</v>
      </c>
      <c r="X186">
        <v>74.930000000000007</v>
      </c>
    </row>
    <row r="187" spans="1:24" x14ac:dyDescent="0.35">
      <c r="A187" s="1" t="s">
        <v>309</v>
      </c>
      <c r="B187" t="s">
        <v>139</v>
      </c>
      <c r="C187" t="s">
        <v>2</v>
      </c>
      <c r="D187" t="s">
        <v>3</v>
      </c>
      <c r="E187">
        <v>18.5</v>
      </c>
      <c r="F187">
        <v>40.82</v>
      </c>
      <c r="G187">
        <v>59.91</v>
      </c>
      <c r="H187">
        <f t="shared" si="2"/>
        <v>0.68135536638290772</v>
      </c>
      <c r="I187">
        <v>18</v>
      </c>
      <c r="J187">
        <v>23.48</v>
      </c>
      <c r="K187">
        <v>58.64</v>
      </c>
      <c r="O187" t="s">
        <v>309</v>
      </c>
      <c r="P187" t="s">
        <v>139</v>
      </c>
      <c r="Q187" t="s">
        <v>2</v>
      </c>
      <c r="R187" t="s">
        <v>4</v>
      </c>
      <c r="S187">
        <v>24.5</v>
      </c>
      <c r="T187">
        <v>86.38</v>
      </c>
      <c r="U187">
        <v>74.930000000000007</v>
      </c>
      <c r="V187">
        <v>23.5</v>
      </c>
      <c r="W187">
        <v>61.72</v>
      </c>
      <c r="X187">
        <v>72.459999999999994</v>
      </c>
    </row>
    <row r="188" spans="1:24" x14ac:dyDescent="0.35">
      <c r="A188" s="1" t="s">
        <v>310</v>
      </c>
      <c r="B188" t="s">
        <v>139</v>
      </c>
      <c r="C188" t="s">
        <v>2</v>
      </c>
      <c r="D188" t="s">
        <v>3</v>
      </c>
      <c r="E188">
        <v>0</v>
      </c>
      <c r="F188">
        <v>0</v>
      </c>
      <c r="G188">
        <v>0</v>
      </c>
      <c r="H188" t="e">
        <f t="shared" si="2"/>
        <v>#DIV/0!</v>
      </c>
      <c r="I188">
        <v>0</v>
      </c>
      <c r="J188">
        <v>0</v>
      </c>
      <c r="K188">
        <v>0</v>
      </c>
      <c r="O188" t="s">
        <v>310</v>
      </c>
      <c r="P188" t="s">
        <v>139</v>
      </c>
      <c r="Q188" t="s">
        <v>2</v>
      </c>
      <c r="R188" t="s">
        <v>4</v>
      </c>
      <c r="S188">
        <v>24.5</v>
      </c>
      <c r="T188">
        <v>73.78</v>
      </c>
      <c r="U188">
        <v>74.930000000000007</v>
      </c>
      <c r="V188">
        <v>24</v>
      </c>
      <c r="W188">
        <v>48.66</v>
      </c>
      <c r="X188">
        <v>73.7</v>
      </c>
    </row>
    <row r="189" spans="1:24" x14ac:dyDescent="0.35">
      <c r="A189" s="1" t="s">
        <v>311</v>
      </c>
      <c r="B189" t="s">
        <v>139</v>
      </c>
      <c r="C189" t="s">
        <v>2</v>
      </c>
      <c r="D189" t="s">
        <v>3</v>
      </c>
      <c r="E189">
        <v>23.5</v>
      </c>
      <c r="F189">
        <v>91.8</v>
      </c>
      <c r="G189">
        <v>72.459999999999994</v>
      </c>
      <c r="H189">
        <f t="shared" si="2"/>
        <v>1.2669058791057135</v>
      </c>
      <c r="I189">
        <v>22.5</v>
      </c>
      <c r="J189">
        <v>53.79</v>
      </c>
      <c r="K189">
        <v>69.97</v>
      </c>
      <c r="O189" t="s">
        <v>311</v>
      </c>
      <c r="P189" t="s">
        <v>139</v>
      </c>
      <c r="Q189" t="s">
        <v>2</v>
      </c>
      <c r="R189" t="s">
        <v>4</v>
      </c>
      <c r="S189">
        <v>24</v>
      </c>
      <c r="T189">
        <v>134.07</v>
      </c>
      <c r="U189">
        <v>73.7</v>
      </c>
      <c r="V189">
        <v>23</v>
      </c>
      <c r="W189">
        <v>70.010000000000005</v>
      </c>
      <c r="X189">
        <v>71.22</v>
      </c>
    </row>
    <row r="190" spans="1:24" x14ac:dyDescent="0.35">
      <c r="A190" t="s">
        <v>312</v>
      </c>
      <c r="B190" t="s">
        <v>139</v>
      </c>
      <c r="C190" t="s">
        <v>2</v>
      </c>
      <c r="D190" t="s">
        <v>3</v>
      </c>
      <c r="E190">
        <v>24</v>
      </c>
      <c r="F190">
        <v>130.97999999999999</v>
      </c>
      <c r="G190">
        <v>73.7</v>
      </c>
      <c r="H190">
        <f t="shared" si="2"/>
        <v>1.777204884667571</v>
      </c>
      <c r="I190">
        <v>22</v>
      </c>
      <c r="J190">
        <v>55.86</v>
      </c>
      <c r="K190">
        <v>68.72</v>
      </c>
      <c r="O190" t="s">
        <v>312</v>
      </c>
      <c r="P190" t="s">
        <v>139</v>
      </c>
      <c r="Q190" t="s">
        <v>2</v>
      </c>
      <c r="R190" t="s">
        <v>4</v>
      </c>
      <c r="S190">
        <v>24</v>
      </c>
      <c r="T190">
        <v>142.05000000000001</v>
      </c>
      <c r="U190">
        <v>73.7</v>
      </c>
      <c r="V190">
        <v>22.5</v>
      </c>
      <c r="W190">
        <v>54.66</v>
      </c>
      <c r="X190">
        <v>69.97</v>
      </c>
    </row>
    <row r="191" spans="1:24" x14ac:dyDescent="0.35">
      <c r="A191" t="s">
        <v>313</v>
      </c>
      <c r="B191" t="s">
        <v>139</v>
      </c>
      <c r="C191" t="s">
        <v>2</v>
      </c>
      <c r="D191" t="s">
        <v>3</v>
      </c>
      <c r="E191">
        <v>24</v>
      </c>
      <c r="F191">
        <v>67.98</v>
      </c>
      <c r="G191">
        <v>73.7</v>
      </c>
      <c r="H191">
        <f t="shared" si="2"/>
        <v>0.92238805970149251</v>
      </c>
      <c r="I191">
        <v>23.5</v>
      </c>
      <c r="J191">
        <v>60.21</v>
      </c>
      <c r="K191">
        <v>72.459999999999994</v>
      </c>
      <c r="O191" t="s">
        <v>313</v>
      </c>
      <c r="P191" t="s">
        <v>139</v>
      </c>
      <c r="Q191" t="s">
        <v>2</v>
      </c>
      <c r="R191" t="s">
        <v>4</v>
      </c>
      <c r="S191">
        <v>24</v>
      </c>
      <c r="T191">
        <v>82.26</v>
      </c>
      <c r="U191">
        <v>73.7</v>
      </c>
      <c r="V191">
        <v>23.5</v>
      </c>
      <c r="W191">
        <v>56.5</v>
      </c>
      <c r="X191">
        <v>72.459999999999994</v>
      </c>
    </row>
    <row r="192" spans="1:24" x14ac:dyDescent="0.35">
      <c r="A192" s="1" t="s">
        <v>314</v>
      </c>
      <c r="B192" t="s">
        <v>139</v>
      </c>
      <c r="C192" t="s">
        <v>2</v>
      </c>
      <c r="D192" t="s">
        <v>3</v>
      </c>
      <c r="E192">
        <v>0</v>
      </c>
      <c r="F192">
        <v>0</v>
      </c>
      <c r="G192">
        <v>0</v>
      </c>
      <c r="H192" t="e">
        <f t="shared" si="2"/>
        <v>#DIV/0!</v>
      </c>
      <c r="I192">
        <v>0</v>
      </c>
      <c r="J192">
        <v>0</v>
      </c>
      <c r="K192">
        <v>0</v>
      </c>
      <c r="O192" t="s">
        <v>314</v>
      </c>
      <c r="P192" t="s">
        <v>139</v>
      </c>
      <c r="Q192" t="s">
        <v>2</v>
      </c>
      <c r="R192" t="s">
        <v>4</v>
      </c>
      <c r="S192">
        <v>0</v>
      </c>
      <c r="T192">
        <v>0</v>
      </c>
      <c r="U192">
        <v>0</v>
      </c>
      <c r="V192">
        <v>0</v>
      </c>
      <c r="W192">
        <v>0</v>
      </c>
      <c r="X192">
        <v>0</v>
      </c>
    </row>
    <row r="193" spans="1:24" x14ac:dyDescent="0.35">
      <c r="A193" t="s">
        <v>315</v>
      </c>
      <c r="B193" t="s">
        <v>139</v>
      </c>
      <c r="C193" t="s">
        <v>2</v>
      </c>
      <c r="D193" t="s">
        <v>3</v>
      </c>
      <c r="E193">
        <v>24.5</v>
      </c>
      <c r="F193">
        <v>83.8</v>
      </c>
      <c r="G193">
        <v>74.930000000000007</v>
      </c>
      <c r="H193">
        <f t="shared" si="2"/>
        <v>1.1183771520085413</v>
      </c>
      <c r="I193">
        <v>24</v>
      </c>
      <c r="J193">
        <v>72.02</v>
      </c>
      <c r="K193">
        <v>73.7</v>
      </c>
      <c r="O193" t="s">
        <v>315</v>
      </c>
      <c r="P193" t="s">
        <v>139</v>
      </c>
      <c r="Q193" t="s">
        <v>2</v>
      </c>
      <c r="R193" t="s">
        <v>4</v>
      </c>
      <c r="S193">
        <v>24</v>
      </c>
      <c r="T193">
        <v>107.3</v>
      </c>
      <c r="U193">
        <v>73.7</v>
      </c>
      <c r="V193">
        <v>23.5</v>
      </c>
      <c r="W193">
        <v>58.86</v>
      </c>
      <c r="X193">
        <v>72.459999999999994</v>
      </c>
    </row>
    <row r="194" spans="1:24" x14ac:dyDescent="0.35">
      <c r="A194" t="s">
        <v>90</v>
      </c>
      <c r="B194" t="s">
        <v>408</v>
      </c>
      <c r="C194" t="s">
        <v>22</v>
      </c>
      <c r="D194" t="s">
        <v>73</v>
      </c>
      <c r="E194">
        <v>24</v>
      </c>
      <c r="F194">
        <v>151.78</v>
      </c>
      <c r="G194">
        <v>73.7</v>
      </c>
      <c r="H194">
        <f t="shared" ref="H194:H257" si="3">F194/G194</f>
        <v>2.0594301221166891</v>
      </c>
      <c r="I194">
        <v>23</v>
      </c>
      <c r="J194">
        <v>66.87</v>
      </c>
      <c r="K194">
        <v>71.22</v>
      </c>
      <c r="O194" t="s">
        <v>90</v>
      </c>
      <c r="P194" t="s">
        <v>56</v>
      </c>
      <c r="Q194" t="s">
        <v>22</v>
      </c>
      <c r="R194" t="s">
        <v>74</v>
      </c>
      <c r="S194">
        <v>24</v>
      </c>
      <c r="T194">
        <v>157.58000000000001</v>
      </c>
      <c r="U194">
        <v>73.7</v>
      </c>
      <c r="V194">
        <v>16</v>
      </c>
      <c r="W194">
        <v>57.89</v>
      </c>
      <c r="X194">
        <v>53.5</v>
      </c>
    </row>
    <row r="195" spans="1:24" x14ac:dyDescent="0.35">
      <c r="A195" s="1" t="s">
        <v>91</v>
      </c>
      <c r="B195" t="s">
        <v>408</v>
      </c>
      <c r="C195" t="s">
        <v>22</v>
      </c>
      <c r="D195" t="s">
        <v>73</v>
      </c>
      <c r="E195">
        <v>16</v>
      </c>
      <c r="F195">
        <v>37.11</v>
      </c>
      <c r="G195">
        <v>53.5</v>
      </c>
      <c r="H195">
        <f t="shared" si="3"/>
        <v>0.6936448598130841</v>
      </c>
      <c r="I195">
        <v>15.5</v>
      </c>
      <c r="J195">
        <v>21.44</v>
      </c>
      <c r="K195">
        <v>52.21</v>
      </c>
      <c r="O195" s="1" t="s">
        <v>91</v>
      </c>
      <c r="P195" t="s">
        <v>56</v>
      </c>
      <c r="Q195" t="s">
        <v>22</v>
      </c>
      <c r="R195" t="s">
        <v>74</v>
      </c>
      <c r="S195">
        <v>24</v>
      </c>
      <c r="T195">
        <v>91.59</v>
      </c>
      <c r="U195">
        <v>73.7</v>
      </c>
      <c r="V195">
        <v>23</v>
      </c>
      <c r="W195">
        <v>62.49</v>
      </c>
      <c r="X195">
        <v>71.22</v>
      </c>
    </row>
    <row r="196" spans="1:24" x14ac:dyDescent="0.35">
      <c r="A196" s="1" t="s">
        <v>92</v>
      </c>
      <c r="B196" t="s">
        <v>408</v>
      </c>
      <c r="C196" t="s">
        <v>22</v>
      </c>
      <c r="D196" t="s">
        <v>73</v>
      </c>
      <c r="E196">
        <v>20</v>
      </c>
      <c r="F196">
        <v>32.17</v>
      </c>
      <c r="G196">
        <v>63.71</v>
      </c>
      <c r="H196">
        <f t="shared" si="3"/>
        <v>0.50494427876314552</v>
      </c>
      <c r="I196">
        <v>19.5</v>
      </c>
      <c r="J196">
        <v>28.84</v>
      </c>
      <c r="K196">
        <v>62.44</v>
      </c>
      <c r="O196" s="1" t="s">
        <v>92</v>
      </c>
      <c r="P196" t="s">
        <v>56</v>
      </c>
      <c r="Q196" t="s">
        <v>22</v>
      </c>
      <c r="R196" t="s">
        <v>74</v>
      </c>
      <c r="S196">
        <v>24.5</v>
      </c>
      <c r="T196">
        <v>65.209999999999994</v>
      </c>
      <c r="U196">
        <v>74.930000000000007</v>
      </c>
      <c r="V196">
        <v>24</v>
      </c>
      <c r="W196">
        <v>54.25</v>
      </c>
      <c r="X196">
        <v>73.7</v>
      </c>
    </row>
    <row r="197" spans="1:24" x14ac:dyDescent="0.35">
      <c r="A197" s="1" t="s">
        <v>93</v>
      </c>
      <c r="B197" t="s">
        <v>408</v>
      </c>
      <c r="C197" t="s">
        <v>22</v>
      </c>
      <c r="D197" t="s">
        <v>73</v>
      </c>
      <c r="E197">
        <v>15</v>
      </c>
      <c r="F197">
        <v>7.2</v>
      </c>
      <c r="G197">
        <v>50.91</v>
      </c>
      <c r="H197">
        <f t="shared" si="3"/>
        <v>0.14142604596346495</v>
      </c>
      <c r="I197">
        <v>15</v>
      </c>
      <c r="J197">
        <v>7.2</v>
      </c>
      <c r="K197">
        <v>50.91</v>
      </c>
      <c r="O197" s="1" t="s">
        <v>93</v>
      </c>
      <c r="P197" t="s">
        <v>56</v>
      </c>
      <c r="Q197" t="s">
        <v>22</v>
      </c>
      <c r="R197" t="s">
        <v>74</v>
      </c>
      <c r="S197">
        <v>24</v>
      </c>
      <c r="T197">
        <v>111.15</v>
      </c>
      <c r="U197">
        <v>73.7</v>
      </c>
      <c r="V197">
        <v>23</v>
      </c>
      <c r="W197">
        <v>63.98</v>
      </c>
      <c r="X197">
        <v>71.22</v>
      </c>
    </row>
    <row r="198" spans="1:24" x14ac:dyDescent="0.35">
      <c r="A198" s="1" t="s">
        <v>94</v>
      </c>
      <c r="B198" t="s">
        <v>408</v>
      </c>
      <c r="C198" t="s">
        <v>22</v>
      </c>
      <c r="D198" t="s">
        <v>73</v>
      </c>
      <c r="E198">
        <v>15.5</v>
      </c>
      <c r="F198">
        <v>15.14</v>
      </c>
      <c r="G198">
        <v>52.21</v>
      </c>
      <c r="H198">
        <f t="shared" si="3"/>
        <v>0.28998276192300326</v>
      </c>
      <c r="I198">
        <v>15</v>
      </c>
      <c r="J198">
        <v>7.93</v>
      </c>
      <c r="K198">
        <v>50.91</v>
      </c>
      <c r="O198" s="1" t="s">
        <v>94</v>
      </c>
      <c r="P198" t="s">
        <v>56</v>
      </c>
      <c r="Q198" t="s">
        <v>22</v>
      </c>
      <c r="R198" t="s">
        <v>74</v>
      </c>
      <c r="S198">
        <v>24</v>
      </c>
      <c r="T198">
        <v>79.81</v>
      </c>
      <c r="U198">
        <v>73.7</v>
      </c>
      <c r="V198">
        <v>23.5</v>
      </c>
      <c r="W198">
        <v>63.12</v>
      </c>
      <c r="X198">
        <v>72.459999999999994</v>
      </c>
    </row>
    <row r="199" spans="1:24" x14ac:dyDescent="0.35">
      <c r="A199" t="s">
        <v>95</v>
      </c>
      <c r="B199" t="s">
        <v>408</v>
      </c>
      <c r="C199" t="s">
        <v>22</v>
      </c>
      <c r="D199" t="s">
        <v>73</v>
      </c>
      <c r="E199">
        <v>25</v>
      </c>
      <c r="F199">
        <v>140.85</v>
      </c>
      <c r="G199">
        <v>76.17</v>
      </c>
      <c r="H199">
        <f t="shared" si="3"/>
        <v>1.8491532099251673</v>
      </c>
      <c r="I199">
        <v>23</v>
      </c>
      <c r="J199">
        <v>66.349999999999994</v>
      </c>
      <c r="K199">
        <v>71.22</v>
      </c>
      <c r="O199" t="s">
        <v>95</v>
      </c>
      <c r="P199" t="s">
        <v>56</v>
      </c>
      <c r="Q199" t="s">
        <v>22</v>
      </c>
      <c r="R199" t="s">
        <v>74</v>
      </c>
      <c r="S199">
        <v>24</v>
      </c>
      <c r="T199">
        <v>99.69</v>
      </c>
      <c r="U199">
        <v>73.7</v>
      </c>
      <c r="V199">
        <v>22.5</v>
      </c>
      <c r="W199">
        <v>71.239999999999995</v>
      </c>
      <c r="X199">
        <v>69.97</v>
      </c>
    </row>
    <row r="200" spans="1:24" x14ac:dyDescent="0.35">
      <c r="A200" s="1" t="s">
        <v>96</v>
      </c>
      <c r="B200" t="s">
        <v>408</v>
      </c>
      <c r="C200" t="s">
        <v>22</v>
      </c>
      <c r="D200" t="s">
        <v>73</v>
      </c>
      <c r="E200">
        <v>0</v>
      </c>
      <c r="F200">
        <v>0</v>
      </c>
      <c r="G200">
        <v>0</v>
      </c>
      <c r="H200" t="e">
        <f t="shared" si="3"/>
        <v>#DIV/0!</v>
      </c>
      <c r="I200">
        <v>0</v>
      </c>
      <c r="J200">
        <v>0</v>
      </c>
      <c r="K200">
        <v>0</v>
      </c>
      <c r="O200" s="1" t="s">
        <v>96</v>
      </c>
      <c r="P200" t="s">
        <v>56</v>
      </c>
      <c r="Q200" t="s">
        <v>22</v>
      </c>
      <c r="R200" t="s">
        <v>74</v>
      </c>
      <c r="S200">
        <v>16</v>
      </c>
      <c r="T200">
        <v>28.74</v>
      </c>
      <c r="U200">
        <v>53.5</v>
      </c>
      <c r="V200">
        <v>15.5</v>
      </c>
      <c r="W200">
        <v>25.85</v>
      </c>
      <c r="X200">
        <v>52.21</v>
      </c>
    </row>
    <row r="201" spans="1:24" x14ac:dyDescent="0.35">
      <c r="A201" s="1" t="s">
        <v>97</v>
      </c>
      <c r="B201" t="s">
        <v>408</v>
      </c>
      <c r="C201" t="s">
        <v>22</v>
      </c>
      <c r="D201" t="s">
        <v>73</v>
      </c>
      <c r="E201">
        <v>16</v>
      </c>
      <c r="F201">
        <v>19.05</v>
      </c>
      <c r="G201">
        <v>53.5</v>
      </c>
      <c r="H201">
        <f t="shared" si="3"/>
        <v>0.35607476635514018</v>
      </c>
      <c r="I201">
        <v>15.5</v>
      </c>
      <c r="J201">
        <v>12.64</v>
      </c>
      <c r="K201">
        <v>52.21</v>
      </c>
      <c r="O201" s="1" t="s">
        <v>97</v>
      </c>
      <c r="P201" t="s">
        <v>56</v>
      </c>
      <c r="Q201" t="s">
        <v>22</v>
      </c>
      <c r="R201" t="s">
        <v>74</v>
      </c>
      <c r="S201">
        <v>24</v>
      </c>
      <c r="T201">
        <v>111.88</v>
      </c>
      <c r="U201">
        <v>73.7</v>
      </c>
      <c r="V201">
        <v>23.5</v>
      </c>
      <c r="W201">
        <v>66.25</v>
      </c>
      <c r="X201">
        <v>72.459999999999994</v>
      </c>
    </row>
    <row r="202" spans="1:24" x14ac:dyDescent="0.35">
      <c r="A202" t="s">
        <v>98</v>
      </c>
      <c r="B202" t="s">
        <v>408</v>
      </c>
      <c r="C202" t="s">
        <v>22</v>
      </c>
      <c r="D202" t="s">
        <v>73</v>
      </c>
      <c r="E202">
        <v>24</v>
      </c>
      <c r="F202">
        <v>186.01</v>
      </c>
      <c r="G202">
        <v>73.7</v>
      </c>
      <c r="H202">
        <f t="shared" si="3"/>
        <v>2.5238805970149252</v>
      </c>
      <c r="I202">
        <v>22.5</v>
      </c>
      <c r="J202">
        <v>57.11</v>
      </c>
      <c r="K202">
        <v>69.97</v>
      </c>
      <c r="O202" t="s">
        <v>98</v>
      </c>
      <c r="P202" t="s">
        <v>56</v>
      </c>
      <c r="Q202" t="s">
        <v>22</v>
      </c>
      <c r="R202" t="s">
        <v>74</v>
      </c>
      <c r="S202">
        <v>24</v>
      </c>
      <c r="T202">
        <v>131.77000000000001</v>
      </c>
      <c r="U202">
        <v>73.7</v>
      </c>
      <c r="V202">
        <v>23</v>
      </c>
      <c r="W202">
        <v>65.319999999999993</v>
      </c>
      <c r="X202">
        <v>71.22</v>
      </c>
    </row>
    <row r="203" spans="1:24" x14ac:dyDescent="0.35">
      <c r="A203" s="1" t="s">
        <v>99</v>
      </c>
      <c r="B203" t="s">
        <v>408</v>
      </c>
      <c r="C203" t="s">
        <v>22</v>
      </c>
      <c r="D203" t="s">
        <v>73</v>
      </c>
      <c r="E203">
        <v>26</v>
      </c>
      <c r="F203">
        <v>61.59</v>
      </c>
      <c r="G203">
        <v>78.63</v>
      </c>
      <c r="H203">
        <f t="shared" si="3"/>
        <v>0.783288821060664</v>
      </c>
      <c r="I203">
        <v>25.5</v>
      </c>
      <c r="J203">
        <v>55.67</v>
      </c>
      <c r="K203">
        <v>77.400000000000006</v>
      </c>
      <c r="O203" s="1" t="s">
        <v>99</v>
      </c>
      <c r="P203" t="s">
        <v>56</v>
      </c>
      <c r="Q203" t="s">
        <v>22</v>
      </c>
      <c r="R203" t="s">
        <v>74</v>
      </c>
      <c r="S203">
        <v>24</v>
      </c>
      <c r="T203">
        <v>112.46</v>
      </c>
      <c r="U203">
        <v>73.7</v>
      </c>
      <c r="V203">
        <v>23</v>
      </c>
      <c r="W203">
        <v>59.55</v>
      </c>
      <c r="X203">
        <v>71.22</v>
      </c>
    </row>
    <row r="204" spans="1:24" x14ac:dyDescent="0.35">
      <c r="A204" s="1" t="s">
        <v>100</v>
      </c>
      <c r="B204" t="s">
        <v>408</v>
      </c>
      <c r="C204" t="s">
        <v>22</v>
      </c>
      <c r="D204" t="s">
        <v>73</v>
      </c>
      <c r="E204">
        <v>15</v>
      </c>
      <c r="F204">
        <v>19.77</v>
      </c>
      <c r="G204">
        <v>50.91</v>
      </c>
      <c r="H204">
        <f t="shared" si="3"/>
        <v>0.38833235120801418</v>
      </c>
      <c r="I204">
        <v>15</v>
      </c>
      <c r="J204">
        <v>19.77</v>
      </c>
      <c r="K204">
        <v>50.91</v>
      </c>
      <c r="O204" s="1" t="s">
        <v>100</v>
      </c>
      <c r="P204" t="s">
        <v>56</v>
      </c>
      <c r="Q204" t="s">
        <v>22</v>
      </c>
      <c r="R204" t="s">
        <v>74</v>
      </c>
      <c r="S204">
        <v>24</v>
      </c>
      <c r="T204">
        <v>90.15</v>
      </c>
      <c r="U204">
        <v>73.7</v>
      </c>
      <c r="V204">
        <v>23.5</v>
      </c>
      <c r="W204">
        <v>69.260000000000005</v>
      </c>
      <c r="X204">
        <v>72.459999999999994</v>
      </c>
    </row>
    <row r="205" spans="1:24" x14ac:dyDescent="0.35">
      <c r="A205" s="1" t="s">
        <v>101</v>
      </c>
      <c r="B205" t="s">
        <v>408</v>
      </c>
      <c r="C205" t="s">
        <v>22</v>
      </c>
      <c r="D205" t="s">
        <v>73</v>
      </c>
      <c r="E205">
        <v>18</v>
      </c>
      <c r="F205">
        <v>29.95</v>
      </c>
      <c r="G205">
        <v>58.64</v>
      </c>
      <c r="H205">
        <f t="shared" si="3"/>
        <v>0.51074351978171895</v>
      </c>
      <c r="I205">
        <v>17.5</v>
      </c>
      <c r="J205">
        <v>26.46</v>
      </c>
      <c r="K205">
        <v>57.36</v>
      </c>
      <c r="O205" s="1" t="s">
        <v>101</v>
      </c>
      <c r="P205" t="s">
        <v>56</v>
      </c>
      <c r="Q205" t="s">
        <v>22</v>
      </c>
      <c r="R205" t="s">
        <v>74</v>
      </c>
      <c r="S205">
        <v>24</v>
      </c>
      <c r="T205">
        <v>103.15</v>
      </c>
      <c r="U205">
        <v>73.7</v>
      </c>
      <c r="V205">
        <v>27</v>
      </c>
      <c r="W205">
        <v>86.13</v>
      </c>
      <c r="X205">
        <v>81.08</v>
      </c>
    </row>
    <row r="206" spans="1:24" x14ac:dyDescent="0.35">
      <c r="A206" s="1" t="s">
        <v>102</v>
      </c>
      <c r="B206" t="s">
        <v>408</v>
      </c>
      <c r="C206" t="s">
        <v>22</v>
      </c>
      <c r="D206" t="s">
        <v>73</v>
      </c>
      <c r="E206">
        <v>21.5</v>
      </c>
      <c r="F206">
        <v>35.21</v>
      </c>
      <c r="G206">
        <v>67.47</v>
      </c>
      <c r="H206">
        <f t="shared" si="3"/>
        <v>0.5218615681043427</v>
      </c>
      <c r="I206">
        <v>21</v>
      </c>
      <c r="J206">
        <v>29.02</v>
      </c>
      <c r="K206">
        <v>66.22</v>
      </c>
      <c r="O206" s="1" t="s">
        <v>102</v>
      </c>
      <c r="P206" t="s">
        <v>56</v>
      </c>
      <c r="Q206" t="s">
        <v>22</v>
      </c>
      <c r="R206" t="s">
        <v>74</v>
      </c>
      <c r="S206">
        <v>24</v>
      </c>
      <c r="T206">
        <v>97.95</v>
      </c>
      <c r="U206">
        <v>73.7</v>
      </c>
      <c r="V206">
        <v>23.5</v>
      </c>
      <c r="W206">
        <v>66.92</v>
      </c>
      <c r="X206">
        <v>72.459999999999994</v>
      </c>
    </row>
    <row r="207" spans="1:24" x14ac:dyDescent="0.35">
      <c r="A207" t="s">
        <v>103</v>
      </c>
      <c r="B207" t="s">
        <v>408</v>
      </c>
      <c r="C207" t="s">
        <v>22</v>
      </c>
      <c r="D207" t="s">
        <v>73</v>
      </c>
      <c r="E207">
        <v>22</v>
      </c>
      <c r="F207">
        <v>56.42</v>
      </c>
      <c r="G207">
        <v>68.72</v>
      </c>
      <c r="H207">
        <f t="shared" si="3"/>
        <v>0.82101280558789291</v>
      </c>
      <c r="I207">
        <v>21.5</v>
      </c>
      <c r="J207">
        <v>55.08</v>
      </c>
      <c r="K207">
        <v>67.47</v>
      </c>
      <c r="O207" t="s">
        <v>103</v>
      </c>
      <c r="P207" t="s">
        <v>56</v>
      </c>
      <c r="Q207" t="s">
        <v>22</v>
      </c>
      <c r="R207" t="s">
        <v>74</v>
      </c>
      <c r="S207">
        <v>24</v>
      </c>
      <c r="T207">
        <v>144.18</v>
      </c>
      <c r="U207">
        <v>73.7</v>
      </c>
      <c r="V207">
        <v>22.5</v>
      </c>
      <c r="W207">
        <v>57.08</v>
      </c>
      <c r="X207">
        <v>69.97</v>
      </c>
    </row>
    <row r="208" spans="1:24" x14ac:dyDescent="0.35">
      <c r="A208" s="1" t="s">
        <v>104</v>
      </c>
      <c r="B208" t="s">
        <v>408</v>
      </c>
      <c r="C208" t="s">
        <v>22</v>
      </c>
      <c r="D208" t="s">
        <v>73</v>
      </c>
      <c r="E208">
        <v>15</v>
      </c>
      <c r="F208">
        <v>7.66</v>
      </c>
      <c r="G208">
        <v>50.91</v>
      </c>
      <c r="H208">
        <f t="shared" si="3"/>
        <v>0.15046159890001964</v>
      </c>
      <c r="I208">
        <v>15</v>
      </c>
      <c r="J208">
        <v>7.66</v>
      </c>
      <c r="K208">
        <v>50.91</v>
      </c>
      <c r="O208" s="1" t="s">
        <v>104</v>
      </c>
      <c r="P208" t="s">
        <v>56</v>
      </c>
      <c r="Q208" t="s">
        <v>22</v>
      </c>
      <c r="R208" t="s">
        <v>74</v>
      </c>
      <c r="S208">
        <v>21</v>
      </c>
      <c r="T208">
        <v>68.67</v>
      </c>
      <c r="U208">
        <v>66.22</v>
      </c>
      <c r="V208">
        <v>22.5</v>
      </c>
      <c r="W208">
        <v>70.78</v>
      </c>
      <c r="X208">
        <v>69.97</v>
      </c>
    </row>
    <row r="209" spans="1:24" x14ac:dyDescent="0.35">
      <c r="A209" t="s">
        <v>105</v>
      </c>
      <c r="B209" t="s">
        <v>408</v>
      </c>
      <c r="C209" t="s">
        <v>22</v>
      </c>
      <c r="D209" t="s">
        <v>73</v>
      </c>
      <c r="E209">
        <v>24</v>
      </c>
      <c r="F209">
        <v>138.13</v>
      </c>
      <c r="G209">
        <v>73.7</v>
      </c>
      <c r="H209">
        <f t="shared" si="3"/>
        <v>1.8742198100407055</v>
      </c>
      <c r="I209">
        <v>22.5</v>
      </c>
      <c r="J209">
        <v>61.09</v>
      </c>
      <c r="K209">
        <v>69.97</v>
      </c>
      <c r="O209" t="s">
        <v>105</v>
      </c>
      <c r="P209" t="s">
        <v>56</v>
      </c>
      <c r="Q209" t="s">
        <v>22</v>
      </c>
      <c r="R209" t="s">
        <v>74</v>
      </c>
      <c r="S209">
        <v>24</v>
      </c>
      <c r="T209">
        <v>111.57</v>
      </c>
      <c r="U209">
        <v>73.7</v>
      </c>
      <c r="V209">
        <v>23.5</v>
      </c>
      <c r="W209">
        <v>66.02</v>
      </c>
      <c r="X209">
        <v>72.459999999999994</v>
      </c>
    </row>
    <row r="210" spans="1:24" x14ac:dyDescent="0.35">
      <c r="A210" t="s">
        <v>348</v>
      </c>
      <c r="B210" t="s">
        <v>408</v>
      </c>
      <c r="C210" t="s">
        <v>22</v>
      </c>
      <c r="D210" t="s">
        <v>73</v>
      </c>
      <c r="E210">
        <v>23</v>
      </c>
      <c r="F210">
        <v>63.02</v>
      </c>
      <c r="G210">
        <v>71.22</v>
      </c>
      <c r="H210">
        <f t="shared" si="3"/>
        <v>0.88486380230272399</v>
      </c>
      <c r="I210">
        <v>22.5</v>
      </c>
      <c r="J210">
        <v>59.38</v>
      </c>
      <c r="K210">
        <v>69.97</v>
      </c>
      <c r="O210" t="s">
        <v>348</v>
      </c>
      <c r="P210" t="s">
        <v>56</v>
      </c>
      <c r="Q210" t="s">
        <v>22</v>
      </c>
      <c r="R210" t="s">
        <v>74</v>
      </c>
      <c r="S210">
        <v>24</v>
      </c>
      <c r="T210">
        <v>79.17</v>
      </c>
      <c r="U210">
        <v>73.7</v>
      </c>
      <c r="V210">
        <v>23.5</v>
      </c>
      <c r="W210">
        <v>42.04</v>
      </c>
      <c r="X210">
        <v>72.459999999999994</v>
      </c>
    </row>
    <row r="211" spans="1:24" x14ac:dyDescent="0.35">
      <c r="A211" s="1" t="s">
        <v>349</v>
      </c>
      <c r="B211" t="s">
        <v>408</v>
      </c>
      <c r="C211" t="s">
        <v>22</v>
      </c>
      <c r="D211" t="s">
        <v>73</v>
      </c>
      <c r="E211">
        <v>17.5</v>
      </c>
      <c r="F211">
        <v>20.83</v>
      </c>
      <c r="G211">
        <v>57.36</v>
      </c>
      <c r="H211">
        <f t="shared" si="3"/>
        <v>0.36314504881450488</v>
      </c>
      <c r="I211">
        <v>17</v>
      </c>
      <c r="J211">
        <v>18.12</v>
      </c>
      <c r="K211">
        <v>56.08</v>
      </c>
      <c r="O211" t="s">
        <v>349</v>
      </c>
      <c r="P211" t="s">
        <v>56</v>
      </c>
      <c r="Q211" t="s">
        <v>22</v>
      </c>
      <c r="R211" t="s">
        <v>74</v>
      </c>
      <c r="S211">
        <v>24</v>
      </c>
      <c r="T211">
        <v>128.79</v>
      </c>
      <c r="U211">
        <v>73.7</v>
      </c>
      <c r="V211">
        <v>23</v>
      </c>
      <c r="W211">
        <v>51.83</v>
      </c>
      <c r="X211">
        <v>71.22</v>
      </c>
    </row>
    <row r="212" spans="1:24" x14ac:dyDescent="0.35">
      <c r="A212" s="1" t="s">
        <v>350</v>
      </c>
      <c r="B212" t="s">
        <v>408</v>
      </c>
      <c r="C212" t="s">
        <v>22</v>
      </c>
      <c r="D212" t="s">
        <v>73</v>
      </c>
      <c r="E212">
        <v>23</v>
      </c>
      <c r="F212">
        <v>78.900000000000006</v>
      </c>
      <c r="G212">
        <v>71.22</v>
      </c>
      <c r="H212">
        <f t="shared" si="3"/>
        <v>1.1078348778433025</v>
      </c>
      <c r="I212">
        <v>24</v>
      </c>
      <c r="J212">
        <v>75.72</v>
      </c>
      <c r="K212">
        <v>73.7</v>
      </c>
      <c r="O212" t="s">
        <v>350</v>
      </c>
      <c r="P212" t="s">
        <v>56</v>
      </c>
      <c r="Q212" t="s">
        <v>22</v>
      </c>
      <c r="R212" t="s">
        <v>74</v>
      </c>
      <c r="S212">
        <v>24</v>
      </c>
      <c r="T212">
        <v>160.84</v>
      </c>
      <c r="U212">
        <v>73.7</v>
      </c>
      <c r="V212">
        <v>23</v>
      </c>
      <c r="W212">
        <v>58.38</v>
      </c>
      <c r="X212">
        <v>71.22</v>
      </c>
    </row>
    <row r="213" spans="1:24" x14ac:dyDescent="0.35">
      <c r="A213" s="1" t="s">
        <v>351</v>
      </c>
      <c r="B213" t="s">
        <v>408</v>
      </c>
      <c r="C213" t="s">
        <v>22</v>
      </c>
      <c r="D213" t="s">
        <v>73</v>
      </c>
      <c r="E213">
        <v>21.5</v>
      </c>
      <c r="F213">
        <v>34.42</v>
      </c>
      <c r="G213">
        <v>67.47</v>
      </c>
      <c r="H213">
        <f t="shared" si="3"/>
        <v>0.51015266044167784</v>
      </c>
      <c r="I213">
        <v>21</v>
      </c>
      <c r="J213">
        <v>28.44</v>
      </c>
      <c r="K213">
        <v>66.22</v>
      </c>
      <c r="O213" t="s">
        <v>351</v>
      </c>
      <c r="P213" t="s">
        <v>56</v>
      </c>
      <c r="Q213" t="s">
        <v>22</v>
      </c>
      <c r="R213" t="s">
        <v>74</v>
      </c>
      <c r="S213">
        <v>24</v>
      </c>
      <c r="T213">
        <v>122.01</v>
      </c>
      <c r="U213">
        <v>73.7</v>
      </c>
      <c r="V213">
        <v>18</v>
      </c>
      <c r="W213">
        <v>58.69</v>
      </c>
      <c r="X213">
        <v>58.64</v>
      </c>
    </row>
    <row r="214" spans="1:24" x14ac:dyDescent="0.35">
      <c r="A214" t="s">
        <v>352</v>
      </c>
      <c r="B214" t="s">
        <v>408</v>
      </c>
      <c r="C214" t="s">
        <v>22</v>
      </c>
      <c r="D214" t="s">
        <v>73</v>
      </c>
      <c r="E214">
        <v>25</v>
      </c>
      <c r="F214">
        <v>55.87</v>
      </c>
      <c r="G214">
        <v>76.17</v>
      </c>
      <c r="H214">
        <f t="shared" si="3"/>
        <v>0.73349087567283699</v>
      </c>
      <c r="I214">
        <v>24.5</v>
      </c>
      <c r="J214">
        <v>50.54</v>
      </c>
      <c r="K214">
        <v>74.930000000000007</v>
      </c>
      <c r="O214" t="s">
        <v>352</v>
      </c>
      <c r="P214" t="s">
        <v>56</v>
      </c>
      <c r="Q214" t="s">
        <v>22</v>
      </c>
      <c r="R214" t="s">
        <v>74</v>
      </c>
      <c r="S214">
        <v>24</v>
      </c>
      <c r="T214">
        <v>124.99</v>
      </c>
      <c r="U214">
        <v>73.7</v>
      </c>
      <c r="V214">
        <v>23</v>
      </c>
      <c r="W214">
        <v>65.13</v>
      </c>
      <c r="X214">
        <v>71.22</v>
      </c>
    </row>
    <row r="215" spans="1:24" x14ac:dyDescent="0.35">
      <c r="A215" t="s">
        <v>353</v>
      </c>
      <c r="B215" t="s">
        <v>408</v>
      </c>
      <c r="C215" t="s">
        <v>22</v>
      </c>
      <c r="D215" t="s">
        <v>73</v>
      </c>
      <c r="E215">
        <v>24</v>
      </c>
      <c r="F215">
        <v>103</v>
      </c>
      <c r="G215">
        <v>73.7</v>
      </c>
      <c r="H215">
        <f t="shared" si="3"/>
        <v>1.3975576662143825</v>
      </c>
      <c r="I215">
        <v>22.5</v>
      </c>
      <c r="J215">
        <v>63.61</v>
      </c>
      <c r="K215">
        <v>69.97</v>
      </c>
      <c r="O215" t="s">
        <v>353</v>
      </c>
      <c r="P215" t="s">
        <v>56</v>
      </c>
      <c r="Q215" t="s">
        <v>22</v>
      </c>
      <c r="R215" t="s">
        <v>74</v>
      </c>
      <c r="S215">
        <v>24</v>
      </c>
      <c r="T215">
        <v>116.67</v>
      </c>
      <c r="U215">
        <v>73.7</v>
      </c>
      <c r="V215">
        <v>23</v>
      </c>
      <c r="W215">
        <v>53.87</v>
      </c>
      <c r="X215">
        <v>71.22</v>
      </c>
    </row>
    <row r="216" spans="1:24" x14ac:dyDescent="0.35">
      <c r="A216" s="1" t="s">
        <v>354</v>
      </c>
      <c r="B216" t="s">
        <v>408</v>
      </c>
      <c r="C216" t="s">
        <v>22</v>
      </c>
      <c r="D216" t="s">
        <v>73</v>
      </c>
      <c r="E216">
        <v>0</v>
      </c>
      <c r="F216">
        <v>0</v>
      </c>
      <c r="G216">
        <v>0</v>
      </c>
      <c r="H216" t="e">
        <f t="shared" si="3"/>
        <v>#DIV/0!</v>
      </c>
      <c r="I216">
        <v>0</v>
      </c>
      <c r="J216">
        <v>0</v>
      </c>
      <c r="K216">
        <v>0</v>
      </c>
      <c r="O216" t="s">
        <v>354</v>
      </c>
      <c r="P216" t="s">
        <v>56</v>
      </c>
      <c r="Q216" t="s">
        <v>22</v>
      </c>
      <c r="R216" t="s">
        <v>74</v>
      </c>
      <c r="S216">
        <v>24.5</v>
      </c>
      <c r="T216">
        <v>106.35</v>
      </c>
      <c r="U216">
        <v>74.930000000000007</v>
      </c>
      <c r="V216">
        <v>24</v>
      </c>
      <c r="W216">
        <v>66.709999999999994</v>
      </c>
      <c r="X216">
        <v>73.7</v>
      </c>
    </row>
    <row r="217" spans="1:24" x14ac:dyDescent="0.35">
      <c r="A217" s="1" t="s">
        <v>355</v>
      </c>
      <c r="B217" t="s">
        <v>408</v>
      </c>
      <c r="C217" t="s">
        <v>22</v>
      </c>
      <c r="D217" t="s">
        <v>73</v>
      </c>
      <c r="E217">
        <v>16</v>
      </c>
      <c r="F217">
        <v>34.049999999999997</v>
      </c>
      <c r="G217">
        <v>53.5</v>
      </c>
      <c r="H217">
        <f t="shared" si="3"/>
        <v>0.63644859813084109</v>
      </c>
      <c r="I217">
        <v>15.5</v>
      </c>
      <c r="J217">
        <v>30.05</v>
      </c>
      <c r="K217">
        <v>52.21</v>
      </c>
      <c r="O217" t="s">
        <v>355</v>
      </c>
      <c r="P217" t="s">
        <v>56</v>
      </c>
      <c r="Q217" t="s">
        <v>22</v>
      </c>
      <c r="R217" t="s">
        <v>74</v>
      </c>
      <c r="S217">
        <v>24</v>
      </c>
      <c r="T217">
        <v>83.27</v>
      </c>
      <c r="U217">
        <v>73.7</v>
      </c>
      <c r="V217">
        <v>16</v>
      </c>
      <c r="W217">
        <v>58.16</v>
      </c>
      <c r="X217">
        <v>53.5</v>
      </c>
    </row>
    <row r="218" spans="1:24" x14ac:dyDescent="0.35">
      <c r="A218" s="1" t="s">
        <v>356</v>
      </c>
      <c r="B218" t="s">
        <v>408</v>
      </c>
      <c r="C218" t="s">
        <v>22</v>
      </c>
      <c r="D218" t="s">
        <v>73</v>
      </c>
      <c r="E218">
        <v>15</v>
      </c>
      <c r="F218">
        <v>5.6</v>
      </c>
      <c r="G218">
        <v>50.91</v>
      </c>
      <c r="H218">
        <f t="shared" si="3"/>
        <v>0.10999803574936162</v>
      </c>
      <c r="I218">
        <v>15</v>
      </c>
      <c r="J218">
        <v>5.6</v>
      </c>
      <c r="K218">
        <v>50.91</v>
      </c>
      <c r="O218" t="s">
        <v>356</v>
      </c>
      <c r="P218" t="s">
        <v>56</v>
      </c>
      <c r="Q218" t="s">
        <v>22</v>
      </c>
      <c r="R218" t="s">
        <v>74</v>
      </c>
      <c r="S218">
        <v>24</v>
      </c>
      <c r="T218">
        <v>149.99</v>
      </c>
      <c r="U218">
        <v>73.7</v>
      </c>
      <c r="V218">
        <v>35</v>
      </c>
      <c r="W218">
        <v>104.25</v>
      </c>
      <c r="X218">
        <v>100.44</v>
      </c>
    </row>
    <row r="219" spans="1:24" x14ac:dyDescent="0.35">
      <c r="A219" t="s">
        <v>357</v>
      </c>
      <c r="B219" t="s">
        <v>408</v>
      </c>
      <c r="C219" t="s">
        <v>22</v>
      </c>
      <c r="D219" t="s">
        <v>73</v>
      </c>
      <c r="E219">
        <v>23.5</v>
      </c>
      <c r="F219">
        <v>108.4</v>
      </c>
      <c r="G219">
        <v>72.459999999999994</v>
      </c>
      <c r="H219">
        <f t="shared" si="3"/>
        <v>1.4959977918851783</v>
      </c>
      <c r="I219">
        <v>22.5</v>
      </c>
      <c r="J219">
        <v>50.78</v>
      </c>
      <c r="K219">
        <v>69.97</v>
      </c>
      <c r="O219" t="s">
        <v>357</v>
      </c>
      <c r="P219" t="s">
        <v>56</v>
      </c>
      <c r="Q219" t="s">
        <v>22</v>
      </c>
      <c r="R219" t="s">
        <v>74</v>
      </c>
      <c r="S219">
        <v>24</v>
      </c>
      <c r="T219">
        <v>104.04</v>
      </c>
      <c r="U219">
        <v>73.7</v>
      </c>
      <c r="V219">
        <v>22.5</v>
      </c>
      <c r="W219">
        <v>52.13</v>
      </c>
      <c r="X219">
        <v>69.97</v>
      </c>
    </row>
    <row r="220" spans="1:24" x14ac:dyDescent="0.35">
      <c r="A220" t="s">
        <v>358</v>
      </c>
      <c r="B220" t="s">
        <v>408</v>
      </c>
      <c r="C220" t="s">
        <v>22</v>
      </c>
      <c r="D220" t="s">
        <v>73</v>
      </c>
      <c r="E220">
        <v>24.5</v>
      </c>
      <c r="F220">
        <v>72.05</v>
      </c>
      <c r="G220">
        <v>74.930000000000007</v>
      </c>
      <c r="H220">
        <f t="shared" si="3"/>
        <v>0.96156412651808343</v>
      </c>
      <c r="I220">
        <v>24</v>
      </c>
      <c r="J220">
        <v>58.86</v>
      </c>
      <c r="K220">
        <v>73.7</v>
      </c>
      <c r="O220" t="s">
        <v>358</v>
      </c>
      <c r="P220" t="s">
        <v>56</v>
      </c>
      <c r="Q220" t="s">
        <v>22</v>
      </c>
      <c r="R220" t="s">
        <v>74</v>
      </c>
      <c r="S220">
        <v>24</v>
      </c>
      <c r="T220">
        <v>102.38</v>
      </c>
      <c r="U220">
        <v>73.7</v>
      </c>
      <c r="V220">
        <v>23.5</v>
      </c>
      <c r="W220">
        <v>61.09</v>
      </c>
      <c r="X220">
        <v>72.459999999999994</v>
      </c>
    </row>
    <row r="221" spans="1:24" x14ac:dyDescent="0.35">
      <c r="A221" s="1" t="s">
        <v>359</v>
      </c>
      <c r="B221" t="s">
        <v>408</v>
      </c>
      <c r="C221" t="s">
        <v>22</v>
      </c>
      <c r="D221" t="s">
        <v>73</v>
      </c>
      <c r="E221">
        <v>0</v>
      </c>
      <c r="F221">
        <v>0</v>
      </c>
      <c r="G221">
        <v>0</v>
      </c>
      <c r="H221" t="e">
        <f t="shared" si="3"/>
        <v>#DIV/0!</v>
      </c>
      <c r="I221">
        <v>0</v>
      </c>
      <c r="J221">
        <v>0</v>
      </c>
      <c r="K221">
        <v>0</v>
      </c>
      <c r="O221" t="s">
        <v>359</v>
      </c>
      <c r="P221" t="s">
        <v>56</v>
      </c>
      <c r="Q221" t="s">
        <v>22</v>
      </c>
      <c r="R221" t="s">
        <v>74</v>
      </c>
      <c r="S221">
        <v>23.5</v>
      </c>
      <c r="T221">
        <v>64.91</v>
      </c>
      <c r="U221">
        <v>72.459999999999994</v>
      </c>
      <c r="V221">
        <v>23</v>
      </c>
      <c r="W221">
        <v>49.87</v>
      </c>
      <c r="X221">
        <v>71.22</v>
      </c>
    </row>
    <row r="222" spans="1:24" x14ac:dyDescent="0.35">
      <c r="A222" t="s">
        <v>360</v>
      </c>
      <c r="B222" t="s">
        <v>408</v>
      </c>
      <c r="C222" t="s">
        <v>22</v>
      </c>
      <c r="D222" t="s">
        <v>73</v>
      </c>
      <c r="E222">
        <v>24</v>
      </c>
      <c r="F222">
        <v>212.58</v>
      </c>
      <c r="G222">
        <v>73.7</v>
      </c>
      <c r="H222">
        <f t="shared" si="3"/>
        <v>2.8843962008141113</v>
      </c>
      <c r="I222">
        <v>22</v>
      </c>
      <c r="J222">
        <v>57.84</v>
      </c>
      <c r="K222">
        <v>68.72</v>
      </c>
      <c r="O222" t="s">
        <v>360</v>
      </c>
      <c r="P222" t="s">
        <v>56</v>
      </c>
      <c r="Q222" t="s">
        <v>22</v>
      </c>
      <c r="R222" t="s">
        <v>74</v>
      </c>
      <c r="S222">
        <v>24</v>
      </c>
      <c r="T222">
        <v>124.1</v>
      </c>
      <c r="U222">
        <v>73.7</v>
      </c>
      <c r="V222">
        <v>23</v>
      </c>
      <c r="W222">
        <v>47.37</v>
      </c>
      <c r="X222">
        <v>71.22</v>
      </c>
    </row>
    <row r="223" spans="1:24" x14ac:dyDescent="0.35">
      <c r="A223" t="s">
        <v>361</v>
      </c>
      <c r="B223" t="s">
        <v>408</v>
      </c>
      <c r="C223" t="s">
        <v>22</v>
      </c>
      <c r="D223" t="s">
        <v>73</v>
      </c>
      <c r="E223">
        <v>24.5</v>
      </c>
      <c r="F223">
        <v>61.19</v>
      </c>
      <c r="G223">
        <v>74.930000000000007</v>
      </c>
      <c r="H223">
        <f t="shared" si="3"/>
        <v>0.81662885359669013</v>
      </c>
      <c r="I223">
        <v>24</v>
      </c>
      <c r="J223">
        <v>58.23</v>
      </c>
      <c r="K223">
        <v>73.7</v>
      </c>
      <c r="O223" t="s">
        <v>361</v>
      </c>
      <c r="P223" t="s">
        <v>56</v>
      </c>
      <c r="Q223" t="s">
        <v>22</v>
      </c>
      <c r="R223" t="s">
        <v>74</v>
      </c>
      <c r="S223">
        <v>24</v>
      </c>
      <c r="T223">
        <v>93.91</v>
      </c>
      <c r="U223">
        <v>73.7</v>
      </c>
      <c r="V223">
        <v>23</v>
      </c>
      <c r="W223">
        <v>58.68</v>
      </c>
      <c r="X223">
        <v>71.22</v>
      </c>
    </row>
    <row r="224" spans="1:24" x14ac:dyDescent="0.35">
      <c r="A224" s="1" t="s">
        <v>362</v>
      </c>
      <c r="B224" t="s">
        <v>408</v>
      </c>
      <c r="C224" t="s">
        <v>22</v>
      </c>
      <c r="D224" t="s">
        <v>73</v>
      </c>
      <c r="E224">
        <v>0</v>
      </c>
      <c r="F224">
        <v>0</v>
      </c>
      <c r="G224">
        <v>0</v>
      </c>
      <c r="H224" t="e">
        <f t="shared" si="3"/>
        <v>#DIV/0!</v>
      </c>
      <c r="I224">
        <v>0</v>
      </c>
      <c r="J224">
        <v>0</v>
      </c>
      <c r="K224">
        <v>0</v>
      </c>
      <c r="O224" t="s">
        <v>362</v>
      </c>
      <c r="P224" t="s">
        <v>56</v>
      </c>
      <c r="Q224" t="s">
        <v>22</v>
      </c>
      <c r="R224" t="s">
        <v>74</v>
      </c>
      <c r="S224">
        <v>24</v>
      </c>
      <c r="T224">
        <v>162.11000000000001</v>
      </c>
      <c r="U224">
        <v>73.7</v>
      </c>
      <c r="V224">
        <v>16</v>
      </c>
      <c r="W224">
        <v>56.36</v>
      </c>
      <c r="X224">
        <v>53.5</v>
      </c>
    </row>
    <row r="225" spans="1:24" x14ac:dyDescent="0.35">
      <c r="A225" t="s">
        <v>363</v>
      </c>
      <c r="B225" t="s">
        <v>408</v>
      </c>
      <c r="C225" t="s">
        <v>22</v>
      </c>
      <c r="D225" t="s">
        <v>73</v>
      </c>
      <c r="E225">
        <v>25</v>
      </c>
      <c r="F225">
        <v>138.43</v>
      </c>
      <c r="G225">
        <v>76.17</v>
      </c>
      <c r="H225">
        <f t="shared" si="3"/>
        <v>1.8173821714585796</v>
      </c>
      <c r="I225">
        <v>22.5</v>
      </c>
      <c r="J225">
        <v>44.77</v>
      </c>
      <c r="K225">
        <v>69.97</v>
      </c>
      <c r="O225" t="s">
        <v>363</v>
      </c>
      <c r="P225" t="s">
        <v>56</v>
      </c>
      <c r="Q225" t="s">
        <v>22</v>
      </c>
      <c r="R225" t="s">
        <v>74</v>
      </c>
      <c r="S225">
        <v>24</v>
      </c>
      <c r="T225">
        <v>117.64</v>
      </c>
      <c r="U225">
        <v>73.7</v>
      </c>
      <c r="V225">
        <v>16</v>
      </c>
      <c r="W225">
        <v>58.09</v>
      </c>
      <c r="X225">
        <v>53.5</v>
      </c>
    </row>
    <row r="226" spans="1:24" x14ac:dyDescent="0.35">
      <c r="A226" s="1" t="s">
        <v>122</v>
      </c>
      <c r="B226" t="s">
        <v>21</v>
      </c>
      <c r="C226" t="s">
        <v>22</v>
      </c>
      <c r="D226" t="s">
        <v>73</v>
      </c>
      <c r="E226">
        <v>24.5</v>
      </c>
      <c r="F226">
        <v>73.77</v>
      </c>
      <c r="G226">
        <v>74.930000000000007</v>
      </c>
      <c r="H226">
        <f t="shared" si="3"/>
        <v>0.98451888429200574</v>
      </c>
      <c r="I226">
        <v>24</v>
      </c>
      <c r="J226">
        <v>70.349999999999994</v>
      </c>
      <c r="K226">
        <v>73.7</v>
      </c>
      <c r="O226" s="1" t="s">
        <v>122</v>
      </c>
      <c r="P226" t="s">
        <v>21</v>
      </c>
      <c r="Q226" t="s">
        <v>22</v>
      </c>
      <c r="R226" t="s">
        <v>74</v>
      </c>
      <c r="S226">
        <v>24</v>
      </c>
      <c r="T226">
        <v>70.540000000000006</v>
      </c>
      <c r="U226">
        <v>73.7</v>
      </c>
      <c r="V226">
        <v>23.5</v>
      </c>
      <c r="W226">
        <v>54.98</v>
      </c>
      <c r="X226">
        <v>72.459999999999994</v>
      </c>
    </row>
    <row r="227" spans="1:24" x14ac:dyDescent="0.35">
      <c r="A227" s="1" t="s">
        <v>123</v>
      </c>
      <c r="B227" t="s">
        <v>21</v>
      </c>
      <c r="C227" t="s">
        <v>22</v>
      </c>
      <c r="D227" t="s">
        <v>73</v>
      </c>
      <c r="E227">
        <v>22.5</v>
      </c>
      <c r="F227">
        <v>61.2</v>
      </c>
      <c r="G227">
        <v>69.97</v>
      </c>
      <c r="H227">
        <f t="shared" si="3"/>
        <v>0.8746605688152066</v>
      </c>
      <c r="I227">
        <v>22</v>
      </c>
      <c r="J227">
        <v>59.2</v>
      </c>
      <c r="K227">
        <v>68.72</v>
      </c>
      <c r="O227" s="1" t="s">
        <v>123</v>
      </c>
      <c r="P227" t="s">
        <v>21</v>
      </c>
      <c r="Q227" t="s">
        <v>22</v>
      </c>
      <c r="R227" t="s">
        <v>74</v>
      </c>
      <c r="S227">
        <v>24</v>
      </c>
      <c r="T227">
        <v>146.84</v>
      </c>
      <c r="U227">
        <v>73.7</v>
      </c>
      <c r="V227">
        <v>23</v>
      </c>
      <c r="W227">
        <v>58.09</v>
      </c>
      <c r="X227">
        <v>71.22</v>
      </c>
    </row>
    <row r="228" spans="1:24" x14ac:dyDescent="0.35">
      <c r="A228" s="1" t="s">
        <v>124</v>
      </c>
      <c r="B228" t="s">
        <v>21</v>
      </c>
      <c r="C228" t="s">
        <v>22</v>
      </c>
      <c r="D228" t="s">
        <v>73</v>
      </c>
      <c r="E228">
        <v>19</v>
      </c>
      <c r="F228">
        <v>43.66</v>
      </c>
      <c r="G228">
        <v>61.18</v>
      </c>
      <c r="H228">
        <f t="shared" si="3"/>
        <v>0.71363190585158542</v>
      </c>
      <c r="I228">
        <v>18.5</v>
      </c>
      <c r="J228">
        <v>35.590000000000003</v>
      </c>
      <c r="K228">
        <v>59.91</v>
      </c>
      <c r="O228" s="1" t="s">
        <v>124</v>
      </c>
      <c r="P228" t="s">
        <v>21</v>
      </c>
      <c r="Q228" t="s">
        <v>22</v>
      </c>
      <c r="R228" t="s">
        <v>74</v>
      </c>
      <c r="S228">
        <v>24</v>
      </c>
      <c r="T228">
        <v>113.1</v>
      </c>
      <c r="U228">
        <v>73.7</v>
      </c>
      <c r="V228">
        <v>23.5</v>
      </c>
      <c r="W228">
        <v>72.45</v>
      </c>
      <c r="X228">
        <v>72.459999999999994</v>
      </c>
    </row>
    <row r="229" spans="1:24" x14ac:dyDescent="0.35">
      <c r="A229" t="s">
        <v>125</v>
      </c>
      <c r="B229" t="s">
        <v>21</v>
      </c>
      <c r="C229" t="s">
        <v>22</v>
      </c>
      <c r="D229" t="s">
        <v>73</v>
      </c>
      <c r="E229">
        <v>24</v>
      </c>
      <c r="F229">
        <v>107.91</v>
      </c>
      <c r="G229">
        <v>73.7</v>
      </c>
      <c r="H229">
        <f t="shared" si="3"/>
        <v>1.4641791044776118</v>
      </c>
      <c r="I229">
        <v>23</v>
      </c>
      <c r="J229">
        <v>56.75</v>
      </c>
      <c r="K229">
        <v>71.22</v>
      </c>
      <c r="O229" t="s">
        <v>125</v>
      </c>
      <c r="P229" t="s">
        <v>21</v>
      </c>
      <c r="Q229" t="s">
        <v>22</v>
      </c>
      <c r="R229" t="s">
        <v>74</v>
      </c>
      <c r="S229">
        <v>24</v>
      </c>
      <c r="T229">
        <v>76.16</v>
      </c>
      <c r="U229">
        <v>73.7</v>
      </c>
      <c r="V229">
        <v>23.5</v>
      </c>
      <c r="W229">
        <v>61.76</v>
      </c>
      <c r="X229">
        <v>72.459999999999994</v>
      </c>
    </row>
    <row r="230" spans="1:24" x14ac:dyDescent="0.35">
      <c r="A230" t="s">
        <v>126</v>
      </c>
      <c r="B230" t="s">
        <v>21</v>
      </c>
      <c r="C230" t="s">
        <v>22</v>
      </c>
      <c r="D230" t="s">
        <v>73</v>
      </c>
      <c r="E230">
        <v>24</v>
      </c>
      <c r="F230">
        <v>135.16999999999999</v>
      </c>
      <c r="G230">
        <v>73.7</v>
      </c>
      <c r="H230">
        <f t="shared" si="3"/>
        <v>1.8340569877883308</v>
      </c>
      <c r="I230">
        <v>22.5</v>
      </c>
      <c r="J230">
        <v>65.22</v>
      </c>
      <c r="K230">
        <v>69.97</v>
      </c>
      <c r="O230" t="s">
        <v>126</v>
      </c>
      <c r="P230" t="s">
        <v>21</v>
      </c>
      <c r="Q230" t="s">
        <v>22</v>
      </c>
      <c r="R230" t="s">
        <v>74</v>
      </c>
      <c r="S230">
        <v>24.5</v>
      </c>
      <c r="T230">
        <v>96.88</v>
      </c>
      <c r="U230">
        <v>74.930000000000007</v>
      </c>
      <c r="V230">
        <v>23.5</v>
      </c>
      <c r="W230">
        <v>63.28</v>
      </c>
      <c r="X230">
        <v>72.459999999999994</v>
      </c>
    </row>
    <row r="231" spans="1:24" x14ac:dyDescent="0.35">
      <c r="A231" s="1" t="s">
        <v>127</v>
      </c>
      <c r="B231" t="s">
        <v>21</v>
      </c>
      <c r="C231" t="s">
        <v>22</v>
      </c>
      <c r="D231" t="s">
        <v>73</v>
      </c>
      <c r="E231">
        <v>23</v>
      </c>
      <c r="F231">
        <v>38.11</v>
      </c>
      <c r="G231">
        <v>71.22</v>
      </c>
      <c r="H231">
        <f t="shared" si="3"/>
        <v>0.53510249929795006</v>
      </c>
      <c r="I231">
        <v>22.5</v>
      </c>
      <c r="J231">
        <v>32.299999999999997</v>
      </c>
      <c r="K231">
        <v>69.97</v>
      </c>
      <c r="O231" s="1" t="s">
        <v>127</v>
      </c>
      <c r="P231" t="s">
        <v>21</v>
      </c>
      <c r="Q231" t="s">
        <v>22</v>
      </c>
      <c r="R231" t="s">
        <v>74</v>
      </c>
      <c r="S231">
        <v>24</v>
      </c>
      <c r="T231">
        <v>80.819999999999993</v>
      </c>
      <c r="U231">
        <v>73.7</v>
      </c>
      <c r="V231">
        <v>23.5</v>
      </c>
      <c r="W231">
        <v>71.28</v>
      </c>
      <c r="X231">
        <v>72.459999999999994</v>
      </c>
    </row>
    <row r="232" spans="1:24" x14ac:dyDescent="0.35">
      <c r="A232" s="1" t="s">
        <v>128</v>
      </c>
      <c r="B232" t="s">
        <v>21</v>
      </c>
      <c r="C232" t="s">
        <v>22</v>
      </c>
      <c r="D232" t="s">
        <v>73</v>
      </c>
      <c r="E232">
        <v>15</v>
      </c>
      <c r="F232">
        <v>16.149999999999999</v>
      </c>
      <c r="G232">
        <v>50.91</v>
      </c>
      <c r="H232">
        <f t="shared" si="3"/>
        <v>0.31722647809860538</v>
      </c>
      <c r="I232">
        <v>15</v>
      </c>
      <c r="J232">
        <v>16.149999999999999</v>
      </c>
      <c r="K232">
        <v>50.91</v>
      </c>
      <c r="O232" s="1" t="s">
        <v>128</v>
      </c>
      <c r="P232" t="s">
        <v>21</v>
      </c>
      <c r="Q232" t="s">
        <v>22</v>
      </c>
      <c r="R232" t="s">
        <v>74</v>
      </c>
      <c r="S232">
        <v>24</v>
      </c>
      <c r="T232">
        <v>128.78</v>
      </c>
      <c r="U232">
        <v>73.7</v>
      </c>
      <c r="V232">
        <v>22.5</v>
      </c>
      <c r="W232">
        <v>64.34</v>
      </c>
      <c r="X232">
        <v>69.97</v>
      </c>
    </row>
    <row r="233" spans="1:24" x14ac:dyDescent="0.35">
      <c r="A233" s="1" t="s">
        <v>129</v>
      </c>
      <c r="B233" t="s">
        <v>21</v>
      </c>
      <c r="C233" t="s">
        <v>22</v>
      </c>
      <c r="D233" t="s">
        <v>73</v>
      </c>
      <c r="E233">
        <v>24.5</v>
      </c>
      <c r="F233">
        <v>113.64</v>
      </c>
      <c r="G233">
        <v>74.930000000000007</v>
      </c>
      <c r="H233">
        <f t="shared" si="3"/>
        <v>1.5166155078072867</v>
      </c>
      <c r="I233">
        <v>23</v>
      </c>
      <c r="J233">
        <v>61.27</v>
      </c>
      <c r="K233">
        <v>71.22</v>
      </c>
      <c r="O233" s="1" t="s">
        <v>129</v>
      </c>
      <c r="P233" t="s">
        <v>21</v>
      </c>
      <c r="Q233" t="s">
        <v>22</v>
      </c>
      <c r="R233" t="s">
        <v>74</v>
      </c>
      <c r="S233">
        <v>24</v>
      </c>
      <c r="T233">
        <v>169.65</v>
      </c>
      <c r="U233">
        <v>73.7</v>
      </c>
      <c r="V233">
        <v>22</v>
      </c>
      <c r="W233">
        <v>49</v>
      </c>
      <c r="X233">
        <v>68.72</v>
      </c>
    </row>
    <row r="234" spans="1:24" x14ac:dyDescent="0.35">
      <c r="A234" t="s">
        <v>130</v>
      </c>
      <c r="B234" t="s">
        <v>21</v>
      </c>
      <c r="C234" t="s">
        <v>22</v>
      </c>
      <c r="D234" t="s">
        <v>73</v>
      </c>
      <c r="E234">
        <v>24</v>
      </c>
      <c r="F234">
        <v>118</v>
      </c>
      <c r="G234">
        <v>73.7</v>
      </c>
      <c r="H234">
        <f t="shared" si="3"/>
        <v>1.6010854816824966</v>
      </c>
      <c r="I234">
        <v>22.5</v>
      </c>
      <c r="J234">
        <v>46.72</v>
      </c>
      <c r="K234">
        <v>69.97</v>
      </c>
      <c r="O234" t="s">
        <v>130</v>
      </c>
      <c r="P234" t="s">
        <v>21</v>
      </c>
      <c r="Q234" t="s">
        <v>22</v>
      </c>
      <c r="R234" t="s">
        <v>74</v>
      </c>
      <c r="S234">
        <v>24</v>
      </c>
      <c r="T234">
        <v>100.44</v>
      </c>
      <c r="U234">
        <v>73.7</v>
      </c>
      <c r="V234">
        <v>34.5</v>
      </c>
      <c r="W234">
        <v>103.22</v>
      </c>
      <c r="X234">
        <v>99.24</v>
      </c>
    </row>
    <row r="235" spans="1:24" x14ac:dyDescent="0.35">
      <c r="A235" s="1" t="s">
        <v>131</v>
      </c>
      <c r="B235" t="s">
        <v>21</v>
      </c>
      <c r="C235" t="s">
        <v>22</v>
      </c>
      <c r="D235" t="s">
        <v>73</v>
      </c>
      <c r="E235">
        <v>24.5</v>
      </c>
      <c r="F235">
        <v>103.61</v>
      </c>
      <c r="G235">
        <v>74.930000000000007</v>
      </c>
      <c r="H235">
        <f t="shared" si="3"/>
        <v>1.3827572400907513</v>
      </c>
      <c r="I235">
        <v>23</v>
      </c>
      <c r="J235">
        <v>63.61</v>
      </c>
      <c r="K235">
        <v>71.22</v>
      </c>
      <c r="O235" s="1" t="s">
        <v>131</v>
      </c>
      <c r="P235" t="s">
        <v>21</v>
      </c>
      <c r="Q235" t="s">
        <v>22</v>
      </c>
      <c r="R235" t="s">
        <v>74</v>
      </c>
      <c r="S235">
        <v>24</v>
      </c>
      <c r="T235">
        <v>154.72</v>
      </c>
      <c r="U235">
        <v>73.7</v>
      </c>
      <c r="V235">
        <v>16</v>
      </c>
      <c r="W235">
        <v>55.55</v>
      </c>
      <c r="X235">
        <v>53.5</v>
      </c>
    </row>
    <row r="236" spans="1:24" x14ac:dyDescent="0.35">
      <c r="A236" s="1" t="s">
        <v>132</v>
      </c>
      <c r="B236" t="s">
        <v>21</v>
      </c>
      <c r="C236" t="s">
        <v>22</v>
      </c>
      <c r="D236" t="s">
        <v>73</v>
      </c>
      <c r="E236">
        <v>23.5</v>
      </c>
      <c r="F236">
        <v>88.48</v>
      </c>
      <c r="G236">
        <v>72.459999999999994</v>
      </c>
      <c r="H236">
        <f t="shared" si="3"/>
        <v>1.2210874965498208</v>
      </c>
      <c r="I236">
        <v>23</v>
      </c>
      <c r="J236">
        <v>69.260000000000005</v>
      </c>
      <c r="K236">
        <v>71.22</v>
      </c>
      <c r="O236" s="1" t="s">
        <v>132</v>
      </c>
      <c r="P236" t="s">
        <v>21</v>
      </c>
      <c r="Q236" t="s">
        <v>22</v>
      </c>
      <c r="R236" t="s">
        <v>74</v>
      </c>
      <c r="S236">
        <v>24</v>
      </c>
      <c r="T236">
        <v>132.81</v>
      </c>
      <c r="U236">
        <v>73.7</v>
      </c>
      <c r="V236">
        <v>22</v>
      </c>
      <c r="W236">
        <v>66</v>
      </c>
      <c r="X236">
        <v>68.72</v>
      </c>
    </row>
    <row r="237" spans="1:24" x14ac:dyDescent="0.35">
      <c r="A237" s="1" t="s">
        <v>133</v>
      </c>
      <c r="B237" t="s">
        <v>21</v>
      </c>
      <c r="C237" t="s">
        <v>22</v>
      </c>
      <c r="D237" t="s">
        <v>73</v>
      </c>
      <c r="E237">
        <v>24.5</v>
      </c>
      <c r="F237">
        <v>82.12</v>
      </c>
      <c r="G237">
        <v>74.930000000000007</v>
      </c>
      <c r="H237">
        <f t="shared" si="3"/>
        <v>1.0959562258107567</v>
      </c>
      <c r="I237">
        <v>24</v>
      </c>
      <c r="J237">
        <v>72.77</v>
      </c>
      <c r="K237">
        <v>73.7</v>
      </c>
      <c r="O237" s="1" t="s">
        <v>133</v>
      </c>
      <c r="P237" t="s">
        <v>21</v>
      </c>
      <c r="Q237" t="s">
        <v>22</v>
      </c>
      <c r="R237" t="s">
        <v>74</v>
      </c>
      <c r="S237">
        <v>24.5</v>
      </c>
      <c r="T237">
        <v>83.79</v>
      </c>
      <c r="U237">
        <v>74.930000000000007</v>
      </c>
      <c r="V237">
        <v>24</v>
      </c>
      <c r="W237">
        <v>67.05</v>
      </c>
      <c r="X237">
        <v>73.7</v>
      </c>
    </row>
    <row r="238" spans="1:24" x14ac:dyDescent="0.35">
      <c r="A238" s="1" t="s">
        <v>134</v>
      </c>
      <c r="B238" t="s">
        <v>21</v>
      </c>
      <c r="C238" t="s">
        <v>22</v>
      </c>
      <c r="D238" t="s">
        <v>73</v>
      </c>
      <c r="E238">
        <v>21.5</v>
      </c>
      <c r="F238">
        <v>81.13</v>
      </c>
      <c r="G238">
        <v>67.47</v>
      </c>
      <c r="H238">
        <f t="shared" si="3"/>
        <v>1.20246035274937</v>
      </c>
      <c r="I238">
        <v>20.5</v>
      </c>
      <c r="J238">
        <v>60.66</v>
      </c>
      <c r="K238">
        <v>64.97</v>
      </c>
      <c r="O238" s="1" t="s">
        <v>134</v>
      </c>
      <c r="P238" t="s">
        <v>21</v>
      </c>
      <c r="Q238" t="s">
        <v>22</v>
      </c>
      <c r="R238" t="s">
        <v>74</v>
      </c>
      <c r="S238">
        <v>24</v>
      </c>
      <c r="T238">
        <v>156.38999999999999</v>
      </c>
      <c r="U238">
        <v>73.7</v>
      </c>
      <c r="V238">
        <v>16</v>
      </c>
      <c r="W238">
        <v>66.83</v>
      </c>
      <c r="X238">
        <v>53.5</v>
      </c>
    </row>
    <row r="239" spans="1:24" x14ac:dyDescent="0.35">
      <c r="A239" s="1" t="s">
        <v>135</v>
      </c>
      <c r="B239" t="s">
        <v>21</v>
      </c>
      <c r="C239" t="s">
        <v>22</v>
      </c>
      <c r="D239" t="s">
        <v>73</v>
      </c>
      <c r="E239">
        <v>22.5</v>
      </c>
      <c r="F239">
        <v>72.58</v>
      </c>
      <c r="G239">
        <v>69.97</v>
      </c>
      <c r="H239">
        <f t="shared" si="3"/>
        <v>1.0373017007288838</v>
      </c>
      <c r="I239">
        <v>22</v>
      </c>
      <c r="J239">
        <v>68.63</v>
      </c>
      <c r="K239">
        <v>68.72</v>
      </c>
      <c r="O239" s="1" t="s">
        <v>135</v>
      </c>
      <c r="P239" t="s">
        <v>21</v>
      </c>
      <c r="Q239" t="s">
        <v>22</v>
      </c>
      <c r="R239" t="s">
        <v>74</v>
      </c>
      <c r="S239">
        <v>24</v>
      </c>
      <c r="T239">
        <v>110.09</v>
      </c>
      <c r="U239">
        <v>73.7</v>
      </c>
      <c r="V239">
        <v>23</v>
      </c>
      <c r="W239">
        <v>58.18</v>
      </c>
      <c r="X239">
        <v>71.22</v>
      </c>
    </row>
    <row r="240" spans="1:24" x14ac:dyDescent="0.35">
      <c r="A240" s="1" t="s">
        <v>136</v>
      </c>
      <c r="B240" t="s">
        <v>21</v>
      </c>
      <c r="C240" t="s">
        <v>22</v>
      </c>
      <c r="D240" t="s">
        <v>73</v>
      </c>
      <c r="E240">
        <v>24.5</v>
      </c>
      <c r="F240">
        <v>111.41</v>
      </c>
      <c r="G240">
        <v>74.930000000000007</v>
      </c>
      <c r="H240">
        <f t="shared" si="3"/>
        <v>1.4868543974376083</v>
      </c>
      <c r="I240">
        <v>22</v>
      </c>
      <c r="J240">
        <v>41.51</v>
      </c>
      <c r="K240">
        <v>68.72</v>
      </c>
      <c r="O240" s="1" t="s">
        <v>136</v>
      </c>
      <c r="P240" t="s">
        <v>21</v>
      </c>
      <c r="Q240" t="s">
        <v>22</v>
      </c>
      <c r="R240" t="s">
        <v>74</v>
      </c>
      <c r="S240">
        <v>24</v>
      </c>
      <c r="T240">
        <v>113.06</v>
      </c>
      <c r="U240">
        <v>73.7</v>
      </c>
      <c r="V240">
        <v>23</v>
      </c>
      <c r="W240">
        <v>62.79</v>
      </c>
      <c r="X240">
        <v>71.22</v>
      </c>
    </row>
    <row r="241" spans="1:24" x14ac:dyDescent="0.35">
      <c r="A241" s="1" t="s">
        <v>137</v>
      </c>
      <c r="B241" t="s">
        <v>21</v>
      </c>
      <c r="C241" t="s">
        <v>22</v>
      </c>
      <c r="D241" t="s">
        <v>73</v>
      </c>
      <c r="E241">
        <v>23.5</v>
      </c>
      <c r="F241">
        <v>118.81</v>
      </c>
      <c r="G241">
        <v>72.459999999999994</v>
      </c>
      <c r="H241">
        <f t="shared" si="3"/>
        <v>1.6396632624896497</v>
      </c>
      <c r="I241">
        <v>21.5</v>
      </c>
      <c r="J241">
        <v>55.85</v>
      </c>
      <c r="K241">
        <v>67.47</v>
      </c>
      <c r="O241" s="1" t="s">
        <v>137</v>
      </c>
      <c r="P241" t="s">
        <v>21</v>
      </c>
      <c r="Q241" t="s">
        <v>22</v>
      </c>
      <c r="R241" t="s">
        <v>74</v>
      </c>
      <c r="S241">
        <v>24</v>
      </c>
      <c r="T241">
        <v>144.19</v>
      </c>
      <c r="U241">
        <v>73.7</v>
      </c>
      <c r="V241">
        <v>22</v>
      </c>
      <c r="W241">
        <v>61.09</v>
      </c>
      <c r="X241">
        <v>68.72</v>
      </c>
    </row>
    <row r="242" spans="1:24" x14ac:dyDescent="0.35">
      <c r="A242" s="1" t="s">
        <v>220</v>
      </c>
      <c r="B242" t="s">
        <v>21</v>
      </c>
      <c r="C242" t="s">
        <v>22</v>
      </c>
      <c r="D242" t="s">
        <v>73</v>
      </c>
      <c r="E242">
        <v>0</v>
      </c>
      <c r="F242">
        <v>0</v>
      </c>
      <c r="G242">
        <v>0</v>
      </c>
      <c r="H242" t="e">
        <f t="shared" si="3"/>
        <v>#DIV/0!</v>
      </c>
      <c r="I242">
        <v>0</v>
      </c>
      <c r="J242">
        <v>0</v>
      </c>
      <c r="K242">
        <v>0</v>
      </c>
      <c r="O242" t="s">
        <v>220</v>
      </c>
      <c r="P242" t="s">
        <v>21</v>
      </c>
      <c r="Q242" t="s">
        <v>22</v>
      </c>
      <c r="R242" t="s">
        <v>74</v>
      </c>
      <c r="S242">
        <v>21</v>
      </c>
      <c r="T242">
        <v>59.08</v>
      </c>
      <c r="U242">
        <v>66.22</v>
      </c>
      <c r="V242">
        <v>20.5</v>
      </c>
      <c r="W242">
        <v>41.31</v>
      </c>
      <c r="X242">
        <v>64.97</v>
      </c>
    </row>
    <row r="243" spans="1:24" x14ac:dyDescent="0.35">
      <c r="A243" s="1" t="s">
        <v>221</v>
      </c>
      <c r="B243" t="s">
        <v>21</v>
      </c>
      <c r="C243" t="s">
        <v>22</v>
      </c>
      <c r="D243" t="s">
        <v>73</v>
      </c>
      <c r="E243">
        <v>28.5</v>
      </c>
      <c r="F243">
        <v>52.1</v>
      </c>
      <c r="G243">
        <v>84.74</v>
      </c>
      <c r="H243">
        <f t="shared" si="3"/>
        <v>0.61482180788293606</v>
      </c>
      <c r="I243">
        <v>28</v>
      </c>
      <c r="J243">
        <v>37.299999999999997</v>
      </c>
      <c r="K243">
        <v>83.53</v>
      </c>
      <c r="O243" t="s">
        <v>221</v>
      </c>
      <c r="P243" t="s">
        <v>21</v>
      </c>
      <c r="Q243" t="s">
        <v>22</v>
      </c>
      <c r="R243" t="s">
        <v>74</v>
      </c>
      <c r="S243">
        <v>24</v>
      </c>
      <c r="T243">
        <v>125.73</v>
      </c>
      <c r="U243">
        <v>73.7</v>
      </c>
      <c r="V243">
        <v>22.5</v>
      </c>
      <c r="W243">
        <v>60.72</v>
      </c>
      <c r="X243">
        <v>69.97</v>
      </c>
    </row>
    <row r="244" spans="1:24" x14ac:dyDescent="0.35">
      <c r="A244" t="s">
        <v>222</v>
      </c>
      <c r="B244" t="s">
        <v>21</v>
      </c>
      <c r="C244" t="s">
        <v>22</v>
      </c>
      <c r="D244" t="s">
        <v>73</v>
      </c>
      <c r="E244">
        <v>24</v>
      </c>
      <c r="F244">
        <v>189.84</v>
      </c>
      <c r="G244">
        <v>73.7</v>
      </c>
      <c r="H244">
        <f t="shared" si="3"/>
        <v>2.5758480325644504</v>
      </c>
      <c r="I244">
        <v>22</v>
      </c>
      <c r="J244">
        <v>55.43</v>
      </c>
      <c r="K244">
        <v>68.72</v>
      </c>
      <c r="O244" t="s">
        <v>222</v>
      </c>
      <c r="P244" t="s">
        <v>21</v>
      </c>
      <c r="Q244" t="s">
        <v>22</v>
      </c>
      <c r="R244" t="s">
        <v>74</v>
      </c>
      <c r="S244">
        <v>24</v>
      </c>
      <c r="T244">
        <v>140.61000000000001</v>
      </c>
      <c r="U244">
        <v>73.7</v>
      </c>
      <c r="V244">
        <v>22.5</v>
      </c>
      <c r="W244">
        <v>53.6</v>
      </c>
      <c r="X244">
        <v>69.97</v>
      </c>
    </row>
    <row r="245" spans="1:24" x14ac:dyDescent="0.35">
      <c r="A245" t="s">
        <v>223</v>
      </c>
      <c r="B245" t="s">
        <v>21</v>
      </c>
      <c r="C245" t="s">
        <v>22</v>
      </c>
      <c r="D245" t="s">
        <v>73</v>
      </c>
      <c r="E245">
        <v>31.5</v>
      </c>
      <c r="F245">
        <v>94.64</v>
      </c>
      <c r="G245">
        <v>92.02</v>
      </c>
      <c r="H245">
        <f t="shared" si="3"/>
        <v>1.0284720712888502</v>
      </c>
      <c r="I245">
        <v>31</v>
      </c>
      <c r="J245">
        <v>66.91</v>
      </c>
      <c r="K245">
        <v>90.81</v>
      </c>
      <c r="O245" t="s">
        <v>223</v>
      </c>
      <c r="P245" t="s">
        <v>21</v>
      </c>
      <c r="Q245" t="s">
        <v>22</v>
      </c>
      <c r="R245" t="s">
        <v>74</v>
      </c>
      <c r="S245">
        <v>24.5</v>
      </c>
      <c r="T245">
        <v>88.22</v>
      </c>
      <c r="U245">
        <v>74.930000000000007</v>
      </c>
      <c r="V245">
        <v>23.5</v>
      </c>
      <c r="W245">
        <v>62.77</v>
      </c>
      <c r="X245">
        <v>72.459999999999994</v>
      </c>
    </row>
    <row r="246" spans="1:24" x14ac:dyDescent="0.35">
      <c r="A246" s="1" t="s">
        <v>224</v>
      </c>
      <c r="B246" t="s">
        <v>21</v>
      </c>
      <c r="C246" t="s">
        <v>22</v>
      </c>
      <c r="D246" t="s">
        <v>73</v>
      </c>
      <c r="E246">
        <v>24.5</v>
      </c>
      <c r="F246">
        <v>104.14</v>
      </c>
      <c r="G246">
        <v>74.930000000000007</v>
      </c>
      <c r="H246">
        <f t="shared" si="3"/>
        <v>1.3898305084745761</v>
      </c>
      <c r="I246">
        <v>23.5</v>
      </c>
      <c r="J246">
        <v>71.52</v>
      </c>
      <c r="K246">
        <v>72.459999999999994</v>
      </c>
      <c r="O246" t="s">
        <v>224</v>
      </c>
      <c r="P246" t="s">
        <v>21</v>
      </c>
      <c r="Q246" t="s">
        <v>22</v>
      </c>
      <c r="R246" t="s">
        <v>74</v>
      </c>
      <c r="S246">
        <v>24</v>
      </c>
      <c r="T246">
        <v>147.31</v>
      </c>
      <c r="U246">
        <v>73.7</v>
      </c>
      <c r="V246">
        <v>22.5</v>
      </c>
      <c r="W246">
        <v>62.74</v>
      </c>
      <c r="X246">
        <v>69.97</v>
      </c>
    </row>
    <row r="247" spans="1:24" x14ac:dyDescent="0.35">
      <c r="A247" s="1" t="s">
        <v>225</v>
      </c>
      <c r="B247" t="s">
        <v>21</v>
      </c>
      <c r="C247" t="s">
        <v>22</v>
      </c>
      <c r="D247" t="s">
        <v>73</v>
      </c>
      <c r="E247">
        <v>15</v>
      </c>
      <c r="F247">
        <v>14.49</v>
      </c>
      <c r="G247">
        <v>50.91</v>
      </c>
      <c r="H247">
        <f t="shared" si="3"/>
        <v>0.2846199175014732</v>
      </c>
      <c r="I247">
        <v>15</v>
      </c>
      <c r="J247">
        <v>14.49</v>
      </c>
      <c r="K247">
        <v>50.91</v>
      </c>
      <c r="O247" t="s">
        <v>225</v>
      </c>
      <c r="P247" t="s">
        <v>21</v>
      </c>
      <c r="Q247" t="s">
        <v>22</v>
      </c>
      <c r="R247" t="s">
        <v>74</v>
      </c>
      <c r="S247">
        <v>20.5</v>
      </c>
      <c r="T247">
        <v>60.53</v>
      </c>
      <c r="U247">
        <v>64.97</v>
      </c>
      <c r="V247">
        <v>20</v>
      </c>
      <c r="W247">
        <v>50.72</v>
      </c>
      <c r="X247">
        <v>63.71</v>
      </c>
    </row>
    <row r="248" spans="1:24" x14ac:dyDescent="0.35">
      <c r="A248" t="s">
        <v>226</v>
      </c>
      <c r="B248" t="s">
        <v>21</v>
      </c>
      <c r="C248" t="s">
        <v>22</v>
      </c>
      <c r="D248" t="s">
        <v>73</v>
      </c>
      <c r="E248">
        <v>23.5</v>
      </c>
      <c r="F248">
        <v>90.39</v>
      </c>
      <c r="G248">
        <v>72.459999999999994</v>
      </c>
      <c r="H248">
        <f t="shared" si="3"/>
        <v>1.2474468672370964</v>
      </c>
      <c r="I248">
        <v>23</v>
      </c>
      <c r="J248">
        <v>68.05</v>
      </c>
      <c r="K248">
        <v>71.22</v>
      </c>
      <c r="O248" t="s">
        <v>226</v>
      </c>
      <c r="P248" t="s">
        <v>21</v>
      </c>
      <c r="Q248" t="s">
        <v>22</v>
      </c>
      <c r="R248" t="s">
        <v>74</v>
      </c>
      <c r="S248">
        <v>24</v>
      </c>
      <c r="T248">
        <v>115.24</v>
      </c>
      <c r="U248">
        <v>73.7</v>
      </c>
      <c r="V248">
        <v>23</v>
      </c>
      <c r="W248">
        <v>62.59</v>
      </c>
      <c r="X248">
        <v>71.22</v>
      </c>
    </row>
    <row r="249" spans="1:24" x14ac:dyDescent="0.35">
      <c r="A249" s="1" t="s">
        <v>227</v>
      </c>
      <c r="B249" t="s">
        <v>21</v>
      </c>
      <c r="C249" t="s">
        <v>22</v>
      </c>
      <c r="D249" t="s">
        <v>73</v>
      </c>
      <c r="E249">
        <v>19.5</v>
      </c>
      <c r="F249">
        <v>30.79</v>
      </c>
      <c r="G249">
        <v>62.44</v>
      </c>
      <c r="H249">
        <f t="shared" si="3"/>
        <v>0.49311338885329919</v>
      </c>
      <c r="I249">
        <v>19</v>
      </c>
      <c r="J249">
        <v>23.29</v>
      </c>
      <c r="K249">
        <v>61.18</v>
      </c>
      <c r="O249" t="s">
        <v>227</v>
      </c>
      <c r="P249" t="s">
        <v>21</v>
      </c>
      <c r="Q249" t="s">
        <v>22</v>
      </c>
      <c r="R249" t="s">
        <v>74</v>
      </c>
      <c r="S249">
        <v>24</v>
      </c>
      <c r="T249">
        <v>122.24</v>
      </c>
      <c r="U249">
        <v>73.7</v>
      </c>
      <c r="V249">
        <v>23</v>
      </c>
      <c r="W249">
        <v>56.52</v>
      </c>
      <c r="X249">
        <v>71.22</v>
      </c>
    </row>
    <row r="250" spans="1:24" x14ac:dyDescent="0.35">
      <c r="A250" s="1" t="s">
        <v>228</v>
      </c>
      <c r="B250" t="s">
        <v>21</v>
      </c>
      <c r="C250" t="s">
        <v>22</v>
      </c>
      <c r="D250" t="s">
        <v>73</v>
      </c>
      <c r="E250">
        <v>0</v>
      </c>
      <c r="F250">
        <v>0</v>
      </c>
      <c r="G250">
        <v>0</v>
      </c>
      <c r="H250" t="e">
        <f t="shared" si="3"/>
        <v>#DIV/0!</v>
      </c>
      <c r="I250">
        <v>0</v>
      </c>
      <c r="J250">
        <v>0</v>
      </c>
      <c r="K250">
        <v>0</v>
      </c>
      <c r="O250" t="s">
        <v>228</v>
      </c>
      <c r="P250" t="s">
        <v>21</v>
      </c>
      <c r="Q250" t="s">
        <v>22</v>
      </c>
      <c r="R250" t="s">
        <v>74</v>
      </c>
      <c r="S250">
        <v>15.5</v>
      </c>
      <c r="T250">
        <v>30.14</v>
      </c>
      <c r="U250">
        <v>52.21</v>
      </c>
      <c r="V250">
        <v>15</v>
      </c>
      <c r="W250">
        <v>28.24</v>
      </c>
      <c r="X250">
        <v>50.91</v>
      </c>
    </row>
    <row r="251" spans="1:24" x14ac:dyDescent="0.35">
      <c r="A251" s="1" t="s">
        <v>229</v>
      </c>
      <c r="B251" t="s">
        <v>21</v>
      </c>
      <c r="C251" t="s">
        <v>22</v>
      </c>
      <c r="D251" t="s">
        <v>73</v>
      </c>
      <c r="E251">
        <v>16.5</v>
      </c>
      <c r="F251">
        <v>57.21</v>
      </c>
      <c r="G251">
        <v>54.79</v>
      </c>
      <c r="H251">
        <f t="shared" si="3"/>
        <v>1.0441686439131228</v>
      </c>
      <c r="I251">
        <v>33</v>
      </c>
      <c r="J251">
        <v>95.87</v>
      </c>
      <c r="K251">
        <v>95.64</v>
      </c>
      <c r="O251" t="s">
        <v>229</v>
      </c>
      <c r="P251" t="s">
        <v>21</v>
      </c>
      <c r="Q251" t="s">
        <v>22</v>
      </c>
      <c r="R251" t="s">
        <v>74</v>
      </c>
      <c r="S251">
        <v>24</v>
      </c>
      <c r="T251">
        <v>164.27</v>
      </c>
      <c r="U251">
        <v>73.7</v>
      </c>
      <c r="V251">
        <v>16</v>
      </c>
      <c r="W251">
        <v>58.62</v>
      </c>
      <c r="X251">
        <v>53.5</v>
      </c>
    </row>
    <row r="252" spans="1:24" x14ac:dyDescent="0.35">
      <c r="A252" s="1" t="s">
        <v>230</v>
      </c>
      <c r="B252" t="s">
        <v>21</v>
      </c>
      <c r="C252" t="s">
        <v>22</v>
      </c>
      <c r="D252" t="s">
        <v>73</v>
      </c>
      <c r="E252">
        <v>28.5</v>
      </c>
      <c r="F252">
        <v>46.19</v>
      </c>
      <c r="G252">
        <v>84.74</v>
      </c>
      <c r="H252">
        <f t="shared" si="3"/>
        <v>0.54507906537644557</v>
      </c>
      <c r="I252">
        <v>28</v>
      </c>
      <c r="J252">
        <v>42.54</v>
      </c>
      <c r="K252">
        <v>83.53</v>
      </c>
      <c r="O252" t="s">
        <v>230</v>
      </c>
      <c r="P252" t="s">
        <v>21</v>
      </c>
      <c r="Q252" t="s">
        <v>22</v>
      </c>
      <c r="R252" t="s">
        <v>74</v>
      </c>
      <c r="S252">
        <v>24</v>
      </c>
      <c r="T252">
        <v>154.43</v>
      </c>
      <c r="U252">
        <v>73.7</v>
      </c>
      <c r="V252">
        <v>22.5</v>
      </c>
      <c r="W252">
        <v>60.28</v>
      </c>
      <c r="X252">
        <v>69.97</v>
      </c>
    </row>
    <row r="253" spans="1:24" x14ac:dyDescent="0.35">
      <c r="A253" s="1" t="s">
        <v>231</v>
      </c>
      <c r="B253" t="s">
        <v>21</v>
      </c>
      <c r="C253" t="s">
        <v>22</v>
      </c>
      <c r="D253" t="s">
        <v>73</v>
      </c>
      <c r="E253">
        <v>24</v>
      </c>
      <c r="F253">
        <v>87.15</v>
      </c>
      <c r="G253">
        <v>73.7</v>
      </c>
      <c r="H253">
        <f t="shared" si="3"/>
        <v>1.1824966078697423</v>
      </c>
      <c r="I253">
        <v>23</v>
      </c>
      <c r="J253">
        <v>70.599999999999994</v>
      </c>
      <c r="K253">
        <v>71.22</v>
      </c>
      <c r="O253" t="s">
        <v>231</v>
      </c>
      <c r="P253" t="s">
        <v>21</v>
      </c>
      <c r="Q253" t="s">
        <v>22</v>
      </c>
      <c r="R253" t="s">
        <v>74</v>
      </c>
      <c r="S253">
        <v>24</v>
      </c>
      <c r="T253">
        <v>145.01</v>
      </c>
      <c r="U253">
        <v>73.7</v>
      </c>
      <c r="V253">
        <v>22</v>
      </c>
      <c r="W253">
        <v>59.86</v>
      </c>
      <c r="X253">
        <v>68.72</v>
      </c>
    </row>
    <row r="254" spans="1:24" x14ac:dyDescent="0.35">
      <c r="A254" t="s">
        <v>232</v>
      </c>
      <c r="B254" t="s">
        <v>21</v>
      </c>
      <c r="C254" t="s">
        <v>22</v>
      </c>
      <c r="D254" t="s">
        <v>73</v>
      </c>
      <c r="E254">
        <v>24</v>
      </c>
      <c r="F254">
        <v>183.75</v>
      </c>
      <c r="G254">
        <v>73.7</v>
      </c>
      <c r="H254">
        <f t="shared" si="3"/>
        <v>2.4932157394843961</v>
      </c>
      <c r="I254">
        <v>22</v>
      </c>
      <c r="J254">
        <v>46.25</v>
      </c>
      <c r="K254">
        <v>68.72</v>
      </c>
      <c r="O254" t="s">
        <v>232</v>
      </c>
      <c r="P254" t="s">
        <v>21</v>
      </c>
      <c r="Q254" t="s">
        <v>22</v>
      </c>
      <c r="R254" t="s">
        <v>74</v>
      </c>
      <c r="S254">
        <v>24</v>
      </c>
      <c r="T254">
        <v>122.1</v>
      </c>
      <c r="U254">
        <v>73.7</v>
      </c>
      <c r="V254">
        <v>23</v>
      </c>
      <c r="W254">
        <v>68.209999999999994</v>
      </c>
      <c r="X254">
        <v>71.22</v>
      </c>
    </row>
    <row r="255" spans="1:24" x14ac:dyDescent="0.35">
      <c r="A255" t="s">
        <v>233</v>
      </c>
      <c r="B255" t="s">
        <v>21</v>
      </c>
      <c r="C255" t="s">
        <v>22</v>
      </c>
      <c r="D255" t="s">
        <v>73</v>
      </c>
      <c r="E255">
        <v>24</v>
      </c>
      <c r="F255">
        <v>116.21</v>
      </c>
      <c r="G255">
        <v>73.7</v>
      </c>
      <c r="H255">
        <f t="shared" si="3"/>
        <v>1.5767978290366349</v>
      </c>
      <c r="I255">
        <v>22.5</v>
      </c>
      <c r="J255">
        <v>56.39</v>
      </c>
      <c r="K255">
        <v>69.97</v>
      </c>
      <c r="O255" t="s">
        <v>233</v>
      </c>
      <c r="P255" t="s">
        <v>21</v>
      </c>
      <c r="Q255" t="s">
        <v>22</v>
      </c>
      <c r="R255" t="s">
        <v>74</v>
      </c>
      <c r="S255">
        <v>24</v>
      </c>
      <c r="T255">
        <v>177.1</v>
      </c>
      <c r="U255">
        <v>73.7</v>
      </c>
      <c r="V255">
        <v>22</v>
      </c>
      <c r="W255">
        <v>64.88</v>
      </c>
      <c r="X255">
        <v>68.72</v>
      </c>
    </row>
    <row r="256" spans="1:24" x14ac:dyDescent="0.35">
      <c r="A256" t="s">
        <v>234</v>
      </c>
      <c r="B256" t="s">
        <v>21</v>
      </c>
      <c r="C256" t="s">
        <v>22</v>
      </c>
      <c r="D256" t="s">
        <v>73</v>
      </c>
      <c r="E256">
        <v>24</v>
      </c>
      <c r="F256">
        <v>125.56</v>
      </c>
      <c r="G256">
        <v>73.7</v>
      </c>
      <c r="H256">
        <f t="shared" si="3"/>
        <v>1.703663500678426</v>
      </c>
      <c r="I256">
        <v>23</v>
      </c>
      <c r="J256">
        <v>64.7</v>
      </c>
      <c r="K256">
        <v>71.22</v>
      </c>
      <c r="O256" t="s">
        <v>234</v>
      </c>
      <c r="P256" t="s">
        <v>21</v>
      </c>
      <c r="Q256" t="s">
        <v>22</v>
      </c>
      <c r="R256" t="s">
        <v>74</v>
      </c>
      <c r="S256">
        <v>24</v>
      </c>
      <c r="T256">
        <v>174.56</v>
      </c>
      <c r="U256">
        <v>73.7</v>
      </c>
      <c r="V256">
        <v>22</v>
      </c>
      <c r="W256">
        <v>54.82</v>
      </c>
      <c r="X256">
        <v>68.72</v>
      </c>
    </row>
    <row r="257" spans="1:24" x14ac:dyDescent="0.35">
      <c r="A257" t="s">
        <v>235</v>
      </c>
      <c r="B257" t="s">
        <v>21</v>
      </c>
      <c r="C257" t="s">
        <v>22</v>
      </c>
      <c r="D257" t="s">
        <v>73</v>
      </c>
      <c r="E257">
        <v>24</v>
      </c>
      <c r="F257">
        <v>128.38</v>
      </c>
      <c r="G257">
        <v>73.7</v>
      </c>
      <c r="H257">
        <f t="shared" si="3"/>
        <v>1.7419267299864314</v>
      </c>
      <c r="I257">
        <v>22.5</v>
      </c>
      <c r="J257">
        <v>63.74</v>
      </c>
      <c r="K257">
        <v>69.97</v>
      </c>
      <c r="O257" t="s">
        <v>235</v>
      </c>
      <c r="P257" t="s">
        <v>21</v>
      </c>
      <c r="Q257" t="s">
        <v>22</v>
      </c>
      <c r="R257" t="s">
        <v>74</v>
      </c>
      <c r="S257">
        <v>24</v>
      </c>
      <c r="T257">
        <v>76.040000000000006</v>
      </c>
      <c r="U257">
        <v>73.7</v>
      </c>
      <c r="V257">
        <v>26.5</v>
      </c>
      <c r="W257">
        <v>80.400000000000006</v>
      </c>
      <c r="X257">
        <v>79.86</v>
      </c>
    </row>
    <row r="258" spans="1:24" x14ac:dyDescent="0.35">
      <c r="A258" s="1" t="s">
        <v>155</v>
      </c>
      <c r="B258" t="s">
        <v>156</v>
      </c>
      <c r="C258" t="s">
        <v>22</v>
      </c>
      <c r="D258" t="s">
        <v>73</v>
      </c>
      <c r="E258">
        <v>24.5</v>
      </c>
      <c r="F258">
        <v>85.38</v>
      </c>
      <c r="G258">
        <v>74.930000000000007</v>
      </c>
      <c r="H258">
        <f t="shared" ref="H258:H321" si="4">F258/G258</f>
        <v>1.1394634992659813</v>
      </c>
      <c r="I258">
        <v>23.5</v>
      </c>
      <c r="J258">
        <v>68.63</v>
      </c>
      <c r="K258">
        <v>72.459999999999994</v>
      </c>
      <c r="O258" t="s">
        <v>155</v>
      </c>
      <c r="P258" t="s">
        <v>156</v>
      </c>
      <c r="Q258" t="s">
        <v>22</v>
      </c>
      <c r="R258" t="s">
        <v>74</v>
      </c>
      <c r="S258">
        <v>24</v>
      </c>
      <c r="T258">
        <v>147.15</v>
      </c>
      <c r="U258">
        <v>73.7</v>
      </c>
      <c r="V258">
        <v>22.5</v>
      </c>
      <c r="W258">
        <v>45.1</v>
      </c>
      <c r="X258">
        <v>69.97</v>
      </c>
    </row>
    <row r="259" spans="1:24" x14ac:dyDescent="0.35">
      <c r="A259" s="1" t="s">
        <v>157</v>
      </c>
      <c r="B259" t="s">
        <v>156</v>
      </c>
      <c r="C259" t="s">
        <v>22</v>
      </c>
      <c r="D259" t="s">
        <v>73</v>
      </c>
      <c r="E259">
        <v>16.5</v>
      </c>
      <c r="F259">
        <v>33.369999999999997</v>
      </c>
      <c r="G259">
        <v>54.79</v>
      </c>
      <c r="H259">
        <f t="shared" si="4"/>
        <v>0.60905274685161526</v>
      </c>
      <c r="I259">
        <v>16</v>
      </c>
      <c r="J259">
        <v>30.68</v>
      </c>
      <c r="K259">
        <v>53.5</v>
      </c>
      <c r="O259" t="s">
        <v>157</v>
      </c>
      <c r="P259" t="s">
        <v>156</v>
      </c>
      <c r="Q259" t="s">
        <v>22</v>
      </c>
      <c r="R259" t="s">
        <v>74</v>
      </c>
      <c r="S259">
        <v>24</v>
      </c>
      <c r="T259">
        <v>110.79</v>
      </c>
      <c r="U259">
        <v>73.7</v>
      </c>
      <c r="V259">
        <v>23</v>
      </c>
      <c r="W259">
        <v>65.63</v>
      </c>
      <c r="X259">
        <v>71.22</v>
      </c>
    </row>
    <row r="260" spans="1:24" x14ac:dyDescent="0.35">
      <c r="A260" s="1" t="s">
        <v>158</v>
      </c>
      <c r="B260" t="s">
        <v>156</v>
      </c>
      <c r="C260" t="s">
        <v>22</v>
      </c>
      <c r="D260" t="s">
        <v>73</v>
      </c>
      <c r="E260">
        <v>17</v>
      </c>
      <c r="F260">
        <v>25.07</v>
      </c>
      <c r="G260">
        <v>56.08</v>
      </c>
      <c r="H260">
        <f t="shared" si="4"/>
        <v>0.44703994293865906</v>
      </c>
      <c r="I260">
        <v>16.5</v>
      </c>
      <c r="J260">
        <v>23.13</v>
      </c>
      <c r="K260">
        <v>54.79</v>
      </c>
      <c r="O260" t="s">
        <v>158</v>
      </c>
      <c r="P260" t="s">
        <v>156</v>
      </c>
      <c r="Q260" t="s">
        <v>22</v>
      </c>
      <c r="R260" t="s">
        <v>74</v>
      </c>
      <c r="S260">
        <v>24</v>
      </c>
      <c r="T260">
        <v>67.25</v>
      </c>
      <c r="U260">
        <v>73.7</v>
      </c>
      <c r="V260">
        <v>23.5</v>
      </c>
      <c r="W260">
        <v>40.71</v>
      </c>
      <c r="X260">
        <v>72.459999999999994</v>
      </c>
    </row>
    <row r="261" spans="1:24" x14ac:dyDescent="0.35">
      <c r="A261" s="1" t="s">
        <v>159</v>
      </c>
      <c r="B261" t="s">
        <v>156</v>
      </c>
      <c r="C261" t="s">
        <v>22</v>
      </c>
      <c r="D261" t="s">
        <v>73</v>
      </c>
      <c r="E261">
        <v>21.5</v>
      </c>
      <c r="F261">
        <v>48.11</v>
      </c>
      <c r="G261">
        <v>67.47</v>
      </c>
      <c r="H261">
        <f t="shared" si="4"/>
        <v>0.71305765525418707</v>
      </c>
      <c r="I261">
        <v>21</v>
      </c>
      <c r="J261">
        <v>37.07</v>
      </c>
      <c r="K261">
        <v>66.22</v>
      </c>
      <c r="O261" t="s">
        <v>159</v>
      </c>
      <c r="P261" t="s">
        <v>156</v>
      </c>
      <c r="Q261" t="s">
        <v>22</v>
      </c>
      <c r="R261" t="s">
        <v>74</v>
      </c>
      <c r="S261">
        <v>24</v>
      </c>
      <c r="T261">
        <v>82.1</v>
      </c>
      <c r="U261">
        <v>73.7</v>
      </c>
      <c r="V261">
        <v>23.5</v>
      </c>
      <c r="W261">
        <v>53.17</v>
      </c>
      <c r="X261">
        <v>72.459999999999994</v>
      </c>
    </row>
    <row r="262" spans="1:24" x14ac:dyDescent="0.35">
      <c r="A262" t="s">
        <v>160</v>
      </c>
      <c r="B262" t="s">
        <v>156</v>
      </c>
      <c r="C262" t="s">
        <v>22</v>
      </c>
      <c r="D262" t="s">
        <v>73</v>
      </c>
      <c r="E262">
        <v>23.5</v>
      </c>
      <c r="F262">
        <v>75.44</v>
      </c>
      <c r="G262">
        <v>72.459999999999994</v>
      </c>
      <c r="H262">
        <f t="shared" si="4"/>
        <v>1.0411261385592052</v>
      </c>
      <c r="I262">
        <v>23</v>
      </c>
      <c r="J262">
        <v>58.87</v>
      </c>
      <c r="K262">
        <v>71.22</v>
      </c>
      <c r="O262" t="s">
        <v>160</v>
      </c>
      <c r="P262" t="s">
        <v>156</v>
      </c>
      <c r="Q262" t="s">
        <v>22</v>
      </c>
      <c r="R262" t="s">
        <v>74</v>
      </c>
      <c r="S262">
        <v>20.5</v>
      </c>
      <c r="T262">
        <v>42.42</v>
      </c>
      <c r="U262">
        <v>64.97</v>
      </c>
      <c r="V262">
        <v>20</v>
      </c>
      <c r="W262">
        <v>31.68</v>
      </c>
      <c r="X262">
        <v>63.71</v>
      </c>
    </row>
    <row r="263" spans="1:24" x14ac:dyDescent="0.35">
      <c r="A263" t="s">
        <v>161</v>
      </c>
      <c r="B263" t="s">
        <v>156</v>
      </c>
      <c r="C263" t="s">
        <v>22</v>
      </c>
      <c r="D263" t="s">
        <v>73</v>
      </c>
      <c r="E263">
        <v>24</v>
      </c>
      <c r="F263">
        <v>92.39</v>
      </c>
      <c r="G263">
        <v>73.7</v>
      </c>
      <c r="H263">
        <f t="shared" si="4"/>
        <v>1.2535956580732699</v>
      </c>
      <c r="I263">
        <v>22.5</v>
      </c>
      <c r="J263">
        <v>54.98</v>
      </c>
      <c r="K263">
        <v>69.97</v>
      </c>
      <c r="O263" t="s">
        <v>161</v>
      </c>
      <c r="P263" t="s">
        <v>156</v>
      </c>
      <c r="Q263" t="s">
        <v>22</v>
      </c>
      <c r="R263" t="s">
        <v>74</v>
      </c>
      <c r="S263">
        <v>24</v>
      </c>
      <c r="T263">
        <v>102.96</v>
      </c>
      <c r="U263">
        <v>73.7</v>
      </c>
      <c r="V263">
        <v>23</v>
      </c>
      <c r="W263">
        <v>67.489999999999995</v>
      </c>
      <c r="X263">
        <v>71.22</v>
      </c>
    </row>
    <row r="264" spans="1:24" x14ac:dyDescent="0.35">
      <c r="A264" s="1" t="s">
        <v>162</v>
      </c>
      <c r="B264" t="s">
        <v>156</v>
      </c>
      <c r="C264" t="s">
        <v>22</v>
      </c>
      <c r="D264" t="s">
        <v>73</v>
      </c>
      <c r="E264">
        <v>22</v>
      </c>
      <c r="F264">
        <v>45.79</v>
      </c>
      <c r="G264">
        <v>68.72</v>
      </c>
      <c r="H264">
        <f t="shared" si="4"/>
        <v>0.66632712456344589</v>
      </c>
      <c r="I264">
        <v>21.5</v>
      </c>
      <c r="J264">
        <v>32.99</v>
      </c>
      <c r="K264">
        <v>67.47</v>
      </c>
      <c r="O264" t="s">
        <v>162</v>
      </c>
      <c r="P264" t="s">
        <v>156</v>
      </c>
      <c r="Q264" t="s">
        <v>22</v>
      </c>
      <c r="R264" t="s">
        <v>74</v>
      </c>
      <c r="S264">
        <v>24</v>
      </c>
      <c r="T264">
        <v>148.06</v>
      </c>
      <c r="U264">
        <v>73.7</v>
      </c>
      <c r="V264">
        <v>22.5</v>
      </c>
      <c r="W264">
        <v>44.69</v>
      </c>
      <c r="X264">
        <v>69.97</v>
      </c>
    </row>
    <row r="265" spans="1:24" x14ac:dyDescent="0.35">
      <c r="A265" s="1" t="s">
        <v>163</v>
      </c>
      <c r="B265" t="s">
        <v>156</v>
      </c>
      <c r="C265" t="s">
        <v>22</v>
      </c>
      <c r="D265" t="s">
        <v>73</v>
      </c>
      <c r="E265">
        <v>0</v>
      </c>
      <c r="F265">
        <v>0</v>
      </c>
      <c r="G265">
        <v>0</v>
      </c>
      <c r="H265" t="e">
        <f t="shared" si="4"/>
        <v>#DIV/0!</v>
      </c>
      <c r="I265">
        <v>0</v>
      </c>
      <c r="J265">
        <v>0</v>
      </c>
      <c r="K265">
        <v>0</v>
      </c>
      <c r="O265" t="s">
        <v>163</v>
      </c>
      <c r="P265" t="s">
        <v>156</v>
      </c>
      <c r="Q265" t="s">
        <v>22</v>
      </c>
      <c r="R265" t="s">
        <v>74</v>
      </c>
      <c r="S265">
        <v>0</v>
      </c>
      <c r="T265">
        <v>0</v>
      </c>
      <c r="U265">
        <v>0</v>
      </c>
      <c r="V265">
        <v>0</v>
      </c>
      <c r="W265">
        <v>0</v>
      </c>
      <c r="X265">
        <v>0</v>
      </c>
    </row>
    <row r="266" spans="1:24" x14ac:dyDescent="0.35">
      <c r="A266" t="s">
        <v>164</v>
      </c>
      <c r="B266" t="s">
        <v>156</v>
      </c>
      <c r="C266" t="s">
        <v>22</v>
      </c>
      <c r="D266" t="s">
        <v>73</v>
      </c>
      <c r="E266">
        <v>24</v>
      </c>
      <c r="F266">
        <v>158.86000000000001</v>
      </c>
      <c r="G266">
        <v>73.7</v>
      </c>
      <c r="H266">
        <f t="shared" si="4"/>
        <v>2.1554952510176393</v>
      </c>
      <c r="I266">
        <v>22.5</v>
      </c>
      <c r="J266">
        <v>61.59</v>
      </c>
      <c r="K266">
        <v>69.97</v>
      </c>
      <c r="O266" t="s">
        <v>164</v>
      </c>
      <c r="P266" t="s">
        <v>156</v>
      </c>
      <c r="Q266" t="s">
        <v>22</v>
      </c>
      <c r="R266" t="s">
        <v>74</v>
      </c>
      <c r="S266">
        <v>24</v>
      </c>
      <c r="T266">
        <v>170.22</v>
      </c>
      <c r="U266">
        <v>73.7</v>
      </c>
      <c r="V266">
        <v>16</v>
      </c>
      <c r="W266">
        <v>59.9</v>
      </c>
      <c r="X266">
        <v>53.5</v>
      </c>
    </row>
    <row r="267" spans="1:24" x14ac:dyDescent="0.35">
      <c r="A267" s="1" t="s">
        <v>165</v>
      </c>
      <c r="B267" t="s">
        <v>156</v>
      </c>
      <c r="C267" t="s">
        <v>22</v>
      </c>
      <c r="D267" t="s">
        <v>73</v>
      </c>
      <c r="E267">
        <v>0</v>
      </c>
      <c r="F267">
        <v>0</v>
      </c>
      <c r="G267">
        <v>0</v>
      </c>
      <c r="H267" t="e">
        <f t="shared" si="4"/>
        <v>#DIV/0!</v>
      </c>
      <c r="I267">
        <v>0</v>
      </c>
      <c r="J267">
        <v>0</v>
      </c>
      <c r="K267">
        <v>0</v>
      </c>
      <c r="O267" t="s">
        <v>165</v>
      </c>
      <c r="P267" t="s">
        <v>156</v>
      </c>
      <c r="Q267" t="s">
        <v>22</v>
      </c>
      <c r="R267" t="s">
        <v>74</v>
      </c>
      <c r="S267">
        <v>15</v>
      </c>
      <c r="T267">
        <v>38</v>
      </c>
      <c r="U267">
        <v>50.91</v>
      </c>
      <c r="V267">
        <v>15</v>
      </c>
      <c r="W267">
        <v>38</v>
      </c>
      <c r="X267">
        <v>50.91</v>
      </c>
    </row>
    <row r="268" spans="1:24" x14ac:dyDescent="0.35">
      <c r="A268" t="s">
        <v>166</v>
      </c>
      <c r="B268" t="s">
        <v>156</v>
      </c>
      <c r="C268" t="s">
        <v>22</v>
      </c>
      <c r="D268" t="s">
        <v>73</v>
      </c>
      <c r="E268">
        <v>24</v>
      </c>
      <c r="F268">
        <v>183.98</v>
      </c>
      <c r="G268">
        <v>73.7</v>
      </c>
      <c r="H268">
        <f t="shared" si="4"/>
        <v>2.4963364993215738</v>
      </c>
      <c r="I268">
        <v>22</v>
      </c>
      <c r="J268">
        <v>61.84</v>
      </c>
      <c r="K268">
        <v>68.72</v>
      </c>
      <c r="O268" t="s">
        <v>166</v>
      </c>
      <c r="P268" t="s">
        <v>156</v>
      </c>
      <c r="Q268" t="s">
        <v>22</v>
      </c>
      <c r="R268" t="s">
        <v>74</v>
      </c>
      <c r="S268">
        <v>24</v>
      </c>
      <c r="T268">
        <v>164.32</v>
      </c>
      <c r="U268">
        <v>73.7</v>
      </c>
      <c r="V268">
        <v>22</v>
      </c>
      <c r="W268">
        <v>61.25</v>
      </c>
      <c r="X268">
        <v>68.72</v>
      </c>
    </row>
    <row r="269" spans="1:24" x14ac:dyDescent="0.35">
      <c r="A269" s="1" t="s">
        <v>167</v>
      </c>
      <c r="B269" t="s">
        <v>156</v>
      </c>
      <c r="C269" t="s">
        <v>22</v>
      </c>
      <c r="D269" t="s">
        <v>73</v>
      </c>
      <c r="E269">
        <v>35</v>
      </c>
      <c r="F269">
        <v>94.93</v>
      </c>
      <c r="G269">
        <v>100.44</v>
      </c>
      <c r="H269">
        <f t="shared" si="4"/>
        <v>0.94514137793707698</v>
      </c>
      <c r="I269">
        <v>34.5</v>
      </c>
      <c r="J269">
        <v>72.3</v>
      </c>
      <c r="K269">
        <v>99.24</v>
      </c>
      <c r="O269" t="s">
        <v>167</v>
      </c>
      <c r="P269" t="s">
        <v>156</v>
      </c>
      <c r="Q269" t="s">
        <v>22</v>
      </c>
      <c r="R269" t="s">
        <v>74</v>
      </c>
      <c r="S269">
        <v>24</v>
      </c>
      <c r="T269">
        <v>114.46</v>
      </c>
      <c r="U269">
        <v>73.7</v>
      </c>
      <c r="V269">
        <v>23</v>
      </c>
      <c r="W269">
        <v>59.74</v>
      </c>
      <c r="X269">
        <v>71.22</v>
      </c>
    </row>
    <row r="270" spans="1:24" x14ac:dyDescent="0.35">
      <c r="A270" s="1" t="s">
        <v>168</v>
      </c>
      <c r="B270" t="s">
        <v>156</v>
      </c>
      <c r="C270" t="s">
        <v>22</v>
      </c>
      <c r="D270" t="s">
        <v>73</v>
      </c>
      <c r="E270">
        <v>19.5</v>
      </c>
      <c r="F270">
        <v>53.74</v>
      </c>
      <c r="G270">
        <v>62.44</v>
      </c>
      <c r="H270">
        <f t="shared" si="4"/>
        <v>0.86066623959000643</v>
      </c>
      <c r="I270">
        <v>19</v>
      </c>
      <c r="J270">
        <v>33.700000000000003</v>
      </c>
      <c r="K270">
        <v>61.18</v>
      </c>
      <c r="O270" t="s">
        <v>168</v>
      </c>
      <c r="P270" t="s">
        <v>156</v>
      </c>
      <c r="Q270" t="s">
        <v>22</v>
      </c>
      <c r="R270" t="s">
        <v>74</v>
      </c>
      <c r="S270">
        <v>24</v>
      </c>
      <c r="T270">
        <v>104.98</v>
      </c>
      <c r="U270">
        <v>73.7</v>
      </c>
      <c r="V270">
        <v>22.5</v>
      </c>
      <c r="W270">
        <v>60.74</v>
      </c>
      <c r="X270">
        <v>69.97</v>
      </c>
    </row>
    <row r="271" spans="1:24" x14ac:dyDescent="0.35">
      <c r="A271" s="1" t="s">
        <v>169</v>
      </c>
      <c r="B271" t="s">
        <v>156</v>
      </c>
      <c r="C271" t="s">
        <v>22</v>
      </c>
      <c r="D271" t="s">
        <v>73</v>
      </c>
      <c r="E271">
        <v>24.5</v>
      </c>
      <c r="F271">
        <v>86.75</v>
      </c>
      <c r="G271">
        <v>74.930000000000007</v>
      </c>
      <c r="H271">
        <f t="shared" si="4"/>
        <v>1.1577472307486987</v>
      </c>
      <c r="I271">
        <v>23.5</v>
      </c>
      <c r="J271">
        <v>72.23</v>
      </c>
      <c r="K271">
        <v>72.459999999999994</v>
      </c>
      <c r="O271" t="s">
        <v>169</v>
      </c>
      <c r="P271" t="s">
        <v>156</v>
      </c>
      <c r="Q271" t="s">
        <v>22</v>
      </c>
      <c r="R271" t="s">
        <v>74</v>
      </c>
      <c r="S271">
        <v>24</v>
      </c>
      <c r="T271">
        <v>71.34</v>
      </c>
      <c r="U271">
        <v>73.7</v>
      </c>
      <c r="V271">
        <v>23.5</v>
      </c>
      <c r="W271">
        <v>45.32</v>
      </c>
      <c r="X271">
        <v>72.459999999999994</v>
      </c>
    </row>
    <row r="272" spans="1:24" x14ac:dyDescent="0.35">
      <c r="A272" s="1" t="s">
        <v>170</v>
      </c>
      <c r="B272" t="s">
        <v>156</v>
      </c>
      <c r="C272" t="s">
        <v>22</v>
      </c>
      <c r="D272" t="s">
        <v>73</v>
      </c>
      <c r="E272">
        <v>16</v>
      </c>
      <c r="F272">
        <v>16.510000000000002</v>
      </c>
      <c r="G272">
        <v>53.5</v>
      </c>
      <c r="H272">
        <f t="shared" si="4"/>
        <v>0.30859813084112153</v>
      </c>
      <c r="I272">
        <v>15.5</v>
      </c>
      <c r="J272">
        <v>13.83</v>
      </c>
      <c r="K272">
        <v>52.21</v>
      </c>
      <c r="O272" t="s">
        <v>170</v>
      </c>
      <c r="P272" t="s">
        <v>156</v>
      </c>
      <c r="Q272" t="s">
        <v>22</v>
      </c>
      <c r="R272" t="s">
        <v>74</v>
      </c>
      <c r="S272">
        <v>24</v>
      </c>
      <c r="T272">
        <v>66.31</v>
      </c>
      <c r="U272">
        <v>73.7</v>
      </c>
      <c r="V272">
        <v>23.5</v>
      </c>
      <c r="W272">
        <v>52.34</v>
      </c>
      <c r="X272">
        <v>72.459999999999994</v>
      </c>
    </row>
    <row r="273" spans="1:24" x14ac:dyDescent="0.35">
      <c r="A273" s="1" t="s">
        <v>171</v>
      </c>
      <c r="B273" t="s">
        <v>156</v>
      </c>
      <c r="C273" t="s">
        <v>22</v>
      </c>
      <c r="D273" t="s">
        <v>73</v>
      </c>
      <c r="E273">
        <v>22</v>
      </c>
      <c r="F273">
        <v>70.459999999999994</v>
      </c>
      <c r="G273">
        <v>68.72</v>
      </c>
      <c r="H273">
        <f t="shared" si="4"/>
        <v>1.0253201396973224</v>
      </c>
      <c r="I273">
        <v>21.5</v>
      </c>
      <c r="J273">
        <v>55.47</v>
      </c>
      <c r="K273">
        <v>67.47</v>
      </c>
      <c r="O273" t="s">
        <v>171</v>
      </c>
      <c r="P273" t="s">
        <v>156</v>
      </c>
      <c r="Q273" t="s">
        <v>22</v>
      </c>
      <c r="R273" t="s">
        <v>74</v>
      </c>
      <c r="S273">
        <v>24</v>
      </c>
      <c r="T273">
        <v>190.59</v>
      </c>
      <c r="U273">
        <v>73.7</v>
      </c>
      <c r="V273">
        <v>22.5</v>
      </c>
      <c r="W273">
        <v>48.66</v>
      </c>
      <c r="X273">
        <v>69.97</v>
      </c>
    </row>
    <row r="274" spans="1:24" x14ac:dyDescent="0.35">
      <c r="A274" t="s">
        <v>284</v>
      </c>
      <c r="B274" t="s">
        <v>156</v>
      </c>
      <c r="C274" t="s">
        <v>22</v>
      </c>
      <c r="D274" t="s">
        <v>73</v>
      </c>
      <c r="E274">
        <v>24</v>
      </c>
      <c r="F274">
        <v>138.44</v>
      </c>
      <c r="G274">
        <v>73.7</v>
      </c>
      <c r="H274">
        <f t="shared" si="4"/>
        <v>1.8784260515603799</v>
      </c>
      <c r="I274">
        <v>22</v>
      </c>
      <c r="J274">
        <v>68.55</v>
      </c>
      <c r="K274">
        <v>68.72</v>
      </c>
      <c r="O274" t="s">
        <v>284</v>
      </c>
      <c r="P274" t="s">
        <v>156</v>
      </c>
      <c r="Q274" t="s">
        <v>22</v>
      </c>
      <c r="R274" t="s">
        <v>74</v>
      </c>
      <c r="S274">
        <v>24</v>
      </c>
      <c r="T274">
        <v>162.85</v>
      </c>
      <c r="U274">
        <v>73.7</v>
      </c>
      <c r="V274">
        <v>16</v>
      </c>
      <c r="W274">
        <v>65.95</v>
      </c>
      <c r="X274">
        <v>53.5</v>
      </c>
    </row>
    <row r="275" spans="1:24" x14ac:dyDescent="0.35">
      <c r="A275" t="s">
        <v>285</v>
      </c>
      <c r="B275" t="s">
        <v>156</v>
      </c>
      <c r="C275" t="s">
        <v>22</v>
      </c>
      <c r="D275" t="s">
        <v>73</v>
      </c>
      <c r="E275">
        <v>24</v>
      </c>
      <c r="F275">
        <v>171.86</v>
      </c>
      <c r="G275">
        <v>73.7</v>
      </c>
      <c r="H275">
        <f t="shared" si="4"/>
        <v>2.3318860244233379</v>
      </c>
      <c r="I275">
        <v>22</v>
      </c>
      <c r="J275">
        <v>64.13</v>
      </c>
      <c r="K275">
        <v>68.72</v>
      </c>
      <c r="O275" t="s">
        <v>285</v>
      </c>
      <c r="P275" t="s">
        <v>156</v>
      </c>
      <c r="Q275" t="s">
        <v>22</v>
      </c>
      <c r="R275" t="s">
        <v>74</v>
      </c>
      <c r="S275">
        <v>24</v>
      </c>
      <c r="T275">
        <v>173.51</v>
      </c>
      <c r="U275">
        <v>73.7</v>
      </c>
      <c r="V275">
        <v>16</v>
      </c>
      <c r="W275">
        <v>58.36</v>
      </c>
      <c r="X275">
        <v>53.5</v>
      </c>
    </row>
    <row r="276" spans="1:24" x14ac:dyDescent="0.35">
      <c r="A276" t="s">
        <v>286</v>
      </c>
      <c r="B276" t="s">
        <v>156</v>
      </c>
      <c r="C276" t="s">
        <v>22</v>
      </c>
      <c r="D276" t="s">
        <v>73</v>
      </c>
      <c r="E276">
        <v>22</v>
      </c>
      <c r="F276">
        <v>84.65</v>
      </c>
      <c r="G276">
        <v>68.72</v>
      </c>
      <c r="H276">
        <f t="shared" si="4"/>
        <v>1.2318102444703145</v>
      </c>
      <c r="I276">
        <v>24</v>
      </c>
      <c r="J276">
        <v>80.59</v>
      </c>
      <c r="K276">
        <v>73.7</v>
      </c>
      <c r="O276" t="s">
        <v>286</v>
      </c>
      <c r="P276" t="s">
        <v>156</v>
      </c>
      <c r="Q276" t="s">
        <v>22</v>
      </c>
      <c r="R276" t="s">
        <v>74</v>
      </c>
      <c r="S276">
        <v>24</v>
      </c>
      <c r="T276">
        <v>138.97</v>
      </c>
      <c r="U276">
        <v>73.7</v>
      </c>
      <c r="V276">
        <v>21</v>
      </c>
      <c r="W276">
        <v>49.54</v>
      </c>
      <c r="X276">
        <v>66.22</v>
      </c>
    </row>
    <row r="277" spans="1:24" x14ac:dyDescent="0.35">
      <c r="A277" s="1" t="s">
        <v>287</v>
      </c>
      <c r="B277" t="s">
        <v>156</v>
      </c>
      <c r="C277" t="s">
        <v>22</v>
      </c>
      <c r="D277" t="s">
        <v>73</v>
      </c>
      <c r="E277">
        <v>22</v>
      </c>
      <c r="F277">
        <v>57.15</v>
      </c>
      <c r="G277">
        <v>68.72</v>
      </c>
      <c r="H277">
        <f t="shared" si="4"/>
        <v>0.83163562281722936</v>
      </c>
      <c r="I277">
        <v>21.5</v>
      </c>
      <c r="J277">
        <v>50.33</v>
      </c>
      <c r="K277">
        <v>67.47</v>
      </c>
      <c r="O277" t="s">
        <v>287</v>
      </c>
      <c r="P277" t="s">
        <v>156</v>
      </c>
      <c r="Q277" t="s">
        <v>22</v>
      </c>
      <c r="R277" t="s">
        <v>74</v>
      </c>
      <c r="S277">
        <v>24</v>
      </c>
      <c r="T277">
        <v>146.69999999999999</v>
      </c>
      <c r="U277">
        <v>73.7</v>
      </c>
      <c r="V277">
        <v>22.5</v>
      </c>
      <c r="W277">
        <v>58.01</v>
      </c>
      <c r="X277">
        <v>69.97</v>
      </c>
    </row>
    <row r="278" spans="1:24" x14ac:dyDescent="0.35">
      <c r="A278" s="1" t="s">
        <v>288</v>
      </c>
      <c r="B278" t="s">
        <v>156</v>
      </c>
      <c r="C278" t="s">
        <v>22</v>
      </c>
      <c r="D278" t="s">
        <v>73</v>
      </c>
      <c r="E278">
        <v>0</v>
      </c>
      <c r="F278">
        <v>0</v>
      </c>
      <c r="G278">
        <v>0</v>
      </c>
      <c r="H278" t="e">
        <f t="shared" si="4"/>
        <v>#DIV/0!</v>
      </c>
      <c r="I278">
        <v>0</v>
      </c>
      <c r="J278">
        <v>0</v>
      </c>
      <c r="K278">
        <v>0</v>
      </c>
      <c r="O278" t="s">
        <v>288</v>
      </c>
      <c r="P278" t="s">
        <v>156</v>
      </c>
      <c r="Q278" t="s">
        <v>22</v>
      </c>
      <c r="R278" t="s">
        <v>74</v>
      </c>
      <c r="S278">
        <v>0</v>
      </c>
      <c r="T278">
        <v>0</v>
      </c>
      <c r="U278">
        <v>0</v>
      </c>
      <c r="V278">
        <v>0</v>
      </c>
      <c r="W278">
        <v>0</v>
      </c>
      <c r="X278">
        <v>0</v>
      </c>
    </row>
    <row r="279" spans="1:24" x14ac:dyDescent="0.35">
      <c r="A279" t="s">
        <v>289</v>
      </c>
      <c r="B279" t="s">
        <v>156</v>
      </c>
      <c r="C279" t="s">
        <v>22</v>
      </c>
      <c r="D279" t="s">
        <v>73</v>
      </c>
      <c r="E279">
        <v>24</v>
      </c>
      <c r="F279">
        <v>116.87</v>
      </c>
      <c r="G279">
        <v>73.7</v>
      </c>
      <c r="H279">
        <f t="shared" si="4"/>
        <v>1.5857530529172321</v>
      </c>
      <c r="I279">
        <v>22.5</v>
      </c>
      <c r="J279">
        <v>47.92</v>
      </c>
      <c r="K279">
        <v>69.97</v>
      </c>
      <c r="O279" t="s">
        <v>289</v>
      </c>
      <c r="P279" t="s">
        <v>156</v>
      </c>
      <c r="Q279" t="s">
        <v>22</v>
      </c>
      <c r="R279" t="s">
        <v>74</v>
      </c>
      <c r="S279">
        <v>24</v>
      </c>
      <c r="T279">
        <v>91.92</v>
      </c>
      <c r="U279">
        <v>73.7</v>
      </c>
      <c r="V279">
        <v>23.5</v>
      </c>
      <c r="W279">
        <v>66.209999999999994</v>
      </c>
      <c r="X279">
        <v>72.459999999999994</v>
      </c>
    </row>
    <row r="280" spans="1:24" x14ac:dyDescent="0.35">
      <c r="A280" t="s">
        <v>290</v>
      </c>
      <c r="B280" t="s">
        <v>156</v>
      </c>
      <c r="C280" t="s">
        <v>22</v>
      </c>
      <c r="D280" t="s">
        <v>73</v>
      </c>
      <c r="E280">
        <v>24.5</v>
      </c>
      <c r="F280">
        <v>171.52</v>
      </c>
      <c r="G280">
        <v>74.930000000000007</v>
      </c>
      <c r="H280">
        <f t="shared" si="4"/>
        <v>2.2890697984785797</v>
      </c>
      <c r="I280">
        <v>22.5</v>
      </c>
      <c r="J280">
        <v>62.66</v>
      </c>
      <c r="K280">
        <v>69.97</v>
      </c>
      <c r="O280" t="s">
        <v>290</v>
      </c>
      <c r="P280" t="s">
        <v>156</v>
      </c>
      <c r="Q280" t="s">
        <v>22</v>
      </c>
      <c r="R280" t="s">
        <v>74</v>
      </c>
      <c r="S280">
        <v>24</v>
      </c>
      <c r="T280">
        <v>99.36</v>
      </c>
      <c r="U280">
        <v>73.7</v>
      </c>
      <c r="V280">
        <v>23</v>
      </c>
      <c r="W280">
        <v>42.83</v>
      </c>
      <c r="X280">
        <v>71.22</v>
      </c>
    </row>
    <row r="281" spans="1:24" x14ac:dyDescent="0.35">
      <c r="A281" s="1" t="s">
        <v>291</v>
      </c>
      <c r="B281" t="s">
        <v>156</v>
      </c>
      <c r="C281" t="s">
        <v>22</v>
      </c>
      <c r="D281" t="s">
        <v>73</v>
      </c>
      <c r="E281">
        <v>0</v>
      </c>
      <c r="F281">
        <v>0</v>
      </c>
      <c r="G281">
        <v>0</v>
      </c>
      <c r="H281" t="e">
        <f t="shared" si="4"/>
        <v>#DIV/0!</v>
      </c>
      <c r="I281">
        <v>0</v>
      </c>
      <c r="J281">
        <v>0</v>
      </c>
      <c r="K281">
        <v>0</v>
      </c>
      <c r="O281" t="s">
        <v>291</v>
      </c>
      <c r="P281" t="s">
        <v>156</v>
      </c>
      <c r="Q281" t="s">
        <v>22</v>
      </c>
      <c r="R281" t="s">
        <v>74</v>
      </c>
      <c r="S281">
        <v>22</v>
      </c>
      <c r="T281">
        <v>43.54</v>
      </c>
      <c r="U281">
        <v>68.72</v>
      </c>
      <c r="V281">
        <v>21.5</v>
      </c>
      <c r="W281">
        <v>41.06</v>
      </c>
      <c r="X281">
        <v>67.47</v>
      </c>
    </row>
    <row r="282" spans="1:24" x14ac:dyDescent="0.35">
      <c r="A282" t="s">
        <v>292</v>
      </c>
      <c r="B282" t="s">
        <v>156</v>
      </c>
      <c r="C282" t="s">
        <v>22</v>
      </c>
      <c r="D282" t="s">
        <v>73</v>
      </c>
      <c r="E282">
        <v>23.5</v>
      </c>
      <c r="F282">
        <v>135.63999999999999</v>
      </c>
      <c r="G282">
        <v>72.459999999999994</v>
      </c>
      <c r="H282">
        <f t="shared" si="4"/>
        <v>1.8719293403256969</v>
      </c>
      <c r="I282">
        <v>21.5</v>
      </c>
      <c r="J282">
        <v>45.79</v>
      </c>
      <c r="K282">
        <v>67.47</v>
      </c>
      <c r="O282" t="s">
        <v>292</v>
      </c>
      <c r="P282" t="s">
        <v>156</v>
      </c>
      <c r="Q282" t="s">
        <v>22</v>
      </c>
      <c r="R282" t="s">
        <v>74</v>
      </c>
      <c r="S282">
        <v>24</v>
      </c>
      <c r="T282">
        <v>160.38</v>
      </c>
      <c r="U282">
        <v>73.7</v>
      </c>
      <c r="V282">
        <v>22.5</v>
      </c>
      <c r="W282">
        <v>53.26</v>
      </c>
      <c r="X282">
        <v>69.97</v>
      </c>
    </row>
    <row r="283" spans="1:24" x14ac:dyDescent="0.35">
      <c r="A283" t="s">
        <v>293</v>
      </c>
      <c r="B283" t="s">
        <v>156</v>
      </c>
      <c r="C283" t="s">
        <v>22</v>
      </c>
      <c r="D283" t="s">
        <v>73</v>
      </c>
      <c r="E283">
        <v>24.5</v>
      </c>
      <c r="F283">
        <v>98.46</v>
      </c>
      <c r="G283">
        <v>74.930000000000007</v>
      </c>
      <c r="H283">
        <f t="shared" si="4"/>
        <v>1.3140264246630187</v>
      </c>
      <c r="I283">
        <v>23.5</v>
      </c>
      <c r="J283">
        <v>60.25</v>
      </c>
      <c r="K283">
        <v>72.459999999999994</v>
      </c>
      <c r="O283" t="s">
        <v>293</v>
      </c>
      <c r="P283" t="s">
        <v>156</v>
      </c>
      <c r="Q283" t="s">
        <v>22</v>
      </c>
      <c r="R283" t="s">
        <v>74</v>
      </c>
      <c r="S283">
        <v>24</v>
      </c>
      <c r="T283">
        <v>156.35</v>
      </c>
      <c r="U283">
        <v>73.7</v>
      </c>
      <c r="V283">
        <v>22.5</v>
      </c>
      <c r="W283">
        <v>47.98</v>
      </c>
      <c r="X283">
        <v>69.97</v>
      </c>
    </row>
    <row r="284" spans="1:24" x14ac:dyDescent="0.35">
      <c r="A284" t="s">
        <v>294</v>
      </c>
      <c r="B284" t="s">
        <v>156</v>
      </c>
      <c r="C284" t="s">
        <v>22</v>
      </c>
      <c r="D284" t="s">
        <v>73</v>
      </c>
      <c r="E284">
        <v>23.5</v>
      </c>
      <c r="F284">
        <v>166.79</v>
      </c>
      <c r="G284">
        <v>72.459999999999994</v>
      </c>
      <c r="H284">
        <f t="shared" si="4"/>
        <v>2.301821694728126</v>
      </c>
      <c r="I284">
        <v>21.5</v>
      </c>
      <c r="J284">
        <v>54.91</v>
      </c>
      <c r="K284">
        <v>67.47</v>
      </c>
      <c r="O284" t="s">
        <v>294</v>
      </c>
      <c r="P284" t="s">
        <v>156</v>
      </c>
      <c r="Q284" t="s">
        <v>22</v>
      </c>
      <c r="R284" t="s">
        <v>74</v>
      </c>
      <c r="S284">
        <v>24</v>
      </c>
      <c r="T284">
        <v>210.52</v>
      </c>
      <c r="U284">
        <v>73.7</v>
      </c>
      <c r="V284">
        <v>35</v>
      </c>
      <c r="W284">
        <v>100.52</v>
      </c>
      <c r="X284">
        <v>100.44</v>
      </c>
    </row>
    <row r="285" spans="1:24" x14ac:dyDescent="0.35">
      <c r="A285" s="1" t="s">
        <v>295</v>
      </c>
      <c r="B285" t="s">
        <v>156</v>
      </c>
      <c r="C285" t="s">
        <v>22</v>
      </c>
      <c r="D285" t="s">
        <v>73</v>
      </c>
      <c r="E285">
        <v>24</v>
      </c>
      <c r="F285">
        <v>48.44</v>
      </c>
      <c r="G285">
        <v>73.7</v>
      </c>
      <c r="H285">
        <f t="shared" si="4"/>
        <v>0.65725915875169605</v>
      </c>
      <c r="I285">
        <v>23.5</v>
      </c>
      <c r="J285">
        <v>35.11</v>
      </c>
      <c r="K285">
        <v>72.459999999999994</v>
      </c>
      <c r="O285" t="s">
        <v>295</v>
      </c>
      <c r="P285" t="s">
        <v>156</v>
      </c>
      <c r="Q285" t="s">
        <v>22</v>
      </c>
      <c r="R285" t="s">
        <v>74</v>
      </c>
      <c r="S285">
        <v>15.5</v>
      </c>
      <c r="T285">
        <v>32.950000000000003</v>
      </c>
      <c r="U285">
        <v>52.21</v>
      </c>
      <c r="V285">
        <v>15</v>
      </c>
      <c r="W285">
        <v>28.86</v>
      </c>
      <c r="X285">
        <v>50.91</v>
      </c>
    </row>
    <row r="286" spans="1:24" x14ac:dyDescent="0.35">
      <c r="A286" t="s">
        <v>296</v>
      </c>
      <c r="B286" t="s">
        <v>156</v>
      </c>
      <c r="C286" t="s">
        <v>22</v>
      </c>
      <c r="D286" t="s">
        <v>73</v>
      </c>
      <c r="E286">
        <v>24</v>
      </c>
      <c r="F286">
        <v>104.69</v>
      </c>
      <c r="G286">
        <v>73.7</v>
      </c>
      <c r="H286">
        <f t="shared" si="4"/>
        <v>1.4204884667571234</v>
      </c>
      <c r="I286">
        <v>23</v>
      </c>
      <c r="J286">
        <v>58.01</v>
      </c>
      <c r="K286">
        <v>71.22</v>
      </c>
      <c r="O286" t="s">
        <v>296</v>
      </c>
      <c r="P286" t="s">
        <v>156</v>
      </c>
      <c r="Q286" t="s">
        <v>22</v>
      </c>
      <c r="R286" t="s">
        <v>74</v>
      </c>
      <c r="S286">
        <v>24</v>
      </c>
      <c r="T286">
        <v>110.78</v>
      </c>
      <c r="U286">
        <v>73.7</v>
      </c>
      <c r="V286">
        <v>23</v>
      </c>
      <c r="W286">
        <v>62.1</v>
      </c>
      <c r="X286">
        <v>71.22</v>
      </c>
    </row>
    <row r="287" spans="1:24" x14ac:dyDescent="0.35">
      <c r="A287" t="s">
        <v>297</v>
      </c>
      <c r="B287" t="s">
        <v>156</v>
      </c>
      <c r="C287" t="s">
        <v>22</v>
      </c>
      <c r="D287" t="s">
        <v>73</v>
      </c>
      <c r="E287">
        <v>23.5</v>
      </c>
      <c r="F287">
        <v>165.81</v>
      </c>
      <c r="G287">
        <v>72.459999999999994</v>
      </c>
      <c r="H287">
        <f t="shared" si="4"/>
        <v>2.2882969914435551</v>
      </c>
      <c r="I287">
        <v>21.5</v>
      </c>
      <c r="J287">
        <v>54.19</v>
      </c>
      <c r="K287">
        <v>67.47</v>
      </c>
      <c r="O287" t="s">
        <v>297</v>
      </c>
      <c r="P287" t="s">
        <v>156</v>
      </c>
      <c r="Q287" t="s">
        <v>22</v>
      </c>
      <c r="R287" t="s">
        <v>74</v>
      </c>
      <c r="S287">
        <v>24</v>
      </c>
      <c r="T287">
        <v>163.69999999999999</v>
      </c>
      <c r="U287">
        <v>73.7</v>
      </c>
      <c r="V287">
        <v>23</v>
      </c>
      <c r="W287">
        <v>67.66</v>
      </c>
      <c r="X287">
        <v>71.22</v>
      </c>
    </row>
    <row r="288" spans="1:24" x14ac:dyDescent="0.35">
      <c r="A288" t="s">
        <v>298</v>
      </c>
      <c r="B288" t="s">
        <v>156</v>
      </c>
      <c r="C288" t="s">
        <v>22</v>
      </c>
      <c r="D288" t="s">
        <v>73</v>
      </c>
      <c r="E288">
        <v>24</v>
      </c>
      <c r="F288">
        <v>119.43</v>
      </c>
      <c r="G288">
        <v>73.7</v>
      </c>
      <c r="H288">
        <f t="shared" si="4"/>
        <v>1.6204884667571235</v>
      </c>
      <c r="I288">
        <v>22.5</v>
      </c>
      <c r="J288">
        <v>47.98</v>
      </c>
      <c r="K288">
        <v>69.97</v>
      </c>
      <c r="O288" t="s">
        <v>298</v>
      </c>
      <c r="P288" t="s">
        <v>156</v>
      </c>
      <c r="Q288" t="s">
        <v>22</v>
      </c>
      <c r="R288" t="s">
        <v>74</v>
      </c>
      <c r="S288">
        <v>24</v>
      </c>
      <c r="T288">
        <v>81.61</v>
      </c>
      <c r="U288">
        <v>73.7</v>
      </c>
      <c r="V288">
        <v>23</v>
      </c>
      <c r="W288">
        <v>58.06</v>
      </c>
      <c r="X288">
        <v>71.22</v>
      </c>
    </row>
    <row r="289" spans="1:24" x14ac:dyDescent="0.35">
      <c r="A289" t="s">
        <v>299</v>
      </c>
      <c r="B289" t="s">
        <v>156</v>
      </c>
      <c r="C289" t="s">
        <v>22</v>
      </c>
      <c r="D289" t="s">
        <v>73</v>
      </c>
      <c r="E289">
        <v>25</v>
      </c>
      <c r="F289">
        <v>87.87</v>
      </c>
      <c r="G289">
        <v>76.17</v>
      </c>
      <c r="H289">
        <f t="shared" si="4"/>
        <v>1.1536037810161481</v>
      </c>
      <c r="I289">
        <v>24</v>
      </c>
      <c r="J289">
        <v>64.73</v>
      </c>
      <c r="K289">
        <v>73.7</v>
      </c>
      <c r="O289" t="s">
        <v>299</v>
      </c>
      <c r="P289" t="s">
        <v>156</v>
      </c>
      <c r="Q289" t="s">
        <v>22</v>
      </c>
      <c r="R289" t="s">
        <v>74</v>
      </c>
      <c r="S289">
        <v>24</v>
      </c>
      <c r="T289">
        <v>87.56</v>
      </c>
      <c r="U289">
        <v>73.7</v>
      </c>
      <c r="V289">
        <v>23.5</v>
      </c>
      <c r="W289">
        <v>57.23</v>
      </c>
      <c r="X289">
        <v>72.459999999999994</v>
      </c>
    </row>
    <row r="290" spans="1:24" x14ac:dyDescent="0.35">
      <c r="A290" s="1" t="s">
        <v>55</v>
      </c>
      <c r="B290" t="s">
        <v>408</v>
      </c>
      <c r="C290" t="s">
        <v>22</v>
      </c>
      <c r="D290" t="s">
        <v>3</v>
      </c>
      <c r="E290">
        <v>15.5</v>
      </c>
      <c r="F290">
        <v>10.14</v>
      </c>
      <c r="G290">
        <v>52.21</v>
      </c>
      <c r="H290">
        <f t="shared" si="4"/>
        <v>0.19421566749664815</v>
      </c>
      <c r="I290">
        <v>15</v>
      </c>
      <c r="J290">
        <v>8.6300000000000008</v>
      </c>
      <c r="K290">
        <v>50.91</v>
      </c>
      <c r="O290" s="1" t="s">
        <v>55</v>
      </c>
      <c r="P290" t="s">
        <v>56</v>
      </c>
      <c r="Q290" t="s">
        <v>22</v>
      </c>
      <c r="R290" t="s">
        <v>4</v>
      </c>
      <c r="S290">
        <v>24</v>
      </c>
      <c r="T290">
        <v>68.13</v>
      </c>
      <c r="U290">
        <v>73.7</v>
      </c>
      <c r="V290">
        <v>23.5</v>
      </c>
      <c r="W290">
        <v>66.650000000000006</v>
      </c>
      <c r="X290">
        <v>72.459999999999994</v>
      </c>
    </row>
    <row r="291" spans="1:24" x14ac:dyDescent="0.35">
      <c r="A291" t="s">
        <v>57</v>
      </c>
      <c r="B291" t="s">
        <v>408</v>
      </c>
      <c r="C291" t="s">
        <v>22</v>
      </c>
      <c r="D291" t="s">
        <v>3</v>
      </c>
      <c r="E291">
        <v>16.5</v>
      </c>
      <c r="F291">
        <v>40.36</v>
      </c>
      <c r="G291">
        <v>54.79</v>
      </c>
      <c r="H291">
        <f t="shared" si="4"/>
        <v>0.7366307720386932</v>
      </c>
      <c r="I291">
        <v>16</v>
      </c>
      <c r="J291">
        <v>33.56</v>
      </c>
      <c r="K291">
        <v>53.5</v>
      </c>
      <c r="O291" t="s">
        <v>57</v>
      </c>
      <c r="P291" t="s">
        <v>56</v>
      </c>
      <c r="Q291" t="s">
        <v>22</v>
      </c>
      <c r="R291" t="s">
        <v>4</v>
      </c>
      <c r="S291">
        <v>24</v>
      </c>
      <c r="T291">
        <v>98.28</v>
      </c>
      <c r="U291">
        <v>73.7</v>
      </c>
      <c r="V291">
        <v>23.5</v>
      </c>
      <c r="W291">
        <v>57.76</v>
      </c>
      <c r="X291">
        <v>72.459999999999994</v>
      </c>
    </row>
    <row r="292" spans="1:24" x14ac:dyDescent="0.35">
      <c r="A292" s="1" t="s">
        <v>58</v>
      </c>
      <c r="B292" t="s">
        <v>408</v>
      </c>
      <c r="C292" t="s">
        <v>22</v>
      </c>
      <c r="D292" t="s">
        <v>3</v>
      </c>
      <c r="E292">
        <v>16</v>
      </c>
      <c r="F292">
        <v>23.53</v>
      </c>
      <c r="G292">
        <v>53.5</v>
      </c>
      <c r="H292">
        <f t="shared" si="4"/>
        <v>0.43981308411214953</v>
      </c>
      <c r="I292">
        <v>15.5</v>
      </c>
      <c r="J292">
        <v>19.27</v>
      </c>
      <c r="K292">
        <v>52.21</v>
      </c>
      <c r="O292" s="1" t="s">
        <v>58</v>
      </c>
      <c r="P292" t="s">
        <v>56</v>
      </c>
      <c r="Q292" t="s">
        <v>22</v>
      </c>
      <c r="R292" t="s">
        <v>4</v>
      </c>
      <c r="S292">
        <v>24</v>
      </c>
      <c r="T292">
        <v>124.32</v>
      </c>
      <c r="U292">
        <v>73.7</v>
      </c>
      <c r="V292">
        <v>22</v>
      </c>
      <c r="W292">
        <v>58.05</v>
      </c>
      <c r="X292">
        <v>68.72</v>
      </c>
    </row>
    <row r="293" spans="1:24" x14ac:dyDescent="0.35">
      <c r="A293" t="s">
        <v>59</v>
      </c>
      <c r="B293" t="s">
        <v>408</v>
      </c>
      <c r="C293" t="s">
        <v>22</v>
      </c>
      <c r="D293" t="s">
        <v>3</v>
      </c>
      <c r="E293">
        <v>24.5</v>
      </c>
      <c r="F293">
        <v>99.35</v>
      </c>
      <c r="G293">
        <v>74.930000000000007</v>
      </c>
      <c r="H293">
        <f t="shared" si="4"/>
        <v>1.325904177232083</v>
      </c>
      <c r="I293">
        <v>24</v>
      </c>
      <c r="J293">
        <v>54.58</v>
      </c>
      <c r="K293">
        <v>73.7</v>
      </c>
      <c r="O293" t="s">
        <v>59</v>
      </c>
      <c r="P293" t="s">
        <v>56</v>
      </c>
      <c r="Q293" t="s">
        <v>22</v>
      </c>
      <c r="R293" t="s">
        <v>4</v>
      </c>
      <c r="S293">
        <v>24</v>
      </c>
      <c r="T293">
        <v>106.57</v>
      </c>
      <c r="U293">
        <v>73.7</v>
      </c>
      <c r="V293">
        <v>23</v>
      </c>
      <c r="W293">
        <v>62.62</v>
      </c>
      <c r="X293">
        <v>71.22</v>
      </c>
    </row>
    <row r="294" spans="1:24" x14ac:dyDescent="0.35">
      <c r="A294" s="1" t="s">
        <v>60</v>
      </c>
      <c r="B294" t="s">
        <v>408</v>
      </c>
      <c r="C294" t="s">
        <v>22</v>
      </c>
      <c r="D294" t="s">
        <v>3</v>
      </c>
      <c r="E294">
        <v>22</v>
      </c>
      <c r="F294">
        <v>37.770000000000003</v>
      </c>
      <c r="G294">
        <v>68.72</v>
      </c>
      <c r="H294">
        <f t="shared" si="4"/>
        <v>0.54962165308498256</v>
      </c>
      <c r="I294">
        <v>21.5</v>
      </c>
      <c r="J294">
        <v>30.33</v>
      </c>
      <c r="K294">
        <v>67.47</v>
      </c>
      <c r="O294" s="1" t="s">
        <v>60</v>
      </c>
      <c r="P294" t="s">
        <v>56</v>
      </c>
      <c r="Q294" t="s">
        <v>22</v>
      </c>
      <c r="R294" t="s">
        <v>4</v>
      </c>
      <c r="S294">
        <v>24</v>
      </c>
      <c r="T294">
        <v>67.680000000000007</v>
      </c>
      <c r="U294">
        <v>73.7</v>
      </c>
      <c r="V294">
        <v>23.5</v>
      </c>
      <c r="W294">
        <v>58.42</v>
      </c>
      <c r="X294">
        <v>72.459999999999994</v>
      </c>
    </row>
    <row r="295" spans="1:24" x14ac:dyDescent="0.35">
      <c r="A295" t="s">
        <v>61</v>
      </c>
      <c r="B295" t="s">
        <v>408</v>
      </c>
      <c r="C295" t="s">
        <v>22</v>
      </c>
      <c r="D295" t="s">
        <v>3</v>
      </c>
      <c r="E295">
        <v>24</v>
      </c>
      <c r="F295">
        <v>98.28</v>
      </c>
      <c r="G295">
        <v>73.7</v>
      </c>
      <c r="H295">
        <f t="shared" si="4"/>
        <v>1.3335142469470826</v>
      </c>
      <c r="I295">
        <v>22.5</v>
      </c>
      <c r="J295">
        <v>64.17</v>
      </c>
      <c r="K295">
        <v>69.97</v>
      </c>
      <c r="O295" t="s">
        <v>61</v>
      </c>
      <c r="P295" t="s">
        <v>56</v>
      </c>
      <c r="Q295" t="s">
        <v>22</v>
      </c>
      <c r="R295" t="s">
        <v>4</v>
      </c>
      <c r="S295">
        <v>24</v>
      </c>
      <c r="T295">
        <v>95.97</v>
      </c>
      <c r="U295">
        <v>73.7</v>
      </c>
      <c r="V295">
        <v>23.5</v>
      </c>
      <c r="W295">
        <v>71.040000000000006</v>
      </c>
      <c r="X295">
        <v>72.459999999999994</v>
      </c>
    </row>
    <row r="296" spans="1:24" x14ac:dyDescent="0.35">
      <c r="A296" s="1" t="s">
        <v>62</v>
      </c>
      <c r="B296" t="s">
        <v>408</v>
      </c>
      <c r="C296" t="s">
        <v>22</v>
      </c>
      <c r="D296" t="s">
        <v>3</v>
      </c>
      <c r="E296">
        <v>0</v>
      </c>
      <c r="F296">
        <v>0</v>
      </c>
      <c r="G296">
        <v>0</v>
      </c>
      <c r="H296" t="e">
        <f t="shared" si="4"/>
        <v>#DIV/0!</v>
      </c>
      <c r="I296">
        <v>0</v>
      </c>
      <c r="J296">
        <v>0</v>
      </c>
      <c r="K296">
        <v>0</v>
      </c>
      <c r="O296" s="1" t="s">
        <v>62</v>
      </c>
      <c r="P296" t="s">
        <v>56</v>
      </c>
      <c r="Q296" t="s">
        <v>22</v>
      </c>
      <c r="R296" t="s">
        <v>4</v>
      </c>
      <c r="S296">
        <v>0</v>
      </c>
      <c r="T296">
        <v>0</v>
      </c>
      <c r="U296">
        <v>0</v>
      </c>
      <c r="V296">
        <v>0</v>
      </c>
      <c r="W296">
        <v>0</v>
      </c>
      <c r="X296">
        <v>0</v>
      </c>
    </row>
    <row r="297" spans="1:24" x14ac:dyDescent="0.35">
      <c r="A297" s="1" t="s">
        <v>63</v>
      </c>
      <c r="B297" t="s">
        <v>408</v>
      </c>
      <c r="C297" t="s">
        <v>22</v>
      </c>
      <c r="D297" t="s">
        <v>3</v>
      </c>
      <c r="E297">
        <v>15.5</v>
      </c>
      <c r="F297">
        <v>28.91</v>
      </c>
      <c r="G297">
        <v>52.21</v>
      </c>
      <c r="H297">
        <f t="shared" si="4"/>
        <v>0.55372533997318518</v>
      </c>
      <c r="I297">
        <v>15</v>
      </c>
      <c r="J297">
        <v>22.99</v>
      </c>
      <c r="K297">
        <v>50.91</v>
      </c>
      <c r="O297" s="1" t="s">
        <v>63</v>
      </c>
      <c r="P297" t="s">
        <v>56</v>
      </c>
      <c r="Q297" t="s">
        <v>22</v>
      </c>
      <c r="R297" t="s">
        <v>4</v>
      </c>
      <c r="S297">
        <v>24</v>
      </c>
      <c r="T297">
        <v>125.68</v>
      </c>
      <c r="U297">
        <v>73.7</v>
      </c>
      <c r="V297">
        <v>22.5</v>
      </c>
      <c r="W297">
        <v>55.57</v>
      </c>
      <c r="X297">
        <v>69.97</v>
      </c>
    </row>
    <row r="298" spans="1:24" x14ac:dyDescent="0.35">
      <c r="A298" s="1" t="s">
        <v>64</v>
      </c>
      <c r="B298" t="s">
        <v>408</v>
      </c>
      <c r="C298" t="s">
        <v>22</v>
      </c>
      <c r="D298" t="s">
        <v>3</v>
      </c>
      <c r="E298">
        <v>15.5</v>
      </c>
      <c r="F298">
        <v>22.95</v>
      </c>
      <c r="G298">
        <v>52.21</v>
      </c>
      <c r="H298">
        <f t="shared" si="4"/>
        <v>0.43957096341696988</v>
      </c>
      <c r="I298">
        <v>15</v>
      </c>
      <c r="J298">
        <v>16.7</v>
      </c>
      <c r="K298">
        <v>50.91</v>
      </c>
      <c r="O298" s="1" t="s">
        <v>64</v>
      </c>
      <c r="P298" t="s">
        <v>56</v>
      </c>
      <c r="Q298" t="s">
        <v>22</v>
      </c>
      <c r="R298" t="s">
        <v>4</v>
      </c>
      <c r="S298">
        <v>24.5</v>
      </c>
      <c r="T298">
        <v>84.07</v>
      </c>
      <c r="U298">
        <v>74.930000000000007</v>
      </c>
      <c r="V298">
        <v>24</v>
      </c>
      <c r="W298">
        <v>61.37</v>
      </c>
      <c r="X298">
        <v>73.7</v>
      </c>
    </row>
    <row r="299" spans="1:24" x14ac:dyDescent="0.35">
      <c r="A299" s="1" t="s">
        <v>65</v>
      </c>
      <c r="B299" t="s">
        <v>408</v>
      </c>
      <c r="C299" t="s">
        <v>22</v>
      </c>
      <c r="D299" t="s">
        <v>3</v>
      </c>
      <c r="E299">
        <v>24</v>
      </c>
      <c r="F299">
        <v>62.9</v>
      </c>
      <c r="G299">
        <v>73.7</v>
      </c>
      <c r="H299">
        <f t="shared" si="4"/>
        <v>0.85345997286295794</v>
      </c>
      <c r="I299">
        <v>23.5</v>
      </c>
      <c r="J299">
        <v>60.39</v>
      </c>
      <c r="K299">
        <v>72.459999999999994</v>
      </c>
      <c r="O299" s="1" t="s">
        <v>65</v>
      </c>
      <c r="P299" t="s">
        <v>56</v>
      </c>
      <c r="Q299" t="s">
        <v>22</v>
      </c>
      <c r="R299" t="s">
        <v>4</v>
      </c>
      <c r="S299">
        <v>24</v>
      </c>
      <c r="T299">
        <v>135.94</v>
      </c>
      <c r="U299">
        <v>73.7</v>
      </c>
      <c r="V299">
        <v>22</v>
      </c>
      <c r="W299">
        <v>57.06</v>
      </c>
      <c r="X299">
        <v>68.72</v>
      </c>
    </row>
    <row r="300" spans="1:24" x14ac:dyDescent="0.35">
      <c r="A300" s="1" t="s">
        <v>66</v>
      </c>
      <c r="B300" t="s">
        <v>408</v>
      </c>
      <c r="C300" t="s">
        <v>22</v>
      </c>
      <c r="D300" t="s">
        <v>3</v>
      </c>
      <c r="E300">
        <v>17</v>
      </c>
      <c r="F300">
        <v>30.45</v>
      </c>
      <c r="G300">
        <v>56.08</v>
      </c>
      <c r="H300">
        <f t="shared" si="4"/>
        <v>0.54297432239657628</v>
      </c>
      <c r="I300">
        <v>16.5</v>
      </c>
      <c r="J300">
        <v>13.17</v>
      </c>
      <c r="K300">
        <v>54.79</v>
      </c>
      <c r="O300" s="1" t="s">
        <v>66</v>
      </c>
      <c r="P300" t="s">
        <v>56</v>
      </c>
      <c r="Q300" t="s">
        <v>22</v>
      </c>
      <c r="R300" t="s">
        <v>4</v>
      </c>
      <c r="S300">
        <v>24</v>
      </c>
      <c r="T300">
        <v>116.28</v>
      </c>
      <c r="U300">
        <v>73.7</v>
      </c>
      <c r="V300">
        <v>22.5</v>
      </c>
      <c r="W300">
        <v>62.52</v>
      </c>
      <c r="X300">
        <v>69.97</v>
      </c>
    </row>
    <row r="301" spans="1:24" x14ac:dyDescent="0.35">
      <c r="A301" t="s">
        <v>67</v>
      </c>
      <c r="B301" t="s">
        <v>408</v>
      </c>
      <c r="C301" t="s">
        <v>22</v>
      </c>
      <c r="D301" t="s">
        <v>3</v>
      </c>
      <c r="E301">
        <v>23.5</v>
      </c>
      <c r="F301">
        <v>73.39</v>
      </c>
      <c r="G301">
        <v>72.459999999999994</v>
      </c>
      <c r="H301">
        <f t="shared" si="4"/>
        <v>1.0128346674027051</v>
      </c>
      <c r="I301">
        <v>23</v>
      </c>
      <c r="J301">
        <v>52.27</v>
      </c>
      <c r="K301">
        <v>71.22</v>
      </c>
      <c r="O301" t="s">
        <v>67</v>
      </c>
      <c r="P301" t="s">
        <v>56</v>
      </c>
      <c r="Q301" t="s">
        <v>22</v>
      </c>
      <c r="R301" t="s">
        <v>4</v>
      </c>
      <c r="S301">
        <v>24.5</v>
      </c>
      <c r="T301">
        <v>101.37</v>
      </c>
      <c r="U301">
        <v>74.930000000000007</v>
      </c>
      <c r="V301">
        <v>23</v>
      </c>
      <c r="W301">
        <v>59.76</v>
      </c>
      <c r="X301">
        <v>71.22</v>
      </c>
    </row>
    <row r="302" spans="1:24" x14ac:dyDescent="0.35">
      <c r="A302" s="1" t="s">
        <v>68</v>
      </c>
      <c r="B302" t="s">
        <v>408</v>
      </c>
      <c r="C302" t="s">
        <v>22</v>
      </c>
      <c r="D302" t="s">
        <v>3</v>
      </c>
      <c r="E302">
        <v>15.5</v>
      </c>
      <c r="F302">
        <v>10.77</v>
      </c>
      <c r="G302">
        <v>52.21</v>
      </c>
      <c r="H302">
        <f t="shared" si="4"/>
        <v>0.20628232139436889</v>
      </c>
      <c r="I302">
        <v>15</v>
      </c>
      <c r="J302">
        <v>9.01</v>
      </c>
      <c r="K302">
        <v>50.91</v>
      </c>
      <c r="O302" s="1" t="s">
        <v>68</v>
      </c>
      <c r="P302" t="s">
        <v>56</v>
      </c>
      <c r="Q302" t="s">
        <v>22</v>
      </c>
      <c r="R302" t="s">
        <v>4</v>
      </c>
      <c r="S302">
        <v>21.5</v>
      </c>
      <c r="T302">
        <v>64.19</v>
      </c>
      <c r="U302">
        <v>67.47</v>
      </c>
      <c r="V302">
        <v>21</v>
      </c>
      <c r="W302">
        <v>52.5</v>
      </c>
      <c r="X302">
        <v>66.22</v>
      </c>
    </row>
    <row r="303" spans="1:24" x14ac:dyDescent="0.35">
      <c r="A303" t="s">
        <v>69</v>
      </c>
      <c r="B303" t="s">
        <v>408</v>
      </c>
      <c r="C303" t="s">
        <v>22</v>
      </c>
      <c r="D303" t="s">
        <v>3</v>
      </c>
      <c r="E303">
        <v>24</v>
      </c>
      <c r="F303">
        <v>100.51</v>
      </c>
      <c r="G303">
        <v>73.7</v>
      </c>
      <c r="H303">
        <f t="shared" si="4"/>
        <v>1.3637720488466758</v>
      </c>
      <c r="I303">
        <v>23</v>
      </c>
      <c r="J303">
        <v>43.28</v>
      </c>
      <c r="K303">
        <v>71.22</v>
      </c>
      <c r="O303" t="s">
        <v>69</v>
      </c>
      <c r="P303" t="s">
        <v>56</v>
      </c>
      <c r="Q303" t="s">
        <v>22</v>
      </c>
      <c r="R303" t="s">
        <v>4</v>
      </c>
      <c r="S303">
        <v>24</v>
      </c>
      <c r="T303">
        <v>102.47</v>
      </c>
      <c r="U303">
        <v>73.7</v>
      </c>
      <c r="V303">
        <v>22</v>
      </c>
      <c r="W303">
        <v>54.77</v>
      </c>
      <c r="X303">
        <v>68.72</v>
      </c>
    </row>
    <row r="304" spans="1:24" x14ac:dyDescent="0.35">
      <c r="A304" s="1" t="s">
        <v>70</v>
      </c>
      <c r="B304" t="s">
        <v>408</v>
      </c>
      <c r="C304" t="s">
        <v>22</v>
      </c>
      <c r="D304" t="s">
        <v>3</v>
      </c>
      <c r="E304">
        <v>29.5</v>
      </c>
      <c r="F304">
        <v>76.569999999999993</v>
      </c>
      <c r="G304">
        <v>87.18</v>
      </c>
      <c r="H304">
        <f t="shared" si="4"/>
        <v>0.87829777471897208</v>
      </c>
      <c r="I304">
        <v>29</v>
      </c>
      <c r="J304">
        <v>49.08</v>
      </c>
      <c r="K304">
        <v>85.96</v>
      </c>
      <c r="O304" s="1" t="s">
        <v>70</v>
      </c>
      <c r="P304" t="s">
        <v>56</v>
      </c>
      <c r="Q304" t="s">
        <v>22</v>
      </c>
      <c r="R304" t="s">
        <v>4</v>
      </c>
      <c r="S304">
        <v>25</v>
      </c>
      <c r="T304">
        <v>76.150000000000006</v>
      </c>
      <c r="U304">
        <v>76.17</v>
      </c>
      <c r="V304">
        <v>24.5</v>
      </c>
      <c r="W304">
        <v>72.34</v>
      </c>
      <c r="X304">
        <v>74.930000000000007</v>
      </c>
    </row>
    <row r="305" spans="1:24" x14ac:dyDescent="0.35">
      <c r="A305" s="1" t="s">
        <v>71</v>
      </c>
      <c r="B305" t="s">
        <v>408</v>
      </c>
      <c r="C305" t="s">
        <v>22</v>
      </c>
      <c r="D305" t="s">
        <v>3</v>
      </c>
      <c r="E305">
        <v>24.5</v>
      </c>
      <c r="F305">
        <v>66.680000000000007</v>
      </c>
      <c r="G305">
        <v>74.930000000000007</v>
      </c>
      <c r="H305">
        <f t="shared" si="4"/>
        <v>0.88989723742159355</v>
      </c>
      <c r="I305">
        <v>24</v>
      </c>
      <c r="J305">
        <v>19.11</v>
      </c>
      <c r="K305">
        <v>73.7</v>
      </c>
      <c r="O305" s="1" t="s">
        <v>71</v>
      </c>
      <c r="P305" t="s">
        <v>56</v>
      </c>
      <c r="Q305" t="s">
        <v>22</v>
      </c>
      <c r="R305" t="s">
        <v>4</v>
      </c>
      <c r="S305">
        <v>24</v>
      </c>
      <c r="T305">
        <v>102.15</v>
      </c>
      <c r="U305">
        <v>73.7</v>
      </c>
      <c r="V305">
        <v>22</v>
      </c>
      <c r="W305">
        <v>61.45</v>
      </c>
      <c r="X305">
        <v>68.72</v>
      </c>
    </row>
    <row r="306" spans="1:24" x14ac:dyDescent="0.35">
      <c r="A306" t="s">
        <v>380</v>
      </c>
      <c r="B306" t="s">
        <v>408</v>
      </c>
      <c r="C306" t="s">
        <v>22</v>
      </c>
      <c r="D306" t="s">
        <v>3</v>
      </c>
      <c r="E306">
        <v>25.5</v>
      </c>
      <c r="F306">
        <v>87.59</v>
      </c>
      <c r="G306">
        <v>77.400000000000006</v>
      </c>
      <c r="H306">
        <f t="shared" si="4"/>
        <v>1.1316537467700258</v>
      </c>
      <c r="I306">
        <v>24.5</v>
      </c>
      <c r="J306">
        <v>81.680000000000007</v>
      </c>
      <c r="K306">
        <v>74.930000000000007</v>
      </c>
      <c r="O306" t="s">
        <v>380</v>
      </c>
      <c r="P306" t="s">
        <v>56</v>
      </c>
      <c r="Q306" t="s">
        <v>22</v>
      </c>
      <c r="R306" t="s">
        <v>4</v>
      </c>
      <c r="S306">
        <v>24</v>
      </c>
      <c r="T306">
        <v>106.1</v>
      </c>
      <c r="U306">
        <v>73.7</v>
      </c>
      <c r="V306">
        <v>23</v>
      </c>
      <c r="W306">
        <v>50.82</v>
      </c>
      <c r="X306">
        <v>71.22</v>
      </c>
    </row>
    <row r="307" spans="1:24" x14ac:dyDescent="0.35">
      <c r="A307" t="s">
        <v>381</v>
      </c>
      <c r="B307" t="s">
        <v>408</v>
      </c>
      <c r="C307" t="s">
        <v>22</v>
      </c>
      <c r="D307" t="s">
        <v>3</v>
      </c>
      <c r="E307">
        <v>23.5</v>
      </c>
      <c r="F307">
        <v>75.08</v>
      </c>
      <c r="G307">
        <v>72.459999999999994</v>
      </c>
      <c r="H307">
        <f t="shared" si="4"/>
        <v>1.0361578802097711</v>
      </c>
      <c r="I307">
        <v>23</v>
      </c>
      <c r="J307">
        <v>69.88</v>
      </c>
      <c r="K307">
        <v>71.22</v>
      </c>
      <c r="O307" t="s">
        <v>381</v>
      </c>
      <c r="P307" t="s">
        <v>56</v>
      </c>
      <c r="Q307" t="s">
        <v>22</v>
      </c>
      <c r="R307" t="s">
        <v>4</v>
      </c>
      <c r="S307">
        <v>24.5</v>
      </c>
      <c r="T307">
        <v>76.37</v>
      </c>
      <c r="U307">
        <v>74.930000000000007</v>
      </c>
      <c r="V307">
        <v>24</v>
      </c>
      <c r="W307">
        <v>67.290000000000006</v>
      </c>
      <c r="X307">
        <v>73.7</v>
      </c>
    </row>
    <row r="308" spans="1:24" x14ac:dyDescent="0.35">
      <c r="A308" s="1" t="s">
        <v>382</v>
      </c>
      <c r="B308" t="s">
        <v>408</v>
      </c>
      <c r="C308" t="s">
        <v>22</v>
      </c>
      <c r="D308" t="s">
        <v>3</v>
      </c>
      <c r="E308">
        <v>15</v>
      </c>
      <c r="F308">
        <v>23.07</v>
      </c>
      <c r="G308">
        <v>50.91</v>
      </c>
      <c r="H308">
        <f t="shared" si="4"/>
        <v>0.45315262227460229</v>
      </c>
      <c r="I308">
        <v>15</v>
      </c>
      <c r="J308">
        <v>23.07</v>
      </c>
      <c r="K308">
        <v>50.91</v>
      </c>
      <c r="O308" t="s">
        <v>382</v>
      </c>
      <c r="P308" t="s">
        <v>56</v>
      </c>
      <c r="Q308" t="s">
        <v>22</v>
      </c>
      <c r="R308" t="s">
        <v>4</v>
      </c>
      <c r="S308">
        <v>25</v>
      </c>
      <c r="T308">
        <v>77.91</v>
      </c>
      <c r="U308">
        <v>76.17</v>
      </c>
      <c r="V308">
        <v>24.5</v>
      </c>
      <c r="W308">
        <v>74.58</v>
      </c>
      <c r="X308">
        <v>74.930000000000007</v>
      </c>
    </row>
    <row r="309" spans="1:24" x14ac:dyDescent="0.35">
      <c r="A309" t="s">
        <v>383</v>
      </c>
      <c r="B309" t="s">
        <v>408</v>
      </c>
      <c r="C309" t="s">
        <v>22</v>
      </c>
      <c r="D309" t="s">
        <v>3</v>
      </c>
      <c r="E309">
        <v>24</v>
      </c>
      <c r="F309">
        <v>104.43</v>
      </c>
      <c r="G309">
        <v>73.7</v>
      </c>
      <c r="H309">
        <f t="shared" si="4"/>
        <v>1.4169606512890096</v>
      </c>
      <c r="I309">
        <v>22.5</v>
      </c>
      <c r="J309">
        <v>68.790000000000006</v>
      </c>
      <c r="K309">
        <v>69.97</v>
      </c>
      <c r="O309" t="s">
        <v>383</v>
      </c>
      <c r="P309" t="s">
        <v>56</v>
      </c>
      <c r="Q309" t="s">
        <v>22</v>
      </c>
      <c r="R309" t="s">
        <v>4</v>
      </c>
      <c r="S309">
        <v>25.5</v>
      </c>
      <c r="T309">
        <v>112.48</v>
      </c>
      <c r="U309">
        <v>77.400000000000006</v>
      </c>
      <c r="V309">
        <v>22</v>
      </c>
      <c r="W309">
        <v>57.36</v>
      </c>
      <c r="X309">
        <v>68.72</v>
      </c>
    </row>
    <row r="310" spans="1:24" x14ac:dyDescent="0.35">
      <c r="A310" t="s">
        <v>384</v>
      </c>
      <c r="B310" t="s">
        <v>408</v>
      </c>
      <c r="C310" t="s">
        <v>22</v>
      </c>
      <c r="D310" t="s">
        <v>3</v>
      </c>
      <c r="E310">
        <v>24</v>
      </c>
      <c r="F310">
        <v>94.97</v>
      </c>
      <c r="G310">
        <v>73.7</v>
      </c>
      <c r="H310">
        <f t="shared" si="4"/>
        <v>1.2886024423337856</v>
      </c>
      <c r="I310">
        <v>22.5</v>
      </c>
      <c r="J310">
        <v>49.41</v>
      </c>
      <c r="K310">
        <v>69.97</v>
      </c>
      <c r="O310" t="s">
        <v>384</v>
      </c>
      <c r="P310" t="s">
        <v>56</v>
      </c>
      <c r="Q310" t="s">
        <v>22</v>
      </c>
      <c r="R310" t="s">
        <v>4</v>
      </c>
      <c r="S310">
        <v>24</v>
      </c>
      <c r="T310">
        <v>88.31</v>
      </c>
      <c r="U310">
        <v>73.7</v>
      </c>
      <c r="V310">
        <v>23</v>
      </c>
      <c r="W310">
        <v>60.1</v>
      </c>
      <c r="X310">
        <v>71.22</v>
      </c>
    </row>
    <row r="311" spans="1:24" x14ac:dyDescent="0.35">
      <c r="A311" t="s">
        <v>385</v>
      </c>
      <c r="B311" t="s">
        <v>408</v>
      </c>
      <c r="C311" t="s">
        <v>22</v>
      </c>
      <c r="D311" t="s">
        <v>3</v>
      </c>
      <c r="E311">
        <v>24.5</v>
      </c>
      <c r="F311">
        <v>81.150000000000006</v>
      </c>
      <c r="G311">
        <v>74.930000000000007</v>
      </c>
      <c r="H311">
        <f t="shared" si="4"/>
        <v>1.0830108100894167</v>
      </c>
      <c r="I311">
        <v>24</v>
      </c>
      <c r="J311">
        <v>72.680000000000007</v>
      </c>
      <c r="K311">
        <v>73.7</v>
      </c>
      <c r="O311" t="s">
        <v>385</v>
      </c>
      <c r="P311" t="s">
        <v>56</v>
      </c>
      <c r="Q311" t="s">
        <v>22</v>
      </c>
      <c r="R311" t="s">
        <v>4</v>
      </c>
      <c r="S311">
        <v>24</v>
      </c>
      <c r="T311">
        <v>130.37</v>
      </c>
      <c r="U311">
        <v>73.7</v>
      </c>
      <c r="V311">
        <v>21.5</v>
      </c>
      <c r="W311">
        <v>56.67</v>
      </c>
      <c r="X311">
        <v>67.47</v>
      </c>
    </row>
    <row r="312" spans="1:24" x14ac:dyDescent="0.35">
      <c r="A312" t="s">
        <v>386</v>
      </c>
      <c r="B312" t="s">
        <v>408</v>
      </c>
      <c r="C312" t="s">
        <v>22</v>
      </c>
      <c r="D312" t="s">
        <v>3</v>
      </c>
      <c r="E312">
        <v>22.5</v>
      </c>
      <c r="F312">
        <v>62.37</v>
      </c>
      <c r="G312">
        <v>69.97</v>
      </c>
      <c r="H312">
        <f t="shared" si="4"/>
        <v>0.89138202086608542</v>
      </c>
      <c r="I312">
        <v>22</v>
      </c>
      <c r="J312">
        <v>50.12</v>
      </c>
      <c r="K312">
        <v>68.72</v>
      </c>
      <c r="O312" t="s">
        <v>386</v>
      </c>
      <c r="P312" t="s">
        <v>56</v>
      </c>
      <c r="Q312" t="s">
        <v>22</v>
      </c>
      <c r="R312" t="s">
        <v>4</v>
      </c>
      <c r="S312">
        <v>24</v>
      </c>
      <c r="T312">
        <v>95.66</v>
      </c>
      <c r="U312">
        <v>73.7</v>
      </c>
      <c r="V312">
        <v>25.5</v>
      </c>
      <c r="W312">
        <v>84.77</v>
      </c>
      <c r="X312">
        <v>77.400000000000006</v>
      </c>
    </row>
    <row r="313" spans="1:24" x14ac:dyDescent="0.35">
      <c r="A313" t="s">
        <v>387</v>
      </c>
      <c r="B313" t="s">
        <v>408</v>
      </c>
      <c r="C313" t="s">
        <v>22</v>
      </c>
      <c r="D313" t="s">
        <v>3</v>
      </c>
      <c r="E313">
        <v>32</v>
      </c>
      <c r="F313">
        <v>94.13</v>
      </c>
      <c r="G313">
        <v>93.23</v>
      </c>
      <c r="H313">
        <f t="shared" si="4"/>
        <v>1.0096535449962458</v>
      </c>
      <c r="I313">
        <v>31.5</v>
      </c>
      <c r="J313">
        <v>54.79</v>
      </c>
      <c r="K313">
        <v>92.02</v>
      </c>
      <c r="O313" t="s">
        <v>387</v>
      </c>
      <c r="P313" t="s">
        <v>56</v>
      </c>
      <c r="Q313" t="s">
        <v>22</v>
      </c>
      <c r="R313" t="s">
        <v>4</v>
      </c>
      <c r="S313">
        <v>24</v>
      </c>
      <c r="T313">
        <v>117.36</v>
      </c>
      <c r="U313">
        <v>73.7</v>
      </c>
      <c r="V313">
        <v>21.5</v>
      </c>
      <c r="W313">
        <v>62.33</v>
      </c>
      <c r="X313">
        <v>67.47</v>
      </c>
    </row>
    <row r="314" spans="1:24" x14ac:dyDescent="0.35">
      <c r="A314" t="s">
        <v>388</v>
      </c>
      <c r="B314" t="s">
        <v>408</v>
      </c>
      <c r="C314" t="s">
        <v>22</v>
      </c>
      <c r="D314" t="s">
        <v>3</v>
      </c>
      <c r="E314">
        <v>24</v>
      </c>
      <c r="F314">
        <v>79.72</v>
      </c>
      <c r="G314">
        <v>73.7</v>
      </c>
      <c r="H314">
        <f t="shared" si="4"/>
        <v>1.0816824966078697</v>
      </c>
      <c r="I314">
        <v>23.5</v>
      </c>
      <c r="J314">
        <v>69.38</v>
      </c>
      <c r="K314">
        <v>72.459999999999994</v>
      </c>
      <c r="O314" t="s">
        <v>388</v>
      </c>
      <c r="P314" t="s">
        <v>56</v>
      </c>
      <c r="Q314" t="s">
        <v>22</v>
      </c>
      <c r="R314" t="s">
        <v>4</v>
      </c>
      <c r="S314">
        <v>24</v>
      </c>
      <c r="T314">
        <v>100.33</v>
      </c>
      <c r="U314">
        <v>73.7</v>
      </c>
      <c r="V314">
        <v>23</v>
      </c>
      <c r="W314">
        <v>59.41</v>
      </c>
      <c r="X314">
        <v>71.22</v>
      </c>
    </row>
    <row r="315" spans="1:24" x14ac:dyDescent="0.35">
      <c r="A315" s="1" t="s">
        <v>389</v>
      </c>
      <c r="B315" t="s">
        <v>408</v>
      </c>
      <c r="C315" t="s">
        <v>22</v>
      </c>
      <c r="D315" t="s">
        <v>3</v>
      </c>
      <c r="E315">
        <v>0</v>
      </c>
      <c r="F315">
        <v>0</v>
      </c>
      <c r="G315">
        <v>0</v>
      </c>
      <c r="H315" t="e">
        <f t="shared" si="4"/>
        <v>#DIV/0!</v>
      </c>
      <c r="I315">
        <v>0</v>
      </c>
      <c r="J315">
        <v>0</v>
      </c>
      <c r="K315">
        <v>0</v>
      </c>
      <c r="O315" t="s">
        <v>389</v>
      </c>
      <c r="P315" t="s">
        <v>56</v>
      </c>
      <c r="Q315" t="s">
        <v>22</v>
      </c>
      <c r="R315" t="s">
        <v>4</v>
      </c>
      <c r="S315">
        <v>0</v>
      </c>
      <c r="T315">
        <v>0</v>
      </c>
      <c r="U315">
        <v>0</v>
      </c>
      <c r="V315">
        <v>0</v>
      </c>
      <c r="W315">
        <v>0</v>
      </c>
      <c r="X315">
        <v>0</v>
      </c>
    </row>
    <row r="316" spans="1:24" x14ac:dyDescent="0.35">
      <c r="A316" t="s">
        <v>390</v>
      </c>
      <c r="B316" t="s">
        <v>408</v>
      </c>
      <c r="C316" t="s">
        <v>22</v>
      </c>
      <c r="D316" t="s">
        <v>3</v>
      </c>
      <c r="E316">
        <v>24.5</v>
      </c>
      <c r="F316">
        <v>114.05</v>
      </c>
      <c r="G316">
        <v>74.930000000000007</v>
      </c>
      <c r="H316">
        <f t="shared" si="4"/>
        <v>1.5220872814626984</v>
      </c>
      <c r="I316">
        <v>22.5</v>
      </c>
      <c r="J316">
        <v>37.729999999999997</v>
      </c>
      <c r="K316">
        <v>69.97</v>
      </c>
      <c r="O316" t="s">
        <v>390</v>
      </c>
      <c r="P316" t="s">
        <v>56</v>
      </c>
      <c r="Q316" t="s">
        <v>22</v>
      </c>
      <c r="R316" t="s">
        <v>4</v>
      </c>
      <c r="S316">
        <v>24</v>
      </c>
      <c r="T316">
        <v>93.82</v>
      </c>
      <c r="U316">
        <v>73.7</v>
      </c>
      <c r="V316">
        <v>25.5</v>
      </c>
      <c r="W316">
        <v>79.040000000000006</v>
      </c>
      <c r="X316">
        <v>77.400000000000006</v>
      </c>
    </row>
    <row r="317" spans="1:24" x14ac:dyDescent="0.35">
      <c r="A317" t="s">
        <v>391</v>
      </c>
      <c r="B317" t="s">
        <v>408</v>
      </c>
      <c r="C317" t="s">
        <v>22</v>
      </c>
      <c r="D317" t="s">
        <v>3</v>
      </c>
      <c r="E317">
        <v>24</v>
      </c>
      <c r="F317">
        <v>91.3</v>
      </c>
      <c r="G317">
        <v>73.7</v>
      </c>
      <c r="H317">
        <f t="shared" si="4"/>
        <v>1.2388059701492538</v>
      </c>
      <c r="I317">
        <v>23</v>
      </c>
      <c r="J317">
        <v>57.35</v>
      </c>
      <c r="K317">
        <v>71.22</v>
      </c>
      <c r="O317" t="s">
        <v>391</v>
      </c>
      <c r="P317" t="s">
        <v>56</v>
      </c>
      <c r="Q317" t="s">
        <v>22</v>
      </c>
      <c r="R317" t="s">
        <v>4</v>
      </c>
      <c r="S317">
        <v>24</v>
      </c>
      <c r="T317">
        <v>89.87</v>
      </c>
      <c r="U317">
        <v>73.7</v>
      </c>
      <c r="V317">
        <v>23</v>
      </c>
      <c r="W317">
        <v>57.84</v>
      </c>
      <c r="X317">
        <v>71.22</v>
      </c>
    </row>
    <row r="318" spans="1:24" x14ac:dyDescent="0.35">
      <c r="A318" t="s">
        <v>392</v>
      </c>
      <c r="B318" t="s">
        <v>408</v>
      </c>
      <c r="C318" t="s">
        <v>22</v>
      </c>
      <c r="D318" t="s">
        <v>3</v>
      </c>
      <c r="E318">
        <v>24</v>
      </c>
      <c r="F318">
        <v>93.95</v>
      </c>
      <c r="G318">
        <v>73.7</v>
      </c>
      <c r="H318">
        <f t="shared" si="4"/>
        <v>1.2747625508819538</v>
      </c>
      <c r="I318">
        <v>23</v>
      </c>
      <c r="J318">
        <v>56.55</v>
      </c>
      <c r="K318">
        <v>71.22</v>
      </c>
      <c r="O318" t="s">
        <v>392</v>
      </c>
      <c r="P318" t="s">
        <v>56</v>
      </c>
      <c r="Q318" t="s">
        <v>22</v>
      </c>
      <c r="R318" t="s">
        <v>4</v>
      </c>
      <c r="S318">
        <v>24</v>
      </c>
      <c r="T318">
        <v>99.23</v>
      </c>
      <c r="U318">
        <v>73.7</v>
      </c>
      <c r="V318">
        <v>22.5</v>
      </c>
      <c r="W318">
        <v>60.61</v>
      </c>
      <c r="X318">
        <v>69.97</v>
      </c>
    </row>
    <row r="319" spans="1:24" x14ac:dyDescent="0.35">
      <c r="A319" t="s">
        <v>393</v>
      </c>
      <c r="B319" t="s">
        <v>408</v>
      </c>
      <c r="C319" t="s">
        <v>22</v>
      </c>
      <c r="D319" t="s">
        <v>3</v>
      </c>
      <c r="E319">
        <v>24</v>
      </c>
      <c r="F319">
        <v>128.37</v>
      </c>
      <c r="G319">
        <v>73.7</v>
      </c>
      <c r="H319">
        <f t="shared" si="4"/>
        <v>1.7417910447761193</v>
      </c>
      <c r="I319">
        <v>22.5</v>
      </c>
      <c r="J319">
        <v>51.18</v>
      </c>
      <c r="K319">
        <v>69.97</v>
      </c>
      <c r="O319" t="s">
        <v>393</v>
      </c>
      <c r="P319" t="s">
        <v>56</v>
      </c>
      <c r="Q319" t="s">
        <v>22</v>
      </c>
      <c r="R319" t="s">
        <v>4</v>
      </c>
      <c r="S319">
        <v>24</v>
      </c>
      <c r="T319">
        <v>122.25</v>
      </c>
      <c r="U319">
        <v>73.7</v>
      </c>
      <c r="V319">
        <v>22.5</v>
      </c>
      <c r="W319">
        <v>65.38</v>
      </c>
      <c r="X319">
        <v>69.97</v>
      </c>
    </row>
    <row r="320" spans="1:24" x14ac:dyDescent="0.35">
      <c r="A320" s="1" t="s">
        <v>394</v>
      </c>
      <c r="B320" t="s">
        <v>408</v>
      </c>
      <c r="C320" t="s">
        <v>22</v>
      </c>
      <c r="D320" t="s">
        <v>3</v>
      </c>
      <c r="E320">
        <v>23.5</v>
      </c>
      <c r="F320">
        <v>72.53</v>
      </c>
      <c r="G320">
        <v>72.459999999999994</v>
      </c>
      <c r="H320">
        <f t="shared" si="4"/>
        <v>1.0009660502346123</v>
      </c>
      <c r="I320">
        <v>23</v>
      </c>
      <c r="J320">
        <v>60.5</v>
      </c>
      <c r="K320">
        <v>71.22</v>
      </c>
      <c r="O320" t="s">
        <v>394</v>
      </c>
      <c r="P320" t="s">
        <v>56</v>
      </c>
      <c r="Q320" t="s">
        <v>22</v>
      </c>
      <c r="R320" t="s">
        <v>4</v>
      </c>
      <c r="S320">
        <v>24</v>
      </c>
      <c r="T320">
        <v>149.31</v>
      </c>
      <c r="U320">
        <v>73.7</v>
      </c>
      <c r="V320">
        <v>22.5</v>
      </c>
      <c r="W320">
        <v>66.72</v>
      </c>
      <c r="X320">
        <v>69.97</v>
      </c>
    </row>
    <row r="321" spans="1:24" x14ac:dyDescent="0.35">
      <c r="A321" t="s">
        <v>395</v>
      </c>
      <c r="B321" t="s">
        <v>408</v>
      </c>
      <c r="C321" t="s">
        <v>22</v>
      </c>
      <c r="D321" t="s">
        <v>3</v>
      </c>
      <c r="E321">
        <v>23.5</v>
      </c>
      <c r="F321">
        <v>68.09</v>
      </c>
      <c r="G321">
        <v>72.459999999999994</v>
      </c>
      <c r="H321">
        <f t="shared" si="4"/>
        <v>0.93969086392492418</v>
      </c>
      <c r="I321">
        <v>23</v>
      </c>
      <c r="J321">
        <v>50.56</v>
      </c>
      <c r="K321">
        <v>71.22</v>
      </c>
      <c r="O321" t="s">
        <v>395</v>
      </c>
      <c r="P321" t="s">
        <v>56</v>
      </c>
      <c r="Q321" t="s">
        <v>22</v>
      </c>
      <c r="R321" t="s">
        <v>4</v>
      </c>
      <c r="S321">
        <v>24</v>
      </c>
      <c r="T321">
        <v>138.18</v>
      </c>
      <c r="U321">
        <v>73.7</v>
      </c>
      <c r="V321">
        <v>22.5</v>
      </c>
      <c r="W321">
        <v>68.59</v>
      </c>
      <c r="X321">
        <v>69.97</v>
      </c>
    </row>
    <row r="322" spans="1:24" x14ac:dyDescent="0.35">
      <c r="A322" s="1" t="s">
        <v>20</v>
      </c>
      <c r="B322" t="s">
        <v>21</v>
      </c>
      <c r="C322" t="s">
        <v>22</v>
      </c>
      <c r="D322" t="s">
        <v>3</v>
      </c>
      <c r="E322">
        <v>0</v>
      </c>
      <c r="F322">
        <v>0</v>
      </c>
      <c r="G322">
        <v>0</v>
      </c>
      <c r="H322" t="e">
        <f t="shared" ref="H322:H385" si="5">F322/G322</f>
        <v>#DIV/0!</v>
      </c>
      <c r="I322">
        <v>0</v>
      </c>
      <c r="J322">
        <v>0</v>
      </c>
      <c r="K322">
        <v>0</v>
      </c>
      <c r="O322" s="1" t="s">
        <v>20</v>
      </c>
      <c r="P322" t="s">
        <v>21</v>
      </c>
      <c r="Q322" t="s">
        <v>22</v>
      </c>
      <c r="R322" t="s">
        <v>4</v>
      </c>
      <c r="S322">
        <v>0</v>
      </c>
      <c r="T322">
        <v>0</v>
      </c>
      <c r="U322">
        <v>0</v>
      </c>
      <c r="V322">
        <v>0</v>
      </c>
      <c r="W322">
        <v>0</v>
      </c>
      <c r="X322">
        <v>0</v>
      </c>
    </row>
    <row r="323" spans="1:24" x14ac:dyDescent="0.35">
      <c r="A323" t="s">
        <v>23</v>
      </c>
      <c r="B323" t="s">
        <v>21</v>
      </c>
      <c r="C323" t="s">
        <v>22</v>
      </c>
      <c r="D323" t="s">
        <v>3</v>
      </c>
      <c r="E323">
        <v>24</v>
      </c>
      <c r="F323">
        <v>121.26</v>
      </c>
      <c r="G323">
        <v>73.7</v>
      </c>
      <c r="H323">
        <f t="shared" si="5"/>
        <v>1.6453188602442335</v>
      </c>
      <c r="I323">
        <v>22</v>
      </c>
      <c r="J323">
        <v>63.46</v>
      </c>
      <c r="K323">
        <v>68.72</v>
      </c>
      <c r="O323" t="s">
        <v>23</v>
      </c>
      <c r="P323" t="s">
        <v>21</v>
      </c>
      <c r="Q323" t="s">
        <v>22</v>
      </c>
      <c r="R323" t="s">
        <v>4</v>
      </c>
      <c r="S323">
        <v>24</v>
      </c>
      <c r="T323">
        <v>144.9</v>
      </c>
      <c r="U323">
        <v>73.7</v>
      </c>
      <c r="V323">
        <v>22.5</v>
      </c>
      <c r="W323">
        <v>66.319999999999993</v>
      </c>
      <c r="X323">
        <v>69.97</v>
      </c>
    </row>
    <row r="324" spans="1:24" x14ac:dyDescent="0.35">
      <c r="A324" t="s">
        <v>24</v>
      </c>
      <c r="B324" t="s">
        <v>21</v>
      </c>
      <c r="C324" t="s">
        <v>22</v>
      </c>
      <c r="D324" t="s">
        <v>3</v>
      </c>
      <c r="E324">
        <v>24</v>
      </c>
      <c r="F324">
        <v>58.73</v>
      </c>
      <c r="G324">
        <v>73.7</v>
      </c>
      <c r="H324">
        <f t="shared" si="5"/>
        <v>0.79687924016282219</v>
      </c>
      <c r="I324">
        <v>23.5</v>
      </c>
      <c r="J324">
        <v>51.49</v>
      </c>
      <c r="K324">
        <v>72.459999999999994</v>
      </c>
      <c r="O324" t="s">
        <v>24</v>
      </c>
      <c r="P324" t="s">
        <v>21</v>
      </c>
      <c r="Q324" t="s">
        <v>22</v>
      </c>
      <c r="R324" t="s">
        <v>4</v>
      </c>
      <c r="S324">
        <v>23.5</v>
      </c>
      <c r="T324">
        <v>105.23</v>
      </c>
      <c r="U324">
        <v>72.459999999999994</v>
      </c>
      <c r="V324">
        <v>26</v>
      </c>
      <c r="W324">
        <v>78.87</v>
      </c>
      <c r="X324">
        <v>78.63</v>
      </c>
    </row>
    <row r="325" spans="1:24" x14ac:dyDescent="0.35">
      <c r="A325" s="1" t="s">
        <v>25</v>
      </c>
      <c r="B325" t="s">
        <v>21</v>
      </c>
      <c r="C325" t="s">
        <v>22</v>
      </c>
      <c r="D325" t="s">
        <v>3</v>
      </c>
      <c r="E325">
        <v>24.5</v>
      </c>
      <c r="F325">
        <v>91.07</v>
      </c>
      <c r="G325">
        <v>74.930000000000007</v>
      </c>
      <c r="H325">
        <f t="shared" si="5"/>
        <v>1.2154010409715732</v>
      </c>
      <c r="I325">
        <v>24</v>
      </c>
      <c r="J325">
        <v>58.85</v>
      </c>
      <c r="K325">
        <v>73.7</v>
      </c>
      <c r="O325" s="1" t="s">
        <v>25</v>
      </c>
      <c r="P325" t="s">
        <v>21</v>
      </c>
      <c r="Q325" t="s">
        <v>22</v>
      </c>
      <c r="R325" t="s">
        <v>4</v>
      </c>
      <c r="S325">
        <v>24</v>
      </c>
      <c r="T325">
        <v>124.58</v>
      </c>
      <c r="U325">
        <v>73.7</v>
      </c>
      <c r="V325">
        <v>22.5</v>
      </c>
      <c r="W325">
        <v>63.01</v>
      </c>
      <c r="X325">
        <v>69.97</v>
      </c>
    </row>
    <row r="326" spans="1:24" x14ac:dyDescent="0.35">
      <c r="A326" t="s">
        <v>26</v>
      </c>
      <c r="B326" t="s">
        <v>21</v>
      </c>
      <c r="C326" t="s">
        <v>22</v>
      </c>
      <c r="D326" t="s">
        <v>3</v>
      </c>
      <c r="E326">
        <v>25.5</v>
      </c>
      <c r="F326">
        <v>65.86</v>
      </c>
      <c r="G326">
        <v>77.400000000000006</v>
      </c>
      <c r="H326">
        <f t="shared" si="5"/>
        <v>0.85090439276485785</v>
      </c>
      <c r="I326">
        <v>25</v>
      </c>
      <c r="J326">
        <v>54.11</v>
      </c>
      <c r="K326">
        <v>76.17</v>
      </c>
      <c r="O326" t="s">
        <v>26</v>
      </c>
      <c r="P326" t="s">
        <v>21</v>
      </c>
      <c r="Q326" t="s">
        <v>22</v>
      </c>
      <c r="R326" t="s">
        <v>4</v>
      </c>
      <c r="S326">
        <v>24</v>
      </c>
      <c r="T326">
        <v>111.63</v>
      </c>
      <c r="U326">
        <v>73.7</v>
      </c>
      <c r="V326">
        <v>23</v>
      </c>
      <c r="W326">
        <v>65.59</v>
      </c>
      <c r="X326">
        <v>71.22</v>
      </c>
    </row>
    <row r="327" spans="1:24" x14ac:dyDescent="0.35">
      <c r="A327" t="s">
        <v>27</v>
      </c>
      <c r="B327" t="s">
        <v>21</v>
      </c>
      <c r="C327" t="s">
        <v>22</v>
      </c>
      <c r="D327" t="s">
        <v>3</v>
      </c>
      <c r="E327">
        <v>23.5</v>
      </c>
      <c r="F327">
        <v>108.67</v>
      </c>
      <c r="G327">
        <v>72.459999999999994</v>
      </c>
      <c r="H327">
        <f t="shared" si="5"/>
        <v>1.4997239856472537</v>
      </c>
      <c r="I327">
        <v>16</v>
      </c>
      <c r="J327">
        <v>55.59</v>
      </c>
      <c r="K327">
        <v>53.5</v>
      </c>
      <c r="O327" t="s">
        <v>27</v>
      </c>
      <c r="P327" t="s">
        <v>21</v>
      </c>
      <c r="Q327" t="s">
        <v>22</v>
      </c>
      <c r="R327" t="s">
        <v>4</v>
      </c>
      <c r="S327">
        <v>24</v>
      </c>
      <c r="T327">
        <v>127.66</v>
      </c>
      <c r="U327">
        <v>73.7</v>
      </c>
      <c r="V327">
        <v>22.5</v>
      </c>
      <c r="W327">
        <v>60.45</v>
      </c>
      <c r="X327">
        <v>69.97</v>
      </c>
    </row>
    <row r="328" spans="1:24" x14ac:dyDescent="0.35">
      <c r="A328" t="s">
        <v>28</v>
      </c>
      <c r="B328" t="s">
        <v>21</v>
      </c>
      <c r="C328" t="s">
        <v>22</v>
      </c>
      <c r="D328" t="s">
        <v>3</v>
      </c>
      <c r="E328">
        <v>24</v>
      </c>
      <c r="F328">
        <v>140.66</v>
      </c>
      <c r="G328">
        <v>73.7</v>
      </c>
      <c r="H328">
        <f t="shared" si="5"/>
        <v>1.9085481682496606</v>
      </c>
      <c r="I328">
        <v>22.5</v>
      </c>
      <c r="J328">
        <v>65.16</v>
      </c>
      <c r="K328">
        <v>69.97</v>
      </c>
      <c r="O328" t="s">
        <v>28</v>
      </c>
      <c r="P328" t="s">
        <v>21</v>
      </c>
      <c r="Q328" t="s">
        <v>22</v>
      </c>
      <c r="R328" t="s">
        <v>4</v>
      </c>
      <c r="S328">
        <v>24</v>
      </c>
      <c r="T328">
        <v>96</v>
      </c>
      <c r="U328">
        <v>73.7</v>
      </c>
      <c r="V328">
        <v>23.5</v>
      </c>
      <c r="W328">
        <v>58.22</v>
      </c>
      <c r="X328">
        <v>72.459999999999994</v>
      </c>
    </row>
    <row r="329" spans="1:24" x14ac:dyDescent="0.35">
      <c r="A329" s="1" t="s">
        <v>29</v>
      </c>
      <c r="B329" t="s">
        <v>21</v>
      </c>
      <c r="C329" t="s">
        <v>22</v>
      </c>
      <c r="D329" t="s">
        <v>3</v>
      </c>
      <c r="E329">
        <v>0</v>
      </c>
      <c r="F329">
        <v>0</v>
      </c>
      <c r="G329">
        <v>0</v>
      </c>
      <c r="H329" t="e">
        <f t="shared" si="5"/>
        <v>#DIV/0!</v>
      </c>
      <c r="I329">
        <v>0</v>
      </c>
      <c r="J329">
        <v>0</v>
      </c>
      <c r="K329">
        <v>0</v>
      </c>
      <c r="O329" s="1" t="s">
        <v>29</v>
      </c>
      <c r="P329" t="s">
        <v>21</v>
      </c>
      <c r="Q329" t="s">
        <v>22</v>
      </c>
      <c r="R329" t="s">
        <v>4</v>
      </c>
      <c r="S329">
        <v>25</v>
      </c>
      <c r="T329">
        <v>97.17</v>
      </c>
      <c r="U329">
        <v>76.17</v>
      </c>
      <c r="V329">
        <v>23</v>
      </c>
      <c r="W329">
        <v>61.2</v>
      </c>
      <c r="X329">
        <v>71.22</v>
      </c>
    </row>
    <row r="330" spans="1:24" x14ac:dyDescent="0.35">
      <c r="A330" s="1" t="s">
        <v>30</v>
      </c>
      <c r="B330" t="s">
        <v>21</v>
      </c>
      <c r="C330" t="s">
        <v>22</v>
      </c>
      <c r="D330" t="s">
        <v>3</v>
      </c>
      <c r="E330">
        <v>0</v>
      </c>
      <c r="F330">
        <v>0</v>
      </c>
      <c r="G330">
        <v>0</v>
      </c>
      <c r="H330" t="e">
        <f t="shared" si="5"/>
        <v>#DIV/0!</v>
      </c>
      <c r="I330">
        <v>0</v>
      </c>
      <c r="J330">
        <v>0</v>
      </c>
      <c r="K330">
        <v>0</v>
      </c>
      <c r="O330" s="1" t="s">
        <v>30</v>
      </c>
      <c r="P330" t="s">
        <v>21</v>
      </c>
      <c r="Q330" t="s">
        <v>22</v>
      </c>
      <c r="R330" t="s">
        <v>4</v>
      </c>
      <c r="S330">
        <v>0</v>
      </c>
      <c r="T330">
        <v>0</v>
      </c>
      <c r="U330">
        <v>0</v>
      </c>
      <c r="V330">
        <v>0</v>
      </c>
      <c r="W330">
        <v>0</v>
      </c>
      <c r="X330">
        <v>0</v>
      </c>
    </row>
    <row r="331" spans="1:24" x14ac:dyDescent="0.35">
      <c r="A331" s="1" t="s">
        <v>31</v>
      </c>
      <c r="B331" t="s">
        <v>21</v>
      </c>
      <c r="C331" t="s">
        <v>22</v>
      </c>
      <c r="D331" t="s">
        <v>3</v>
      </c>
      <c r="E331">
        <v>17</v>
      </c>
      <c r="F331">
        <v>45.05</v>
      </c>
      <c r="G331">
        <v>56.08</v>
      </c>
      <c r="H331">
        <f t="shared" si="5"/>
        <v>0.80331669044222531</v>
      </c>
      <c r="I331">
        <v>16.5</v>
      </c>
      <c r="J331">
        <v>33.64</v>
      </c>
      <c r="K331">
        <v>54.79</v>
      </c>
      <c r="O331" s="1" t="s">
        <v>31</v>
      </c>
      <c r="P331" t="s">
        <v>21</v>
      </c>
      <c r="Q331" t="s">
        <v>22</v>
      </c>
      <c r="R331" t="s">
        <v>4</v>
      </c>
      <c r="S331">
        <v>24.5</v>
      </c>
      <c r="T331">
        <v>97.97</v>
      </c>
      <c r="U331">
        <v>74.930000000000007</v>
      </c>
      <c r="V331">
        <v>23.5</v>
      </c>
      <c r="W331">
        <v>68.64</v>
      </c>
      <c r="X331">
        <v>72.459999999999994</v>
      </c>
    </row>
    <row r="332" spans="1:24" x14ac:dyDescent="0.35">
      <c r="A332" t="s">
        <v>32</v>
      </c>
      <c r="B332" t="s">
        <v>21</v>
      </c>
      <c r="C332" t="s">
        <v>22</v>
      </c>
      <c r="D332" t="s">
        <v>3</v>
      </c>
      <c r="E332">
        <v>24</v>
      </c>
      <c r="F332">
        <v>87.64</v>
      </c>
      <c r="G332">
        <v>73.7</v>
      </c>
      <c r="H332">
        <f t="shared" si="5"/>
        <v>1.1891451831750339</v>
      </c>
      <c r="I332">
        <v>23</v>
      </c>
      <c r="J332">
        <v>51.15</v>
      </c>
      <c r="K332">
        <v>71.22</v>
      </c>
      <c r="O332" t="s">
        <v>32</v>
      </c>
      <c r="P332" t="s">
        <v>21</v>
      </c>
      <c r="Q332" t="s">
        <v>22</v>
      </c>
      <c r="R332" t="s">
        <v>4</v>
      </c>
      <c r="S332">
        <v>24</v>
      </c>
      <c r="T332">
        <v>142.49</v>
      </c>
      <c r="U332">
        <v>73.7</v>
      </c>
      <c r="V332">
        <v>22.5</v>
      </c>
      <c r="W332">
        <v>64.930000000000007</v>
      </c>
      <c r="X332">
        <v>69.97</v>
      </c>
    </row>
    <row r="333" spans="1:24" x14ac:dyDescent="0.35">
      <c r="A333" t="s">
        <v>33</v>
      </c>
      <c r="B333" t="s">
        <v>21</v>
      </c>
      <c r="C333" t="s">
        <v>22</v>
      </c>
      <c r="D333" t="s">
        <v>3</v>
      </c>
      <c r="E333">
        <v>24.5</v>
      </c>
      <c r="F333">
        <v>126.92</v>
      </c>
      <c r="G333">
        <v>74.930000000000007</v>
      </c>
      <c r="H333">
        <f t="shared" si="5"/>
        <v>1.6938475910850126</v>
      </c>
      <c r="I333">
        <v>23.5</v>
      </c>
      <c r="J333">
        <v>70.23</v>
      </c>
      <c r="K333">
        <v>72.459999999999994</v>
      </c>
      <c r="O333" t="s">
        <v>33</v>
      </c>
      <c r="P333" t="s">
        <v>21</v>
      </c>
      <c r="Q333" t="s">
        <v>22</v>
      </c>
      <c r="R333" t="s">
        <v>4</v>
      </c>
      <c r="S333">
        <v>24</v>
      </c>
      <c r="T333">
        <v>130.80000000000001</v>
      </c>
      <c r="U333">
        <v>73.7</v>
      </c>
      <c r="V333">
        <v>22.5</v>
      </c>
      <c r="W333">
        <v>57.49</v>
      </c>
      <c r="X333">
        <v>69.97</v>
      </c>
    </row>
    <row r="334" spans="1:24" x14ac:dyDescent="0.35">
      <c r="A334" s="1" t="s">
        <v>34</v>
      </c>
      <c r="B334" t="s">
        <v>21</v>
      </c>
      <c r="C334" t="s">
        <v>22</v>
      </c>
      <c r="D334" t="s">
        <v>3</v>
      </c>
      <c r="E334">
        <v>15.5</v>
      </c>
      <c r="F334">
        <v>31.54</v>
      </c>
      <c r="G334">
        <v>52.21</v>
      </c>
      <c r="H334">
        <f t="shared" si="5"/>
        <v>0.60409883164144795</v>
      </c>
      <c r="I334">
        <v>15</v>
      </c>
      <c r="J334">
        <v>11.16</v>
      </c>
      <c r="K334">
        <v>50.91</v>
      </c>
      <c r="O334" s="1" t="s">
        <v>34</v>
      </c>
      <c r="P334" t="s">
        <v>21</v>
      </c>
      <c r="Q334" t="s">
        <v>22</v>
      </c>
      <c r="R334" t="s">
        <v>4</v>
      </c>
      <c r="S334">
        <v>24</v>
      </c>
      <c r="T334">
        <v>134.84</v>
      </c>
      <c r="U334">
        <v>73.7</v>
      </c>
      <c r="V334">
        <v>22</v>
      </c>
      <c r="W334">
        <v>59.22</v>
      </c>
      <c r="X334">
        <v>68.72</v>
      </c>
    </row>
    <row r="335" spans="1:24" x14ac:dyDescent="0.35">
      <c r="A335" s="1" t="s">
        <v>35</v>
      </c>
      <c r="B335" t="s">
        <v>21</v>
      </c>
      <c r="C335" t="s">
        <v>22</v>
      </c>
      <c r="D335" t="s">
        <v>3</v>
      </c>
      <c r="E335">
        <v>0</v>
      </c>
      <c r="F335">
        <v>0</v>
      </c>
      <c r="G335">
        <v>0</v>
      </c>
      <c r="H335" t="e">
        <f t="shared" si="5"/>
        <v>#DIV/0!</v>
      </c>
      <c r="I335">
        <v>0</v>
      </c>
      <c r="J335">
        <v>0</v>
      </c>
      <c r="K335">
        <v>0</v>
      </c>
      <c r="O335" s="1" t="s">
        <v>35</v>
      </c>
      <c r="P335" t="s">
        <v>21</v>
      </c>
      <c r="Q335" t="s">
        <v>22</v>
      </c>
      <c r="R335" t="s">
        <v>4</v>
      </c>
      <c r="S335">
        <v>0</v>
      </c>
      <c r="T335">
        <v>0</v>
      </c>
      <c r="U335">
        <v>0</v>
      </c>
      <c r="V335">
        <v>0</v>
      </c>
      <c r="W335">
        <v>0</v>
      </c>
      <c r="X335">
        <v>0</v>
      </c>
    </row>
    <row r="336" spans="1:24" x14ac:dyDescent="0.35">
      <c r="A336" t="s">
        <v>36</v>
      </c>
      <c r="B336" t="s">
        <v>21</v>
      </c>
      <c r="C336" t="s">
        <v>22</v>
      </c>
      <c r="D336" t="s">
        <v>3</v>
      </c>
      <c r="E336">
        <v>23</v>
      </c>
      <c r="F336">
        <v>68.66</v>
      </c>
      <c r="G336">
        <v>71.22</v>
      </c>
      <c r="H336">
        <f t="shared" si="5"/>
        <v>0.96405504071889914</v>
      </c>
      <c r="I336">
        <v>22.5</v>
      </c>
      <c r="J336">
        <v>61.38</v>
      </c>
      <c r="K336">
        <v>69.97</v>
      </c>
      <c r="O336" t="s">
        <v>36</v>
      </c>
      <c r="P336" t="s">
        <v>21</v>
      </c>
      <c r="Q336" t="s">
        <v>22</v>
      </c>
      <c r="R336" t="s">
        <v>4</v>
      </c>
      <c r="S336">
        <v>24</v>
      </c>
      <c r="T336">
        <v>90.46</v>
      </c>
      <c r="U336">
        <v>73.7</v>
      </c>
      <c r="V336">
        <v>23</v>
      </c>
      <c r="W336">
        <v>63.76</v>
      </c>
      <c r="X336">
        <v>71.22</v>
      </c>
    </row>
    <row r="337" spans="1:24" x14ac:dyDescent="0.35">
      <c r="A337" s="1" t="s">
        <v>37</v>
      </c>
      <c r="B337" t="s">
        <v>21</v>
      </c>
      <c r="C337" t="s">
        <v>22</v>
      </c>
      <c r="D337" t="s">
        <v>3</v>
      </c>
      <c r="E337">
        <v>24</v>
      </c>
      <c r="F337">
        <v>99.35</v>
      </c>
      <c r="G337">
        <v>73.7</v>
      </c>
      <c r="H337">
        <f t="shared" si="5"/>
        <v>1.3480325644504747</v>
      </c>
      <c r="I337">
        <v>23</v>
      </c>
      <c r="J337">
        <v>66.94</v>
      </c>
      <c r="K337">
        <v>71.22</v>
      </c>
      <c r="O337" s="1" t="s">
        <v>37</v>
      </c>
      <c r="P337" t="s">
        <v>21</v>
      </c>
      <c r="Q337" t="s">
        <v>22</v>
      </c>
      <c r="R337" t="s">
        <v>4</v>
      </c>
      <c r="S337">
        <v>24</v>
      </c>
      <c r="T337">
        <v>136.09</v>
      </c>
      <c r="U337">
        <v>73.7</v>
      </c>
      <c r="V337">
        <v>22</v>
      </c>
      <c r="W337">
        <v>51.42</v>
      </c>
      <c r="X337">
        <v>68.72</v>
      </c>
    </row>
    <row r="338" spans="1:24" x14ac:dyDescent="0.35">
      <c r="A338" s="1" t="s">
        <v>252</v>
      </c>
      <c r="B338" t="s">
        <v>21</v>
      </c>
      <c r="C338" t="s">
        <v>22</v>
      </c>
      <c r="D338" t="s">
        <v>3</v>
      </c>
      <c r="E338">
        <v>29.5</v>
      </c>
      <c r="F338">
        <v>62.61</v>
      </c>
      <c r="G338">
        <v>87.18</v>
      </c>
      <c r="H338">
        <f t="shared" si="5"/>
        <v>0.71816930488644182</v>
      </c>
      <c r="I338">
        <v>29</v>
      </c>
      <c r="J338">
        <v>59.23</v>
      </c>
      <c r="K338">
        <v>85.96</v>
      </c>
      <c r="O338" t="s">
        <v>252</v>
      </c>
      <c r="P338" t="s">
        <v>21</v>
      </c>
      <c r="Q338" t="s">
        <v>22</v>
      </c>
      <c r="R338" t="s">
        <v>4</v>
      </c>
      <c r="S338">
        <v>24</v>
      </c>
      <c r="T338">
        <v>139.07</v>
      </c>
      <c r="U338">
        <v>73.7</v>
      </c>
      <c r="V338">
        <v>22</v>
      </c>
      <c r="W338">
        <v>51.14</v>
      </c>
      <c r="X338">
        <v>68.72</v>
      </c>
    </row>
    <row r="339" spans="1:24" x14ac:dyDescent="0.35">
      <c r="A339" s="1" t="s">
        <v>253</v>
      </c>
      <c r="B339" t="s">
        <v>21</v>
      </c>
      <c r="C339" t="s">
        <v>22</v>
      </c>
      <c r="D339" t="s">
        <v>3</v>
      </c>
      <c r="E339">
        <v>25</v>
      </c>
      <c r="F339">
        <v>51.52</v>
      </c>
      <c r="G339">
        <v>76.17</v>
      </c>
      <c r="H339">
        <f t="shared" si="5"/>
        <v>0.67638177760273077</v>
      </c>
      <c r="I339">
        <v>24.5</v>
      </c>
      <c r="J339">
        <v>50.18</v>
      </c>
      <c r="K339">
        <v>74.930000000000007</v>
      </c>
      <c r="O339" t="s">
        <v>253</v>
      </c>
      <c r="P339" t="s">
        <v>21</v>
      </c>
      <c r="Q339" t="s">
        <v>22</v>
      </c>
      <c r="R339" t="s">
        <v>4</v>
      </c>
      <c r="S339">
        <v>24</v>
      </c>
      <c r="T339">
        <v>140.36000000000001</v>
      </c>
      <c r="U339">
        <v>73.7</v>
      </c>
      <c r="V339">
        <v>22</v>
      </c>
      <c r="W339">
        <v>68.069999999999993</v>
      </c>
      <c r="X339">
        <v>68.72</v>
      </c>
    </row>
    <row r="340" spans="1:24" x14ac:dyDescent="0.35">
      <c r="A340" s="1" t="s">
        <v>254</v>
      </c>
      <c r="B340" t="s">
        <v>21</v>
      </c>
      <c r="C340" t="s">
        <v>22</v>
      </c>
      <c r="D340" t="s">
        <v>3</v>
      </c>
      <c r="E340">
        <v>24.5</v>
      </c>
      <c r="F340">
        <v>74.83</v>
      </c>
      <c r="G340">
        <v>74.930000000000007</v>
      </c>
      <c r="H340">
        <f t="shared" si="5"/>
        <v>0.99866542105965561</v>
      </c>
      <c r="I340">
        <v>24</v>
      </c>
      <c r="J340">
        <v>42.6</v>
      </c>
      <c r="K340">
        <v>73.7</v>
      </c>
      <c r="O340" t="s">
        <v>254</v>
      </c>
      <c r="P340" t="s">
        <v>21</v>
      </c>
      <c r="Q340" t="s">
        <v>22</v>
      </c>
      <c r="R340" t="s">
        <v>4</v>
      </c>
      <c r="S340">
        <v>25.5</v>
      </c>
      <c r="T340">
        <v>72.319999999999993</v>
      </c>
      <c r="U340">
        <v>77.400000000000006</v>
      </c>
      <c r="V340">
        <v>25</v>
      </c>
      <c r="W340">
        <v>59.13</v>
      </c>
      <c r="X340">
        <v>76.17</v>
      </c>
    </row>
    <row r="341" spans="1:24" x14ac:dyDescent="0.35">
      <c r="A341" t="s">
        <v>255</v>
      </c>
      <c r="B341" t="s">
        <v>21</v>
      </c>
      <c r="C341" t="s">
        <v>22</v>
      </c>
      <c r="D341" t="s">
        <v>3</v>
      </c>
      <c r="E341">
        <v>25</v>
      </c>
      <c r="F341">
        <v>66.84</v>
      </c>
      <c r="G341">
        <v>76.17</v>
      </c>
      <c r="H341">
        <f t="shared" si="5"/>
        <v>0.87751083103584093</v>
      </c>
      <c r="I341">
        <v>24.5</v>
      </c>
      <c r="J341">
        <v>44.3</v>
      </c>
      <c r="K341">
        <v>74.930000000000007</v>
      </c>
      <c r="O341" t="s">
        <v>255</v>
      </c>
      <c r="P341" t="s">
        <v>21</v>
      </c>
      <c r="Q341" t="s">
        <v>22</v>
      </c>
      <c r="R341" t="s">
        <v>4</v>
      </c>
      <c r="S341">
        <v>24</v>
      </c>
      <c r="T341">
        <v>115.54</v>
      </c>
      <c r="U341">
        <v>73.7</v>
      </c>
      <c r="V341">
        <v>23</v>
      </c>
      <c r="W341">
        <v>58.17</v>
      </c>
      <c r="X341">
        <v>71.22</v>
      </c>
    </row>
    <row r="342" spans="1:24" x14ac:dyDescent="0.35">
      <c r="A342" t="s">
        <v>256</v>
      </c>
      <c r="B342" t="s">
        <v>21</v>
      </c>
      <c r="C342" t="s">
        <v>22</v>
      </c>
      <c r="D342" t="s">
        <v>3</v>
      </c>
      <c r="E342">
        <v>21.5</v>
      </c>
      <c r="F342">
        <v>54.25</v>
      </c>
      <c r="G342">
        <v>67.47</v>
      </c>
      <c r="H342">
        <f t="shared" si="5"/>
        <v>0.80406106417667111</v>
      </c>
      <c r="I342">
        <v>21</v>
      </c>
      <c r="J342">
        <v>43.04</v>
      </c>
      <c r="K342">
        <v>66.22</v>
      </c>
      <c r="O342" t="s">
        <v>256</v>
      </c>
      <c r="P342" t="s">
        <v>21</v>
      </c>
      <c r="Q342" t="s">
        <v>22</v>
      </c>
      <c r="R342" t="s">
        <v>4</v>
      </c>
      <c r="S342">
        <v>24</v>
      </c>
      <c r="T342">
        <v>117.08</v>
      </c>
      <c r="U342">
        <v>73.7</v>
      </c>
      <c r="V342">
        <v>22</v>
      </c>
      <c r="W342">
        <v>67.349999999999994</v>
      </c>
      <c r="X342">
        <v>68.72</v>
      </c>
    </row>
    <row r="343" spans="1:24" x14ac:dyDescent="0.35">
      <c r="A343" t="s">
        <v>257</v>
      </c>
      <c r="B343" t="s">
        <v>21</v>
      </c>
      <c r="C343" t="s">
        <v>22</v>
      </c>
      <c r="D343" t="s">
        <v>3</v>
      </c>
      <c r="E343">
        <v>24.5</v>
      </c>
      <c r="F343">
        <v>85.83</v>
      </c>
      <c r="G343">
        <v>74.930000000000007</v>
      </c>
      <c r="H343">
        <f t="shared" si="5"/>
        <v>1.1454691044975309</v>
      </c>
      <c r="I343">
        <v>23.5</v>
      </c>
      <c r="J343">
        <v>80.73</v>
      </c>
      <c r="K343">
        <v>72.459999999999994</v>
      </c>
      <c r="O343" t="s">
        <v>257</v>
      </c>
      <c r="P343" t="s">
        <v>21</v>
      </c>
      <c r="Q343" t="s">
        <v>22</v>
      </c>
      <c r="R343" t="s">
        <v>4</v>
      </c>
      <c r="S343">
        <v>24.5</v>
      </c>
      <c r="T343">
        <v>120.8</v>
      </c>
      <c r="U343">
        <v>74.930000000000007</v>
      </c>
      <c r="V343">
        <v>23</v>
      </c>
      <c r="W343">
        <v>41.59</v>
      </c>
      <c r="X343">
        <v>71.22</v>
      </c>
    </row>
    <row r="344" spans="1:24" x14ac:dyDescent="0.35">
      <c r="A344" t="s">
        <v>258</v>
      </c>
      <c r="B344" t="s">
        <v>21</v>
      </c>
      <c r="C344" t="s">
        <v>22</v>
      </c>
      <c r="D344" t="s">
        <v>3</v>
      </c>
      <c r="E344">
        <v>24.5</v>
      </c>
      <c r="F344">
        <v>97.62</v>
      </c>
      <c r="G344">
        <v>74.930000000000007</v>
      </c>
      <c r="H344">
        <f t="shared" si="5"/>
        <v>1.3028159615641264</v>
      </c>
      <c r="I344">
        <v>23.5</v>
      </c>
      <c r="J344">
        <v>69.87</v>
      </c>
      <c r="K344">
        <v>72.459999999999994</v>
      </c>
      <c r="O344" t="s">
        <v>258</v>
      </c>
      <c r="P344" t="s">
        <v>21</v>
      </c>
      <c r="Q344" t="s">
        <v>22</v>
      </c>
      <c r="R344" t="s">
        <v>4</v>
      </c>
      <c r="S344">
        <v>24</v>
      </c>
      <c r="T344">
        <v>156.22999999999999</v>
      </c>
      <c r="U344">
        <v>73.7</v>
      </c>
      <c r="V344">
        <v>22.5</v>
      </c>
      <c r="W344">
        <v>67.739999999999995</v>
      </c>
      <c r="X344">
        <v>69.97</v>
      </c>
    </row>
    <row r="345" spans="1:24" x14ac:dyDescent="0.35">
      <c r="A345" t="s">
        <v>259</v>
      </c>
      <c r="B345" t="s">
        <v>21</v>
      </c>
      <c r="C345" t="s">
        <v>22</v>
      </c>
      <c r="D345" t="s">
        <v>3</v>
      </c>
      <c r="E345">
        <v>24</v>
      </c>
      <c r="F345">
        <v>95.92</v>
      </c>
      <c r="G345">
        <v>73.7</v>
      </c>
      <c r="H345">
        <f t="shared" si="5"/>
        <v>1.3014925373134327</v>
      </c>
      <c r="I345">
        <v>23</v>
      </c>
      <c r="J345">
        <v>66.23</v>
      </c>
      <c r="K345">
        <v>71.22</v>
      </c>
      <c r="O345" t="s">
        <v>259</v>
      </c>
      <c r="P345" t="s">
        <v>21</v>
      </c>
      <c r="Q345" t="s">
        <v>22</v>
      </c>
      <c r="R345" t="s">
        <v>4</v>
      </c>
      <c r="S345">
        <v>24</v>
      </c>
      <c r="T345">
        <v>106.68</v>
      </c>
      <c r="U345">
        <v>73.7</v>
      </c>
      <c r="V345">
        <v>22.5</v>
      </c>
      <c r="W345">
        <v>69.849999999999994</v>
      </c>
      <c r="X345">
        <v>69.97</v>
      </c>
    </row>
    <row r="346" spans="1:24" x14ac:dyDescent="0.35">
      <c r="A346" t="s">
        <v>260</v>
      </c>
      <c r="B346" t="s">
        <v>21</v>
      </c>
      <c r="C346" t="s">
        <v>22</v>
      </c>
      <c r="D346" t="s">
        <v>3</v>
      </c>
      <c r="E346">
        <v>27</v>
      </c>
      <c r="F346">
        <v>61.92</v>
      </c>
      <c r="G346">
        <v>81.08</v>
      </c>
      <c r="H346">
        <f t="shared" si="5"/>
        <v>0.76369018253576715</v>
      </c>
      <c r="I346">
        <v>26.5</v>
      </c>
      <c r="J346">
        <v>52.99</v>
      </c>
      <c r="K346">
        <v>79.86</v>
      </c>
      <c r="O346" t="s">
        <v>260</v>
      </c>
      <c r="P346" t="s">
        <v>21</v>
      </c>
      <c r="Q346" t="s">
        <v>22</v>
      </c>
      <c r="R346" t="s">
        <v>4</v>
      </c>
      <c r="S346">
        <v>24</v>
      </c>
      <c r="T346">
        <v>141.37</v>
      </c>
      <c r="U346">
        <v>73.7</v>
      </c>
      <c r="V346">
        <v>22.5</v>
      </c>
      <c r="W346">
        <v>59.61</v>
      </c>
      <c r="X346">
        <v>69.97</v>
      </c>
    </row>
    <row r="347" spans="1:24" x14ac:dyDescent="0.35">
      <c r="A347" s="1" t="s">
        <v>261</v>
      </c>
      <c r="B347" t="s">
        <v>21</v>
      </c>
      <c r="C347" t="s">
        <v>22</v>
      </c>
      <c r="D347" t="s">
        <v>3</v>
      </c>
      <c r="E347">
        <v>15</v>
      </c>
      <c r="F347">
        <v>10.15</v>
      </c>
      <c r="G347">
        <v>50.91</v>
      </c>
      <c r="H347">
        <f t="shared" si="5"/>
        <v>0.19937143979571795</v>
      </c>
      <c r="I347">
        <v>15</v>
      </c>
      <c r="J347">
        <v>10.15</v>
      </c>
      <c r="K347">
        <v>50.91</v>
      </c>
      <c r="O347" t="s">
        <v>261</v>
      </c>
      <c r="P347" t="s">
        <v>21</v>
      </c>
      <c r="Q347" t="s">
        <v>22</v>
      </c>
      <c r="R347" t="s">
        <v>4</v>
      </c>
      <c r="S347">
        <v>23.5</v>
      </c>
      <c r="T347">
        <v>145.57</v>
      </c>
      <c r="U347">
        <v>72.459999999999994</v>
      </c>
      <c r="V347">
        <v>21.5</v>
      </c>
      <c r="W347">
        <v>55</v>
      </c>
      <c r="X347">
        <v>67.47</v>
      </c>
    </row>
    <row r="348" spans="1:24" x14ac:dyDescent="0.35">
      <c r="A348" t="s">
        <v>262</v>
      </c>
      <c r="B348" t="s">
        <v>21</v>
      </c>
      <c r="C348" t="s">
        <v>22</v>
      </c>
      <c r="D348" t="s">
        <v>3</v>
      </c>
      <c r="E348">
        <v>28.5</v>
      </c>
      <c r="F348">
        <v>76.709999999999994</v>
      </c>
      <c r="G348">
        <v>84.74</v>
      </c>
      <c r="H348">
        <f t="shared" si="5"/>
        <v>0.90523955628982766</v>
      </c>
      <c r="I348">
        <v>28</v>
      </c>
      <c r="J348">
        <v>67</v>
      </c>
      <c r="K348">
        <v>83.53</v>
      </c>
      <c r="O348" t="s">
        <v>262</v>
      </c>
      <c r="P348" t="s">
        <v>21</v>
      </c>
      <c r="Q348" t="s">
        <v>22</v>
      </c>
      <c r="R348" t="s">
        <v>4</v>
      </c>
      <c r="S348">
        <v>24.5</v>
      </c>
      <c r="T348">
        <v>107.83</v>
      </c>
      <c r="U348">
        <v>74.930000000000007</v>
      </c>
      <c r="V348">
        <v>23</v>
      </c>
      <c r="W348">
        <v>53.81</v>
      </c>
      <c r="X348">
        <v>71.22</v>
      </c>
    </row>
    <row r="349" spans="1:24" x14ac:dyDescent="0.35">
      <c r="A349" t="s">
        <v>263</v>
      </c>
      <c r="B349" t="s">
        <v>21</v>
      </c>
      <c r="C349" t="s">
        <v>22</v>
      </c>
      <c r="D349" t="s">
        <v>3</v>
      </c>
      <c r="E349">
        <v>26</v>
      </c>
      <c r="F349">
        <v>71.290000000000006</v>
      </c>
      <c r="G349">
        <v>78.63</v>
      </c>
      <c r="H349">
        <f t="shared" si="5"/>
        <v>0.90665140531603727</v>
      </c>
      <c r="I349">
        <v>25.5</v>
      </c>
      <c r="J349">
        <v>36.81</v>
      </c>
      <c r="K349">
        <v>77.400000000000006</v>
      </c>
      <c r="O349" t="s">
        <v>263</v>
      </c>
      <c r="P349" t="s">
        <v>21</v>
      </c>
      <c r="Q349" t="s">
        <v>22</v>
      </c>
      <c r="R349" t="s">
        <v>4</v>
      </c>
      <c r="S349">
        <v>24</v>
      </c>
      <c r="T349">
        <v>133.5</v>
      </c>
      <c r="U349">
        <v>73.7</v>
      </c>
      <c r="V349">
        <v>22.5</v>
      </c>
      <c r="W349">
        <v>68.150000000000006</v>
      </c>
      <c r="X349">
        <v>69.97</v>
      </c>
    </row>
    <row r="350" spans="1:24" x14ac:dyDescent="0.35">
      <c r="A350" t="s">
        <v>264</v>
      </c>
      <c r="B350" t="s">
        <v>21</v>
      </c>
      <c r="C350" t="s">
        <v>22</v>
      </c>
      <c r="D350" t="s">
        <v>3</v>
      </c>
      <c r="E350">
        <v>21.5</v>
      </c>
      <c r="F350">
        <v>47.5</v>
      </c>
      <c r="G350">
        <v>67.47</v>
      </c>
      <c r="H350">
        <f t="shared" si="5"/>
        <v>0.70401659997035726</v>
      </c>
      <c r="I350">
        <v>21</v>
      </c>
      <c r="J350">
        <v>40.909999999999997</v>
      </c>
      <c r="K350">
        <v>66.22</v>
      </c>
      <c r="O350" t="s">
        <v>264</v>
      </c>
      <c r="P350" t="s">
        <v>21</v>
      </c>
      <c r="Q350" t="s">
        <v>22</v>
      </c>
      <c r="R350" t="s">
        <v>4</v>
      </c>
      <c r="S350">
        <v>24</v>
      </c>
      <c r="T350">
        <v>155.65</v>
      </c>
      <c r="U350">
        <v>73.7</v>
      </c>
      <c r="V350">
        <v>22.5</v>
      </c>
      <c r="W350">
        <v>69.430000000000007</v>
      </c>
      <c r="X350">
        <v>69.97</v>
      </c>
    </row>
    <row r="351" spans="1:24" x14ac:dyDescent="0.35">
      <c r="A351" t="s">
        <v>265</v>
      </c>
      <c r="B351" t="s">
        <v>21</v>
      </c>
      <c r="C351" t="s">
        <v>22</v>
      </c>
      <c r="D351" t="s">
        <v>3</v>
      </c>
      <c r="E351">
        <v>22</v>
      </c>
      <c r="F351">
        <v>61.23</v>
      </c>
      <c r="G351">
        <v>68.72</v>
      </c>
      <c r="H351">
        <f t="shared" si="5"/>
        <v>0.8910069848661234</v>
      </c>
      <c r="I351">
        <v>21.5</v>
      </c>
      <c r="J351">
        <v>58.65</v>
      </c>
      <c r="K351">
        <v>67.47</v>
      </c>
      <c r="O351" t="s">
        <v>265</v>
      </c>
      <c r="P351" t="s">
        <v>21</v>
      </c>
      <c r="Q351" t="s">
        <v>22</v>
      </c>
      <c r="R351" t="s">
        <v>4</v>
      </c>
      <c r="S351">
        <v>24</v>
      </c>
      <c r="T351">
        <v>101.12</v>
      </c>
      <c r="U351">
        <v>73.7</v>
      </c>
      <c r="V351">
        <v>23.5</v>
      </c>
      <c r="W351">
        <v>70.989999999999995</v>
      </c>
      <c r="X351">
        <v>72.459999999999994</v>
      </c>
    </row>
    <row r="352" spans="1:24" x14ac:dyDescent="0.35">
      <c r="A352" t="s">
        <v>266</v>
      </c>
      <c r="B352" t="s">
        <v>21</v>
      </c>
      <c r="C352" t="s">
        <v>22</v>
      </c>
      <c r="D352" t="s">
        <v>3</v>
      </c>
      <c r="E352">
        <v>24</v>
      </c>
      <c r="F352">
        <v>57.87</v>
      </c>
      <c r="G352">
        <v>73.7</v>
      </c>
      <c r="H352">
        <f t="shared" si="5"/>
        <v>0.78521031207598369</v>
      </c>
      <c r="I352">
        <v>23.5</v>
      </c>
      <c r="J352">
        <v>39.630000000000003</v>
      </c>
      <c r="K352">
        <v>72.459999999999994</v>
      </c>
      <c r="O352" t="s">
        <v>266</v>
      </c>
      <c r="P352" t="s">
        <v>21</v>
      </c>
      <c r="Q352" t="s">
        <v>22</v>
      </c>
      <c r="R352" t="s">
        <v>4</v>
      </c>
      <c r="S352">
        <v>24</v>
      </c>
      <c r="T352">
        <v>83.38</v>
      </c>
      <c r="U352">
        <v>73.7</v>
      </c>
      <c r="V352">
        <v>22.5</v>
      </c>
      <c r="W352">
        <v>60.66</v>
      </c>
      <c r="X352">
        <v>69.97</v>
      </c>
    </row>
    <row r="353" spans="1:24" x14ac:dyDescent="0.35">
      <c r="A353" s="1" t="s">
        <v>267</v>
      </c>
      <c r="B353" t="s">
        <v>21</v>
      </c>
      <c r="C353" t="s">
        <v>22</v>
      </c>
      <c r="D353" t="s">
        <v>3</v>
      </c>
      <c r="E353">
        <v>0</v>
      </c>
      <c r="F353">
        <v>0</v>
      </c>
      <c r="G353">
        <v>0</v>
      </c>
      <c r="H353" t="e">
        <f t="shared" si="5"/>
        <v>#DIV/0!</v>
      </c>
      <c r="I353">
        <v>0</v>
      </c>
      <c r="J353">
        <v>0</v>
      </c>
      <c r="K353">
        <v>0</v>
      </c>
      <c r="O353" t="s">
        <v>267</v>
      </c>
      <c r="P353" t="s">
        <v>21</v>
      </c>
      <c r="Q353" t="s">
        <v>22</v>
      </c>
      <c r="R353" t="s">
        <v>4</v>
      </c>
      <c r="S353">
        <v>0</v>
      </c>
      <c r="T353">
        <v>0</v>
      </c>
      <c r="U353">
        <v>0</v>
      </c>
      <c r="V353">
        <v>0</v>
      </c>
      <c r="W353">
        <v>0</v>
      </c>
      <c r="X353">
        <v>0</v>
      </c>
    </row>
    <row r="354" spans="1:24" x14ac:dyDescent="0.35">
      <c r="A354" s="1" t="s">
        <v>188</v>
      </c>
      <c r="B354" t="s">
        <v>156</v>
      </c>
      <c r="C354" t="s">
        <v>22</v>
      </c>
      <c r="D354" t="s">
        <v>3</v>
      </c>
      <c r="E354">
        <v>0</v>
      </c>
      <c r="F354">
        <v>0</v>
      </c>
      <c r="G354">
        <v>0</v>
      </c>
      <c r="H354" t="e">
        <f t="shared" si="5"/>
        <v>#DIV/0!</v>
      </c>
      <c r="I354">
        <v>0</v>
      </c>
      <c r="J354">
        <v>0</v>
      </c>
      <c r="K354">
        <v>0</v>
      </c>
      <c r="O354" t="s">
        <v>188</v>
      </c>
      <c r="P354" t="s">
        <v>156</v>
      </c>
      <c r="Q354" t="s">
        <v>22</v>
      </c>
      <c r="R354" t="s">
        <v>4</v>
      </c>
      <c r="S354">
        <v>0</v>
      </c>
      <c r="T354">
        <v>0</v>
      </c>
      <c r="U354">
        <v>0</v>
      </c>
      <c r="V354">
        <v>0</v>
      </c>
      <c r="W354">
        <v>0</v>
      </c>
      <c r="X354">
        <v>0</v>
      </c>
    </row>
    <row r="355" spans="1:24" x14ac:dyDescent="0.35">
      <c r="A355" s="1" t="s">
        <v>189</v>
      </c>
      <c r="B355" t="s">
        <v>156</v>
      </c>
      <c r="C355" t="s">
        <v>22</v>
      </c>
      <c r="D355" t="s">
        <v>3</v>
      </c>
      <c r="E355">
        <v>18</v>
      </c>
      <c r="F355">
        <v>29.13</v>
      </c>
      <c r="G355">
        <v>58.64</v>
      </c>
      <c r="H355">
        <f t="shared" si="5"/>
        <v>0.49675989085948158</v>
      </c>
      <c r="I355">
        <v>17.5</v>
      </c>
      <c r="J355">
        <v>19.98</v>
      </c>
      <c r="K355">
        <v>57.36</v>
      </c>
      <c r="O355" t="s">
        <v>189</v>
      </c>
      <c r="P355" t="s">
        <v>156</v>
      </c>
      <c r="Q355" t="s">
        <v>22</v>
      </c>
      <c r="R355" t="s">
        <v>4</v>
      </c>
      <c r="S355">
        <v>24</v>
      </c>
      <c r="T355">
        <v>84.73</v>
      </c>
      <c r="U355">
        <v>73.7</v>
      </c>
      <c r="V355">
        <v>23</v>
      </c>
      <c r="W355">
        <v>60.75</v>
      </c>
      <c r="X355">
        <v>71.22</v>
      </c>
    </row>
    <row r="356" spans="1:24" x14ac:dyDescent="0.35">
      <c r="A356" t="s">
        <v>190</v>
      </c>
      <c r="B356" t="s">
        <v>156</v>
      </c>
      <c r="C356" t="s">
        <v>22</v>
      </c>
      <c r="D356" t="s">
        <v>3</v>
      </c>
      <c r="E356">
        <v>24.5</v>
      </c>
      <c r="F356">
        <v>112.15</v>
      </c>
      <c r="G356">
        <v>74.930000000000007</v>
      </c>
      <c r="H356">
        <f t="shared" si="5"/>
        <v>1.4967302815961563</v>
      </c>
      <c r="I356">
        <v>23</v>
      </c>
      <c r="J356">
        <v>66.430000000000007</v>
      </c>
      <c r="K356">
        <v>71.22</v>
      </c>
      <c r="O356" t="s">
        <v>190</v>
      </c>
      <c r="P356" t="s">
        <v>156</v>
      </c>
      <c r="Q356" t="s">
        <v>22</v>
      </c>
      <c r="R356" t="s">
        <v>4</v>
      </c>
      <c r="S356">
        <v>24</v>
      </c>
      <c r="T356">
        <v>145.22999999999999</v>
      </c>
      <c r="U356">
        <v>73.7</v>
      </c>
      <c r="V356">
        <v>23</v>
      </c>
      <c r="W356">
        <v>66.89</v>
      </c>
      <c r="X356">
        <v>71.22</v>
      </c>
    </row>
    <row r="357" spans="1:24" x14ac:dyDescent="0.35">
      <c r="A357" t="s">
        <v>191</v>
      </c>
      <c r="B357" t="s">
        <v>156</v>
      </c>
      <c r="C357" t="s">
        <v>22</v>
      </c>
      <c r="D357" t="s">
        <v>3</v>
      </c>
      <c r="E357">
        <v>23.5</v>
      </c>
      <c r="F357">
        <v>90.58</v>
      </c>
      <c r="G357">
        <v>72.459999999999994</v>
      </c>
      <c r="H357">
        <f t="shared" si="5"/>
        <v>1.2500690035881867</v>
      </c>
      <c r="I357">
        <v>23</v>
      </c>
      <c r="J357">
        <v>68.349999999999994</v>
      </c>
      <c r="K357">
        <v>71.22</v>
      </c>
      <c r="O357" t="s">
        <v>191</v>
      </c>
      <c r="P357" t="s">
        <v>156</v>
      </c>
      <c r="Q357" t="s">
        <v>22</v>
      </c>
      <c r="R357" t="s">
        <v>4</v>
      </c>
      <c r="S357">
        <v>24</v>
      </c>
      <c r="T357">
        <v>142.97999999999999</v>
      </c>
      <c r="U357">
        <v>73.7</v>
      </c>
      <c r="V357">
        <v>22</v>
      </c>
      <c r="W357">
        <v>52.56</v>
      </c>
      <c r="X357">
        <v>68.72</v>
      </c>
    </row>
    <row r="358" spans="1:24" x14ac:dyDescent="0.35">
      <c r="A358" t="s">
        <v>192</v>
      </c>
      <c r="B358" t="s">
        <v>156</v>
      </c>
      <c r="C358" t="s">
        <v>22</v>
      </c>
      <c r="D358" t="s">
        <v>3</v>
      </c>
      <c r="E358">
        <v>24</v>
      </c>
      <c r="F358">
        <v>95.08</v>
      </c>
      <c r="G358">
        <v>73.7</v>
      </c>
      <c r="H358">
        <f t="shared" si="5"/>
        <v>1.2900949796472183</v>
      </c>
      <c r="I358">
        <v>23</v>
      </c>
      <c r="J358">
        <v>59.12</v>
      </c>
      <c r="K358">
        <v>71.22</v>
      </c>
      <c r="O358" t="s">
        <v>192</v>
      </c>
      <c r="P358" t="s">
        <v>156</v>
      </c>
      <c r="Q358" t="s">
        <v>22</v>
      </c>
      <c r="R358" t="s">
        <v>4</v>
      </c>
      <c r="S358">
        <v>24</v>
      </c>
      <c r="T358">
        <v>106.79</v>
      </c>
      <c r="U358">
        <v>73.7</v>
      </c>
      <c r="V358">
        <v>23</v>
      </c>
      <c r="W358">
        <v>60.87</v>
      </c>
      <c r="X358">
        <v>71.22</v>
      </c>
    </row>
    <row r="359" spans="1:24" x14ac:dyDescent="0.35">
      <c r="A359" s="1" t="s">
        <v>193</v>
      </c>
      <c r="B359" t="s">
        <v>156</v>
      </c>
      <c r="C359" t="s">
        <v>22</v>
      </c>
      <c r="D359" t="s">
        <v>3</v>
      </c>
      <c r="E359">
        <v>23</v>
      </c>
      <c r="F359">
        <v>53.21</v>
      </c>
      <c r="G359">
        <v>71.22</v>
      </c>
      <c r="H359">
        <f t="shared" si="5"/>
        <v>0.74712159505756814</v>
      </c>
      <c r="I359">
        <v>22.5</v>
      </c>
      <c r="J359">
        <v>47.31</v>
      </c>
      <c r="K359">
        <v>69.97</v>
      </c>
      <c r="O359" t="s">
        <v>193</v>
      </c>
      <c r="P359" t="s">
        <v>156</v>
      </c>
      <c r="Q359" t="s">
        <v>22</v>
      </c>
      <c r="R359" t="s">
        <v>4</v>
      </c>
      <c r="S359">
        <v>19.5</v>
      </c>
      <c r="T359">
        <v>51.55</v>
      </c>
      <c r="U359">
        <v>62.44</v>
      </c>
      <c r="V359">
        <v>19</v>
      </c>
      <c r="W359">
        <v>45.44</v>
      </c>
      <c r="X359">
        <v>61.18</v>
      </c>
    </row>
    <row r="360" spans="1:24" x14ac:dyDescent="0.35">
      <c r="A360" s="1" t="s">
        <v>194</v>
      </c>
      <c r="B360" t="s">
        <v>156</v>
      </c>
      <c r="C360" t="s">
        <v>22</v>
      </c>
      <c r="D360" t="s">
        <v>3</v>
      </c>
      <c r="E360">
        <v>15</v>
      </c>
      <c r="F360">
        <v>14.34</v>
      </c>
      <c r="G360">
        <v>50.91</v>
      </c>
      <c r="H360">
        <f t="shared" si="5"/>
        <v>0.28167354154390101</v>
      </c>
      <c r="I360">
        <v>15</v>
      </c>
      <c r="J360">
        <v>14.34</v>
      </c>
      <c r="K360">
        <v>50.91</v>
      </c>
      <c r="O360" t="s">
        <v>194</v>
      </c>
      <c r="P360" t="s">
        <v>156</v>
      </c>
      <c r="Q360" t="s">
        <v>22</v>
      </c>
      <c r="R360" t="s">
        <v>4</v>
      </c>
      <c r="S360">
        <v>24</v>
      </c>
      <c r="T360">
        <v>78</v>
      </c>
      <c r="U360">
        <v>73.7</v>
      </c>
      <c r="V360">
        <v>23.5</v>
      </c>
      <c r="W360">
        <v>65.47</v>
      </c>
      <c r="X360">
        <v>72.459999999999994</v>
      </c>
    </row>
    <row r="361" spans="1:24" x14ac:dyDescent="0.35">
      <c r="A361" t="s">
        <v>195</v>
      </c>
      <c r="B361" t="s">
        <v>156</v>
      </c>
      <c r="C361" t="s">
        <v>22</v>
      </c>
      <c r="D361" t="s">
        <v>3</v>
      </c>
      <c r="E361">
        <v>24</v>
      </c>
      <c r="F361">
        <v>131.46</v>
      </c>
      <c r="G361">
        <v>73.7</v>
      </c>
      <c r="H361">
        <f t="shared" si="5"/>
        <v>1.783717774762551</v>
      </c>
      <c r="I361">
        <v>21.5</v>
      </c>
      <c r="J361">
        <v>39.69</v>
      </c>
      <c r="K361">
        <v>67.47</v>
      </c>
      <c r="O361" t="s">
        <v>195</v>
      </c>
      <c r="P361" t="s">
        <v>156</v>
      </c>
      <c r="Q361" t="s">
        <v>22</v>
      </c>
      <c r="R361" t="s">
        <v>4</v>
      </c>
      <c r="S361">
        <v>24</v>
      </c>
      <c r="T361">
        <v>143.46</v>
      </c>
      <c r="U361">
        <v>73.7</v>
      </c>
      <c r="V361">
        <v>22</v>
      </c>
      <c r="W361">
        <v>62.93</v>
      </c>
      <c r="X361">
        <v>68.72</v>
      </c>
    </row>
    <row r="362" spans="1:24" x14ac:dyDescent="0.35">
      <c r="A362" t="s">
        <v>196</v>
      </c>
      <c r="B362" t="s">
        <v>156</v>
      </c>
      <c r="C362" t="s">
        <v>22</v>
      </c>
      <c r="D362" t="s">
        <v>3</v>
      </c>
      <c r="E362">
        <v>23</v>
      </c>
      <c r="F362">
        <v>77.17</v>
      </c>
      <c r="G362">
        <v>71.22</v>
      </c>
      <c r="H362">
        <f t="shared" si="5"/>
        <v>1.0835439483291212</v>
      </c>
      <c r="I362">
        <v>22.5</v>
      </c>
      <c r="J362">
        <v>53.34</v>
      </c>
      <c r="K362">
        <v>69.97</v>
      </c>
      <c r="O362" t="s">
        <v>196</v>
      </c>
      <c r="P362" t="s">
        <v>156</v>
      </c>
      <c r="Q362" t="s">
        <v>22</v>
      </c>
      <c r="R362" t="s">
        <v>4</v>
      </c>
      <c r="S362">
        <v>24</v>
      </c>
      <c r="T362">
        <v>101.65</v>
      </c>
      <c r="U362">
        <v>73.7</v>
      </c>
      <c r="V362">
        <v>22.5</v>
      </c>
      <c r="W362">
        <v>60.18</v>
      </c>
      <c r="X362">
        <v>69.97</v>
      </c>
    </row>
    <row r="363" spans="1:24" x14ac:dyDescent="0.35">
      <c r="A363" t="s">
        <v>197</v>
      </c>
      <c r="B363" t="s">
        <v>156</v>
      </c>
      <c r="C363" t="s">
        <v>22</v>
      </c>
      <c r="D363" t="s">
        <v>3</v>
      </c>
      <c r="E363">
        <v>24.5</v>
      </c>
      <c r="F363">
        <v>112.28</v>
      </c>
      <c r="G363">
        <v>74.930000000000007</v>
      </c>
      <c r="H363">
        <f t="shared" si="5"/>
        <v>1.498465234218604</v>
      </c>
      <c r="I363">
        <v>23</v>
      </c>
      <c r="J363">
        <v>54.06</v>
      </c>
      <c r="K363">
        <v>71.22</v>
      </c>
      <c r="O363" t="s">
        <v>197</v>
      </c>
      <c r="P363" t="s">
        <v>156</v>
      </c>
      <c r="Q363" t="s">
        <v>22</v>
      </c>
      <c r="R363" t="s">
        <v>4</v>
      </c>
      <c r="S363">
        <v>24</v>
      </c>
      <c r="T363">
        <v>80.98</v>
      </c>
      <c r="U363">
        <v>73.7</v>
      </c>
      <c r="V363">
        <v>23.5</v>
      </c>
      <c r="W363">
        <v>63.21</v>
      </c>
      <c r="X363">
        <v>72.459999999999994</v>
      </c>
    </row>
    <row r="364" spans="1:24" x14ac:dyDescent="0.35">
      <c r="A364" t="s">
        <v>198</v>
      </c>
      <c r="B364" t="s">
        <v>156</v>
      </c>
      <c r="C364" t="s">
        <v>22</v>
      </c>
      <c r="D364" t="s">
        <v>3</v>
      </c>
      <c r="E364">
        <v>23.5</v>
      </c>
      <c r="F364">
        <v>83.57</v>
      </c>
      <c r="G364">
        <v>72.459999999999994</v>
      </c>
      <c r="H364">
        <f t="shared" si="5"/>
        <v>1.1533259729505934</v>
      </c>
      <c r="I364">
        <v>23</v>
      </c>
      <c r="J364">
        <v>68.75</v>
      </c>
      <c r="K364">
        <v>71.22</v>
      </c>
      <c r="O364" t="s">
        <v>198</v>
      </c>
      <c r="P364" t="s">
        <v>156</v>
      </c>
      <c r="Q364" t="s">
        <v>22</v>
      </c>
      <c r="R364" t="s">
        <v>4</v>
      </c>
      <c r="S364">
        <v>24.5</v>
      </c>
      <c r="T364">
        <v>100.93</v>
      </c>
      <c r="U364">
        <v>74.930000000000007</v>
      </c>
      <c r="V364">
        <v>22.5</v>
      </c>
      <c r="W364">
        <v>66.58</v>
      </c>
      <c r="X364">
        <v>69.97</v>
      </c>
    </row>
    <row r="365" spans="1:24" x14ac:dyDescent="0.35">
      <c r="A365" t="s">
        <v>199</v>
      </c>
      <c r="B365" t="s">
        <v>156</v>
      </c>
      <c r="C365" t="s">
        <v>22</v>
      </c>
      <c r="D365" t="s">
        <v>3</v>
      </c>
      <c r="E365">
        <v>23.5</v>
      </c>
      <c r="F365">
        <v>68.56</v>
      </c>
      <c r="G365">
        <v>72.459999999999994</v>
      </c>
      <c r="H365">
        <f t="shared" si="5"/>
        <v>0.94617720121446325</v>
      </c>
      <c r="I365">
        <v>23</v>
      </c>
      <c r="J365">
        <v>52.17</v>
      </c>
      <c r="K365">
        <v>71.22</v>
      </c>
      <c r="O365" t="s">
        <v>199</v>
      </c>
      <c r="P365" t="s">
        <v>156</v>
      </c>
      <c r="Q365" t="s">
        <v>22</v>
      </c>
      <c r="R365" t="s">
        <v>4</v>
      </c>
      <c r="S365">
        <v>24</v>
      </c>
      <c r="T365">
        <v>156.09</v>
      </c>
      <c r="U365">
        <v>73.7</v>
      </c>
      <c r="V365">
        <v>22.5</v>
      </c>
      <c r="W365">
        <v>56.35</v>
      </c>
      <c r="X365">
        <v>69.97</v>
      </c>
    </row>
    <row r="366" spans="1:24" x14ac:dyDescent="0.35">
      <c r="A366" t="s">
        <v>200</v>
      </c>
      <c r="B366" t="s">
        <v>156</v>
      </c>
      <c r="C366" t="s">
        <v>22</v>
      </c>
      <c r="D366" t="s">
        <v>3</v>
      </c>
      <c r="E366">
        <v>24.5</v>
      </c>
      <c r="F366">
        <v>120.95</v>
      </c>
      <c r="G366">
        <v>74.930000000000007</v>
      </c>
      <c r="H366">
        <f t="shared" si="5"/>
        <v>1.6141732283464565</v>
      </c>
      <c r="I366">
        <v>22.5</v>
      </c>
      <c r="J366">
        <v>57.55</v>
      </c>
      <c r="K366">
        <v>69.97</v>
      </c>
      <c r="O366" t="s">
        <v>200</v>
      </c>
      <c r="P366" t="s">
        <v>156</v>
      </c>
      <c r="Q366" t="s">
        <v>22</v>
      </c>
      <c r="R366" t="s">
        <v>4</v>
      </c>
      <c r="S366">
        <v>24</v>
      </c>
      <c r="T366">
        <v>107.62</v>
      </c>
      <c r="U366">
        <v>73.7</v>
      </c>
      <c r="V366">
        <v>22.5</v>
      </c>
      <c r="W366">
        <v>68.39</v>
      </c>
      <c r="X366">
        <v>69.97</v>
      </c>
    </row>
    <row r="367" spans="1:24" x14ac:dyDescent="0.35">
      <c r="A367" s="1" t="s">
        <v>201</v>
      </c>
      <c r="B367" t="s">
        <v>156</v>
      </c>
      <c r="C367" t="s">
        <v>22</v>
      </c>
      <c r="D367" t="s">
        <v>3</v>
      </c>
      <c r="E367">
        <v>23</v>
      </c>
      <c r="F367">
        <v>38.78</v>
      </c>
      <c r="G367">
        <v>71.22</v>
      </c>
      <c r="H367">
        <f t="shared" si="5"/>
        <v>0.54450996910980065</v>
      </c>
      <c r="I367">
        <v>22.5</v>
      </c>
      <c r="J367">
        <v>36.89</v>
      </c>
      <c r="K367">
        <v>69.97</v>
      </c>
      <c r="O367" t="s">
        <v>201</v>
      </c>
      <c r="P367" t="s">
        <v>156</v>
      </c>
      <c r="Q367" t="s">
        <v>22</v>
      </c>
      <c r="R367" t="s">
        <v>4</v>
      </c>
      <c r="S367">
        <v>24</v>
      </c>
      <c r="T367">
        <v>103.08</v>
      </c>
      <c r="U367">
        <v>73.7</v>
      </c>
      <c r="V367">
        <v>23.5</v>
      </c>
      <c r="W367">
        <v>72.44</v>
      </c>
      <c r="X367">
        <v>72.459999999999994</v>
      </c>
    </row>
    <row r="368" spans="1:24" x14ac:dyDescent="0.35">
      <c r="A368" t="s">
        <v>202</v>
      </c>
      <c r="B368" t="s">
        <v>156</v>
      </c>
      <c r="C368" t="s">
        <v>22</v>
      </c>
      <c r="D368" t="s">
        <v>3</v>
      </c>
      <c r="E368">
        <v>26</v>
      </c>
      <c r="F368">
        <v>70.989999999999995</v>
      </c>
      <c r="G368">
        <v>78.63</v>
      </c>
      <c r="H368">
        <f t="shared" si="5"/>
        <v>0.90283606765865443</v>
      </c>
      <c r="I368">
        <v>25.5</v>
      </c>
      <c r="J368">
        <v>46.23</v>
      </c>
      <c r="K368">
        <v>77.400000000000006</v>
      </c>
      <c r="O368" t="s">
        <v>202</v>
      </c>
      <c r="P368" t="s">
        <v>156</v>
      </c>
      <c r="Q368" t="s">
        <v>22</v>
      </c>
      <c r="R368" t="s">
        <v>4</v>
      </c>
      <c r="S368">
        <v>24</v>
      </c>
      <c r="T368">
        <v>141.43</v>
      </c>
      <c r="U368">
        <v>73.7</v>
      </c>
      <c r="V368">
        <v>22.5</v>
      </c>
      <c r="W368">
        <v>69.47</v>
      </c>
      <c r="X368">
        <v>69.97</v>
      </c>
    </row>
    <row r="369" spans="1:24" x14ac:dyDescent="0.35">
      <c r="A369" s="1" t="s">
        <v>203</v>
      </c>
      <c r="B369" t="s">
        <v>156</v>
      </c>
      <c r="C369" t="s">
        <v>22</v>
      </c>
      <c r="D369" t="s">
        <v>3</v>
      </c>
      <c r="E369">
        <v>24.5</v>
      </c>
      <c r="F369">
        <v>48.27</v>
      </c>
      <c r="G369">
        <v>74.930000000000007</v>
      </c>
      <c r="H369">
        <f t="shared" si="5"/>
        <v>0.64420125450420396</v>
      </c>
      <c r="I369">
        <v>24</v>
      </c>
      <c r="J369">
        <v>44.52</v>
      </c>
      <c r="K369">
        <v>73.7</v>
      </c>
      <c r="O369" t="s">
        <v>203</v>
      </c>
      <c r="P369" t="s">
        <v>156</v>
      </c>
      <c r="Q369" t="s">
        <v>22</v>
      </c>
      <c r="R369" t="s">
        <v>4</v>
      </c>
      <c r="S369">
        <v>24</v>
      </c>
      <c r="T369">
        <v>72.59</v>
      </c>
      <c r="U369">
        <v>73.7</v>
      </c>
      <c r="V369">
        <v>23.5</v>
      </c>
      <c r="W369">
        <v>52.77</v>
      </c>
      <c r="X369">
        <v>72.459999999999994</v>
      </c>
    </row>
    <row r="370" spans="1:24" x14ac:dyDescent="0.35">
      <c r="A370" t="s">
        <v>316</v>
      </c>
      <c r="B370" t="s">
        <v>156</v>
      </c>
      <c r="C370" t="s">
        <v>22</v>
      </c>
      <c r="D370" t="s">
        <v>3</v>
      </c>
      <c r="E370">
        <v>24.5</v>
      </c>
      <c r="F370">
        <v>85.25</v>
      </c>
      <c r="G370">
        <v>74.930000000000007</v>
      </c>
      <c r="H370">
        <f t="shared" si="5"/>
        <v>1.1377285466435338</v>
      </c>
      <c r="I370">
        <v>22.5</v>
      </c>
      <c r="J370">
        <v>66.069999999999993</v>
      </c>
      <c r="K370">
        <v>69.97</v>
      </c>
      <c r="O370" t="s">
        <v>316</v>
      </c>
      <c r="P370" t="s">
        <v>156</v>
      </c>
      <c r="Q370" t="s">
        <v>22</v>
      </c>
      <c r="R370" t="s">
        <v>4</v>
      </c>
      <c r="S370">
        <v>24</v>
      </c>
      <c r="T370">
        <v>89.59</v>
      </c>
      <c r="U370">
        <v>73.7</v>
      </c>
      <c r="V370">
        <v>23.5</v>
      </c>
      <c r="W370">
        <v>57.28</v>
      </c>
      <c r="X370">
        <v>72.459999999999994</v>
      </c>
    </row>
    <row r="371" spans="1:24" x14ac:dyDescent="0.35">
      <c r="A371" t="s">
        <v>317</v>
      </c>
      <c r="B371" t="s">
        <v>156</v>
      </c>
      <c r="C371" t="s">
        <v>22</v>
      </c>
      <c r="D371" t="s">
        <v>3</v>
      </c>
      <c r="E371">
        <v>23</v>
      </c>
      <c r="F371">
        <v>69.86</v>
      </c>
      <c r="G371">
        <v>71.22</v>
      </c>
      <c r="H371">
        <f t="shared" si="5"/>
        <v>0.98090424038191515</v>
      </c>
      <c r="I371">
        <v>22.5</v>
      </c>
      <c r="J371">
        <v>65.69</v>
      </c>
      <c r="K371">
        <v>69.97</v>
      </c>
      <c r="O371" t="s">
        <v>317</v>
      </c>
      <c r="P371" t="s">
        <v>156</v>
      </c>
      <c r="Q371" t="s">
        <v>22</v>
      </c>
      <c r="R371" t="s">
        <v>4</v>
      </c>
      <c r="S371">
        <v>26.5</v>
      </c>
      <c r="T371">
        <v>63.88</v>
      </c>
      <c r="U371">
        <v>79.86</v>
      </c>
      <c r="V371">
        <v>26</v>
      </c>
      <c r="W371">
        <v>59.93</v>
      </c>
      <c r="X371">
        <v>78.63</v>
      </c>
    </row>
    <row r="372" spans="1:24" x14ac:dyDescent="0.35">
      <c r="A372" t="s">
        <v>318</v>
      </c>
      <c r="B372" t="s">
        <v>156</v>
      </c>
      <c r="C372" t="s">
        <v>22</v>
      </c>
      <c r="D372" t="s">
        <v>3</v>
      </c>
      <c r="E372">
        <v>15.5</v>
      </c>
      <c r="F372">
        <v>40.9</v>
      </c>
      <c r="G372">
        <v>52.21</v>
      </c>
      <c r="H372">
        <f t="shared" si="5"/>
        <v>0.78337483240758476</v>
      </c>
      <c r="I372">
        <v>15</v>
      </c>
      <c r="J372">
        <v>20.059999999999999</v>
      </c>
      <c r="K372">
        <v>50.91</v>
      </c>
      <c r="O372" t="s">
        <v>318</v>
      </c>
      <c r="P372" t="s">
        <v>156</v>
      </c>
      <c r="Q372" t="s">
        <v>22</v>
      </c>
      <c r="R372" t="s">
        <v>4</v>
      </c>
      <c r="S372">
        <v>24</v>
      </c>
      <c r="T372">
        <v>128.08000000000001</v>
      </c>
      <c r="U372">
        <v>73.7</v>
      </c>
      <c r="V372">
        <v>21.5</v>
      </c>
      <c r="W372">
        <v>44.93</v>
      </c>
      <c r="X372">
        <v>67.47</v>
      </c>
    </row>
    <row r="373" spans="1:24" x14ac:dyDescent="0.35">
      <c r="A373" t="s">
        <v>319</v>
      </c>
      <c r="B373" t="s">
        <v>156</v>
      </c>
      <c r="C373" t="s">
        <v>22</v>
      </c>
      <c r="D373" t="s">
        <v>3</v>
      </c>
      <c r="E373">
        <v>24.5</v>
      </c>
      <c r="F373">
        <v>122.9</v>
      </c>
      <c r="G373">
        <v>74.930000000000007</v>
      </c>
      <c r="H373">
        <f t="shared" si="5"/>
        <v>1.6401975176831709</v>
      </c>
      <c r="I373">
        <v>22</v>
      </c>
      <c r="J373">
        <v>46.45</v>
      </c>
      <c r="K373">
        <v>68.72</v>
      </c>
      <c r="O373" t="s">
        <v>319</v>
      </c>
      <c r="P373" t="s">
        <v>156</v>
      </c>
      <c r="Q373" t="s">
        <v>22</v>
      </c>
      <c r="R373" t="s">
        <v>4</v>
      </c>
      <c r="S373">
        <v>24</v>
      </c>
      <c r="T373">
        <v>104.75</v>
      </c>
      <c r="U373">
        <v>73.7</v>
      </c>
      <c r="V373">
        <v>22.5</v>
      </c>
      <c r="W373">
        <v>57.98</v>
      </c>
      <c r="X373">
        <v>69.97</v>
      </c>
    </row>
    <row r="374" spans="1:24" x14ac:dyDescent="0.35">
      <c r="A374" s="1" t="s">
        <v>320</v>
      </c>
      <c r="B374" t="s">
        <v>156</v>
      </c>
      <c r="C374" t="s">
        <v>22</v>
      </c>
      <c r="D374" t="s">
        <v>3</v>
      </c>
      <c r="E374">
        <v>30.5</v>
      </c>
      <c r="F374">
        <v>65.599999999999994</v>
      </c>
      <c r="G374">
        <v>89.6</v>
      </c>
      <c r="H374">
        <f t="shared" si="5"/>
        <v>0.7321428571428571</v>
      </c>
      <c r="I374">
        <v>30</v>
      </c>
      <c r="J374">
        <v>58.83</v>
      </c>
      <c r="K374">
        <v>88.39</v>
      </c>
      <c r="O374" t="s">
        <v>320</v>
      </c>
      <c r="P374" t="s">
        <v>156</v>
      </c>
      <c r="Q374" t="s">
        <v>22</v>
      </c>
      <c r="R374" t="s">
        <v>4</v>
      </c>
      <c r="S374">
        <v>24</v>
      </c>
      <c r="T374">
        <v>139.74</v>
      </c>
      <c r="U374">
        <v>73.7</v>
      </c>
      <c r="V374">
        <v>22.5</v>
      </c>
      <c r="W374">
        <v>64</v>
      </c>
      <c r="X374">
        <v>69.97</v>
      </c>
    </row>
    <row r="375" spans="1:24" x14ac:dyDescent="0.35">
      <c r="A375" s="1" t="s">
        <v>321</v>
      </c>
      <c r="B375" t="s">
        <v>156</v>
      </c>
      <c r="C375" t="s">
        <v>22</v>
      </c>
      <c r="D375" t="s">
        <v>3</v>
      </c>
      <c r="E375">
        <v>21.5</v>
      </c>
      <c r="F375">
        <v>43.01</v>
      </c>
      <c r="G375">
        <v>67.47</v>
      </c>
      <c r="H375">
        <f t="shared" si="5"/>
        <v>0.63746850452052761</v>
      </c>
      <c r="I375">
        <v>21</v>
      </c>
      <c r="J375">
        <v>38.880000000000003</v>
      </c>
      <c r="K375">
        <v>66.22</v>
      </c>
      <c r="O375" t="s">
        <v>321</v>
      </c>
      <c r="P375" t="s">
        <v>156</v>
      </c>
      <c r="Q375" t="s">
        <v>22</v>
      </c>
      <c r="R375" t="s">
        <v>4</v>
      </c>
      <c r="S375">
        <v>24</v>
      </c>
      <c r="T375">
        <v>131.07</v>
      </c>
      <c r="U375">
        <v>73.7</v>
      </c>
      <c r="V375">
        <v>22.5</v>
      </c>
      <c r="W375">
        <v>63.22</v>
      </c>
      <c r="X375">
        <v>69.97</v>
      </c>
    </row>
    <row r="376" spans="1:24" x14ac:dyDescent="0.35">
      <c r="A376" t="s">
        <v>322</v>
      </c>
      <c r="B376" t="s">
        <v>156</v>
      </c>
      <c r="C376" t="s">
        <v>22</v>
      </c>
      <c r="D376" t="s">
        <v>3</v>
      </c>
      <c r="E376">
        <v>25.5</v>
      </c>
      <c r="F376">
        <v>100.56</v>
      </c>
      <c r="G376">
        <v>77.400000000000006</v>
      </c>
      <c r="H376">
        <f t="shared" si="5"/>
        <v>1.2992248062015503</v>
      </c>
      <c r="I376">
        <v>24</v>
      </c>
      <c r="J376">
        <v>45.93</v>
      </c>
      <c r="K376">
        <v>73.7</v>
      </c>
      <c r="O376" t="s">
        <v>322</v>
      </c>
      <c r="P376" t="s">
        <v>156</v>
      </c>
      <c r="Q376" t="s">
        <v>22</v>
      </c>
      <c r="R376" t="s">
        <v>4</v>
      </c>
      <c r="S376">
        <v>24</v>
      </c>
      <c r="T376">
        <v>100.83</v>
      </c>
      <c r="U376">
        <v>73.7</v>
      </c>
      <c r="V376">
        <v>22.5</v>
      </c>
      <c r="W376">
        <v>65.61</v>
      </c>
      <c r="X376">
        <v>69.97</v>
      </c>
    </row>
    <row r="377" spans="1:24" x14ac:dyDescent="0.35">
      <c r="A377" t="s">
        <v>323</v>
      </c>
      <c r="B377" t="s">
        <v>156</v>
      </c>
      <c r="C377" t="s">
        <v>22</v>
      </c>
      <c r="D377" t="s">
        <v>3</v>
      </c>
      <c r="E377">
        <v>23.5</v>
      </c>
      <c r="F377">
        <v>66.47</v>
      </c>
      <c r="G377">
        <v>72.459999999999994</v>
      </c>
      <c r="H377">
        <f t="shared" si="5"/>
        <v>0.91733370135247039</v>
      </c>
      <c r="I377">
        <v>23</v>
      </c>
      <c r="J377">
        <v>58.21</v>
      </c>
      <c r="K377">
        <v>71.22</v>
      </c>
      <c r="O377" t="s">
        <v>323</v>
      </c>
      <c r="P377" t="s">
        <v>156</v>
      </c>
      <c r="Q377" t="s">
        <v>22</v>
      </c>
      <c r="R377" t="s">
        <v>4</v>
      </c>
      <c r="S377">
        <v>24</v>
      </c>
      <c r="T377">
        <v>147.29</v>
      </c>
      <c r="U377">
        <v>73.7</v>
      </c>
      <c r="V377">
        <v>22</v>
      </c>
      <c r="W377">
        <v>60.43</v>
      </c>
      <c r="X377">
        <v>68.72</v>
      </c>
    </row>
    <row r="378" spans="1:24" x14ac:dyDescent="0.35">
      <c r="A378" t="s">
        <v>324</v>
      </c>
      <c r="B378" t="s">
        <v>156</v>
      </c>
      <c r="C378" t="s">
        <v>22</v>
      </c>
      <c r="D378" t="s">
        <v>3</v>
      </c>
      <c r="E378">
        <v>24</v>
      </c>
      <c r="F378">
        <v>158.41999999999999</v>
      </c>
      <c r="G378">
        <v>73.7</v>
      </c>
      <c r="H378">
        <f t="shared" si="5"/>
        <v>2.1495251017639077</v>
      </c>
      <c r="I378">
        <v>22</v>
      </c>
      <c r="J378">
        <v>51.5</v>
      </c>
      <c r="K378">
        <v>68.72</v>
      </c>
      <c r="O378" t="s">
        <v>324</v>
      </c>
      <c r="P378" t="s">
        <v>156</v>
      </c>
      <c r="Q378" t="s">
        <v>22</v>
      </c>
      <c r="R378" t="s">
        <v>4</v>
      </c>
      <c r="S378">
        <v>24</v>
      </c>
      <c r="T378">
        <v>184.56</v>
      </c>
      <c r="U378">
        <v>73.7</v>
      </c>
      <c r="V378">
        <v>22</v>
      </c>
      <c r="W378">
        <v>58.22</v>
      </c>
      <c r="X378">
        <v>68.72</v>
      </c>
    </row>
    <row r="379" spans="1:24" x14ac:dyDescent="0.35">
      <c r="A379" t="s">
        <v>325</v>
      </c>
      <c r="B379" t="s">
        <v>156</v>
      </c>
      <c r="C379" t="s">
        <v>22</v>
      </c>
      <c r="D379" t="s">
        <v>3</v>
      </c>
      <c r="E379">
        <v>31</v>
      </c>
      <c r="F379">
        <v>97</v>
      </c>
      <c r="G379">
        <v>90.81</v>
      </c>
      <c r="H379">
        <f t="shared" si="5"/>
        <v>1.0681642990860036</v>
      </c>
      <c r="I379">
        <v>30.5</v>
      </c>
      <c r="J379">
        <v>65.14</v>
      </c>
      <c r="K379">
        <v>89.6</v>
      </c>
      <c r="O379" t="s">
        <v>325</v>
      </c>
      <c r="P379" t="s">
        <v>156</v>
      </c>
      <c r="Q379" t="s">
        <v>22</v>
      </c>
      <c r="R379" t="s">
        <v>4</v>
      </c>
      <c r="S379">
        <v>23</v>
      </c>
      <c r="T379">
        <v>59.92</v>
      </c>
      <c r="U379">
        <v>71.22</v>
      </c>
      <c r="V379">
        <v>22.5</v>
      </c>
      <c r="W379">
        <v>33.61</v>
      </c>
      <c r="X379">
        <v>69.97</v>
      </c>
    </row>
    <row r="380" spans="1:24" x14ac:dyDescent="0.35">
      <c r="A380" t="s">
        <v>326</v>
      </c>
      <c r="B380" t="s">
        <v>156</v>
      </c>
      <c r="C380" t="s">
        <v>22</v>
      </c>
      <c r="D380" t="s">
        <v>3</v>
      </c>
      <c r="E380">
        <v>23.5</v>
      </c>
      <c r="F380">
        <v>95.82</v>
      </c>
      <c r="G380">
        <v>72.459999999999994</v>
      </c>
      <c r="H380">
        <f t="shared" si="5"/>
        <v>1.3223847640077284</v>
      </c>
      <c r="I380">
        <v>22</v>
      </c>
      <c r="J380">
        <v>52.41</v>
      </c>
      <c r="K380">
        <v>68.72</v>
      </c>
      <c r="O380" t="s">
        <v>326</v>
      </c>
      <c r="P380" t="s">
        <v>156</v>
      </c>
      <c r="Q380" t="s">
        <v>22</v>
      </c>
      <c r="R380" t="s">
        <v>4</v>
      </c>
      <c r="S380">
        <v>24</v>
      </c>
      <c r="T380">
        <v>77.63</v>
      </c>
      <c r="U380">
        <v>73.7</v>
      </c>
      <c r="V380">
        <v>23.5</v>
      </c>
      <c r="W380">
        <v>44.69</v>
      </c>
      <c r="X380">
        <v>72.459999999999994</v>
      </c>
    </row>
    <row r="381" spans="1:24" x14ac:dyDescent="0.35">
      <c r="A381" s="1" t="s">
        <v>327</v>
      </c>
      <c r="B381" t="s">
        <v>156</v>
      </c>
      <c r="C381" t="s">
        <v>22</v>
      </c>
      <c r="D381" t="s">
        <v>3</v>
      </c>
      <c r="E381">
        <v>24.5</v>
      </c>
      <c r="F381">
        <v>64.08</v>
      </c>
      <c r="G381">
        <v>74.930000000000007</v>
      </c>
      <c r="H381">
        <f t="shared" si="5"/>
        <v>0.855198184972641</v>
      </c>
      <c r="I381">
        <v>24</v>
      </c>
      <c r="J381">
        <v>60.76</v>
      </c>
      <c r="K381">
        <v>73.7</v>
      </c>
      <c r="O381" t="s">
        <v>327</v>
      </c>
      <c r="P381" t="s">
        <v>156</v>
      </c>
      <c r="Q381" t="s">
        <v>22</v>
      </c>
      <c r="R381" t="s">
        <v>4</v>
      </c>
      <c r="S381">
        <v>24</v>
      </c>
      <c r="T381">
        <v>173.13</v>
      </c>
      <c r="U381">
        <v>73.7</v>
      </c>
      <c r="V381">
        <v>22</v>
      </c>
      <c r="W381">
        <v>51.1</v>
      </c>
      <c r="X381">
        <v>68.72</v>
      </c>
    </row>
    <row r="382" spans="1:24" x14ac:dyDescent="0.35">
      <c r="A382" t="s">
        <v>328</v>
      </c>
      <c r="B382" t="s">
        <v>156</v>
      </c>
      <c r="C382" t="s">
        <v>22</v>
      </c>
      <c r="D382" t="s">
        <v>3</v>
      </c>
      <c r="E382">
        <v>23.5</v>
      </c>
      <c r="F382">
        <v>81.209999999999994</v>
      </c>
      <c r="G382">
        <v>72.459999999999994</v>
      </c>
      <c r="H382">
        <f t="shared" si="5"/>
        <v>1.1207562793265249</v>
      </c>
      <c r="I382">
        <v>25.5</v>
      </c>
      <c r="J382">
        <v>78.06</v>
      </c>
      <c r="K382">
        <v>77.400000000000006</v>
      </c>
      <c r="O382" t="s">
        <v>328</v>
      </c>
      <c r="P382" t="s">
        <v>156</v>
      </c>
      <c r="Q382" t="s">
        <v>22</v>
      </c>
      <c r="R382" t="s">
        <v>4</v>
      </c>
      <c r="S382">
        <v>24</v>
      </c>
      <c r="T382">
        <v>133.34</v>
      </c>
      <c r="U382">
        <v>73.7</v>
      </c>
      <c r="V382">
        <v>21.5</v>
      </c>
      <c r="W382">
        <v>55.41</v>
      </c>
      <c r="X382">
        <v>67.47</v>
      </c>
    </row>
    <row r="383" spans="1:24" x14ac:dyDescent="0.35">
      <c r="A383" t="s">
        <v>329</v>
      </c>
      <c r="B383" t="s">
        <v>156</v>
      </c>
      <c r="C383" t="s">
        <v>22</v>
      </c>
      <c r="D383" t="s">
        <v>3</v>
      </c>
      <c r="E383">
        <v>24</v>
      </c>
      <c r="F383">
        <v>81.39</v>
      </c>
      <c r="G383">
        <v>73.7</v>
      </c>
      <c r="H383">
        <f t="shared" si="5"/>
        <v>1.1043419267299863</v>
      </c>
      <c r="I383">
        <v>22.5</v>
      </c>
      <c r="J383">
        <v>68.8</v>
      </c>
      <c r="K383">
        <v>69.97</v>
      </c>
      <c r="O383" t="s">
        <v>329</v>
      </c>
      <c r="P383" t="s">
        <v>156</v>
      </c>
      <c r="Q383" t="s">
        <v>22</v>
      </c>
      <c r="R383" t="s">
        <v>4</v>
      </c>
      <c r="S383">
        <v>25</v>
      </c>
      <c r="T383">
        <v>132.34</v>
      </c>
      <c r="U383">
        <v>76.17</v>
      </c>
      <c r="V383">
        <v>23</v>
      </c>
      <c r="W383">
        <v>69.13</v>
      </c>
      <c r="X383">
        <v>71.22</v>
      </c>
    </row>
    <row r="384" spans="1:24" x14ac:dyDescent="0.35">
      <c r="A384" t="s">
        <v>330</v>
      </c>
      <c r="B384" t="s">
        <v>156</v>
      </c>
      <c r="C384" t="s">
        <v>22</v>
      </c>
      <c r="D384" t="s">
        <v>3</v>
      </c>
      <c r="E384">
        <v>24.5</v>
      </c>
      <c r="F384">
        <v>102.64</v>
      </c>
      <c r="G384">
        <v>74.930000000000007</v>
      </c>
      <c r="H384">
        <f t="shared" si="5"/>
        <v>1.3698118243694113</v>
      </c>
      <c r="I384">
        <v>22.5</v>
      </c>
      <c r="J384">
        <v>67.959999999999994</v>
      </c>
      <c r="K384">
        <v>69.97</v>
      </c>
      <c r="O384" t="s">
        <v>330</v>
      </c>
      <c r="P384" t="s">
        <v>156</v>
      </c>
      <c r="Q384" t="s">
        <v>22</v>
      </c>
      <c r="R384" t="s">
        <v>4</v>
      </c>
      <c r="S384">
        <v>24</v>
      </c>
      <c r="T384">
        <v>143.38</v>
      </c>
      <c r="U384">
        <v>73.7</v>
      </c>
      <c r="V384">
        <v>22.5</v>
      </c>
      <c r="W384">
        <v>56.6</v>
      </c>
      <c r="X384">
        <v>69.97</v>
      </c>
    </row>
    <row r="385" spans="1:24" x14ac:dyDescent="0.35">
      <c r="A385" t="s">
        <v>331</v>
      </c>
      <c r="B385" t="s">
        <v>156</v>
      </c>
      <c r="C385" t="s">
        <v>22</v>
      </c>
      <c r="D385" t="s">
        <v>3</v>
      </c>
      <c r="E385">
        <v>22</v>
      </c>
      <c r="F385">
        <v>66.33</v>
      </c>
      <c r="G385">
        <v>68.72</v>
      </c>
      <c r="H385">
        <f t="shared" si="5"/>
        <v>0.96522118742724095</v>
      </c>
      <c r="I385">
        <v>21.5</v>
      </c>
      <c r="J385">
        <v>58.94</v>
      </c>
      <c r="K385">
        <v>67.47</v>
      </c>
      <c r="O385" t="s">
        <v>331</v>
      </c>
      <c r="P385" t="s">
        <v>156</v>
      </c>
      <c r="Q385" t="s">
        <v>22</v>
      </c>
      <c r="R385" t="s">
        <v>4</v>
      </c>
      <c r="S385">
        <v>24</v>
      </c>
      <c r="T385">
        <v>96.97</v>
      </c>
      <c r="U385">
        <v>73.7</v>
      </c>
      <c r="V385">
        <v>26</v>
      </c>
      <c r="W385">
        <v>80.56</v>
      </c>
      <c r="X385">
        <v>78.63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9EAC66-5464-4982-8D6C-28547469EC8F}">
  <dimension ref="A1:AX192"/>
  <sheetViews>
    <sheetView tabSelected="1" topLeftCell="J1" zoomScale="55" zoomScaleNormal="55" workbookViewId="0">
      <pane ySplit="1" topLeftCell="A2" activePane="bottomLeft" state="frozen"/>
      <selection pane="bottomLeft" activeCell="P25" sqref="P25"/>
    </sheetView>
  </sheetViews>
  <sheetFormatPr defaultRowHeight="14.5" x14ac:dyDescent="0.35"/>
  <cols>
    <col min="1" max="1" width="18.7265625" bestFit="1" customWidth="1"/>
    <col min="2" max="2" width="40.08984375" bestFit="1" customWidth="1"/>
    <col min="3" max="3" width="7" bestFit="1" customWidth="1"/>
    <col min="4" max="4" width="9.6328125" bestFit="1" customWidth="1"/>
    <col min="15" max="15" width="8.7265625" customWidth="1"/>
    <col min="16" max="16" width="20.08984375" bestFit="1" customWidth="1"/>
    <col min="17" max="21" width="8.7265625" customWidth="1"/>
    <col min="24" max="24" width="8.7265625" customWidth="1"/>
    <col min="27" max="27" width="18.7265625" bestFit="1" customWidth="1"/>
    <col min="28" max="28" width="38.7265625" customWidth="1"/>
    <col min="41" max="41" width="3.7265625" bestFit="1" customWidth="1"/>
    <col min="42" max="42" width="20.08984375" bestFit="1" customWidth="1"/>
  </cols>
  <sheetData>
    <row r="1" spans="1:50" x14ac:dyDescent="0.35">
      <c r="A1" s="2" t="s">
        <v>396</v>
      </c>
      <c r="B1" s="2" t="s">
        <v>397</v>
      </c>
      <c r="C1" s="2" t="s">
        <v>398</v>
      </c>
      <c r="D1" s="2" t="s">
        <v>399</v>
      </c>
      <c r="E1" s="2" t="s">
        <v>400</v>
      </c>
      <c r="F1" s="2" t="s">
        <v>401</v>
      </c>
      <c r="G1" s="2" t="s">
        <v>402</v>
      </c>
      <c r="H1" s="2" t="s">
        <v>403</v>
      </c>
      <c r="I1" s="2" t="s">
        <v>404</v>
      </c>
      <c r="J1" s="2" t="s">
        <v>405</v>
      </c>
      <c r="K1" s="2" t="s">
        <v>406</v>
      </c>
      <c r="L1" t="s">
        <v>409</v>
      </c>
      <c r="M1" t="s">
        <v>410</v>
      </c>
      <c r="N1" t="s">
        <v>411</v>
      </c>
      <c r="O1" s="2"/>
      <c r="P1" s="2"/>
      <c r="Q1" s="2"/>
      <c r="R1" s="2"/>
      <c r="S1" s="2"/>
      <c r="T1" s="2"/>
      <c r="U1" s="2"/>
      <c r="V1" s="2"/>
      <c r="W1" s="2"/>
      <c r="AA1" s="2" t="s">
        <v>396</v>
      </c>
      <c r="AB1" s="2" t="s">
        <v>397</v>
      </c>
      <c r="AC1" s="2" t="s">
        <v>398</v>
      </c>
      <c r="AD1" s="2" t="s">
        <v>399</v>
      </c>
      <c r="AE1" s="2" t="s">
        <v>400</v>
      </c>
      <c r="AF1" s="2" t="s">
        <v>401</v>
      </c>
      <c r="AG1" s="2" t="s">
        <v>402</v>
      </c>
      <c r="AH1" s="2" t="s">
        <v>403</v>
      </c>
      <c r="AI1" s="2" t="s">
        <v>404</v>
      </c>
      <c r="AJ1" s="2" t="s">
        <v>405</v>
      </c>
      <c r="AK1" s="2" t="s">
        <v>406</v>
      </c>
      <c r="AL1" t="s">
        <v>409</v>
      </c>
      <c r="AM1" t="s">
        <v>410</v>
      </c>
      <c r="AN1" t="s">
        <v>411</v>
      </c>
    </row>
    <row r="2" spans="1:50" x14ac:dyDescent="0.35">
      <c r="A2" t="s">
        <v>79</v>
      </c>
      <c r="B2" t="s">
        <v>407</v>
      </c>
      <c r="C2" t="s">
        <v>2</v>
      </c>
      <c r="D2" t="s">
        <v>73</v>
      </c>
      <c r="E2">
        <v>24</v>
      </c>
      <c r="F2">
        <v>93.42</v>
      </c>
      <c r="G2">
        <v>73.7</v>
      </c>
      <c r="H2">
        <f t="shared" ref="H2:H33" si="0">F2/G2</f>
        <v>1.2675712347354138</v>
      </c>
      <c r="I2">
        <v>23</v>
      </c>
      <c r="J2">
        <v>61.16</v>
      </c>
      <c r="K2">
        <v>71.22</v>
      </c>
      <c r="L2" s="3">
        <f>IF(H2&gt;1.5,1,0)</f>
        <v>0</v>
      </c>
      <c r="M2" s="3">
        <f>IF((AND(H2&gt;1,H2&lt;1.5)),1,0)</f>
        <v>1</v>
      </c>
      <c r="N2" s="3">
        <f>IF(H2&lt;1,1,0)</f>
        <v>0</v>
      </c>
      <c r="AA2" t="s">
        <v>79</v>
      </c>
      <c r="AB2" t="s">
        <v>407</v>
      </c>
      <c r="AC2" t="s">
        <v>2</v>
      </c>
      <c r="AD2" t="s">
        <v>74</v>
      </c>
      <c r="AE2">
        <v>24.5</v>
      </c>
      <c r="AF2">
        <v>101.72</v>
      </c>
      <c r="AG2">
        <v>74.930000000000007</v>
      </c>
      <c r="AH2">
        <f>AF2/AG2</f>
        <v>1.3575336981182435</v>
      </c>
      <c r="AI2">
        <v>23.5</v>
      </c>
      <c r="AJ2">
        <v>64.39</v>
      </c>
      <c r="AK2">
        <v>72.459999999999994</v>
      </c>
      <c r="AL2" s="3">
        <f>IF(AH2&gt;1.5,1,0)</f>
        <v>0</v>
      </c>
      <c r="AM2" s="3">
        <f>IF((AND(AH2&gt;1,AH2&lt;1.5)),1,0)</f>
        <v>1</v>
      </c>
      <c r="AN2" s="3">
        <f>IF(AH2&lt;1,1,0)</f>
        <v>0</v>
      </c>
    </row>
    <row r="3" spans="1:50" x14ac:dyDescent="0.35">
      <c r="A3" t="s">
        <v>81</v>
      </c>
      <c r="B3" t="s">
        <v>407</v>
      </c>
      <c r="C3" t="s">
        <v>2</v>
      </c>
      <c r="D3" t="s">
        <v>73</v>
      </c>
      <c r="E3">
        <v>22.5</v>
      </c>
      <c r="F3">
        <v>73.900000000000006</v>
      </c>
      <c r="G3">
        <v>69.97</v>
      </c>
      <c r="H3">
        <f t="shared" si="0"/>
        <v>1.0561669286837216</v>
      </c>
      <c r="I3">
        <v>23.5</v>
      </c>
      <c r="J3">
        <v>73.87</v>
      </c>
      <c r="K3">
        <v>72.459999999999994</v>
      </c>
      <c r="L3" s="3">
        <f t="shared" ref="L3:L66" si="1">IF(H3&gt;1.5,1,0)</f>
        <v>0</v>
      </c>
      <c r="M3" s="3">
        <f t="shared" ref="M3:M66" si="2">IF((AND(H3&gt;1,H3&lt;1.5)),1,0)</f>
        <v>1</v>
      </c>
      <c r="N3" s="3">
        <f t="shared" ref="N3:N66" si="3">IF(H3&lt;1,1,0)</f>
        <v>0</v>
      </c>
      <c r="O3" s="2" t="s">
        <v>412</v>
      </c>
      <c r="Q3" s="2" t="s">
        <v>409</v>
      </c>
      <c r="R3" s="2" t="s">
        <v>410</v>
      </c>
      <c r="S3" s="2" t="s">
        <v>411</v>
      </c>
      <c r="T3" s="2" t="s">
        <v>413</v>
      </c>
      <c r="U3" s="2" t="s">
        <v>414</v>
      </c>
      <c r="V3" s="2"/>
      <c r="W3" s="2" t="s">
        <v>403</v>
      </c>
      <c r="X3" s="2" t="s">
        <v>415</v>
      </c>
      <c r="AA3" t="s">
        <v>81</v>
      </c>
      <c r="AB3" t="s">
        <v>407</v>
      </c>
      <c r="AC3" t="s">
        <v>2</v>
      </c>
      <c r="AD3" t="s">
        <v>74</v>
      </c>
      <c r="AE3">
        <v>24</v>
      </c>
      <c r="AF3">
        <v>78.540000000000006</v>
      </c>
      <c r="AG3">
        <v>73.7</v>
      </c>
      <c r="AH3">
        <f t="shared" ref="AH3:AH66" si="4">AF3/AG3</f>
        <v>1.0656716417910448</v>
      </c>
      <c r="AI3">
        <v>23.5</v>
      </c>
      <c r="AJ3">
        <v>49.69</v>
      </c>
      <c r="AK3">
        <v>72.459999999999994</v>
      </c>
      <c r="AL3" s="3">
        <f t="shared" ref="AL3:AL66" si="5">IF(AH3&gt;1.5,1,0)</f>
        <v>0</v>
      </c>
      <c r="AM3" s="3">
        <f t="shared" ref="AM3:AM66" si="6">IF((AND(AH3&gt;1,AH3&lt;1.5)),1,0)</f>
        <v>1</v>
      </c>
      <c r="AN3" s="3">
        <f t="shared" ref="AN3:AN66" si="7">IF(AH3&lt;1,1,0)</f>
        <v>0</v>
      </c>
      <c r="AO3" s="2" t="s">
        <v>433</v>
      </c>
      <c r="AQ3" s="2" t="s">
        <v>409</v>
      </c>
      <c r="AR3" s="2" t="s">
        <v>410</v>
      </c>
      <c r="AS3" s="2" t="s">
        <v>411</v>
      </c>
      <c r="AT3" s="2" t="s">
        <v>413</v>
      </c>
      <c r="AU3" s="2" t="s">
        <v>414</v>
      </c>
      <c r="AV3" s="2"/>
      <c r="AW3" s="2" t="s">
        <v>403</v>
      </c>
      <c r="AX3" s="2" t="s">
        <v>415</v>
      </c>
    </row>
    <row r="4" spans="1:50" x14ac:dyDescent="0.35">
      <c r="A4" t="s">
        <v>82</v>
      </c>
      <c r="B4" t="s">
        <v>407</v>
      </c>
      <c r="C4" t="s">
        <v>2</v>
      </c>
      <c r="D4" s="4" t="s">
        <v>73</v>
      </c>
      <c r="E4" s="4">
        <v>24</v>
      </c>
      <c r="F4" s="4">
        <v>64</v>
      </c>
      <c r="G4" s="4">
        <v>73.7</v>
      </c>
      <c r="H4" s="4">
        <f t="shared" si="0"/>
        <v>0.86838534599728623</v>
      </c>
      <c r="I4" s="4">
        <v>23.5</v>
      </c>
      <c r="J4" s="4">
        <v>56.02</v>
      </c>
      <c r="K4" s="4">
        <v>72.459999999999994</v>
      </c>
      <c r="L4" s="4">
        <f t="shared" si="1"/>
        <v>0</v>
      </c>
      <c r="M4" s="4">
        <f t="shared" si="2"/>
        <v>0</v>
      </c>
      <c r="N4" s="4">
        <f t="shared" si="3"/>
        <v>1</v>
      </c>
      <c r="O4" t="s">
        <v>2</v>
      </c>
      <c r="P4" t="s">
        <v>417</v>
      </c>
      <c r="Q4">
        <f>SUM(L2:L12)</f>
        <v>1</v>
      </c>
      <c r="R4">
        <f>SUM(M2:M12)</f>
        <v>6</v>
      </c>
      <c r="S4">
        <f>SUM(N2:N12)</f>
        <v>4</v>
      </c>
      <c r="T4">
        <f>AVERAGE(E2:E3,E5:E6,E8,E11:E12)</f>
        <v>23.571428571428573</v>
      </c>
      <c r="U4">
        <f>_xlfn.STDEV.P(E2:E3,E5:E6,E8,E11:E12)/SQRT(COUNT(E2:E3,E5:E6,E8,E11:E12))</f>
        <v>0.23535842029940399</v>
      </c>
      <c r="W4">
        <f>AVERAGE(H2:H12)</f>
        <v>1.0850058304322436</v>
      </c>
      <c r="X4">
        <f>_xlfn.STDEV.P(H2:H12)/SQRT(COUNT(H2:H12))</f>
        <v>6.8380831622957994E-2</v>
      </c>
      <c r="AA4" t="s">
        <v>82</v>
      </c>
      <c r="AB4" t="s">
        <v>407</v>
      </c>
      <c r="AC4" t="s">
        <v>2</v>
      </c>
      <c r="AD4" t="s">
        <v>74</v>
      </c>
      <c r="AE4">
        <v>24</v>
      </c>
      <c r="AF4">
        <v>107.06</v>
      </c>
      <c r="AG4">
        <v>73.7</v>
      </c>
      <c r="AH4">
        <f t="shared" si="4"/>
        <v>1.4526458616010856</v>
      </c>
      <c r="AI4">
        <v>25.5</v>
      </c>
      <c r="AJ4">
        <v>86.54</v>
      </c>
      <c r="AK4">
        <v>77.400000000000006</v>
      </c>
      <c r="AL4" s="3">
        <f t="shared" si="5"/>
        <v>0</v>
      </c>
      <c r="AM4" s="3">
        <f t="shared" si="6"/>
        <v>1</v>
      </c>
      <c r="AN4" s="3">
        <f t="shared" si="7"/>
        <v>0</v>
      </c>
      <c r="AO4" t="s">
        <v>2</v>
      </c>
      <c r="AP4" t="s">
        <v>417</v>
      </c>
      <c r="AQ4">
        <f>SUM(AL2:AL12)</f>
        <v>3</v>
      </c>
      <c r="AR4">
        <f>SUM(AM2:AM12)</f>
        <v>6</v>
      </c>
      <c r="AS4">
        <f>SUM(AN2:AN12)</f>
        <v>2</v>
      </c>
      <c r="AT4">
        <f>AVERAGE(AE2:AE6,AE8,AE10:AE12)</f>
        <v>24.055555555555557</v>
      </c>
      <c r="AU4">
        <f>_xlfn.STDEV.P(AE2:AE6,AE8,AE10:AE12)/SQRT(COUNT(AE2:AE6,AE8,AE10:AE12))</f>
        <v>5.2378280087892415E-2</v>
      </c>
      <c r="AW4">
        <f>AVERAGE(AH2:AH12)</f>
        <v>1.2896549010887686</v>
      </c>
      <c r="AX4">
        <f>_xlfn.STDEV.P(AH2:AH12)/SQRT(COUNT(AH2:AH12))</f>
        <v>9.1497065268149949E-2</v>
      </c>
    </row>
    <row r="5" spans="1:50" x14ac:dyDescent="0.35">
      <c r="A5" t="s">
        <v>84</v>
      </c>
      <c r="B5" t="s">
        <v>407</v>
      </c>
      <c r="C5" t="s">
        <v>2</v>
      </c>
      <c r="D5" t="s">
        <v>73</v>
      </c>
      <c r="E5">
        <v>23</v>
      </c>
      <c r="F5">
        <v>73.17</v>
      </c>
      <c r="G5">
        <v>71.22</v>
      </c>
      <c r="H5">
        <f t="shared" si="0"/>
        <v>1.027379949452401</v>
      </c>
      <c r="I5">
        <v>22.5</v>
      </c>
      <c r="J5">
        <v>38.1</v>
      </c>
      <c r="K5">
        <v>69.97</v>
      </c>
      <c r="L5" s="3">
        <f t="shared" si="1"/>
        <v>0</v>
      </c>
      <c r="M5" s="3">
        <f t="shared" si="2"/>
        <v>1</v>
      </c>
      <c r="N5" s="3">
        <f t="shared" si="3"/>
        <v>0</v>
      </c>
      <c r="O5" t="s">
        <v>2</v>
      </c>
      <c r="P5" t="s">
        <v>418</v>
      </c>
      <c r="Q5">
        <f>SUM(L26:L40)</f>
        <v>4</v>
      </c>
      <c r="R5">
        <f>SUM(M26:M40)</f>
        <v>7</v>
      </c>
      <c r="S5">
        <f>SUM(N26:N40)</f>
        <v>4</v>
      </c>
      <c r="T5">
        <f>AVERAGE(E26,E28,E31:E36,E38:E40)</f>
        <v>23.727272727272727</v>
      </c>
      <c r="U5">
        <f>_xlfn.STDEV.P(E26,E28,E31:E36,E38:E40)/SQRT(COUNT(E26,E28,E31:E36,E38:E40))</f>
        <v>0.13428162652290845</v>
      </c>
      <c r="W5">
        <f>AVERAGE(H26:H40)</f>
        <v>1.3721828406109686</v>
      </c>
      <c r="X5">
        <f>_xlfn.STDEV.P(H26:H40)/SQRT(COUNT(H26:H40))</f>
        <v>0.15568926114893916</v>
      </c>
      <c r="AA5" t="s">
        <v>84</v>
      </c>
      <c r="AB5" t="s">
        <v>407</v>
      </c>
      <c r="AC5" t="s">
        <v>2</v>
      </c>
      <c r="AD5" t="s">
        <v>74</v>
      </c>
      <c r="AE5">
        <v>24</v>
      </c>
      <c r="AF5">
        <v>114.85</v>
      </c>
      <c r="AG5">
        <v>73.7</v>
      </c>
      <c r="AH5">
        <f t="shared" si="4"/>
        <v>1.5583446404341925</v>
      </c>
      <c r="AI5">
        <v>23</v>
      </c>
      <c r="AJ5">
        <v>67.819999999999993</v>
      </c>
      <c r="AK5">
        <v>71.22</v>
      </c>
      <c r="AL5" s="3">
        <f t="shared" si="5"/>
        <v>1</v>
      </c>
      <c r="AM5" s="3">
        <f t="shared" si="6"/>
        <v>0</v>
      </c>
      <c r="AN5" s="3">
        <f t="shared" si="7"/>
        <v>0</v>
      </c>
      <c r="AO5" t="s">
        <v>2</v>
      </c>
      <c r="AP5" t="s">
        <v>418</v>
      </c>
      <c r="AQ5">
        <f>SUM(AL26:AL40)</f>
        <v>10</v>
      </c>
      <c r="AR5">
        <f>SUM(AM26:AM40)</f>
        <v>4</v>
      </c>
      <c r="AS5">
        <f>SUM(AN26:AN40)</f>
        <v>1</v>
      </c>
      <c r="AT5">
        <f>AVERAGE(AE26:AE29,AE31:AE40)</f>
        <v>24</v>
      </c>
      <c r="AU5">
        <f>_xlfn.STDEV.P(AE26:AE29,AE31:AE40)/SQRT(COUNT(AE26:AE29,AE31:AE40))</f>
        <v>0</v>
      </c>
      <c r="AW5">
        <f>AVERAGE(AH26:AH40)</f>
        <v>1.6834436675798663</v>
      </c>
      <c r="AX5">
        <f>_xlfn.STDEV.P(AH26:AH40)/SQRT(COUNT(AH26:AH40))</f>
        <v>9.1389397303332676E-2</v>
      </c>
    </row>
    <row r="6" spans="1:50" x14ac:dyDescent="0.35">
      <c r="A6" t="s">
        <v>87</v>
      </c>
      <c r="B6" t="s">
        <v>407</v>
      </c>
      <c r="C6" t="s">
        <v>2</v>
      </c>
      <c r="D6" t="s">
        <v>73</v>
      </c>
      <c r="E6">
        <v>23.5</v>
      </c>
      <c r="F6">
        <v>87.22</v>
      </c>
      <c r="G6">
        <v>72.459999999999994</v>
      </c>
      <c r="H6">
        <f t="shared" si="0"/>
        <v>1.2036985923268011</v>
      </c>
      <c r="I6">
        <v>23</v>
      </c>
      <c r="J6">
        <v>58.11</v>
      </c>
      <c r="K6">
        <v>71.22</v>
      </c>
      <c r="L6" s="3">
        <f t="shared" si="1"/>
        <v>0</v>
      </c>
      <c r="M6" s="3">
        <f t="shared" si="2"/>
        <v>1</v>
      </c>
      <c r="N6" s="3">
        <f t="shared" si="3"/>
        <v>0</v>
      </c>
      <c r="O6" t="s">
        <v>2</v>
      </c>
      <c r="P6" t="s">
        <v>419</v>
      </c>
      <c r="Q6">
        <f>SUM(L13:L25)</f>
        <v>5</v>
      </c>
      <c r="R6">
        <f>SUM(M13:M25)</f>
        <v>8</v>
      </c>
      <c r="S6">
        <f>SUM(N13:N25)</f>
        <v>0</v>
      </c>
      <c r="T6">
        <f>AVERAGE(E13:E25)</f>
        <v>23.46153846153846</v>
      </c>
      <c r="U6">
        <f>_xlfn.STDEV.P(E13:E25)/SQRT(COUNT(E13:E25))</f>
        <v>0.12711568673929488</v>
      </c>
      <c r="W6">
        <f>AVERAGE(H13:H25)</f>
        <v>1.4027267697426118</v>
      </c>
      <c r="X6">
        <f>_xlfn.STDEV.P(H13:H25)/SQRT(COUNT(H13:H25))</f>
        <v>8.4664492412352854E-2</v>
      </c>
      <c r="AA6" t="s">
        <v>87</v>
      </c>
      <c r="AB6" t="s">
        <v>407</v>
      </c>
      <c r="AC6" t="s">
        <v>2</v>
      </c>
      <c r="AD6" t="s">
        <v>74</v>
      </c>
      <c r="AE6">
        <v>24</v>
      </c>
      <c r="AF6">
        <v>123.27</v>
      </c>
      <c r="AG6">
        <v>73.7</v>
      </c>
      <c r="AH6">
        <f t="shared" si="4"/>
        <v>1.6725915875169606</v>
      </c>
      <c r="AI6">
        <v>23</v>
      </c>
      <c r="AJ6">
        <v>65.400000000000006</v>
      </c>
      <c r="AK6">
        <v>71.22</v>
      </c>
      <c r="AL6" s="3">
        <f t="shared" si="5"/>
        <v>1</v>
      </c>
      <c r="AM6" s="3">
        <f t="shared" si="6"/>
        <v>0</v>
      </c>
      <c r="AN6" s="3">
        <f t="shared" si="7"/>
        <v>0</v>
      </c>
      <c r="AO6" t="s">
        <v>2</v>
      </c>
      <c r="AP6" t="s">
        <v>419</v>
      </c>
      <c r="AQ6">
        <f>SUM(AL13:AL25)</f>
        <v>9</v>
      </c>
      <c r="AR6">
        <f>SUM(AM13:AM25)</f>
        <v>3</v>
      </c>
      <c r="AS6">
        <f>SUM(AN13:AN25)</f>
        <v>1</v>
      </c>
      <c r="AT6">
        <f>AVERAGE(AE13:AE18,AE20:AE25)</f>
        <v>24.041666666666668</v>
      </c>
      <c r="AU6">
        <f>_xlfn.STDEV.P(AE13:AE18,AE20:AE25)/SQRT(COUNT(AE13:AE18,AE20:AE25))</f>
        <v>3.9892796156514088E-2</v>
      </c>
      <c r="AW6">
        <f>AVERAGE(AH13:AH25)</f>
        <v>1.6127306935325407</v>
      </c>
      <c r="AX6">
        <f>_xlfn.STDEV.P(AH13:AH25)/SQRT(COUNT(AH13:AH25))</f>
        <v>0.10520260921344306</v>
      </c>
    </row>
    <row r="7" spans="1:50" x14ac:dyDescent="0.35">
      <c r="A7" t="s">
        <v>88</v>
      </c>
      <c r="B7" t="s">
        <v>407</v>
      </c>
      <c r="C7" t="s">
        <v>2</v>
      </c>
      <c r="D7" s="4" t="s">
        <v>73</v>
      </c>
      <c r="E7" s="4">
        <v>16</v>
      </c>
      <c r="F7" s="4">
        <v>35.21</v>
      </c>
      <c r="G7" s="4">
        <v>53.5</v>
      </c>
      <c r="H7" s="4">
        <f t="shared" si="0"/>
        <v>0.65813084112149534</v>
      </c>
      <c r="I7" s="4">
        <v>15.5</v>
      </c>
      <c r="J7" s="4">
        <v>23</v>
      </c>
      <c r="K7" s="4">
        <v>52.21</v>
      </c>
      <c r="L7" s="4">
        <f t="shared" si="1"/>
        <v>0</v>
      </c>
      <c r="M7" s="4">
        <f t="shared" si="2"/>
        <v>0</v>
      </c>
      <c r="N7" s="4">
        <f t="shared" si="3"/>
        <v>1</v>
      </c>
      <c r="O7" t="s">
        <v>22</v>
      </c>
      <c r="P7" t="s">
        <v>420</v>
      </c>
      <c r="Q7">
        <f>SUM(L94:L106)</f>
        <v>6</v>
      </c>
      <c r="R7">
        <f>SUM(M94:M106)</f>
        <v>2</v>
      </c>
      <c r="S7">
        <f>SUM(N94:N106)</f>
        <v>5</v>
      </c>
      <c r="T7">
        <f>AVERAGE(E94:E96,E98,E101:E102,E104,E106)</f>
        <v>24.1875</v>
      </c>
      <c r="U7">
        <f>_xlfn.STDEV.P(E94:E96,E98,E101:E102,E104,E106)/SQRT(COUNT(E94:E96,E98,E101:E102,E104,E106))</f>
        <v>0.17539019000502851</v>
      </c>
      <c r="W7">
        <f>AVERAGE(H94:H106)</f>
        <v>1.5476598487036897</v>
      </c>
      <c r="X7">
        <f>_xlfn.STDEV.P(H94:H106)/SQRT(COUNT(H94:H106))</f>
        <v>0.18534103237375399</v>
      </c>
      <c r="AA7" t="s">
        <v>88</v>
      </c>
      <c r="AB7" t="s">
        <v>407</v>
      </c>
      <c r="AC7" t="s">
        <v>2</v>
      </c>
      <c r="AD7" s="4" t="s">
        <v>74</v>
      </c>
      <c r="AE7" s="4">
        <v>24</v>
      </c>
      <c r="AF7" s="4">
        <v>70.260000000000005</v>
      </c>
      <c r="AG7" s="4">
        <v>73.7</v>
      </c>
      <c r="AH7" s="4">
        <f t="shared" si="4"/>
        <v>0.95332428765264587</v>
      </c>
      <c r="AI7" s="4">
        <v>23.5</v>
      </c>
      <c r="AJ7" s="4">
        <v>58.69</v>
      </c>
      <c r="AK7" s="4">
        <v>72.459999999999994</v>
      </c>
      <c r="AL7" s="4">
        <f t="shared" si="5"/>
        <v>0</v>
      </c>
      <c r="AM7" s="4">
        <f t="shared" si="6"/>
        <v>0</v>
      </c>
      <c r="AN7" s="4">
        <f t="shared" si="7"/>
        <v>1</v>
      </c>
      <c r="AO7" t="s">
        <v>22</v>
      </c>
      <c r="AP7" t="s">
        <v>420</v>
      </c>
      <c r="AQ7">
        <f>SUM(AL94:AL106)</f>
        <v>8</v>
      </c>
      <c r="AR7">
        <f>SUM(AM94:AM106)</f>
        <v>5</v>
      </c>
      <c r="AS7">
        <f>SUM(AN94:AN106)</f>
        <v>0</v>
      </c>
      <c r="AT7">
        <f>AVERAGE(AE94:AE106)</f>
        <v>24</v>
      </c>
      <c r="AU7">
        <f>_xlfn.STDEV.P(AE94:AE106)/SQRT(COUNT(AE94:AE106))</f>
        <v>0</v>
      </c>
      <c r="AW7">
        <f>AVERAGE(AH94:AH106)</f>
        <v>1.5736248825801065</v>
      </c>
      <c r="AX7">
        <f>_xlfn.STDEV.P(AH94:AH106)/SQRT(COUNT(AH94:AH106))</f>
        <v>7.655524059893179E-2</v>
      </c>
    </row>
    <row r="8" spans="1:50" x14ac:dyDescent="0.35">
      <c r="A8" t="s">
        <v>332</v>
      </c>
      <c r="B8" t="s">
        <v>407</v>
      </c>
      <c r="C8" t="s">
        <v>2</v>
      </c>
      <c r="D8" t="s">
        <v>73</v>
      </c>
      <c r="E8">
        <v>24</v>
      </c>
      <c r="F8">
        <v>111.49</v>
      </c>
      <c r="G8">
        <v>73.7</v>
      </c>
      <c r="H8">
        <f t="shared" si="0"/>
        <v>1.5127544097693351</v>
      </c>
      <c r="I8">
        <v>22.5</v>
      </c>
      <c r="J8">
        <v>55.89</v>
      </c>
      <c r="K8">
        <v>69.97</v>
      </c>
      <c r="L8" s="3">
        <f t="shared" si="1"/>
        <v>1</v>
      </c>
      <c r="M8" s="3">
        <f t="shared" si="2"/>
        <v>0</v>
      </c>
      <c r="N8" s="3">
        <f t="shared" si="3"/>
        <v>0</v>
      </c>
      <c r="O8" t="s">
        <v>22</v>
      </c>
      <c r="P8" t="s">
        <v>421</v>
      </c>
      <c r="Q8">
        <f>SUM(L117:L132)</f>
        <v>10</v>
      </c>
      <c r="R8">
        <f>SUM(M117:M132)</f>
        <v>6</v>
      </c>
      <c r="S8">
        <f>SUM(N117:N132)</f>
        <v>0</v>
      </c>
      <c r="T8">
        <f>AVERAGE(E117:E132)</f>
        <v>23.875</v>
      </c>
      <c r="U8">
        <f>_xlfn.STDEV.P(E117:E132)/SQRT(COUNT(E117:E132))</f>
        <v>0.15625</v>
      </c>
      <c r="W8">
        <f>AVERAGE(H117:H132)</f>
        <v>1.7646346177820202</v>
      </c>
      <c r="X8">
        <f>_xlfn.STDEV.P(H117:H132)/SQRT(COUNT(H117:H132))</f>
        <v>0.12003199212965021</v>
      </c>
      <c r="AA8" t="s">
        <v>332</v>
      </c>
      <c r="AB8" t="s">
        <v>407</v>
      </c>
      <c r="AC8" t="s">
        <v>2</v>
      </c>
      <c r="AD8" t="s">
        <v>74</v>
      </c>
      <c r="AE8">
        <v>24</v>
      </c>
      <c r="AF8">
        <v>107.25</v>
      </c>
      <c r="AG8">
        <v>73.7</v>
      </c>
      <c r="AH8">
        <f t="shared" si="4"/>
        <v>1.4552238805970148</v>
      </c>
      <c r="AI8">
        <v>23.5</v>
      </c>
      <c r="AJ8">
        <v>67.260000000000005</v>
      </c>
      <c r="AK8">
        <v>72.459999999999994</v>
      </c>
      <c r="AL8" s="3">
        <f t="shared" si="5"/>
        <v>0</v>
      </c>
      <c r="AM8" s="3">
        <f t="shared" si="6"/>
        <v>1</v>
      </c>
      <c r="AN8" s="3">
        <f t="shared" si="7"/>
        <v>0</v>
      </c>
      <c r="AO8" t="s">
        <v>22</v>
      </c>
      <c r="AP8" t="s">
        <v>421</v>
      </c>
      <c r="AQ8">
        <f>SUM(AL117:AL132)</f>
        <v>10</v>
      </c>
      <c r="AR8">
        <f>SUM(AM117:AM132)</f>
        <v>5</v>
      </c>
      <c r="AS8">
        <f>SUM(AN117:AN132)</f>
        <v>1</v>
      </c>
      <c r="AT8">
        <f>AVERAGE(AE118:AE132)</f>
        <v>24</v>
      </c>
      <c r="AU8">
        <f>_xlfn.STDEV.P(AE118:AE132)/SQRT(COUNT(AE118:AE132))</f>
        <v>0</v>
      </c>
      <c r="AW8">
        <f>AVERAGE(AH117:AH132)</f>
        <v>1.8004833472353063</v>
      </c>
      <c r="AX8">
        <f>_xlfn.STDEV.P(AH117:AH132)/SQRT(COUNT(AH117:AH132))</f>
        <v>0.14517200861673998</v>
      </c>
    </row>
    <row r="9" spans="1:50" x14ac:dyDescent="0.35">
      <c r="A9" t="s">
        <v>336</v>
      </c>
      <c r="B9" t="s">
        <v>407</v>
      </c>
      <c r="C9" t="s">
        <v>2</v>
      </c>
      <c r="D9" s="4" t="s">
        <v>73</v>
      </c>
      <c r="E9" s="4">
        <v>18.5</v>
      </c>
      <c r="F9" s="4">
        <v>52.29</v>
      </c>
      <c r="G9" s="4">
        <v>59.91</v>
      </c>
      <c r="H9" s="4">
        <f t="shared" si="0"/>
        <v>0.87280921382073118</v>
      </c>
      <c r="I9" s="4">
        <v>18</v>
      </c>
      <c r="J9" s="4">
        <v>21.67</v>
      </c>
      <c r="K9" s="4">
        <v>58.64</v>
      </c>
      <c r="L9" s="4">
        <f t="shared" si="1"/>
        <v>0</v>
      </c>
      <c r="M9" s="4">
        <f t="shared" si="2"/>
        <v>0</v>
      </c>
      <c r="N9" s="4">
        <f t="shared" si="3"/>
        <v>1</v>
      </c>
      <c r="O9" t="s">
        <v>22</v>
      </c>
      <c r="P9" t="s">
        <v>422</v>
      </c>
      <c r="Q9">
        <f>SUM(L107:L116)</f>
        <v>7</v>
      </c>
      <c r="R9">
        <f>SUM(M107:M116)</f>
        <v>3</v>
      </c>
      <c r="S9">
        <f>SUM(N107:N116)</f>
        <v>0</v>
      </c>
      <c r="T9">
        <f>AVERAGE(E107:E116)</f>
        <v>24.7</v>
      </c>
      <c r="U9">
        <f>_xlfn.STDEV.P(E107:E116)/SQRT(COUNT(E107:E116))</f>
        <v>0.71833139984271888</v>
      </c>
      <c r="W9">
        <f>AVERAGE(H107:H116)</f>
        <v>1.7266692344224723</v>
      </c>
      <c r="X9">
        <f>_xlfn.STDEV.P(H107:H116)/SQRT(COUNT(H107:H116))</f>
        <v>0.14646704412280276</v>
      </c>
      <c r="AA9" t="s">
        <v>336</v>
      </c>
      <c r="AB9" t="s">
        <v>407</v>
      </c>
      <c r="AC9" t="s">
        <v>2</v>
      </c>
      <c r="AD9" s="4" t="s">
        <v>74</v>
      </c>
      <c r="AE9" s="4">
        <v>22</v>
      </c>
      <c r="AF9" s="4">
        <v>57.17</v>
      </c>
      <c r="AG9" s="4">
        <v>68.72</v>
      </c>
      <c r="AH9" s="4">
        <f t="shared" si="4"/>
        <v>0.83192665890570439</v>
      </c>
      <c r="AI9" s="4">
        <v>21.5</v>
      </c>
      <c r="AJ9" s="4">
        <v>42.63</v>
      </c>
      <c r="AK9" s="4">
        <v>67.47</v>
      </c>
      <c r="AL9" s="4">
        <f t="shared" si="5"/>
        <v>0</v>
      </c>
      <c r="AM9" s="4">
        <f t="shared" si="6"/>
        <v>0</v>
      </c>
      <c r="AN9" s="4">
        <f t="shared" si="7"/>
        <v>1</v>
      </c>
      <c r="AO9" t="s">
        <v>22</v>
      </c>
      <c r="AP9" t="s">
        <v>422</v>
      </c>
      <c r="AQ9">
        <f>SUM(AL107:AL116)</f>
        <v>5</v>
      </c>
      <c r="AR9">
        <f>SUM(AM107:AM116)</f>
        <v>5</v>
      </c>
      <c r="AS9">
        <f>SUM(AN107:AN116)</f>
        <v>0</v>
      </c>
      <c r="AT9">
        <f>AVERAGE(AE107:AE116)</f>
        <v>24.1</v>
      </c>
      <c r="AU9">
        <f>_xlfn.STDEV.P(AE107:AE116)/SQRT(COUNT(AE107:AE116))</f>
        <v>6.3245553203367583E-2</v>
      </c>
      <c r="AW9">
        <f>AVERAGE(AH107:AH116)</f>
        <v>1.5797985401481001</v>
      </c>
      <c r="AX9">
        <f>_xlfn.STDEV.P(AH107:AH116)/SQRT(COUNT(AH107:AH116))</f>
        <v>0.15178201333020896</v>
      </c>
    </row>
    <row r="10" spans="1:50" x14ac:dyDescent="0.35">
      <c r="A10" t="s">
        <v>338</v>
      </c>
      <c r="B10" t="s">
        <v>407</v>
      </c>
      <c r="C10" t="s">
        <v>2</v>
      </c>
      <c r="D10" s="4" t="s">
        <v>73</v>
      </c>
      <c r="E10" s="4">
        <v>24</v>
      </c>
      <c r="F10" s="4">
        <v>73.290000000000006</v>
      </c>
      <c r="G10" s="4">
        <v>73.7</v>
      </c>
      <c r="H10" s="4">
        <f t="shared" si="0"/>
        <v>0.99443690637720494</v>
      </c>
      <c r="I10" s="4">
        <v>23.5</v>
      </c>
      <c r="J10" s="4">
        <v>50.45</v>
      </c>
      <c r="K10" s="4">
        <v>72.459999999999994</v>
      </c>
      <c r="L10" s="4">
        <f t="shared" si="1"/>
        <v>0</v>
      </c>
      <c r="M10" s="4">
        <f t="shared" si="2"/>
        <v>0</v>
      </c>
      <c r="N10" s="4">
        <f t="shared" si="3"/>
        <v>1</v>
      </c>
      <c r="AA10" t="s">
        <v>338</v>
      </c>
      <c r="AB10" t="s">
        <v>407</v>
      </c>
      <c r="AC10" t="s">
        <v>2</v>
      </c>
      <c r="AD10" t="s">
        <v>74</v>
      </c>
      <c r="AE10">
        <v>24</v>
      </c>
      <c r="AF10">
        <v>77.45</v>
      </c>
      <c r="AG10">
        <v>73.7</v>
      </c>
      <c r="AH10">
        <f t="shared" si="4"/>
        <v>1.0508819538670284</v>
      </c>
      <c r="AI10">
        <v>23.5</v>
      </c>
      <c r="AJ10">
        <v>62.87</v>
      </c>
      <c r="AK10">
        <v>72.459999999999994</v>
      </c>
      <c r="AL10" s="3">
        <f t="shared" si="5"/>
        <v>0</v>
      </c>
      <c r="AM10" s="3">
        <f t="shared" si="6"/>
        <v>1</v>
      </c>
      <c r="AN10" s="3">
        <f t="shared" si="7"/>
        <v>0</v>
      </c>
    </row>
    <row r="11" spans="1:50" x14ac:dyDescent="0.35">
      <c r="A11" t="s">
        <v>343</v>
      </c>
      <c r="B11" t="s">
        <v>407</v>
      </c>
      <c r="C11" t="s">
        <v>2</v>
      </c>
      <c r="D11" t="s">
        <v>73</v>
      </c>
      <c r="E11">
        <v>24.5</v>
      </c>
      <c r="F11">
        <v>89.9</v>
      </c>
      <c r="G11">
        <v>74.930000000000007</v>
      </c>
      <c r="H11">
        <f t="shared" si="0"/>
        <v>1.1997864673695449</v>
      </c>
      <c r="I11">
        <v>23</v>
      </c>
      <c r="J11">
        <v>52.69</v>
      </c>
      <c r="K11">
        <v>71.22</v>
      </c>
      <c r="L11" s="3">
        <f t="shared" si="1"/>
        <v>0</v>
      </c>
      <c r="M11" s="3">
        <f t="shared" si="2"/>
        <v>1</v>
      </c>
      <c r="N11" s="3">
        <f t="shared" si="3"/>
        <v>0</v>
      </c>
      <c r="O11" s="2" t="s">
        <v>416</v>
      </c>
      <c r="AA11" t="s">
        <v>343</v>
      </c>
      <c r="AB11" t="s">
        <v>407</v>
      </c>
      <c r="AC11" t="s">
        <v>2</v>
      </c>
      <c r="AD11" t="s">
        <v>74</v>
      </c>
      <c r="AE11">
        <v>24</v>
      </c>
      <c r="AF11">
        <v>130.51</v>
      </c>
      <c r="AG11">
        <v>73.7</v>
      </c>
      <c r="AH11">
        <f t="shared" si="4"/>
        <v>1.7708276797829035</v>
      </c>
      <c r="AI11">
        <v>23</v>
      </c>
      <c r="AJ11">
        <v>52.52</v>
      </c>
      <c r="AK11">
        <v>71.22</v>
      </c>
      <c r="AL11" s="3">
        <f t="shared" si="5"/>
        <v>1</v>
      </c>
      <c r="AM11" s="3">
        <f t="shared" si="6"/>
        <v>0</v>
      </c>
      <c r="AN11" s="3">
        <f t="shared" si="7"/>
        <v>0</v>
      </c>
      <c r="AO11" s="2" t="s">
        <v>434</v>
      </c>
    </row>
    <row r="12" spans="1:50" x14ac:dyDescent="0.35">
      <c r="A12" t="s">
        <v>347</v>
      </c>
      <c r="B12" t="s">
        <v>407</v>
      </c>
      <c r="C12" t="s">
        <v>2</v>
      </c>
      <c r="D12" t="s">
        <v>73</v>
      </c>
      <c r="E12">
        <v>23.5</v>
      </c>
      <c r="F12">
        <v>92.31</v>
      </c>
      <c r="G12">
        <v>72.459999999999994</v>
      </c>
      <c r="H12">
        <f t="shared" si="0"/>
        <v>1.2739442451007454</v>
      </c>
      <c r="I12">
        <v>22.5</v>
      </c>
      <c r="J12">
        <v>56.12</v>
      </c>
      <c r="K12">
        <v>69.97</v>
      </c>
      <c r="L12" s="3">
        <f t="shared" si="1"/>
        <v>0</v>
      </c>
      <c r="M12" s="3">
        <f t="shared" si="2"/>
        <v>1</v>
      </c>
      <c r="N12" s="3">
        <f t="shared" si="3"/>
        <v>0</v>
      </c>
      <c r="O12" t="s">
        <v>2</v>
      </c>
      <c r="P12" t="s">
        <v>417</v>
      </c>
      <c r="Q12">
        <f>SUM(L41:L57)</f>
        <v>2</v>
      </c>
      <c r="R12">
        <f>SUM(M41:M57)</f>
        <v>9</v>
      </c>
      <c r="S12">
        <f>SUM(N41:N57)</f>
        <v>6</v>
      </c>
      <c r="T12">
        <f>AVERAGE(E41,E44:E49,E51:E54)</f>
        <v>23.863636363636363</v>
      </c>
      <c r="U12">
        <f>_xlfn.STDEV.P(E41,E44:E49,E51:E54)/SQRT(COUNT(E41,E44:E49,E51:E54))</f>
        <v>0.11301482918328382</v>
      </c>
      <c r="W12">
        <f>AVERAGE(H41:H57)</f>
        <v>1.1928026687382238</v>
      </c>
      <c r="X12">
        <f>_xlfn.STDEV.P(H41:H57)/SQRT(COUNT(H41:H57))</f>
        <v>8.4251897845580612E-2</v>
      </c>
      <c r="AA12" t="s">
        <v>347</v>
      </c>
      <c r="AB12" t="s">
        <v>407</v>
      </c>
      <c r="AC12" t="s">
        <v>2</v>
      </c>
      <c r="AD12" t="s">
        <v>74</v>
      </c>
      <c r="AE12">
        <v>24</v>
      </c>
      <c r="AF12">
        <v>74.97</v>
      </c>
      <c r="AG12">
        <v>73.7</v>
      </c>
      <c r="AH12">
        <f t="shared" si="4"/>
        <v>1.0172320217096336</v>
      </c>
      <c r="AI12">
        <v>23.5</v>
      </c>
      <c r="AJ12">
        <v>51.7</v>
      </c>
      <c r="AK12">
        <v>72.459999999999994</v>
      </c>
      <c r="AL12" s="3">
        <f t="shared" si="5"/>
        <v>0</v>
      </c>
      <c r="AM12" s="3">
        <f t="shared" si="6"/>
        <v>1</v>
      </c>
      <c r="AN12" s="3">
        <f t="shared" si="7"/>
        <v>0</v>
      </c>
      <c r="AO12" t="s">
        <v>2</v>
      </c>
      <c r="AP12" t="s">
        <v>417</v>
      </c>
      <c r="AQ12">
        <f>SUM(AL41:AL57)</f>
        <v>2</v>
      </c>
      <c r="AR12">
        <f>SUM(AM41:AM57)</f>
        <v>13</v>
      </c>
      <c r="AS12">
        <f>SUM(AN41:AN57)</f>
        <v>2</v>
      </c>
      <c r="AT12">
        <f>AVERAGE(AE41:AE43,AE45:AE56)</f>
        <v>24.1</v>
      </c>
      <c r="AU12">
        <f>_xlfn.STDEV.P(AE41:AE43,AE45:AE56)/SQRT(COUNT(AE41:AE43,AE45:AE56))</f>
        <v>5.1639777949432225E-2</v>
      </c>
      <c r="AW12">
        <f>AVERAGE(AH41:AH57)</f>
        <v>1.2902379161339441</v>
      </c>
      <c r="AX12">
        <f>_xlfn.STDEV.P(AH41:AH57)/SQRT(COUNT(AH41:AH57))</f>
        <v>4.5782532828137587E-2</v>
      </c>
    </row>
    <row r="13" spans="1:50" x14ac:dyDescent="0.35">
      <c r="A13" t="s">
        <v>106</v>
      </c>
      <c r="B13" t="s">
        <v>1</v>
      </c>
      <c r="C13" t="s">
        <v>2</v>
      </c>
      <c r="D13" t="s">
        <v>73</v>
      </c>
      <c r="E13">
        <v>23</v>
      </c>
      <c r="F13">
        <v>80.39</v>
      </c>
      <c r="G13">
        <v>71.22</v>
      </c>
      <c r="H13">
        <f t="shared" si="0"/>
        <v>1.1287559674248806</v>
      </c>
      <c r="I13">
        <v>22.5</v>
      </c>
      <c r="J13">
        <v>57.33</v>
      </c>
      <c r="K13">
        <v>69.97</v>
      </c>
      <c r="L13" s="3">
        <f t="shared" si="1"/>
        <v>0</v>
      </c>
      <c r="M13" s="3">
        <f t="shared" si="2"/>
        <v>1</v>
      </c>
      <c r="N13" s="3">
        <f t="shared" si="3"/>
        <v>0</v>
      </c>
      <c r="O13" t="s">
        <v>2</v>
      </c>
      <c r="P13" t="s">
        <v>418</v>
      </c>
      <c r="Q13">
        <f>SUM(L77:L93)</f>
        <v>8</v>
      </c>
      <c r="R13">
        <f>SUM(M77:M93)</f>
        <v>7</v>
      </c>
      <c r="S13">
        <f>SUM(N77:N93)</f>
        <v>2</v>
      </c>
      <c r="T13">
        <f>AVERAGE(E77:E88,E90:E91,E93)</f>
        <v>23.866666666666667</v>
      </c>
      <c r="U13">
        <f>_xlfn.STDEV.P(E77:E88,E90:E91,E93)/SQRT(COUNT(E77:E88,E90:E91,E93))</f>
        <v>9.9628941206488422E-2</v>
      </c>
      <c r="W13">
        <f>AVERAGE(H77:H93)</f>
        <v>1.4780729602164135</v>
      </c>
      <c r="X13">
        <f>_xlfn.STDEV.P(H77:H93)/SQRT(COUNT(H77:H93))</f>
        <v>8.7867148541089277E-2</v>
      </c>
      <c r="AA13" t="s">
        <v>106</v>
      </c>
      <c r="AB13" t="s">
        <v>1</v>
      </c>
      <c r="AC13" t="s">
        <v>2</v>
      </c>
      <c r="AD13" t="s">
        <v>74</v>
      </c>
      <c r="AE13">
        <v>24</v>
      </c>
      <c r="AF13">
        <v>113.94</v>
      </c>
      <c r="AG13">
        <v>73.7</v>
      </c>
      <c r="AH13">
        <f t="shared" si="4"/>
        <v>1.5459972862957936</v>
      </c>
      <c r="AI13">
        <v>23</v>
      </c>
      <c r="AJ13">
        <v>59.43</v>
      </c>
      <c r="AK13">
        <v>71.22</v>
      </c>
      <c r="AL13" s="3">
        <f t="shared" si="5"/>
        <v>1</v>
      </c>
      <c r="AM13" s="3">
        <f t="shared" si="6"/>
        <v>0</v>
      </c>
      <c r="AN13" s="3">
        <f t="shared" si="7"/>
        <v>0</v>
      </c>
      <c r="AO13" t="s">
        <v>2</v>
      </c>
      <c r="AP13" t="s">
        <v>418</v>
      </c>
      <c r="AQ13">
        <f>SUM(AL77:AL93)</f>
        <v>8</v>
      </c>
      <c r="AR13">
        <f>SUM(AM77:AM93)</f>
        <v>8</v>
      </c>
      <c r="AS13">
        <f>SUM(AN77:AN93)</f>
        <v>1</v>
      </c>
      <c r="AT13">
        <f>AVERAGE(AE77:AE88,AE90:AE93)</f>
        <v>24</v>
      </c>
      <c r="AU13">
        <f>_xlfn.STDEV.P(AE77:AE88,AE90:AE93)/SQRT(COUNT(AE77:AE88,AE90:AE93))</f>
        <v>4.4194173824159223E-2</v>
      </c>
      <c r="AW13">
        <f>AVERAGE(AH77:AH93)</f>
        <v>1.5075464133606384</v>
      </c>
      <c r="AX13">
        <f>_xlfn.STDEV.P(AH77:AH93)/SQRT(COUNT(AH77:AH93))</f>
        <v>7.4816263493956578E-2</v>
      </c>
    </row>
    <row r="14" spans="1:50" x14ac:dyDescent="0.35">
      <c r="A14" t="s">
        <v>113</v>
      </c>
      <c r="B14" t="s">
        <v>1</v>
      </c>
      <c r="C14" t="s">
        <v>2</v>
      </c>
      <c r="D14" t="s">
        <v>73</v>
      </c>
      <c r="E14">
        <v>22.5</v>
      </c>
      <c r="F14">
        <v>96.19</v>
      </c>
      <c r="G14">
        <v>69.97</v>
      </c>
      <c r="H14">
        <f t="shared" si="0"/>
        <v>1.3747320280120052</v>
      </c>
      <c r="I14">
        <v>21.5</v>
      </c>
      <c r="J14">
        <v>65.83</v>
      </c>
      <c r="K14">
        <v>67.47</v>
      </c>
      <c r="L14" s="3">
        <f t="shared" si="1"/>
        <v>0</v>
      </c>
      <c r="M14" s="3">
        <f t="shared" si="2"/>
        <v>1</v>
      </c>
      <c r="N14" s="3">
        <f t="shared" si="3"/>
        <v>0</v>
      </c>
      <c r="O14" t="s">
        <v>2</v>
      </c>
      <c r="P14" t="s">
        <v>419</v>
      </c>
      <c r="Q14">
        <f>SUM(L58:L76)</f>
        <v>7</v>
      </c>
      <c r="R14">
        <f>SUM(M58:M76)</f>
        <v>11</v>
      </c>
      <c r="S14">
        <f>SUM(N58:N76)</f>
        <v>1</v>
      </c>
      <c r="T14">
        <f>AVERAGE(E58,E60:E76)</f>
        <v>23.916666666666668</v>
      </c>
      <c r="U14">
        <f>_xlfn.STDEV.P(E58,E60:E76)/SQRT(COUNT(E58,E60:E76))</f>
        <v>0.2124591463996994</v>
      </c>
      <c r="W14">
        <f>AVERAGE(H58:H76)</f>
        <v>1.3968539858900328</v>
      </c>
      <c r="X14">
        <f>_xlfn.STDEV.P(H58:H76)/SQRT(COUNT(H58:H76))</f>
        <v>5.9727083813596482E-2</v>
      </c>
      <c r="AA14" t="s">
        <v>113</v>
      </c>
      <c r="AB14" t="s">
        <v>1</v>
      </c>
      <c r="AC14" t="s">
        <v>2</v>
      </c>
      <c r="AD14" t="s">
        <v>74</v>
      </c>
      <c r="AE14">
        <v>24</v>
      </c>
      <c r="AF14">
        <v>141.82</v>
      </c>
      <c r="AG14">
        <v>73.7</v>
      </c>
      <c r="AH14">
        <f t="shared" si="4"/>
        <v>1.9242876526458614</v>
      </c>
      <c r="AI14">
        <v>23</v>
      </c>
      <c r="AJ14">
        <v>59.85</v>
      </c>
      <c r="AK14">
        <v>71.22</v>
      </c>
      <c r="AL14" s="3">
        <f t="shared" si="5"/>
        <v>1</v>
      </c>
      <c r="AM14" s="3">
        <f t="shared" si="6"/>
        <v>0</v>
      </c>
      <c r="AN14" s="3">
        <f t="shared" si="7"/>
        <v>0</v>
      </c>
      <c r="AO14" t="s">
        <v>2</v>
      </c>
      <c r="AP14" t="s">
        <v>419</v>
      </c>
      <c r="AQ14">
        <f>SUM(AL58:AL76)</f>
        <v>11</v>
      </c>
      <c r="AR14">
        <f>SUM(AM58:AM76)</f>
        <v>8</v>
      </c>
      <c r="AS14">
        <f>SUM(AN58:AN76)</f>
        <v>0</v>
      </c>
      <c r="AT14">
        <f>AVERAGE(AE58:AE76)</f>
        <v>23.973684210526315</v>
      </c>
      <c r="AU14">
        <f>_xlfn.STDEV.P(AE58:AE76)/SQRT(COUNT(AE58:AE76))</f>
        <v>2.5613908599594087E-2</v>
      </c>
      <c r="AW14">
        <f>AVERAGE(AH58:AH76)</f>
        <v>1.5660881745126616</v>
      </c>
      <c r="AX14">
        <f>_xlfn.STDEV.P(AH58:AH76)/SQRT(COUNT(AH58:AH76))</f>
        <v>5.7512287523665655E-2</v>
      </c>
    </row>
    <row r="15" spans="1:50" x14ac:dyDescent="0.35">
      <c r="A15" t="s">
        <v>114</v>
      </c>
      <c r="B15" t="s">
        <v>1</v>
      </c>
      <c r="C15" t="s">
        <v>2</v>
      </c>
      <c r="D15" t="s">
        <v>73</v>
      </c>
      <c r="E15">
        <v>24</v>
      </c>
      <c r="F15">
        <v>86.44</v>
      </c>
      <c r="G15">
        <v>73.7</v>
      </c>
      <c r="H15">
        <f t="shared" si="0"/>
        <v>1.1728629579375847</v>
      </c>
      <c r="I15">
        <v>23.5</v>
      </c>
      <c r="J15">
        <v>66.239999999999995</v>
      </c>
      <c r="K15">
        <v>72.459999999999994</v>
      </c>
      <c r="L15" s="3">
        <f t="shared" si="1"/>
        <v>0</v>
      </c>
      <c r="M15" s="3">
        <f t="shared" si="2"/>
        <v>1</v>
      </c>
      <c r="N15" s="3">
        <f t="shared" si="3"/>
        <v>0</v>
      </c>
      <c r="O15" t="s">
        <v>22</v>
      </c>
      <c r="P15" t="s">
        <v>420</v>
      </c>
      <c r="Q15">
        <f>SUM(L133:L150)</f>
        <v>2</v>
      </c>
      <c r="R15">
        <f>SUM(M133:M150)</f>
        <v>13</v>
      </c>
      <c r="S15">
        <f>SUM(N133:N150)</f>
        <v>3</v>
      </c>
      <c r="T15">
        <f>AVERAGE(E134:E142,E144:E149)</f>
        <v>24.666666666666668</v>
      </c>
      <c r="U15">
        <f>_xlfn.STDEV.P(E134:E142,E144:E149)/SQRT(COUNT(E134:E142,E144:E149))</f>
        <v>0.51997150919100399</v>
      </c>
      <c r="W15">
        <f>AVERAGE(H133:H150)</f>
        <v>1.1904942898235775</v>
      </c>
      <c r="X15">
        <f>_xlfn.STDEV.P(H133:H150)/SQRT(COUNT(H133:H150))</f>
        <v>5.6282704924954227E-2</v>
      </c>
      <c r="AA15" t="s">
        <v>114</v>
      </c>
      <c r="AB15" t="s">
        <v>1</v>
      </c>
      <c r="AC15" t="s">
        <v>2</v>
      </c>
      <c r="AD15" t="s">
        <v>74</v>
      </c>
      <c r="AE15">
        <v>24</v>
      </c>
      <c r="AF15">
        <v>143.96</v>
      </c>
      <c r="AG15">
        <v>73.7</v>
      </c>
      <c r="AH15">
        <f t="shared" si="4"/>
        <v>1.953324287652646</v>
      </c>
      <c r="AI15">
        <v>23</v>
      </c>
      <c r="AJ15">
        <v>65.34</v>
      </c>
      <c r="AK15">
        <v>71.22</v>
      </c>
      <c r="AL15" s="3">
        <f t="shared" si="5"/>
        <v>1</v>
      </c>
      <c r="AM15" s="3">
        <f t="shared" si="6"/>
        <v>0</v>
      </c>
      <c r="AN15" s="3">
        <f t="shared" si="7"/>
        <v>0</v>
      </c>
      <c r="AO15" t="s">
        <v>22</v>
      </c>
      <c r="AP15" t="s">
        <v>420</v>
      </c>
      <c r="AQ15">
        <f>SUM(AL133:AL150)</f>
        <v>4</v>
      </c>
      <c r="AR15">
        <f>SUM(AM133:AM150)</f>
        <v>14</v>
      </c>
      <c r="AS15">
        <f>SUM(AN133:AN150)</f>
        <v>0</v>
      </c>
      <c r="AT15">
        <f>AVERAGE(AE133:AE150)</f>
        <v>24.138888888888889</v>
      </c>
      <c r="AU15">
        <f>_xlfn.STDEV.P(AE133:AE150)/SQRT(COUNT(AE133:AE150))</f>
        <v>8.6116089063603157E-2</v>
      </c>
      <c r="AW15">
        <f>AVERAGE(AH133:AH150)</f>
        <v>1.407127536519726</v>
      </c>
      <c r="AX15">
        <f>_xlfn.STDEV.P(AH133:AH150)/SQRT(COUNT(AH133:AH150))</f>
        <v>4.7685458896234351E-2</v>
      </c>
    </row>
    <row r="16" spans="1:50" x14ac:dyDescent="0.35">
      <c r="A16" t="s">
        <v>118</v>
      </c>
      <c r="B16" t="s">
        <v>1</v>
      </c>
      <c r="C16" t="s">
        <v>2</v>
      </c>
      <c r="D16" t="s">
        <v>73</v>
      </c>
      <c r="E16">
        <v>23</v>
      </c>
      <c r="F16">
        <v>117.34</v>
      </c>
      <c r="G16">
        <v>71.22</v>
      </c>
      <c r="H16">
        <f t="shared" si="0"/>
        <v>1.647570907048582</v>
      </c>
      <c r="I16">
        <v>22</v>
      </c>
      <c r="J16">
        <v>57.94</v>
      </c>
      <c r="K16">
        <v>68.72</v>
      </c>
      <c r="L16" s="3">
        <f t="shared" si="1"/>
        <v>1</v>
      </c>
      <c r="M16" s="3">
        <f t="shared" si="2"/>
        <v>0</v>
      </c>
      <c r="N16" s="3">
        <f t="shared" si="3"/>
        <v>0</v>
      </c>
      <c r="O16" t="s">
        <v>22</v>
      </c>
      <c r="P16" t="s">
        <v>421</v>
      </c>
      <c r="Q16">
        <f>SUM(L170:L192)</f>
        <v>4</v>
      </c>
      <c r="R16">
        <f>SUM(M170:M192)</f>
        <v>13</v>
      </c>
      <c r="S16">
        <f>SUM(N170:N192)</f>
        <v>6</v>
      </c>
      <c r="T16">
        <f>AVERAGE(E170:E176,E178,E180,E183:E184,E186:E191)</f>
        <v>24.5</v>
      </c>
      <c r="U16">
        <f>_xlfn.STDEV.P(E170:E176,E178,E180,E183:E184,E186:E191)/SQRT(COUNT(E170:E176,E178,E180,E183:E184,E186:E191))</f>
        <v>0.4180197177515263</v>
      </c>
      <c r="W16">
        <f>AVERAGE(H170:H192)</f>
        <v>1.2555696834649144</v>
      </c>
      <c r="X16">
        <f>_xlfn.STDEV.P(H170:H192)/SQRT(COUNT(H170:H192))</f>
        <v>6.6505966453437565E-2</v>
      </c>
      <c r="AA16" t="s">
        <v>118</v>
      </c>
      <c r="AB16" t="s">
        <v>1</v>
      </c>
      <c r="AC16" t="s">
        <v>2</v>
      </c>
      <c r="AD16" t="s">
        <v>74</v>
      </c>
      <c r="AE16">
        <v>24</v>
      </c>
      <c r="AF16">
        <v>157.83000000000001</v>
      </c>
      <c r="AG16">
        <v>73.7</v>
      </c>
      <c r="AH16">
        <f t="shared" si="4"/>
        <v>2.1415196743554952</v>
      </c>
      <c r="AI16">
        <v>22.5</v>
      </c>
      <c r="AJ16">
        <v>41.61</v>
      </c>
      <c r="AK16">
        <v>69.97</v>
      </c>
      <c r="AL16" s="3">
        <f t="shared" si="5"/>
        <v>1</v>
      </c>
      <c r="AM16" s="3">
        <f t="shared" si="6"/>
        <v>0</v>
      </c>
      <c r="AN16" s="3">
        <f t="shared" si="7"/>
        <v>0</v>
      </c>
      <c r="AO16" t="s">
        <v>22</v>
      </c>
      <c r="AP16" t="s">
        <v>421</v>
      </c>
      <c r="AQ16">
        <f>SUM(AL170:AL192)</f>
        <v>11</v>
      </c>
      <c r="AR16">
        <f>SUM(AM170:AM192)</f>
        <v>10</v>
      </c>
      <c r="AS16">
        <f>SUM(AN170:AN192)</f>
        <v>2</v>
      </c>
      <c r="AT16">
        <f>AVERAGE(AE170:AE180,AE182:AE186,AE188:AE192)</f>
        <v>24.071428571428573</v>
      </c>
      <c r="AU16">
        <f>_xlfn.STDEV.P(AE170:AE180,AE182:AE186,AE188:AE192)/SQRT(COUNT(AE170:AE180,AE182:AE186,AE188:AE192))</f>
        <v>5.0906903221414168E-2</v>
      </c>
      <c r="AW16">
        <f>AVERAGE(AH170:AH192)</f>
        <v>1.5815768291288193</v>
      </c>
      <c r="AX16">
        <f>_xlfn.STDEV.P(AH170:AH192)/SQRT(COUNT(AH170:AH192))</f>
        <v>8.8548138448593883E-2</v>
      </c>
    </row>
    <row r="17" spans="1:50" x14ac:dyDescent="0.35">
      <c r="A17" t="s">
        <v>119</v>
      </c>
      <c r="B17" t="s">
        <v>1</v>
      </c>
      <c r="C17" t="s">
        <v>2</v>
      </c>
      <c r="D17" t="s">
        <v>73</v>
      </c>
      <c r="E17">
        <v>23.5</v>
      </c>
      <c r="F17">
        <v>84.68</v>
      </c>
      <c r="G17">
        <v>72.459999999999994</v>
      </c>
      <c r="H17">
        <f t="shared" si="0"/>
        <v>1.1686447695280155</v>
      </c>
      <c r="I17">
        <v>23</v>
      </c>
      <c r="J17">
        <v>55.4</v>
      </c>
      <c r="K17">
        <v>71.22</v>
      </c>
      <c r="L17" s="3">
        <f t="shared" si="1"/>
        <v>0</v>
      </c>
      <c r="M17" s="3">
        <f t="shared" si="2"/>
        <v>1</v>
      </c>
      <c r="N17" s="3">
        <f t="shared" si="3"/>
        <v>0</v>
      </c>
      <c r="O17" t="s">
        <v>22</v>
      </c>
      <c r="P17" t="s">
        <v>422</v>
      </c>
      <c r="Q17">
        <f>SUM(L151:L169)</f>
        <v>3</v>
      </c>
      <c r="R17">
        <f>SUM(M151:M169)</f>
        <v>5</v>
      </c>
      <c r="S17">
        <f>SUM(N151:N169)</f>
        <v>11</v>
      </c>
      <c r="T17">
        <f>AVERAGE(E151,E154:E157,E161:E163)</f>
        <v>24.125</v>
      </c>
      <c r="U17">
        <f>_xlfn.STDEV.P(E151,E154:E157,E161:E163)/SQRT(COUNT(E151,E154:E157,E161:E163))</f>
        <v>0.11692679333668567</v>
      </c>
      <c r="W17">
        <f>AVERAGE(H151:H169)</f>
        <v>1.1018730000889196</v>
      </c>
      <c r="X17">
        <f>_xlfn.STDEV.P(H151:H169)/SQRT(COUNT(H151:H169))</f>
        <v>8.0729438484224675E-2</v>
      </c>
      <c r="AA17" t="s">
        <v>119</v>
      </c>
      <c r="AB17" t="s">
        <v>1</v>
      </c>
      <c r="AC17" t="s">
        <v>2</v>
      </c>
      <c r="AD17" t="s">
        <v>74</v>
      </c>
      <c r="AE17">
        <v>24</v>
      </c>
      <c r="AF17">
        <v>116.28</v>
      </c>
      <c r="AG17">
        <v>73.7</v>
      </c>
      <c r="AH17">
        <f t="shared" si="4"/>
        <v>1.5777476255088194</v>
      </c>
      <c r="AI17">
        <v>23</v>
      </c>
      <c r="AJ17">
        <v>56.65</v>
      </c>
      <c r="AK17">
        <v>71.22</v>
      </c>
      <c r="AL17" s="3">
        <f t="shared" si="5"/>
        <v>1</v>
      </c>
      <c r="AM17" s="3">
        <f t="shared" si="6"/>
        <v>0</v>
      </c>
      <c r="AN17" s="3">
        <f t="shared" si="7"/>
        <v>0</v>
      </c>
      <c r="AO17" t="s">
        <v>22</v>
      </c>
      <c r="AP17" t="s">
        <v>422</v>
      </c>
      <c r="AQ17">
        <f>SUM(AL151:AL169)</f>
        <v>12</v>
      </c>
      <c r="AR17">
        <f>SUM(AM151:AM169)</f>
        <v>7</v>
      </c>
      <c r="AS17">
        <f>SUM(AN151:AN169)</f>
        <v>0</v>
      </c>
      <c r="AT17">
        <f>AVERAGE(AE151:AE169)</f>
        <v>24.026315789473685</v>
      </c>
      <c r="AU17">
        <f>_xlfn.STDEV.P(AE151:AE169)/SQRT(COUNT(AE151:AE169))</f>
        <v>4.5178688172576434E-2</v>
      </c>
      <c r="AW17">
        <f>AVERAGE(AH151:AH169)</f>
        <v>1.6327913693983707</v>
      </c>
      <c r="AX17">
        <f>_xlfn.STDEV.P(AH151:AH169)/SQRT(COUNT(AH151:AH169))</f>
        <v>6.5089371467718829E-2</v>
      </c>
    </row>
    <row r="18" spans="1:50" x14ac:dyDescent="0.35">
      <c r="A18" t="s">
        <v>120</v>
      </c>
      <c r="B18" t="s">
        <v>1</v>
      </c>
      <c r="C18" t="s">
        <v>2</v>
      </c>
      <c r="D18" t="s">
        <v>73</v>
      </c>
      <c r="E18">
        <v>23.5</v>
      </c>
      <c r="F18">
        <v>72.849999999999994</v>
      </c>
      <c r="G18">
        <v>72.459999999999994</v>
      </c>
      <c r="H18">
        <f t="shared" si="0"/>
        <v>1.0053822798785537</v>
      </c>
      <c r="I18">
        <v>23</v>
      </c>
      <c r="J18">
        <v>56.64</v>
      </c>
      <c r="K18">
        <v>71.22</v>
      </c>
      <c r="L18" s="3">
        <f t="shared" si="1"/>
        <v>0</v>
      </c>
      <c r="M18" s="3">
        <f t="shared" si="2"/>
        <v>1</v>
      </c>
      <c r="N18" s="3">
        <f t="shared" si="3"/>
        <v>0</v>
      </c>
      <c r="AA18" t="s">
        <v>120</v>
      </c>
      <c r="AB18" t="s">
        <v>1</v>
      </c>
      <c r="AC18" t="s">
        <v>2</v>
      </c>
      <c r="AD18" t="s">
        <v>74</v>
      </c>
      <c r="AE18">
        <v>24</v>
      </c>
      <c r="AF18">
        <v>150.9</v>
      </c>
      <c r="AG18">
        <v>73.7</v>
      </c>
      <c r="AH18">
        <f t="shared" si="4"/>
        <v>2.0474898236092267</v>
      </c>
      <c r="AI18">
        <v>35</v>
      </c>
      <c r="AJ18">
        <v>111.1</v>
      </c>
      <c r="AK18">
        <v>100.44</v>
      </c>
      <c r="AL18" s="3">
        <f t="shared" si="5"/>
        <v>1</v>
      </c>
      <c r="AM18" s="3">
        <f t="shared" si="6"/>
        <v>0</v>
      </c>
      <c r="AN18" s="3">
        <f t="shared" si="7"/>
        <v>0</v>
      </c>
    </row>
    <row r="19" spans="1:50" x14ac:dyDescent="0.35">
      <c r="A19" t="s">
        <v>204</v>
      </c>
      <c r="B19" t="s">
        <v>1</v>
      </c>
      <c r="C19" t="s">
        <v>2</v>
      </c>
      <c r="D19" t="s">
        <v>73</v>
      </c>
      <c r="E19">
        <v>24</v>
      </c>
      <c r="F19">
        <v>125.31</v>
      </c>
      <c r="G19">
        <v>73.7</v>
      </c>
      <c r="H19">
        <f t="shared" si="0"/>
        <v>1.700271370420624</v>
      </c>
      <c r="I19">
        <v>23</v>
      </c>
      <c r="J19">
        <v>59.8</v>
      </c>
      <c r="K19">
        <v>71.22</v>
      </c>
      <c r="L19" s="3">
        <f t="shared" si="1"/>
        <v>1</v>
      </c>
      <c r="M19" s="3">
        <f t="shared" si="2"/>
        <v>0</v>
      </c>
      <c r="N19" s="3">
        <f t="shared" si="3"/>
        <v>0</v>
      </c>
      <c r="AA19" t="s">
        <v>204</v>
      </c>
      <c r="AB19" t="s">
        <v>1</v>
      </c>
      <c r="AC19" t="s">
        <v>2</v>
      </c>
      <c r="AD19" s="4" t="s">
        <v>74</v>
      </c>
      <c r="AE19" s="4">
        <v>18</v>
      </c>
      <c r="AF19" s="4">
        <v>52.92</v>
      </c>
      <c r="AG19" s="4">
        <v>58.64</v>
      </c>
      <c r="AH19" s="4">
        <f t="shared" si="4"/>
        <v>0.90245566166439295</v>
      </c>
      <c r="AI19" s="4">
        <v>17.5</v>
      </c>
      <c r="AJ19" s="4">
        <v>34.22</v>
      </c>
      <c r="AK19" s="4">
        <v>57.36</v>
      </c>
      <c r="AL19" s="4">
        <f t="shared" si="5"/>
        <v>0</v>
      </c>
      <c r="AM19" s="4">
        <f t="shared" si="6"/>
        <v>0</v>
      </c>
      <c r="AN19" s="4">
        <f t="shared" si="7"/>
        <v>1</v>
      </c>
    </row>
    <row r="20" spans="1:50" x14ac:dyDescent="0.35">
      <c r="A20" t="s">
        <v>206</v>
      </c>
      <c r="B20" t="s">
        <v>1</v>
      </c>
      <c r="C20" t="s">
        <v>2</v>
      </c>
      <c r="D20" t="s">
        <v>73</v>
      </c>
      <c r="E20">
        <v>23.5</v>
      </c>
      <c r="F20">
        <v>133.26</v>
      </c>
      <c r="G20">
        <v>72.459999999999994</v>
      </c>
      <c r="H20">
        <f t="shared" si="0"/>
        <v>1.8390836323488822</v>
      </c>
      <c r="I20">
        <v>22.5</v>
      </c>
      <c r="J20">
        <v>53.53</v>
      </c>
      <c r="K20">
        <v>69.97</v>
      </c>
      <c r="L20" s="3">
        <f t="shared" si="1"/>
        <v>1</v>
      </c>
      <c r="M20" s="3">
        <f t="shared" si="2"/>
        <v>0</v>
      </c>
      <c r="N20" s="3">
        <f t="shared" si="3"/>
        <v>0</v>
      </c>
      <c r="AA20" t="s">
        <v>206</v>
      </c>
      <c r="AB20" t="s">
        <v>1</v>
      </c>
      <c r="AC20" t="s">
        <v>2</v>
      </c>
      <c r="AD20" t="s">
        <v>74</v>
      </c>
      <c r="AE20">
        <v>24</v>
      </c>
      <c r="AF20">
        <v>136.62</v>
      </c>
      <c r="AG20">
        <v>73.7</v>
      </c>
      <c r="AH20">
        <f t="shared" si="4"/>
        <v>1.853731343283582</v>
      </c>
      <c r="AI20">
        <v>23</v>
      </c>
      <c r="AJ20">
        <v>62.5</v>
      </c>
      <c r="AK20">
        <v>71.22</v>
      </c>
      <c r="AL20" s="3">
        <f t="shared" si="5"/>
        <v>1</v>
      </c>
      <c r="AM20" s="3">
        <f t="shared" si="6"/>
        <v>0</v>
      </c>
      <c r="AN20" s="3">
        <f t="shared" si="7"/>
        <v>0</v>
      </c>
    </row>
    <row r="21" spans="1:50" x14ac:dyDescent="0.35">
      <c r="A21" t="s">
        <v>209</v>
      </c>
      <c r="B21" t="s">
        <v>1</v>
      </c>
      <c r="C21" t="s">
        <v>2</v>
      </c>
      <c r="D21" t="s">
        <v>73</v>
      </c>
      <c r="E21">
        <v>23</v>
      </c>
      <c r="F21">
        <v>86.1</v>
      </c>
      <c r="G21">
        <v>71.22</v>
      </c>
      <c r="H21">
        <f t="shared" si="0"/>
        <v>1.2089300758213983</v>
      </c>
      <c r="I21">
        <v>22.5</v>
      </c>
      <c r="J21">
        <v>53.44</v>
      </c>
      <c r="K21">
        <v>69.97</v>
      </c>
      <c r="L21" s="3">
        <f t="shared" si="1"/>
        <v>0</v>
      </c>
      <c r="M21" s="3">
        <f t="shared" si="2"/>
        <v>1</v>
      </c>
      <c r="N21" s="3">
        <f t="shared" si="3"/>
        <v>0</v>
      </c>
      <c r="AA21" t="s">
        <v>209</v>
      </c>
      <c r="AB21" t="s">
        <v>1</v>
      </c>
      <c r="AC21" t="s">
        <v>2</v>
      </c>
      <c r="AD21" t="s">
        <v>74</v>
      </c>
      <c r="AE21">
        <v>24</v>
      </c>
      <c r="AF21">
        <v>116.67</v>
      </c>
      <c r="AG21">
        <v>73.7</v>
      </c>
      <c r="AH21">
        <f t="shared" si="4"/>
        <v>1.5830393487109904</v>
      </c>
      <c r="AI21">
        <v>23</v>
      </c>
      <c r="AJ21">
        <v>41.68</v>
      </c>
      <c r="AK21">
        <v>71.22</v>
      </c>
      <c r="AL21" s="3">
        <f t="shared" si="5"/>
        <v>1</v>
      </c>
      <c r="AM21" s="3">
        <f t="shared" si="6"/>
        <v>0</v>
      </c>
      <c r="AN21" s="3">
        <f t="shared" si="7"/>
        <v>0</v>
      </c>
    </row>
    <row r="22" spans="1:50" x14ac:dyDescent="0.35">
      <c r="A22" t="s">
        <v>213</v>
      </c>
      <c r="B22" t="s">
        <v>1</v>
      </c>
      <c r="C22" t="s">
        <v>2</v>
      </c>
      <c r="D22" t="s">
        <v>73</v>
      </c>
      <c r="E22">
        <v>24</v>
      </c>
      <c r="F22">
        <v>113.74</v>
      </c>
      <c r="G22">
        <v>73.7</v>
      </c>
      <c r="H22">
        <f t="shared" si="0"/>
        <v>1.5432835820895521</v>
      </c>
      <c r="I22">
        <v>23</v>
      </c>
      <c r="J22">
        <v>68.8</v>
      </c>
      <c r="K22">
        <v>71.22</v>
      </c>
      <c r="L22" s="3">
        <f t="shared" si="1"/>
        <v>1</v>
      </c>
      <c r="M22" s="3">
        <f t="shared" si="2"/>
        <v>0</v>
      </c>
      <c r="N22" s="3">
        <f t="shared" si="3"/>
        <v>0</v>
      </c>
      <c r="AA22" t="s">
        <v>213</v>
      </c>
      <c r="AB22" t="s">
        <v>1</v>
      </c>
      <c r="AC22" t="s">
        <v>2</v>
      </c>
      <c r="AD22" t="s">
        <v>74</v>
      </c>
      <c r="AE22">
        <v>24</v>
      </c>
      <c r="AF22">
        <v>101.84</v>
      </c>
      <c r="AG22">
        <v>73.7</v>
      </c>
      <c r="AH22">
        <f t="shared" si="4"/>
        <v>1.3818181818181818</v>
      </c>
      <c r="AI22">
        <v>23.5</v>
      </c>
      <c r="AJ22">
        <v>70.78</v>
      </c>
      <c r="AK22">
        <v>72.459999999999994</v>
      </c>
      <c r="AL22" s="3">
        <f t="shared" si="5"/>
        <v>0</v>
      </c>
      <c r="AM22" s="3">
        <f t="shared" si="6"/>
        <v>1</v>
      </c>
      <c r="AN22" s="3">
        <f t="shared" si="7"/>
        <v>0</v>
      </c>
    </row>
    <row r="23" spans="1:50" ht="12.5" customHeight="1" x14ac:dyDescent="0.35">
      <c r="A23" t="s">
        <v>214</v>
      </c>
      <c r="B23" t="s">
        <v>1</v>
      </c>
      <c r="C23" t="s">
        <v>2</v>
      </c>
      <c r="D23" t="s">
        <v>73</v>
      </c>
      <c r="E23">
        <v>23.5</v>
      </c>
      <c r="F23">
        <v>145.47999999999999</v>
      </c>
      <c r="G23">
        <v>72.459999999999994</v>
      </c>
      <c r="H23">
        <f t="shared" si="0"/>
        <v>2.0077284018768977</v>
      </c>
      <c r="I23">
        <v>35</v>
      </c>
      <c r="J23">
        <v>111.72</v>
      </c>
      <c r="K23">
        <v>100.44</v>
      </c>
      <c r="L23" s="3">
        <f t="shared" si="1"/>
        <v>1</v>
      </c>
      <c r="M23" s="3">
        <f t="shared" si="2"/>
        <v>0</v>
      </c>
      <c r="N23" s="3">
        <f t="shared" si="3"/>
        <v>0</v>
      </c>
      <c r="AA23" t="s">
        <v>214</v>
      </c>
      <c r="AB23" t="s">
        <v>1</v>
      </c>
      <c r="AC23" t="s">
        <v>2</v>
      </c>
      <c r="AD23" t="s">
        <v>74</v>
      </c>
      <c r="AE23">
        <v>24</v>
      </c>
      <c r="AF23">
        <v>135.54</v>
      </c>
      <c r="AG23">
        <v>73.7</v>
      </c>
      <c r="AH23">
        <f t="shared" si="4"/>
        <v>1.8390773405698777</v>
      </c>
      <c r="AI23">
        <v>23</v>
      </c>
      <c r="AJ23">
        <v>70.17</v>
      </c>
      <c r="AK23">
        <v>71.22</v>
      </c>
      <c r="AL23" s="3">
        <f t="shared" si="5"/>
        <v>1</v>
      </c>
      <c r="AM23" s="3">
        <f t="shared" si="6"/>
        <v>0</v>
      </c>
      <c r="AN23" s="3">
        <f t="shared" si="7"/>
        <v>0</v>
      </c>
    </row>
    <row r="24" spans="1:50" x14ac:dyDescent="0.35">
      <c r="A24" t="s">
        <v>218</v>
      </c>
      <c r="B24" t="s">
        <v>1</v>
      </c>
      <c r="C24" t="s">
        <v>2</v>
      </c>
      <c r="D24" t="s">
        <v>73</v>
      </c>
      <c r="E24">
        <v>23.5</v>
      </c>
      <c r="F24">
        <v>78.040000000000006</v>
      </c>
      <c r="G24">
        <v>72.459999999999994</v>
      </c>
      <c r="H24">
        <f t="shared" si="0"/>
        <v>1.0770080044162298</v>
      </c>
      <c r="I24">
        <v>23</v>
      </c>
      <c r="J24">
        <v>64.27</v>
      </c>
      <c r="K24">
        <v>71.22</v>
      </c>
      <c r="L24" s="3">
        <f t="shared" si="1"/>
        <v>0</v>
      </c>
      <c r="M24" s="3">
        <f t="shared" si="2"/>
        <v>1</v>
      </c>
      <c r="N24" s="3">
        <f t="shared" si="3"/>
        <v>0</v>
      </c>
      <c r="AA24" t="s">
        <v>218</v>
      </c>
      <c r="AB24" t="s">
        <v>1</v>
      </c>
      <c r="AC24" t="s">
        <v>2</v>
      </c>
      <c r="AD24" t="s">
        <v>74</v>
      </c>
      <c r="AE24">
        <v>24</v>
      </c>
      <c r="AF24">
        <v>85.13</v>
      </c>
      <c r="AG24">
        <v>73.7</v>
      </c>
      <c r="AH24">
        <f t="shared" si="4"/>
        <v>1.1550881953867027</v>
      </c>
      <c r="AI24">
        <v>23.5</v>
      </c>
      <c r="AJ24">
        <v>69.45</v>
      </c>
      <c r="AK24">
        <v>72.459999999999994</v>
      </c>
      <c r="AL24" s="3">
        <f t="shared" si="5"/>
        <v>0</v>
      </c>
      <c r="AM24" s="3">
        <f t="shared" si="6"/>
        <v>1</v>
      </c>
      <c r="AN24" s="3">
        <f t="shared" si="7"/>
        <v>0</v>
      </c>
    </row>
    <row r="25" spans="1:50" x14ac:dyDescent="0.35">
      <c r="A25" t="s">
        <v>219</v>
      </c>
      <c r="B25" t="s">
        <v>1</v>
      </c>
      <c r="C25" t="s">
        <v>2</v>
      </c>
      <c r="D25" t="s">
        <v>73</v>
      </c>
      <c r="E25">
        <v>24</v>
      </c>
      <c r="F25">
        <v>100.32</v>
      </c>
      <c r="G25">
        <v>73.7</v>
      </c>
      <c r="H25">
        <f t="shared" si="0"/>
        <v>1.3611940298507461</v>
      </c>
      <c r="I25">
        <v>23</v>
      </c>
      <c r="J25">
        <v>74.099999999999994</v>
      </c>
      <c r="K25">
        <v>71.22</v>
      </c>
      <c r="L25" s="3">
        <f t="shared" si="1"/>
        <v>0</v>
      </c>
      <c r="M25" s="3">
        <f t="shared" si="2"/>
        <v>1</v>
      </c>
      <c r="N25" s="3">
        <f t="shared" si="3"/>
        <v>0</v>
      </c>
      <c r="AA25" t="s">
        <v>219</v>
      </c>
      <c r="AB25" t="s">
        <v>1</v>
      </c>
      <c r="AC25" t="s">
        <v>2</v>
      </c>
      <c r="AD25" t="s">
        <v>74</v>
      </c>
      <c r="AE25">
        <v>24.5</v>
      </c>
      <c r="AF25">
        <v>79.42</v>
      </c>
      <c r="AG25">
        <v>74.930000000000007</v>
      </c>
      <c r="AH25">
        <f t="shared" si="4"/>
        <v>1.0599225944214599</v>
      </c>
      <c r="AI25">
        <v>23.5</v>
      </c>
      <c r="AJ25">
        <v>58.02</v>
      </c>
      <c r="AK25">
        <v>72.459999999999994</v>
      </c>
      <c r="AL25" s="3">
        <f t="shared" si="5"/>
        <v>0</v>
      </c>
      <c r="AM25" s="3">
        <f t="shared" si="6"/>
        <v>1</v>
      </c>
      <c r="AN25" s="3">
        <f t="shared" si="7"/>
        <v>0</v>
      </c>
    </row>
    <row r="26" spans="1:50" x14ac:dyDescent="0.35">
      <c r="A26" t="s">
        <v>141</v>
      </c>
      <c r="B26" t="s">
        <v>139</v>
      </c>
      <c r="C26" t="s">
        <v>2</v>
      </c>
      <c r="D26" t="s">
        <v>73</v>
      </c>
      <c r="E26">
        <v>24</v>
      </c>
      <c r="F26">
        <v>202.08</v>
      </c>
      <c r="G26">
        <v>73.7</v>
      </c>
      <c r="H26">
        <f t="shared" si="0"/>
        <v>2.7419267299864316</v>
      </c>
      <c r="I26">
        <v>22.5</v>
      </c>
      <c r="J26">
        <v>69.97</v>
      </c>
      <c r="K26">
        <v>69.97</v>
      </c>
      <c r="L26" s="3">
        <f t="shared" si="1"/>
        <v>1</v>
      </c>
      <c r="M26" s="3">
        <f t="shared" si="2"/>
        <v>0</v>
      </c>
      <c r="N26" s="3">
        <f t="shared" si="3"/>
        <v>0</v>
      </c>
      <c r="AA26" t="s">
        <v>141</v>
      </c>
      <c r="AB26" t="s">
        <v>139</v>
      </c>
      <c r="AC26" t="s">
        <v>2</v>
      </c>
      <c r="AD26" t="s">
        <v>74</v>
      </c>
      <c r="AE26">
        <v>24</v>
      </c>
      <c r="AF26">
        <v>165.67</v>
      </c>
      <c r="AG26">
        <v>73.7</v>
      </c>
      <c r="AH26">
        <f t="shared" si="4"/>
        <v>2.2478968792401623</v>
      </c>
      <c r="AI26">
        <v>22.5</v>
      </c>
      <c r="AJ26">
        <v>52.07</v>
      </c>
      <c r="AK26">
        <v>69.97</v>
      </c>
      <c r="AL26" s="3">
        <f t="shared" si="5"/>
        <v>1</v>
      </c>
      <c r="AM26" s="3">
        <f t="shared" si="6"/>
        <v>0</v>
      </c>
      <c r="AN26" s="3">
        <f t="shared" si="7"/>
        <v>0</v>
      </c>
    </row>
    <row r="27" spans="1:50" x14ac:dyDescent="0.35">
      <c r="A27" t="s">
        <v>147</v>
      </c>
      <c r="B27" t="s">
        <v>139</v>
      </c>
      <c r="C27" t="s">
        <v>2</v>
      </c>
      <c r="D27" s="4" t="s">
        <v>73</v>
      </c>
      <c r="E27" s="4">
        <v>16.5</v>
      </c>
      <c r="F27" s="4">
        <v>43.76</v>
      </c>
      <c r="G27" s="4">
        <v>54.79</v>
      </c>
      <c r="H27" s="4">
        <f t="shared" si="0"/>
        <v>0.79868589158605585</v>
      </c>
      <c r="I27" s="4">
        <v>16</v>
      </c>
      <c r="J27" s="4">
        <v>23.85</v>
      </c>
      <c r="K27" s="4">
        <v>53.5</v>
      </c>
      <c r="L27" s="4">
        <f t="shared" si="1"/>
        <v>0</v>
      </c>
      <c r="M27" s="4">
        <f t="shared" si="2"/>
        <v>0</v>
      </c>
      <c r="N27" s="4">
        <f t="shared" si="3"/>
        <v>1</v>
      </c>
      <c r="AA27" t="s">
        <v>147</v>
      </c>
      <c r="AB27" t="s">
        <v>139</v>
      </c>
      <c r="AC27" t="s">
        <v>2</v>
      </c>
      <c r="AD27" t="s">
        <v>74</v>
      </c>
      <c r="AE27">
        <v>24</v>
      </c>
      <c r="AF27">
        <v>106.7</v>
      </c>
      <c r="AG27">
        <v>73.7</v>
      </c>
      <c r="AH27">
        <f t="shared" si="4"/>
        <v>1.4477611940298507</v>
      </c>
      <c r="AI27">
        <v>23.5</v>
      </c>
      <c r="AJ27">
        <v>68.44</v>
      </c>
      <c r="AK27">
        <v>72.459999999999994</v>
      </c>
      <c r="AL27" s="3">
        <f t="shared" si="5"/>
        <v>0</v>
      </c>
      <c r="AM27" s="3">
        <f t="shared" si="6"/>
        <v>1</v>
      </c>
      <c r="AN27" s="3">
        <f t="shared" si="7"/>
        <v>0</v>
      </c>
    </row>
    <row r="28" spans="1:50" x14ac:dyDescent="0.35">
      <c r="A28" t="s">
        <v>149</v>
      </c>
      <c r="B28" t="s">
        <v>139</v>
      </c>
      <c r="C28" t="s">
        <v>2</v>
      </c>
      <c r="D28" t="s">
        <v>73</v>
      </c>
      <c r="E28">
        <v>23.5</v>
      </c>
      <c r="F28">
        <v>114.27</v>
      </c>
      <c r="G28">
        <v>72.459999999999994</v>
      </c>
      <c r="H28">
        <f t="shared" si="0"/>
        <v>1.5770080044162298</v>
      </c>
      <c r="I28">
        <v>25</v>
      </c>
      <c r="J28">
        <v>78.180000000000007</v>
      </c>
      <c r="K28">
        <v>76.17</v>
      </c>
      <c r="L28" s="3">
        <f t="shared" si="1"/>
        <v>1</v>
      </c>
      <c r="M28" s="3">
        <f t="shared" si="2"/>
        <v>0</v>
      </c>
      <c r="N28" s="3">
        <f t="shared" si="3"/>
        <v>0</v>
      </c>
      <c r="AA28" t="s">
        <v>149</v>
      </c>
      <c r="AB28" t="s">
        <v>139</v>
      </c>
      <c r="AC28" t="s">
        <v>2</v>
      </c>
      <c r="AD28" t="s">
        <v>74</v>
      </c>
      <c r="AE28">
        <v>24</v>
      </c>
      <c r="AF28">
        <v>146.51</v>
      </c>
      <c r="AG28">
        <v>73.7</v>
      </c>
      <c r="AH28">
        <f t="shared" si="4"/>
        <v>1.9879240162822251</v>
      </c>
      <c r="AI28">
        <v>23</v>
      </c>
      <c r="AJ28">
        <v>65.989999999999995</v>
      </c>
      <c r="AK28">
        <v>71.22</v>
      </c>
      <c r="AL28" s="3">
        <f t="shared" si="5"/>
        <v>1</v>
      </c>
      <c r="AM28" s="3">
        <f t="shared" si="6"/>
        <v>0</v>
      </c>
      <c r="AN28" s="3">
        <f t="shared" si="7"/>
        <v>0</v>
      </c>
    </row>
    <row r="29" spans="1:50" x14ac:dyDescent="0.35">
      <c r="A29" t="s">
        <v>151</v>
      </c>
      <c r="B29" t="s">
        <v>139</v>
      </c>
      <c r="C29" t="s">
        <v>2</v>
      </c>
      <c r="D29" s="4" t="s">
        <v>73</v>
      </c>
      <c r="E29" s="4">
        <v>21.5</v>
      </c>
      <c r="F29" s="4">
        <v>62.01</v>
      </c>
      <c r="G29" s="4">
        <v>67.47</v>
      </c>
      <c r="H29" s="4">
        <f t="shared" si="0"/>
        <v>0.91907514450867056</v>
      </c>
      <c r="I29" s="4">
        <v>21</v>
      </c>
      <c r="J29" s="4">
        <v>43.95</v>
      </c>
      <c r="K29" s="4">
        <v>66.22</v>
      </c>
      <c r="L29" s="4">
        <f t="shared" si="1"/>
        <v>0</v>
      </c>
      <c r="M29" s="4">
        <f t="shared" si="2"/>
        <v>0</v>
      </c>
      <c r="N29" s="4">
        <f t="shared" si="3"/>
        <v>1</v>
      </c>
      <c r="AA29" t="s">
        <v>151</v>
      </c>
      <c r="AB29" t="s">
        <v>139</v>
      </c>
      <c r="AC29" t="s">
        <v>2</v>
      </c>
      <c r="AD29" t="s">
        <v>74</v>
      </c>
      <c r="AE29">
        <v>24</v>
      </c>
      <c r="AF29">
        <v>96.58</v>
      </c>
      <c r="AG29">
        <v>73.7</v>
      </c>
      <c r="AH29">
        <f t="shared" si="4"/>
        <v>1.3104477611940297</v>
      </c>
      <c r="AI29">
        <v>23</v>
      </c>
      <c r="AJ29">
        <v>57.02</v>
      </c>
      <c r="AK29">
        <v>71.22</v>
      </c>
      <c r="AL29" s="3">
        <f t="shared" si="5"/>
        <v>0</v>
      </c>
      <c r="AM29" s="3">
        <f t="shared" si="6"/>
        <v>1</v>
      </c>
      <c r="AN29" s="3">
        <f t="shared" si="7"/>
        <v>0</v>
      </c>
    </row>
    <row r="30" spans="1:50" x14ac:dyDescent="0.35">
      <c r="A30" t="s">
        <v>268</v>
      </c>
      <c r="B30" t="s">
        <v>139</v>
      </c>
      <c r="C30" t="s">
        <v>2</v>
      </c>
      <c r="D30" s="4" t="s">
        <v>73</v>
      </c>
      <c r="E30" s="4">
        <v>26</v>
      </c>
      <c r="F30" s="4">
        <v>73.27</v>
      </c>
      <c r="G30" s="4">
        <v>78.63</v>
      </c>
      <c r="H30" s="4">
        <f t="shared" si="0"/>
        <v>0.93183263385476278</v>
      </c>
      <c r="I30" s="4">
        <v>25.5</v>
      </c>
      <c r="J30" s="4">
        <v>50.95</v>
      </c>
      <c r="K30" s="4">
        <v>77.400000000000006</v>
      </c>
      <c r="L30" s="4">
        <f t="shared" si="1"/>
        <v>0</v>
      </c>
      <c r="M30" s="4">
        <f t="shared" si="2"/>
        <v>0</v>
      </c>
      <c r="N30" s="4">
        <f t="shared" si="3"/>
        <v>1</v>
      </c>
      <c r="AA30" t="s">
        <v>268</v>
      </c>
      <c r="AB30" t="s">
        <v>139</v>
      </c>
      <c r="AC30" t="s">
        <v>2</v>
      </c>
      <c r="AD30" s="4" t="s">
        <v>74</v>
      </c>
      <c r="AE30" s="4">
        <v>24.5</v>
      </c>
      <c r="AF30" s="4">
        <v>70.849999999999994</v>
      </c>
      <c r="AG30" s="4">
        <v>74.930000000000007</v>
      </c>
      <c r="AH30" s="4">
        <f t="shared" si="4"/>
        <v>0.94554917923395154</v>
      </c>
      <c r="AI30" s="4">
        <v>24</v>
      </c>
      <c r="AJ30" s="4">
        <v>64.25</v>
      </c>
      <c r="AK30" s="4">
        <v>73.7</v>
      </c>
      <c r="AL30" s="4">
        <f t="shared" si="5"/>
        <v>0</v>
      </c>
      <c r="AM30" s="4">
        <f t="shared" si="6"/>
        <v>0</v>
      </c>
      <c r="AN30" s="4">
        <f t="shared" si="7"/>
        <v>1</v>
      </c>
    </row>
    <row r="31" spans="1:50" x14ac:dyDescent="0.35">
      <c r="A31" t="s">
        <v>270</v>
      </c>
      <c r="B31" t="s">
        <v>139</v>
      </c>
      <c r="C31" t="s">
        <v>2</v>
      </c>
      <c r="D31" t="s">
        <v>73</v>
      </c>
      <c r="E31">
        <v>24.5</v>
      </c>
      <c r="F31">
        <v>82.49</v>
      </c>
      <c r="G31">
        <v>74.930000000000007</v>
      </c>
      <c r="H31">
        <f t="shared" si="0"/>
        <v>1.1008941678900306</v>
      </c>
      <c r="I31">
        <v>23.5</v>
      </c>
      <c r="J31">
        <v>72.83</v>
      </c>
      <c r="K31">
        <v>72.459999999999994</v>
      </c>
      <c r="L31" s="3">
        <f t="shared" si="1"/>
        <v>0</v>
      </c>
      <c r="M31" s="3">
        <f t="shared" si="2"/>
        <v>1</v>
      </c>
      <c r="N31" s="3">
        <f t="shared" si="3"/>
        <v>0</v>
      </c>
      <c r="AA31" t="s">
        <v>270</v>
      </c>
      <c r="AB31" t="s">
        <v>139</v>
      </c>
      <c r="AC31" t="s">
        <v>2</v>
      </c>
      <c r="AD31" t="s">
        <v>74</v>
      </c>
      <c r="AE31">
        <v>24</v>
      </c>
      <c r="AF31">
        <v>110.96</v>
      </c>
      <c r="AG31">
        <v>73.7</v>
      </c>
      <c r="AH31">
        <f t="shared" si="4"/>
        <v>1.5055630936227951</v>
      </c>
      <c r="AI31">
        <v>23.5</v>
      </c>
      <c r="AJ31">
        <v>70.22</v>
      </c>
      <c r="AK31">
        <v>72.459999999999994</v>
      </c>
      <c r="AL31" s="3">
        <f t="shared" si="5"/>
        <v>1</v>
      </c>
      <c r="AM31" s="3">
        <f t="shared" si="6"/>
        <v>0</v>
      </c>
      <c r="AN31" s="3">
        <f t="shared" si="7"/>
        <v>0</v>
      </c>
    </row>
    <row r="32" spans="1:50" x14ac:dyDescent="0.35">
      <c r="A32" t="s">
        <v>271</v>
      </c>
      <c r="B32" t="s">
        <v>139</v>
      </c>
      <c r="C32" t="s">
        <v>2</v>
      </c>
      <c r="D32" t="s">
        <v>73</v>
      </c>
      <c r="E32">
        <v>23.5</v>
      </c>
      <c r="F32">
        <v>195.52</v>
      </c>
      <c r="G32">
        <v>72.459999999999994</v>
      </c>
      <c r="H32">
        <f t="shared" si="0"/>
        <v>2.6983163124482479</v>
      </c>
      <c r="I32">
        <v>35</v>
      </c>
      <c r="J32">
        <v>114.15</v>
      </c>
      <c r="K32">
        <v>100.44</v>
      </c>
      <c r="L32" s="3">
        <f t="shared" si="1"/>
        <v>1</v>
      </c>
      <c r="M32" s="3">
        <f t="shared" si="2"/>
        <v>0</v>
      </c>
      <c r="N32" s="3">
        <f t="shared" si="3"/>
        <v>0</v>
      </c>
      <c r="AA32" t="s">
        <v>271</v>
      </c>
      <c r="AB32" t="s">
        <v>139</v>
      </c>
      <c r="AC32" t="s">
        <v>2</v>
      </c>
      <c r="AD32" t="s">
        <v>74</v>
      </c>
      <c r="AE32">
        <v>24</v>
      </c>
      <c r="AF32">
        <v>150.91</v>
      </c>
      <c r="AG32">
        <v>73.7</v>
      </c>
      <c r="AH32">
        <f t="shared" si="4"/>
        <v>2.0476255088195385</v>
      </c>
      <c r="AI32">
        <v>23</v>
      </c>
      <c r="AJ32">
        <v>69.680000000000007</v>
      </c>
      <c r="AK32">
        <v>71.22</v>
      </c>
      <c r="AL32" s="3">
        <f t="shared" si="5"/>
        <v>1</v>
      </c>
      <c r="AM32" s="3">
        <f t="shared" si="6"/>
        <v>0</v>
      </c>
      <c r="AN32" s="3">
        <f t="shared" si="7"/>
        <v>0</v>
      </c>
    </row>
    <row r="33" spans="1:40" x14ac:dyDescent="0.35">
      <c r="A33" t="s">
        <v>272</v>
      </c>
      <c r="B33" t="s">
        <v>139</v>
      </c>
      <c r="C33" t="s">
        <v>2</v>
      </c>
      <c r="D33" t="s">
        <v>73</v>
      </c>
      <c r="E33">
        <v>24</v>
      </c>
      <c r="F33">
        <v>75.77</v>
      </c>
      <c r="G33">
        <v>73.7</v>
      </c>
      <c r="H33">
        <f t="shared" si="0"/>
        <v>1.0280868385345996</v>
      </c>
      <c r="I33">
        <v>23.5</v>
      </c>
      <c r="J33">
        <v>63.41</v>
      </c>
      <c r="K33">
        <v>72.459999999999994</v>
      </c>
      <c r="L33" s="3">
        <f t="shared" si="1"/>
        <v>0</v>
      </c>
      <c r="M33" s="3">
        <f t="shared" si="2"/>
        <v>1</v>
      </c>
      <c r="N33" s="3">
        <f t="shared" si="3"/>
        <v>0</v>
      </c>
      <c r="AA33" t="s">
        <v>272</v>
      </c>
      <c r="AB33" t="s">
        <v>139</v>
      </c>
      <c r="AC33" t="s">
        <v>2</v>
      </c>
      <c r="AD33" t="s">
        <v>74</v>
      </c>
      <c r="AE33">
        <v>24</v>
      </c>
      <c r="AF33">
        <v>106.69</v>
      </c>
      <c r="AG33">
        <v>73.7</v>
      </c>
      <c r="AH33">
        <f t="shared" si="4"/>
        <v>1.4476255088195387</v>
      </c>
      <c r="AI33">
        <v>23</v>
      </c>
      <c r="AJ33">
        <v>66.89</v>
      </c>
      <c r="AK33">
        <v>71.22</v>
      </c>
      <c r="AL33" s="3">
        <f t="shared" si="5"/>
        <v>0</v>
      </c>
      <c r="AM33" s="3">
        <f t="shared" si="6"/>
        <v>1</v>
      </c>
      <c r="AN33" s="3">
        <f t="shared" si="7"/>
        <v>0</v>
      </c>
    </row>
    <row r="34" spans="1:40" x14ac:dyDescent="0.35">
      <c r="A34" t="s">
        <v>273</v>
      </c>
      <c r="B34" t="s">
        <v>139</v>
      </c>
      <c r="C34" t="s">
        <v>2</v>
      </c>
      <c r="D34" t="s">
        <v>73</v>
      </c>
      <c r="E34">
        <v>24.5</v>
      </c>
      <c r="F34">
        <v>93.96</v>
      </c>
      <c r="G34">
        <v>74.930000000000007</v>
      </c>
      <c r="H34">
        <f t="shared" ref="H34:H65" si="8">F34/G34</f>
        <v>1.2539703723475242</v>
      </c>
      <c r="I34">
        <v>23</v>
      </c>
      <c r="J34">
        <v>64.12</v>
      </c>
      <c r="K34">
        <v>71.22</v>
      </c>
      <c r="L34" s="3">
        <f t="shared" si="1"/>
        <v>0</v>
      </c>
      <c r="M34" s="3">
        <f t="shared" si="2"/>
        <v>1</v>
      </c>
      <c r="N34" s="3">
        <f t="shared" si="3"/>
        <v>0</v>
      </c>
      <c r="AA34" t="s">
        <v>273</v>
      </c>
      <c r="AB34" t="s">
        <v>139</v>
      </c>
      <c r="AC34" t="s">
        <v>2</v>
      </c>
      <c r="AD34" t="s">
        <v>74</v>
      </c>
      <c r="AE34">
        <v>24</v>
      </c>
      <c r="AF34">
        <v>151.4</v>
      </c>
      <c r="AG34">
        <v>73.7</v>
      </c>
      <c r="AH34">
        <f t="shared" si="4"/>
        <v>2.0542740841248306</v>
      </c>
      <c r="AI34">
        <v>23</v>
      </c>
      <c r="AJ34">
        <v>52.87</v>
      </c>
      <c r="AK34">
        <v>71.22</v>
      </c>
      <c r="AL34" s="3">
        <f t="shared" si="5"/>
        <v>1</v>
      </c>
      <c r="AM34" s="3">
        <f t="shared" si="6"/>
        <v>0</v>
      </c>
      <c r="AN34" s="3">
        <f t="shared" si="7"/>
        <v>0</v>
      </c>
    </row>
    <row r="35" spans="1:40" x14ac:dyDescent="0.35">
      <c r="A35" t="s">
        <v>274</v>
      </c>
      <c r="B35" t="s">
        <v>139</v>
      </c>
      <c r="C35" t="s">
        <v>2</v>
      </c>
      <c r="D35" t="s">
        <v>73</v>
      </c>
      <c r="E35">
        <v>23</v>
      </c>
      <c r="F35">
        <v>72.819999999999993</v>
      </c>
      <c r="G35">
        <v>71.22</v>
      </c>
      <c r="H35">
        <f t="shared" si="8"/>
        <v>1.0224655995506879</v>
      </c>
      <c r="I35">
        <v>22.5</v>
      </c>
      <c r="J35">
        <v>51.19</v>
      </c>
      <c r="K35">
        <v>69.97</v>
      </c>
      <c r="L35" s="3">
        <f t="shared" si="1"/>
        <v>0</v>
      </c>
      <c r="M35" s="3">
        <f t="shared" si="2"/>
        <v>1</v>
      </c>
      <c r="N35" s="3">
        <f t="shared" si="3"/>
        <v>0</v>
      </c>
      <c r="AA35" t="s">
        <v>274</v>
      </c>
      <c r="AB35" t="s">
        <v>139</v>
      </c>
      <c r="AC35" t="s">
        <v>2</v>
      </c>
      <c r="AD35" t="s">
        <v>74</v>
      </c>
      <c r="AE35">
        <v>24</v>
      </c>
      <c r="AF35">
        <v>111.47</v>
      </c>
      <c r="AG35">
        <v>73.7</v>
      </c>
      <c r="AH35">
        <f t="shared" si="4"/>
        <v>1.512483039348711</v>
      </c>
      <c r="AI35">
        <v>22.5</v>
      </c>
      <c r="AJ35">
        <v>62.52</v>
      </c>
      <c r="AK35">
        <v>69.97</v>
      </c>
      <c r="AL35" s="3">
        <f t="shared" si="5"/>
        <v>1</v>
      </c>
      <c r="AM35" s="3">
        <f t="shared" si="6"/>
        <v>0</v>
      </c>
      <c r="AN35" s="3">
        <f t="shared" si="7"/>
        <v>0</v>
      </c>
    </row>
    <row r="36" spans="1:40" x14ac:dyDescent="0.35">
      <c r="A36" t="s">
        <v>276</v>
      </c>
      <c r="B36" t="s">
        <v>139</v>
      </c>
      <c r="C36" t="s">
        <v>2</v>
      </c>
      <c r="D36" t="s">
        <v>73</v>
      </c>
      <c r="E36">
        <v>23.5</v>
      </c>
      <c r="F36">
        <v>97.74</v>
      </c>
      <c r="G36">
        <v>72.459999999999994</v>
      </c>
      <c r="H36">
        <f t="shared" si="8"/>
        <v>1.3488821418713774</v>
      </c>
      <c r="I36">
        <v>26</v>
      </c>
      <c r="J36">
        <v>85.81</v>
      </c>
      <c r="K36">
        <v>78.63</v>
      </c>
      <c r="L36" s="3">
        <f t="shared" si="1"/>
        <v>0</v>
      </c>
      <c r="M36" s="3">
        <f t="shared" si="2"/>
        <v>1</v>
      </c>
      <c r="N36" s="3">
        <f t="shared" si="3"/>
        <v>0</v>
      </c>
      <c r="AA36" t="s">
        <v>276</v>
      </c>
      <c r="AB36" t="s">
        <v>139</v>
      </c>
      <c r="AC36" t="s">
        <v>2</v>
      </c>
      <c r="AD36" t="s">
        <v>74</v>
      </c>
      <c r="AE36">
        <v>24</v>
      </c>
      <c r="AF36">
        <v>105.04</v>
      </c>
      <c r="AG36">
        <v>73.7</v>
      </c>
      <c r="AH36">
        <f t="shared" si="4"/>
        <v>1.4252374491180462</v>
      </c>
      <c r="AI36">
        <v>23</v>
      </c>
      <c r="AJ36">
        <v>51.79</v>
      </c>
      <c r="AK36">
        <v>71.22</v>
      </c>
      <c r="AL36" s="3">
        <f t="shared" si="5"/>
        <v>0</v>
      </c>
      <c r="AM36" s="3">
        <f t="shared" si="6"/>
        <v>1</v>
      </c>
      <c r="AN36" s="3">
        <f t="shared" si="7"/>
        <v>0</v>
      </c>
    </row>
    <row r="37" spans="1:40" x14ac:dyDescent="0.35">
      <c r="A37" t="s">
        <v>277</v>
      </c>
      <c r="B37" t="s">
        <v>139</v>
      </c>
      <c r="C37" t="s">
        <v>2</v>
      </c>
      <c r="D37" s="4" t="s">
        <v>73</v>
      </c>
      <c r="E37" s="4">
        <v>22</v>
      </c>
      <c r="F37" s="4">
        <v>64.3</v>
      </c>
      <c r="G37" s="4">
        <v>68.72</v>
      </c>
      <c r="H37" s="4">
        <f t="shared" si="8"/>
        <v>0.93568102444703138</v>
      </c>
      <c r="I37" s="4">
        <v>21.5</v>
      </c>
      <c r="J37" s="4">
        <v>34.31</v>
      </c>
      <c r="K37" s="4">
        <v>67.47</v>
      </c>
      <c r="L37" s="4">
        <f t="shared" si="1"/>
        <v>0</v>
      </c>
      <c r="M37" s="4">
        <f t="shared" si="2"/>
        <v>0</v>
      </c>
      <c r="N37" s="4">
        <f t="shared" si="3"/>
        <v>1</v>
      </c>
      <c r="AA37" t="s">
        <v>277</v>
      </c>
      <c r="AB37" t="s">
        <v>139</v>
      </c>
      <c r="AC37" t="s">
        <v>2</v>
      </c>
      <c r="AD37" t="s">
        <v>74</v>
      </c>
      <c r="AE37">
        <v>24</v>
      </c>
      <c r="AF37">
        <v>129.5</v>
      </c>
      <c r="AG37">
        <v>73.7</v>
      </c>
      <c r="AH37">
        <f t="shared" si="4"/>
        <v>1.7571234735413839</v>
      </c>
      <c r="AI37">
        <v>23</v>
      </c>
      <c r="AJ37">
        <v>62.76</v>
      </c>
      <c r="AK37">
        <v>71.22</v>
      </c>
      <c r="AL37" s="3">
        <f t="shared" si="5"/>
        <v>1</v>
      </c>
      <c r="AM37" s="3">
        <f t="shared" si="6"/>
        <v>0</v>
      </c>
      <c r="AN37" s="3">
        <f t="shared" si="7"/>
        <v>0</v>
      </c>
    </row>
    <row r="38" spans="1:40" x14ac:dyDescent="0.35">
      <c r="A38" t="s">
        <v>278</v>
      </c>
      <c r="B38" t="s">
        <v>139</v>
      </c>
      <c r="C38" t="s">
        <v>2</v>
      </c>
      <c r="D38" t="s">
        <v>73</v>
      </c>
      <c r="E38">
        <v>23.5</v>
      </c>
      <c r="F38">
        <v>89.79</v>
      </c>
      <c r="G38">
        <v>72.459999999999994</v>
      </c>
      <c r="H38">
        <f t="shared" si="8"/>
        <v>1.2391664366547062</v>
      </c>
      <c r="I38">
        <v>22.5</v>
      </c>
      <c r="J38">
        <v>55.78</v>
      </c>
      <c r="K38">
        <v>69.97</v>
      </c>
      <c r="L38" s="3">
        <f t="shared" si="1"/>
        <v>0</v>
      </c>
      <c r="M38" s="3">
        <f t="shared" si="2"/>
        <v>1</v>
      </c>
      <c r="N38" s="3">
        <f t="shared" si="3"/>
        <v>0</v>
      </c>
      <c r="AA38" t="s">
        <v>278</v>
      </c>
      <c r="AB38" t="s">
        <v>139</v>
      </c>
      <c r="AC38" t="s">
        <v>2</v>
      </c>
      <c r="AD38" t="s">
        <v>74</v>
      </c>
      <c r="AE38">
        <v>24</v>
      </c>
      <c r="AF38">
        <v>142.06</v>
      </c>
      <c r="AG38">
        <v>73.7</v>
      </c>
      <c r="AH38">
        <f t="shared" si="4"/>
        <v>1.9275440976933513</v>
      </c>
      <c r="AI38">
        <v>35</v>
      </c>
      <c r="AJ38">
        <v>106.74</v>
      </c>
      <c r="AK38">
        <v>100.44</v>
      </c>
      <c r="AL38" s="3">
        <f t="shared" si="5"/>
        <v>1</v>
      </c>
      <c r="AM38" s="3">
        <f t="shared" si="6"/>
        <v>0</v>
      </c>
      <c r="AN38" s="3">
        <f t="shared" si="7"/>
        <v>0</v>
      </c>
    </row>
    <row r="39" spans="1:40" x14ac:dyDescent="0.35">
      <c r="A39" t="s">
        <v>279</v>
      </c>
      <c r="B39" t="s">
        <v>139</v>
      </c>
      <c r="C39" t="s">
        <v>2</v>
      </c>
      <c r="D39" t="s">
        <v>73</v>
      </c>
      <c r="E39">
        <v>23.5</v>
      </c>
      <c r="F39">
        <v>143.80000000000001</v>
      </c>
      <c r="G39">
        <v>72.459999999999994</v>
      </c>
      <c r="H39">
        <f t="shared" si="8"/>
        <v>1.9845431962462052</v>
      </c>
      <c r="I39">
        <v>35</v>
      </c>
      <c r="J39">
        <v>120.18</v>
      </c>
      <c r="K39">
        <v>100.44</v>
      </c>
      <c r="L39" s="3">
        <f t="shared" si="1"/>
        <v>1</v>
      </c>
      <c r="M39" s="3">
        <f t="shared" si="2"/>
        <v>0</v>
      </c>
      <c r="N39" s="3">
        <f t="shared" si="3"/>
        <v>0</v>
      </c>
      <c r="AA39" t="s">
        <v>279</v>
      </c>
      <c r="AB39" t="s">
        <v>139</v>
      </c>
      <c r="AC39" t="s">
        <v>2</v>
      </c>
      <c r="AD39" t="s">
        <v>74</v>
      </c>
      <c r="AE39">
        <v>24</v>
      </c>
      <c r="AF39">
        <v>155.71</v>
      </c>
      <c r="AG39">
        <v>73.7</v>
      </c>
      <c r="AH39">
        <f t="shared" si="4"/>
        <v>2.1127544097693352</v>
      </c>
      <c r="AI39">
        <v>23</v>
      </c>
      <c r="AJ39">
        <v>69.8</v>
      </c>
      <c r="AK39">
        <v>71.22</v>
      </c>
      <c r="AL39" s="3">
        <f t="shared" si="5"/>
        <v>1</v>
      </c>
      <c r="AM39" s="3">
        <f t="shared" si="6"/>
        <v>0</v>
      </c>
      <c r="AN39" s="3">
        <f t="shared" si="7"/>
        <v>0</v>
      </c>
    </row>
    <row r="40" spans="1:40" x14ac:dyDescent="0.35">
      <c r="A40" t="s">
        <v>281</v>
      </c>
      <c r="B40" t="s">
        <v>139</v>
      </c>
      <c r="C40" t="s">
        <v>2</v>
      </c>
      <c r="D40" t="s">
        <v>73</v>
      </c>
      <c r="E40">
        <v>23.5</v>
      </c>
      <c r="F40">
        <v>72.62</v>
      </c>
      <c r="G40">
        <v>72.459999999999994</v>
      </c>
      <c r="H40">
        <f t="shared" si="8"/>
        <v>1.0022081148219708</v>
      </c>
      <c r="I40">
        <v>23</v>
      </c>
      <c r="J40">
        <v>67.47</v>
      </c>
      <c r="K40">
        <v>71.22</v>
      </c>
      <c r="L40" s="3">
        <f t="shared" si="1"/>
        <v>0</v>
      </c>
      <c r="M40" s="3">
        <f t="shared" si="2"/>
        <v>1</v>
      </c>
      <c r="N40" s="3">
        <f t="shared" si="3"/>
        <v>0</v>
      </c>
      <c r="AA40" t="s">
        <v>281</v>
      </c>
      <c r="AB40" t="s">
        <v>139</v>
      </c>
      <c r="AC40" t="s">
        <v>2</v>
      </c>
      <c r="AD40" t="s">
        <v>74</v>
      </c>
      <c r="AE40">
        <v>24</v>
      </c>
      <c r="AF40">
        <v>112.16</v>
      </c>
      <c r="AG40">
        <v>73.7</v>
      </c>
      <c r="AH40">
        <f t="shared" si="4"/>
        <v>1.5218453188602441</v>
      </c>
      <c r="AI40">
        <v>23</v>
      </c>
      <c r="AJ40">
        <v>46.05</v>
      </c>
      <c r="AK40">
        <v>71.22</v>
      </c>
      <c r="AL40" s="3">
        <f t="shared" si="5"/>
        <v>1</v>
      </c>
      <c r="AM40" s="3">
        <f t="shared" si="6"/>
        <v>0</v>
      </c>
      <c r="AN40" s="3">
        <f t="shared" si="7"/>
        <v>0</v>
      </c>
    </row>
    <row r="41" spans="1:40" x14ac:dyDescent="0.35">
      <c r="A41" t="s">
        <v>41</v>
      </c>
      <c r="B41" t="s">
        <v>407</v>
      </c>
      <c r="C41" t="s">
        <v>2</v>
      </c>
      <c r="D41" t="s">
        <v>3</v>
      </c>
      <c r="E41">
        <v>24</v>
      </c>
      <c r="F41">
        <v>89.64</v>
      </c>
      <c r="G41">
        <v>73.7</v>
      </c>
      <c r="H41">
        <f t="shared" si="8"/>
        <v>1.216282225237449</v>
      </c>
      <c r="I41">
        <v>22.5</v>
      </c>
      <c r="J41">
        <v>44.98</v>
      </c>
      <c r="K41">
        <v>69.97</v>
      </c>
      <c r="L41" s="3">
        <f t="shared" si="1"/>
        <v>0</v>
      </c>
      <c r="M41" s="3">
        <f t="shared" si="2"/>
        <v>1</v>
      </c>
      <c r="N41" s="3">
        <f t="shared" si="3"/>
        <v>0</v>
      </c>
      <c r="AA41" t="s">
        <v>41</v>
      </c>
      <c r="AB41" t="s">
        <v>39</v>
      </c>
      <c r="AC41" t="s">
        <v>2</v>
      </c>
      <c r="AD41" t="s">
        <v>4</v>
      </c>
      <c r="AE41">
        <v>24</v>
      </c>
      <c r="AF41">
        <v>110.07</v>
      </c>
      <c r="AG41">
        <v>73.7</v>
      </c>
      <c r="AH41">
        <f t="shared" si="4"/>
        <v>1.4934871099050202</v>
      </c>
      <c r="AI41">
        <v>23</v>
      </c>
      <c r="AJ41">
        <v>62.28</v>
      </c>
      <c r="AK41">
        <v>71.22</v>
      </c>
      <c r="AL41" s="3">
        <f t="shared" si="5"/>
        <v>0</v>
      </c>
      <c r="AM41" s="3">
        <f t="shared" si="6"/>
        <v>1</v>
      </c>
      <c r="AN41" s="3">
        <f t="shared" si="7"/>
        <v>0</v>
      </c>
    </row>
    <row r="42" spans="1:40" x14ac:dyDescent="0.35">
      <c r="A42" t="s">
        <v>42</v>
      </c>
      <c r="B42" t="s">
        <v>407</v>
      </c>
      <c r="C42" t="s">
        <v>2</v>
      </c>
      <c r="D42" s="4" t="s">
        <v>3</v>
      </c>
      <c r="E42" s="4">
        <v>23.5</v>
      </c>
      <c r="F42" s="4">
        <v>65.16</v>
      </c>
      <c r="G42" s="4">
        <v>72.459999999999994</v>
      </c>
      <c r="H42" s="4">
        <f t="shared" si="8"/>
        <v>0.89925476124758486</v>
      </c>
      <c r="I42" s="4">
        <v>23</v>
      </c>
      <c r="J42" s="4">
        <v>57.49</v>
      </c>
      <c r="K42" s="4">
        <v>71.22</v>
      </c>
      <c r="L42" s="4">
        <f t="shared" si="1"/>
        <v>0</v>
      </c>
      <c r="M42" s="4">
        <f t="shared" si="2"/>
        <v>0</v>
      </c>
      <c r="N42" s="4">
        <f t="shared" si="3"/>
        <v>1</v>
      </c>
      <c r="AA42" t="s">
        <v>42</v>
      </c>
      <c r="AB42" t="s">
        <v>39</v>
      </c>
      <c r="AC42" t="s">
        <v>2</v>
      </c>
      <c r="AD42" t="s">
        <v>4</v>
      </c>
      <c r="AE42">
        <v>24</v>
      </c>
      <c r="AF42">
        <v>85.87</v>
      </c>
      <c r="AG42">
        <v>73.7</v>
      </c>
      <c r="AH42">
        <f t="shared" si="4"/>
        <v>1.1651289009497965</v>
      </c>
      <c r="AI42">
        <v>25</v>
      </c>
      <c r="AJ42">
        <v>82.6</v>
      </c>
      <c r="AK42">
        <v>76.17</v>
      </c>
      <c r="AL42" s="3">
        <f t="shared" si="5"/>
        <v>0</v>
      </c>
      <c r="AM42" s="3">
        <f t="shared" si="6"/>
        <v>1</v>
      </c>
      <c r="AN42" s="3">
        <f t="shared" si="7"/>
        <v>0</v>
      </c>
    </row>
    <row r="43" spans="1:40" x14ac:dyDescent="0.35">
      <c r="A43" t="s">
        <v>43</v>
      </c>
      <c r="B43" t="s">
        <v>407</v>
      </c>
      <c r="C43" t="s">
        <v>2</v>
      </c>
      <c r="D43" s="4" t="s">
        <v>3</v>
      </c>
      <c r="E43" s="4">
        <v>24</v>
      </c>
      <c r="F43" s="4">
        <v>61.31</v>
      </c>
      <c r="G43" s="4">
        <v>73.7</v>
      </c>
      <c r="H43" s="4">
        <f t="shared" si="8"/>
        <v>0.83188602442333781</v>
      </c>
      <c r="I43" s="4">
        <v>23.5</v>
      </c>
      <c r="J43" s="4">
        <v>56.65</v>
      </c>
      <c r="K43" s="4">
        <v>72.459999999999994</v>
      </c>
      <c r="L43" s="4">
        <f t="shared" si="1"/>
        <v>0</v>
      </c>
      <c r="M43" s="4">
        <f t="shared" si="2"/>
        <v>0</v>
      </c>
      <c r="N43" s="4">
        <f t="shared" si="3"/>
        <v>1</v>
      </c>
      <c r="AA43" t="s">
        <v>43</v>
      </c>
      <c r="AB43" t="s">
        <v>39</v>
      </c>
      <c r="AC43" t="s">
        <v>2</v>
      </c>
      <c r="AD43" t="s">
        <v>4</v>
      </c>
      <c r="AE43">
        <v>24</v>
      </c>
      <c r="AF43">
        <v>92.91</v>
      </c>
      <c r="AG43">
        <v>73.7</v>
      </c>
      <c r="AH43">
        <f t="shared" si="4"/>
        <v>1.2606512890094979</v>
      </c>
      <c r="AI43">
        <v>23</v>
      </c>
      <c r="AJ43">
        <v>48.88</v>
      </c>
      <c r="AK43">
        <v>71.22</v>
      </c>
      <c r="AL43" s="3">
        <f t="shared" si="5"/>
        <v>0</v>
      </c>
      <c r="AM43" s="3">
        <f t="shared" si="6"/>
        <v>1</v>
      </c>
      <c r="AN43" s="3">
        <f t="shared" si="7"/>
        <v>0</v>
      </c>
    </row>
    <row r="44" spans="1:40" x14ac:dyDescent="0.35">
      <c r="A44" t="s">
        <v>45</v>
      </c>
      <c r="B44" t="s">
        <v>407</v>
      </c>
      <c r="C44" t="s">
        <v>2</v>
      </c>
      <c r="D44" t="s">
        <v>3</v>
      </c>
      <c r="E44">
        <v>24.5</v>
      </c>
      <c r="F44">
        <v>79.42</v>
      </c>
      <c r="G44">
        <v>74.930000000000007</v>
      </c>
      <c r="H44">
        <f t="shared" si="8"/>
        <v>1.0599225944214599</v>
      </c>
      <c r="I44">
        <v>24</v>
      </c>
      <c r="J44">
        <v>67.5</v>
      </c>
      <c r="K44">
        <v>73.7</v>
      </c>
      <c r="L44" s="3">
        <f t="shared" si="1"/>
        <v>0</v>
      </c>
      <c r="M44" s="3">
        <f t="shared" si="2"/>
        <v>1</v>
      </c>
      <c r="N44" s="3">
        <f t="shared" si="3"/>
        <v>0</v>
      </c>
      <c r="AA44" t="s">
        <v>45</v>
      </c>
      <c r="AB44" t="s">
        <v>39</v>
      </c>
      <c r="AC44" t="s">
        <v>2</v>
      </c>
      <c r="AD44" s="4" t="s">
        <v>4</v>
      </c>
      <c r="AE44" s="4">
        <v>24</v>
      </c>
      <c r="AF44" s="4">
        <v>66.2</v>
      </c>
      <c r="AG44" s="4">
        <v>73.7</v>
      </c>
      <c r="AH44" s="4">
        <f t="shared" si="4"/>
        <v>0.89823609226594303</v>
      </c>
      <c r="AI44" s="4">
        <v>23.5</v>
      </c>
      <c r="AJ44" s="4">
        <v>61.06</v>
      </c>
      <c r="AK44" s="4">
        <v>72.459999999999994</v>
      </c>
      <c r="AL44" s="4">
        <f t="shared" si="5"/>
        <v>0</v>
      </c>
      <c r="AM44" s="4">
        <f t="shared" si="6"/>
        <v>0</v>
      </c>
      <c r="AN44" s="4">
        <f t="shared" si="7"/>
        <v>1</v>
      </c>
    </row>
    <row r="45" spans="1:40" x14ac:dyDescent="0.35">
      <c r="A45" t="s">
        <v>47</v>
      </c>
      <c r="B45" t="s">
        <v>407</v>
      </c>
      <c r="C45" t="s">
        <v>2</v>
      </c>
      <c r="D45" t="s">
        <v>3</v>
      </c>
      <c r="E45">
        <v>23</v>
      </c>
      <c r="F45">
        <v>94.63</v>
      </c>
      <c r="G45">
        <v>71.22</v>
      </c>
      <c r="H45">
        <f t="shared" si="8"/>
        <v>1.3286998034260038</v>
      </c>
      <c r="I45">
        <v>21.5</v>
      </c>
      <c r="J45">
        <v>45.2</v>
      </c>
      <c r="K45">
        <v>67.47</v>
      </c>
      <c r="L45" s="3">
        <f t="shared" si="1"/>
        <v>0</v>
      </c>
      <c r="M45" s="3">
        <f t="shared" si="2"/>
        <v>1</v>
      </c>
      <c r="N45" s="3">
        <f t="shared" si="3"/>
        <v>0</v>
      </c>
      <c r="AA45" t="s">
        <v>47</v>
      </c>
      <c r="AB45" t="s">
        <v>39</v>
      </c>
      <c r="AC45" t="s">
        <v>2</v>
      </c>
      <c r="AD45" t="s">
        <v>4</v>
      </c>
      <c r="AE45">
        <v>24</v>
      </c>
      <c r="AF45">
        <v>90.51</v>
      </c>
      <c r="AG45">
        <v>73.7</v>
      </c>
      <c r="AH45">
        <f t="shared" si="4"/>
        <v>1.2280868385345998</v>
      </c>
      <c r="AI45">
        <v>22.5</v>
      </c>
      <c r="AJ45">
        <v>70.52</v>
      </c>
      <c r="AK45">
        <v>69.97</v>
      </c>
      <c r="AL45" s="3">
        <f t="shared" si="5"/>
        <v>0</v>
      </c>
      <c r="AM45" s="3">
        <f t="shared" si="6"/>
        <v>1</v>
      </c>
      <c r="AN45" s="3">
        <f t="shared" si="7"/>
        <v>0</v>
      </c>
    </row>
    <row r="46" spans="1:40" x14ac:dyDescent="0.35">
      <c r="A46" t="s">
        <v>49</v>
      </c>
      <c r="B46" t="s">
        <v>407</v>
      </c>
      <c r="C46" t="s">
        <v>2</v>
      </c>
      <c r="D46" t="s">
        <v>3</v>
      </c>
      <c r="E46">
        <v>24</v>
      </c>
      <c r="F46">
        <v>160.22</v>
      </c>
      <c r="G46">
        <v>73.7</v>
      </c>
      <c r="H46">
        <f t="shared" si="8"/>
        <v>2.1739484396200814</v>
      </c>
      <c r="I46">
        <v>22.5</v>
      </c>
      <c r="J46">
        <v>47.99</v>
      </c>
      <c r="K46">
        <v>69.97</v>
      </c>
      <c r="L46" s="3">
        <f t="shared" si="1"/>
        <v>1</v>
      </c>
      <c r="M46" s="3">
        <f t="shared" si="2"/>
        <v>0</v>
      </c>
      <c r="N46" s="3">
        <f t="shared" si="3"/>
        <v>0</v>
      </c>
      <c r="AA46" t="s">
        <v>49</v>
      </c>
      <c r="AB46" t="s">
        <v>39</v>
      </c>
      <c r="AC46" t="s">
        <v>2</v>
      </c>
      <c r="AD46" t="s">
        <v>4</v>
      </c>
      <c r="AE46">
        <v>24</v>
      </c>
      <c r="AF46">
        <v>106.41</v>
      </c>
      <c r="AG46">
        <v>73.7</v>
      </c>
      <c r="AH46">
        <f t="shared" si="4"/>
        <v>1.4438263229308004</v>
      </c>
      <c r="AI46">
        <v>23</v>
      </c>
      <c r="AJ46">
        <v>52.62</v>
      </c>
      <c r="AK46">
        <v>71.22</v>
      </c>
      <c r="AL46" s="3">
        <f t="shared" si="5"/>
        <v>0</v>
      </c>
      <c r="AM46" s="3">
        <f t="shared" si="6"/>
        <v>1</v>
      </c>
      <c r="AN46" s="3">
        <f t="shared" si="7"/>
        <v>0</v>
      </c>
    </row>
    <row r="47" spans="1:40" x14ac:dyDescent="0.35">
      <c r="A47" t="s">
        <v>50</v>
      </c>
      <c r="B47" t="s">
        <v>407</v>
      </c>
      <c r="C47" t="s">
        <v>2</v>
      </c>
      <c r="D47" t="s">
        <v>3</v>
      </c>
      <c r="E47">
        <v>24</v>
      </c>
      <c r="F47">
        <v>110.51</v>
      </c>
      <c r="G47">
        <v>73.7</v>
      </c>
      <c r="H47">
        <f t="shared" si="8"/>
        <v>1.4994572591587516</v>
      </c>
      <c r="I47">
        <v>22</v>
      </c>
      <c r="J47">
        <v>55.73</v>
      </c>
      <c r="K47">
        <v>68.72</v>
      </c>
      <c r="L47" s="3">
        <f t="shared" si="1"/>
        <v>0</v>
      </c>
      <c r="M47" s="3">
        <f t="shared" si="2"/>
        <v>1</v>
      </c>
      <c r="N47" s="3">
        <f t="shared" si="3"/>
        <v>0</v>
      </c>
      <c r="AA47" t="s">
        <v>50</v>
      </c>
      <c r="AB47" t="s">
        <v>39</v>
      </c>
      <c r="AC47" t="s">
        <v>2</v>
      </c>
      <c r="AD47" t="s">
        <v>4</v>
      </c>
      <c r="AE47">
        <v>24</v>
      </c>
      <c r="AF47">
        <v>100.62</v>
      </c>
      <c r="AG47">
        <v>73.7</v>
      </c>
      <c r="AH47">
        <f t="shared" si="4"/>
        <v>1.3652645861601085</v>
      </c>
      <c r="AI47">
        <v>25.5</v>
      </c>
      <c r="AJ47">
        <v>82.61</v>
      </c>
      <c r="AK47">
        <v>77.400000000000006</v>
      </c>
      <c r="AL47" s="3">
        <f t="shared" si="5"/>
        <v>0</v>
      </c>
      <c r="AM47" s="3">
        <f t="shared" si="6"/>
        <v>1</v>
      </c>
      <c r="AN47" s="3">
        <f t="shared" si="7"/>
        <v>0</v>
      </c>
    </row>
    <row r="48" spans="1:40" x14ac:dyDescent="0.35">
      <c r="A48" t="s">
        <v>53</v>
      </c>
      <c r="B48" t="s">
        <v>407</v>
      </c>
      <c r="C48" t="s">
        <v>2</v>
      </c>
      <c r="D48" t="s">
        <v>3</v>
      </c>
      <c r="E48">
        <v>23.5</v>
      </c>
      <c r="F48">
        <v>78.11</v>
      </c>
      <c r="G48">
        <v>72.459999999999994</v>
      </c>
      <c r="H48">
        <f t="shared" si="8"/>
        <v>1.0779740546508418</v>
      </c>
      <c r="I48">
        <v>23</v>
      </c>
      <c r="J48">
        <v>66</v>
      </c>
      <c r="K48">
        <v>71.22</v>
      </c>
      <c r="L48" s="3">
        <f t="shared" si="1"/>
        <v>0</v>
      </c>
      <c r="M48" s="3">
        <f t="shared" si="2"/>
        <v>1</v>
      </c>
      <c r="N48" s="3">
        <f t="shared" si="3"/>
        <v>0</v>
      </c>
      <c r="AA48" t="s">
        <v>53</v>
      </c>
      <c r="AB48" t="s">
        <v>39</v>
      </c>
      <c r="AC48" t="s">
        <v>2</v>
      </c>
      <c r="AD48" t="s">
        <v>4</v>
      </c>
      <c r="AE48">
        <v>24</v>
      </c>
      <c r="AF48">
        <v>101.18</v>
      </c>
      <c r="AG48">
        <v>73.7</v>
      </c>
      <c r="AH48">
        <f t="shared" si="4"/>
        <v>1.3728629579375848</v>
      </c>
      <c r="AI48">
        <v>23.5</v>
      </c>
      <c r="AJ48">
        <v>64.94</v>
      </c>
      <c r="AK48">
        <v>72.459999999999994</v>
      </c>
      <c r="AL48" s="3">
        <f t="shared" si="5"/>
        <v>0</v>
      </c>
      <c r="AM48" s="3">
        <f t="shared" si="6"/>
        <v>1</v>
      </c>
      <c r="AN48" s="3">
        <f t="shared" si="7"/>
        <v>0</v>
      </c>
    </row>
    <row r="49" spans="1:40" x14ac:dyDescent="0.35">
      <c r="A49" t="s">
        <v>54</v>
      </c>
      <c r="B49" t="s">
        <v>407</v>
      </c>
      <c r="C49" t="s">
        <v>2</v>
      </c>
      <c r="D49" t="s">
        <v>3</v>
      </c>
      <c r="E49">
        <v>24</v>
      </c>
      <c r="F49">
        <v>90.22</v>
      </c>
      <c r="G49">
        <v>73.7</v>
      </c>
      <c r="H49">
        <f t="shared" si="8"/>
        <v>1.2241519674355494</v>
      </c>
      <c r="I49">
        <v>22.5</v>
      </c>
      <c r="J49">
        <v>52.48</v>
      </c>
      <c r="K49">
        <v>69.97</v>
      </c>
      <c r="L49" s="3">
        <f t="shared" si="1"/>
        <v>0</v>
      </c>
      <c r="M49" s="3">
        <f t="shared" si="2"/>
        <v>1</v>
      </c>
      <c r="N49" s="3">
        <f t="shared" si="3"/>
        <v>0</v>
      </c>
      <c r="AA49" t="s">
        <v>54</v>
      </c>
      <c r="AB49" t="s">
        <v>39</v>
      </c>
      <c r="AC49" t="s">
        <v>2</v>
      </c>
      <c r="AD49" t="s">
        <v>4</v>
      </c>
      <c r="AE49">
        <v>24</v>
      </c>
      <c r="AF49">
        <v>84.02</v>
      </c>
      <c r="AG49">
        <v>73.7</v>
      </c>
      <c r="AH49">
        <f t="shared" si="4"/>
        <v>1.1400271370420623</v>
      </c>
      <c r="AI49">
        <v>23</v>
      </c>
      <c r="AJ49">
        <v>61.85</v>
      </c>
      <c r="AK49">
        <v>71.22</v>
      </c>
      <c r="AL49" s="3">
        <f t="shared" si="5"/>
        <v>0</v>
      </c>
      <c r="AM49" s="3">
        <f t="shared" si="6"/>
        <v>1</v>
      </c>
      <c r="AN49" s="3">
        <f t="shared" si="7"/>
        <v>0</v>
      </c>
    </row>
    <row r="50" spans="1:40" x14ac:dyDescent="0.35">
      <c r="A50" t="s">
        <v>365</v>
      </c>
      <c r="B50" t="s">
        <v>407</v>
      </c>
      <c r="C50" t="s">
        <v>2</v>
      </c>
      <c r="D50" s="4" t="s">
        <v>3</v>
      </c>
      <c r="E50" s="4">
        <v>19.5</v>
      </c>
      <c r="F50" s="4">
        <v>55.12</v>
      </c>
      <c r="G50" s="4">
        <v>62.44</v>
      </c>
      <c r="H50" s="4">
        <f t="shared" si="8"/>
        <v>0.88276745675848811</v>
      </c>
      <c r="I50" s="4">
        <v>19</v>
      </c>
      <c r="J50" s="4">
        <v>33.869999999999997</v>
      </c>
      <c r="K50" s="4">
        <v>61.18</v>
      </c>
      <c r="L50" s="4">
        <f t="shared" si="1"/>
        <v>0</v>
      </c>
      <c r="M50" s="4">
        <f t="shared" si="2"/>
        <v>0</v>
      </c>
      <c r="N50" s="4">
        <f t="shared" si="3"/>
        <v>1</v>
      </c>
      <c r="AA50" t="s">
        <v>365</v>
      </c>
      <c r="AB50" t="s">
        <v>39</v>
      </c>
      <c r="AC50" t="s">
        <v>2</v>
      </c>
      <c r="AD50" t="s">
        <v>4</v>
      </c>
      <c r="AE50">
        <v>24</v>
      </c>
      <c r="AF50">
        <v>93.4</v>
      </c>
      <c r="AG50">
        <v>73.7</v>
      </c>
      <c r="AH50">
        <f t="shared" si="4"/>
        <v>1.2672998643147897</v>
      </c>
      <c r="AI50">
        <v>23</v>
      </c>
      <c r="AJ50">
        <v>69.14</v>
      </c>
      <c r="AK50">
        <v>71.22</v>
      </c>
      <c r="AL50" s="3">
        <f t="shared" si="5"/>
        <v>0</v>
      </c>
      <c r="AM50" s="3">
        <f t="shared" si="6"/>
        <v>1</v>
      </c>
      <c r="AN50" s="3">
        <f t="shared" si="7"/>
        <v>0</v>
      </c>
    </row>
    <row r="51" spans="1:40" x14ac:dyDescent="0.35">
      <c r="A51" t="s">
        <v>369</v>
      </c>
      <c r="B51" t="s">
        <v>407</v>
      </c>
      <c r="C51" t="s">
        <v>2</v>
      </c>
      <c r="D51" t="s">
        <v>3</v>
      </c>
      <c r="E51">
        <v>24</v>
      </c>
      <c r="F51">
        <v>87.81</v>
      </c>
      <c r="G51">
        <v>73.7</v>
      </c>
      <c r="H51">
        <f t="shared" si="8"/>
        <v>1.1914518317503393</v>
      </c>
      <c r="I51">
        <v>23.5</v>
      </c>
      <c r="J51">
        <v>61.54</v>
      </c>
      <c r="K51">
        <v>72.459999999999994</v>
      </c>
      <c r="L51" s="3">
        <f t="shared" si="1"/>
        <v>0</v>
      </c>
      <c r="M51" s="3">
        <f t="shared" si="2"/>
        <v>1</v>
      </c>
      <c r="N51" s="3">
        <f t="shared" si="3"/>
        <v>0</v>
      </c>
      <c r="AA51" t="s">
        <v>369</v>
      </c>
      <c r="AB51" t="s">
        <v>39</v>
      </c>
      <c r="AC51" t="s">
        <v>2</v>
      </c>
      <c r="AD51" t="s">
        <v>4</v>
      </c>
      <c r="AE51">
        <v>24.5</v>
      </c>
      <c r="AF51">
        <v>107.58</v>
      </c>
      <c r="AG51">
        <v>74.930000000000007</v>
      </c>
      <c r="AH51">
        <f t="shared" si="4"/>
        <v>1.4357400240224207</v>
      </c>
      <c r="AI51">
        <v>23</v>
      </c>
      <c r="AJ51">
        <v>53.96</v>
      </c>
      <c r="AK51">
        <v>71.22</v>
      </c>
      <c r="AL51" s="3">
        <f t="shared" si="5"/>
        <v>0</v>
      </c>
      <c r="AM51" s="3">
        <f t="shared" si="6"/>
        <v>1</v>
      </c>
      <c r="AN51" s="3">
        <f t="shared" si="7"/>
        <v>0</v>
      </c>
    </row>
    <row r="52" spans="1:40" x14ac:dyDescent="0.35">
      <c r="A52" t="s">
        <v>370</v>
      </c>
      <c r="B52" t="s">
        <v>407</v>
      </c>
      <c r="C52" t="s">
        <v>2</v>
      </c>
      <c r="D52" t="s">
        <v>3</v>
      </c>
      <c r="E52">
        <v>23.5</v>
      </c>
      <c r="F52">
        <v>95.52</v>
      </c>
      <c r="G52">
        <v>72.459999999999994</v>
      </c>
      <c r="H52">
        <f t="shared" si="8"/>
        <v>1.3182445487165333</v>
      </c>
      <c r="I52">
        <v>22.5</v>
      </c>
      <c r="J52">
        <v>64.569999999999993</v>
      </c>
      <c r="K52">
        <v>69.97</v>
      </c>
      <c r="L52" s="3">
        <f t="shared" si="1"/>
        <v>0</v>
      </c>
      <c r="M52" s="3">
        <f t="shared" si="2"/>
        <v>1</v>
      </c>
      <c r="N52" s="3">
        <f t="shared" si="3"/>
        <v>0</v>
      </c>
      <c r="AA52" t="s">
        <v>370</v>
      </c>
      <c r="AB52" t="s">
        <v>39</v>
      </c>
      <c r="AC52" t="s">
        <v>2</v>
      </c>
      <c r="AD52" t="s">
        <v>4</v>
      </c>
      <c r="AE52">
        <v>24</v>
      </c>
      <c r="AF52">
        <v>117.38</v>
      </c>
      <c r="AG52">
        <v>73.7</v>
      </c>
      <c r="AH52">
        <f t="shared" si="4"/>
        <v>1.5926729986431478</v>
      </c>
      <c r="AI52">
        <v>23</v>
      </c>
      <c r="AJ52">
        <v>52.77</v>
      </c>
      <c r="AK52">
        <v>71.22</v>
      </c>
      <c r="AL52" s="3">
        <f t="shared" si="5"/>
        <v>1</v>
      </c>
      <c r="AM52" s="3">
        <f t="shared" si="6"/>
        <v>0</v>
      </c>
      <c r="AN52" s="3">
        <f t="shared" si="7"/>
        <v>0</v>
      </c>
    </row>
    <row r="53" spans="1:40" x14ac:dyDescent="0.35">
      <c r="A53" t="s">
        <v>371</v>
      </c>
      <c r="B53" t="s">
        <v>407</v>
      </c>
      <c r="C53" t="s">
        <v>2</v>
      </c>
      <c r="D53" t="s">
        <v>3</v>
      </c>
      <c r="E53">
        <v>24</v>
      </c>
      <c r="F53">
        <v>86.35</v>
      </c>
      <c r="G53">
        <v>73.7</v>
      </c>
      <c r="H53">
        <f t="shared" si="8"/>
        <v>1.1716417910447761</v>
      </c>
      <c r="I53">
        <v>22.5</v>
      </c>
      <c r="J53">
        <v>73.88</v>
      </c>
      <c r="K53">
        <v>69.97</v>
      </c>
      <c r="L53" s="3">
        <f t="shared" si="1"/>
        <v>0</v>
      </c>
      <c r="M53" s="3">
        <f t="shared" si="2"/>
        <v>1</v>
      </c>
      <c r="N53" s="3">
        <f t="shared" si="3"/>
        <v>0</v>
      </c>
      <c r="AA53" t="s">
        <v>371</v>
      </c>
      <c r="AB53" t="s">
        <v>39</v>
      </c>
      <c r="AC53" t="s">
        <v>2</v>
      </c>
      <c r="AD53" t="s">
        <v>4</v>
      </c>
      <c r="AE53">
        <v>24</v>
      </c>
      <c r="AF53">
        <v>112.23</v>
      </c>
      <c r="AG53">
        <v>73.7</v>
      </c>
      <c r="AH53">
        <f t="shared" si="4"/>
        <v>1.5227951153324288</v>
      </c>
      <c r="AI53">
        <v>27</v>
      </c>
      <c r="AJ53">
        <v>83.29</v>
      </c>
      <c r="AK53">
        <v>81.08</v>
      </c>
      <c r="AL53" s="3">
        <f t="shared" si="5"/>
        <v>1</v>
      </c>
      <c r="AM53" s="3">
        <f t="shared" si="6"/>
        <v>0</v>
      </c>
      <c r="AN53" s="3">
        <f t="shared" si="7"/>
        <v>0</v>
      </c>
    </row>
    <row r="54" spans="1:40" x14ac:dyDescent="0.35">
      <c r="A54" t="s">
        <v>373</v>
      </c>
      <c r="B54" t="s">
        <v>407</v>
      </c>
      <c r="C54" t="s">
        <v>2</v>
      </c>
      <c r="D54" t="s">
        <v>3</v>
      </c>
      <c r="E54">
        <v>24</v>
      </c>
      <c r="F54">
        <v>129.19999999999999</v>
      </c>
      <c r="G54">
        <v>73.7</v>
      </c>
      <c r="H54">
        <f t="shared" si="8"/>
        <v>1.7530529172320215</v>
      </c>
      <c r="I54">
        <v>23</v>
      </c>
      <c r="J54">
        <v>66.569999999999993</v>
      </c>
      <c r="K54">
        <v>71.22</v>
      </c>
      <c r="L54" s="3">
        <f t="shared" si="1"/>
        <v>1</v>
      </c>
      <c r="M54" s="3">
        <f t="shared" si="2"/>
        <v>0</v>
      </c>
      <c r="N54" s="3">
        <f t="shared" si="3"/>
        <v>0</v>
      </c>
      <c r="AA54" t="s">
        <v>373</v>
      </c>
      <c r="AB54" t="s">
        <v>39</v>
      </c>
      <c r="AC54" t="s">
        <v>2</v>
      </c>
      <c r="AD54" t="s">
        <v>4</v>
      </c>
      <c r="AE54">
        <v>24.5</v>
      </c>
      <c r="AF54">
        <v>101.83</v>
      </c>
      <c r="AG54">
        <v>74.930000000000007</v>
      </c>
      <c r="AH54">
        <f t="shared" si="4"/>
        <v>1.3590017349526222</v>
      </c>
      <c r="AI54">
        <v>23.5</v>
      </c>
      <c r="AJ54">
        <v>68.489999999999995</v>
      </c>
      <c r="AK54">
        <v>72.459999999999994</v>
      </c>
      <c r="AL54" s="3">
        <f t="shared" si="5"/>
        <v>0</v>
      </c>
      <c r="AM54" s="3">
        <f t="shared" si="6"/>
        <v>1</v>
      </c>
      <c r="AN54" s="3">
        <f t="shared" si="7"/>
        <v>0</v>
      </c>
    </row>
    <row r="55" spans="1:40" x14ac:dyDescent="0.35">
      <c r="A55" t="s">
        <v>375</v>
      </c>
      <c r="B55" t="s">
        <v>407</v>
      </c>
      <c r="C55" t="s">
        <v>2</v>
      </c>
      <c r="D55" s="4" t="s">
        <v>3</v>
      </c>
      <c r="E55" s="4">
        <v>23.5</v>
      </c>
      <c r="F55" s="4">
        <v>70.77</v>
      </c>
      <c r="G55" s="4">
        <v>72.459999999999994</v>
      </c>
      <c r="H55" s="4">
        <f t="shared" si="8"/>
        <v>0.97667678719293405</v>
      </c>
      <c r="I55" s="4">
        <v>23</v>
      </c>
      <c r="J55" s="4">
        <v>52.98</v>
      </c>
      <c r="K55" s="4">
        <v>71.22</v>
      </c>
      <c r="L55" s="4">
        <f t="shared" si="1"/>
        <v>0</v>
      </c>
      <c r="M55" s="4">
        <f t="shared" si="2"/>
        <v>0</v>
      </c>
      <c r="N55" s="4">
        <f t="shared" si="3"/>
        <v>1</v>
      </c>
      <c r="AA55" t="s">
        <v>375</v>
      </c>
      <c r="AB55" t="s">
        <v>39</v>
      </c>
      <c r="AC55" t="s">
        <v>2</v>
      </c>
      <c r="AD55" t="s">
        <v>4</v>
      </c>
      <c r="AE55">
        <v>24.5</v>
      </c>
      <c r="AF55">
        <v>87.76</v>
      </c>
      <c r="AG55">
        <v>74.930000000000007</v>
      </c>
      <c r="AH55">
        <f t="shared" si="4"/>
        <v>1.1712264780461763</v>
      </c>
      <c r="AI55">
        <v>27</v>
      </c>
      <c r="AJ55">
        <v>85.9</v>
      </c>
      <c r="AK55">
        <v>81.08</v>
      </c>
      <c r="AL55" s="3">
        <f t="shared" si="5"/>
        <v>0</v>
      </c>
      <c r="AM55" s="3">
        <f t="shared" si="6"/>
        <v>1</v>
      </c>
      <c r="AN55" s="3">
        <f t="shared" si="7"/>
        <v>0</v>
      </c>
    </row>
    <row r="56" spans="1:40" x14ac:dyDescent="0.35">
      <c r="A56" t="s">
        <v>377</v>
      </c>
      <c r="B56" t="s">
        <v>407</v>
      </c>
      <c r="C56" t="s">
        <v>2</v>
      </c>
      <c r="D56" s="4" t="s">
        <v>3</v>
      </c>
      <c r="E56" s="4">
        <v>23</v>
      </c>
      <c r="F56" s="4">
        <v>60.11</v>
      </c>
      <c r="G56" s="4">
        <v>71.22</v>
      </c>
      <c r="H56" s="4">
        <f t="shared" si="8"/>
        <v>0.8440044931199101</v>
      </c>
      <c r="I56" s="4">
        <v>22.5</v>
      </c>
      <c r="J56" s="4">
        <v>45.15</v>
      </c>
      <c r="K56" s="4">
        <v>69.97</v>
      </c>
      <c r="L56" s="4">
        <f t="shared" si="1"/>
        <v>0</v>
      </c>
      <c r="M56" s="4">
        <f t="shared" si="2"/>
        <v>0</v>
      </c>
      <c r="N56" s="4">
        <f t="shared" si="3"/>
        <v>1</v>
      </c>
      <c r="AA56" t="s">
        <v>377</v>
      </c>
      <c r="AB56" t="s">
        <v>39</v>
      </c>
      <c r="AC56" t="s">
        <v>2</v>
      </c>
      <c r="AD56" t="s">
        <v>4</v>
      </c>
      <c r="AE56">
        <v>24</v>
      </c>
      <c r="AF56">
        <v>96.45</v>
      </c>
      <c r="AG56">
        <v>73.7</v>
      </c>
      <c r="AH56">
        <f t="shared" si="4"/>
        <v>1.308683853459973</v>
      </c>
      <c r="AI56">
        <v>23</v>
      </c>
      <c r="AJ56">
        <v>51.8</v>
      </c>
      <c r="AK56">
        <v>71.22</v>
      </c>
      <c r="AL56" s="3">
        <f t="shared" si="5"/>
        <v>0</v>
      </c>
      <c r="AM56" s="3">
        <f t="shared" si="6"/>
        <v>1</v>
      </c>
      <c r="AN56" s="3">
        <f t="shared" si="7"/>
        <v>0</v>
      </c>
    </row>
    <row r="57" spans="1:40" x14ac:dyDescent="0.35">
      <c r="A57" t="s">
        <v>379</v>
      </c>
      <c r="B57" t="s">
        <v>407</v>
      </c>
      <c r="C57" t="s">
        <v>2</v>
      </c>
      <c r="D57" s="4" t="s">
        <v>3</v>
      </c>
      <c r="E57" s="4">
        <v>20.5</v>
      </c>
      <c r="F57" s="4">
        <v>53.81</v>
      </c>
      <c r="G57" s="4">
        <v>64.97</v>
      </c>
      <c r="H57" s="4">
        <f t="shared" si="8"/>
        <v>0.82822841311374484</v>
      </c>
      <c r="I57" s="4">
        <v>20</v>
      </c>
      <c r="J57" s="4">
        <v>46.65</v>
      </c>
      <c r="K57" s="4">
        <v>63.71</v>
      </c>
      <c r="L57" s="4">
        <f t="shared" si="1"/>
        <v>0</v>
      </c>
      <c r="M57" s="4">
        <f t="shared" si="2"/>
        <v>0</v>
      </c>
      <c r="N57" s="4">
        <f t="shared" si="3"/>
        <v>1</v>
      </c>
      <c r="AA57" t="s">
        <v>379</v>
      </c>
      <c r="AB57" t="s">
        <v>39</v>
      </c>
      <c r="AC57" t="s">
        <v>2</v>
      </c>
      <c r="AD57" s="4" t="s">
        <v>4</v>
      </c>
      <c r="AE57" s="4">
        <v>23.5</v>
      </c>
      <c r="AF57" s="4">
        <v>65.87</v>
      </c>
      <c r="AG57" s="4">
        <v>72.459999999999994</v>
      </c>
      <c r="AH57" s="4">
        <f t="shared" si="4"/>
        <v>0.90905327077008014</v>
      </c>
      <c r="AI57" s="4">
        <v>23</v>
      </c>
      <c r="AJ57" s="4">
        <v>52.92</v>
      </c>
      <c r="AK57" s="4">
        <v>71.22</v>
      </c>
      <c r="AL57" s="4">
        <f t="shared" si="5"/>
        <v>0</v>
      </c>
      <c r="AM57" s="4">
        <f t="shared" si="6"/>
        <v>0</v>
      </c>
      <c r="AN57" s="4">
        <f t="shared" si="7"/>
        <v>1</v>
      </c>
    </row>
    <row r="58" spans="1:40" x14ac:dyDescent="0.35">
      <c r="A58" t="s">
        <v>0</v>
      </c>
      <c r="B58" t="s">
        <v>1</v>
      </c>
      <c r="C58" t="s">
        <v>2</v>
      </c>
      <c r="D58" t="s">
        <v>3</v>
      </c>
      <c r="E58">
        <v>24</v>
      </c>
      <c r="F58">
        <v>89.85</v>
      </c>
      <c r="G58">
        <v>73.7</v>
      </c>
      <c r="H58">
        <f t="shared" si="8"/>
        <v>1.2191316146540025</v>
      </c>
      <c r="I58">
        <v>22</v>
      </c>
      <c r="J58">
        <v>70.44</v>
      </c>
      <c r="K58">
        <v>68.72</v>
      </c>
      <c r="L58" s="3">
        <f t="shared" si="1"/>
        <v>0</v>
      </c>
      <c r="M58" s="3">
        <f t="shared" si="2"/>
        <v>1</v>
      </c>
      <c r="N58" s="3">
        <f t="shared" si="3"/>
        <v>0</v>
      </c>
      <c r="AA58" t="s">
        <v>0</v>
      </c>
      <c r="AB58" t="s">
        <v>1</v>
      </c>
      <c r="AC58" t="s">
        <v>2</v>
      </c>
      <c r="AD58" t="s">
        <v>4</v>
      </c>
      <c r="AE58">
        <v>24</v>
      </c>
      <c r="AF58">
        <v>142.77000000000001</v>
      </c>
      <c r="AG58">
        <v>73.7</v>
      </c>
      <c r="AH58">
        <f t="shared" si="4"/>
        <v>1.937177747625509</v>
      </c>
      <c r="AI58">
        <v>22.5</v>
      </c>
      <c r="AJ58">
        <v>52.34</v>
      </c>
      <c r="AK58">
        <v>69.97</v>
      </c>
      <c r="AL58" s="3">
        <f t="shared" si="5"/>
        <v>1</v>
      </c>
      <c r="AM58" s="3">
        <f t="shared" si="6"/>
        <v>0</v>
      </c>
      <c r="AN58" s="3">
        <f t="shared" si="7"/>
        <v>0</v>
      </c>
    </row>
    <row r="59" spans="1:40" x14ac:dyDescent="0.35">
      <c r="A59" t="s">
        <v>5</v>
      </c>
      <c r="B59" t="s">
        <v>1</v>
      </c>
      <c r="C59" t="s">
        <v>2</v>
      </c>
      <c r="D59" s="4" t="s">
        <v>3</v>
      </c>
      <c r="E59" s="4">
        <v>24</v>
      </c>
      <c r="F59" s="4">
        <v>67.16</v>
      </c>
      <c r="G59" s="4">
        <v>73.7</v>
      </c>
      <c r="H59" s="4">
        <f t="shared" si="8"/>
        <v>0.91126187245590218</v>
      </c>
      <c r="I59" s="4">
        <v>23.5</v>
      </c>
      <c r="J59" s="4">
        <v>60.03</v>
      </c>
      <c r="K59" s="4">
        <v>72.459999999999994</v>
      </c>
      <c r="L59" s="4">
        <f t="shared" si="1"/>
        <v>0</v>
      </c>
      <c r="M59" s="4">
        <f t="shared" si="2"/>
        <v>0</v>
      </c>
      <c r="N59" s="4">
        <f t="shared" si="3"/>
        <v>1</v>
      </c>
      <c r="AA59" t="s">
        <v>5</v>
      </c>
      <c r="AB59" t="s">
        <v>1</v>
      </c>
      <c r="AC59" t="s">
        <v>2</v>
      </c>
      <c r="AD59" t="s">
        <v>4</v>
      </c>
      <c r="AE59">
        <v>24</v>
      </c>
      <c r="AF59">
        <v>128.83000000000001</v>
      </c>
      <c r="AG59">
        <v>73.7</v>
      </c>
      <c r="AH59">
        <f t="shared" si="4"/>
        <v>1.7480325644504751</v>
      </c>
      <c r="AI59">
        <v>35</v>
      </c>
      <c r="AJ59">
        <v>102.76</v>
      </c>
      <c r="AK59">
        <v>100.44</v>
      </c>
      <c r="AL59" s="3">
        <f t="shared" si="5"/>
        <v>1</v>
      </c>
      <c r="AM59" s="3">
        <f t="shared" si="6"/>
        <v>0</v>
      </c>
      <c r="AN59" s="3">
        <f t="shared" si="7"/>
        <v>0</v>
      </c>
    </row>
    <row r="60" spans="1:40" x14ac:dyDescent="0.35">
      <c r="A60" t="s">
        <v>6</v>
      </c>
      <c r="B60" t="s">
        <v>1</v>
      </c>
      <c r="C60" t="s">
        <v>2</v>
      </c>
      <c r="D60" t="s">
        <v>3</v>
      </c>
      <c r="E60">
        <v>23</v>
      </c>
      <c r="F60">
        <v>119.38</v>
      </c>
      <c r="G60">
        <v>71.22</v>
      </c>
      <c r="H60">
        <f t="shared" si="8"/>
        <v>1.676214546475709</v>
      </c>
      <c r="I60">
        <v>21</v>
      </c>
      <c r="J60">
        <v>51.37</v>
      </c>
      <c r="K60">
        <v>66.22</v>
      </c>
      <c r="L60" s="3">
        <f t="shared" si="1"/>
        <v>1</v>
      </c>
      <c r="M60" s="3">
        <f t="shared" si="2"/>
        <v>0</v>
      </c>
      <c r="N60" s="3">
        <f t="shared" si="3"/>
        <v>0</v>
      </c>
      <c r="AA60" t="s">
        <v>6</v>
      </c>
      <c r="AB60" t="s">
        <v>1</v>
      </c>
      <c r="AC60" t="s">
        <v>2</v>
      </c>
      <c r="AD60" t="s">
        <v>4</v>
      </c>
      <c r="AE60">
        <v>24</v>
      </c>
      <c r="AF60">
        <v>142.75</v>
      </c>
      <c r="AG60">
        <v>73.7</v>
      </c>
      <c r="AH60">
        <f t="shared" si="4"/>
        <v>1.9369063772048847</v>
      </c>
      <c r="AI60">
        <v>22.5</v>
      </c>
      <c r="AJ60">
        <v>49.56</v>
      </c>
      <c r="AK60">
        <v>69.97</v>
      </c>
      <c r="AL60" s="3">
        <f t="shared" si="5"/>
        <v>1</v>
      </c>
      <c r="AM60" s="3">
        <f t="shared" si="6"/>
        <v>0</v>
      </c>
      <c r="AN60" s="3">
        <f t="shared" si="7"/>
        <v>0</v>
      </c>
    </row>
    <row r="61" spans="1:40" x14ac:dyDescent="0.35">
      <c r="A61" t="s">
        <v>7</v>
      </c>
      <c r="B61" t="s">
        <v>1</v>
      </c>
      <c r="C61" t="s">
        <v>2</v>
      </c>
      <c r="D61" t="s">
        <v>3</v>
      </c>
      <c r="E61">
        <v>24</v>
      </c>
      <c r="F61">
        <v>96.59</v>
      </c>
      <c r="G61">
        <v>73.7</v>
      </c>
      <c r="H61">
        <f t="shared" si="8"/>
        <v>1.310583446404342</v>
      </c>
      <c r="I61">
        <v>23</v>
      </c>
      <c r="J61">
        <v>63.27</v>
      </c>
      <c r="K61">
        <v>71.22</v>
      </c>
      <c r="L61" s="3">
        <f t="shared" si="1"/>
        <v>0</v>
      </c>
      <c r="M61" s="3">
        <f t="shared" si="2"/>
        <v>1</v>
      </c>
      <c r="N61" s="3">
        <f t="shared" si="3"/>
        <v>0</v>
      </c>
      <c r="AA61" t="s">
        <v>7</v>
      </c>
      <c r="AB61" t="s">
        <v>1</v>
      </c>
      <c r="AC61" t="s">
        <v>2</v>
      </c>
      <c r="AD61" t="s">
        <v>4</v>
      </c>
      <c r="AE61">
        <v>24</v>
      </c>
      <c r="AF61">
        <v>122.29</v>
      </c>
      <c r="AG61">
        <v>73.7</v>
      </c>
      <c r="AH61">
        <f t="shared" si="4"/>
        <v>1.6592944369063771</v>
      </c>
      <c r="AI61">
        <v>22.5</v>
      </c>
      <c r="AJ61">
        <v>50.76</v>
      </c>
      <c r="AK61">
        <v>69.97</v>
      </c>
      <c r="AL61" s="3">
        <f t="shared" si="5"/>
        <v>1</v>
      </c>
      <c r="AM61" s="3">
        <f t="shared" si="6"/>
        <v>0</v>
      </c>
      <c r="AN61" s="3">
        <f t="shared" si="7"/>
        <v>0</v>
      </c>
    </row>
    <row r="62" spans="1:40" x14ac:dyDescent="0.35">
      <c r="A62" t="s">
        <v>8</v>
      </c>
      <c r="B62" t="s">
        <v>1</v>
      </c>
      <c r="C62" t="s">
        <v>2</v>
      </c>
      <c r="D62" t="s">
        <v>3</v>
      </c>
      <c r="E62">
        <v>23</v>
      </c>
      <c r="F62">
        <v>92.56</v>
      </c>
      <c r="G62">
        <v>71.22</v>
      </c>
      <c r="H62">
        <f t="shared" si="8"/>
        <v>1.2996349340073015</v>
      </c>
      <c r="I62">
        <v>21.5</v>
      </c>
      <c r="J62">
        <v>57.5</v>
      </c>
      <c r="K62">
        <v>67.47</v>
      </c>
      <c r="L62" s="3">
        <f t="shared" si="1"/>
        <v>0</v>
      </c>
      <c r="M62" s="3">
        <f t="shared" si="2"/>
        <v>1</v>
      </c>
      <c r="N62" s="3">
        <f t="shared" si="3"/>
        <v>0</v>
      </c>
      <c r="AA62" t="s">
        <v>8</v>
      </c>
      <c r="AB62" t="s">
        <v>1</v>
      </c>
      <c r="AC62" t="s">
        <v>2</v>
      </c>
      <c r="AD62" t="s">
        <v>4</v>
      </c>
      <c r="AE62">
        <v>24</v>
      </c>
      <c r="AF62">
        <v>134.63</v>
      </c>
      <c r="AG62">
        <v>73.7</v>
      </c>
      <c r="AH62">
        <f t="shared" si="4"/>
        <v>1.8267299864314788</v>
      </c>
      <c r="AI62">
        <v>23</v>
      </c>
      <c r="AJ62">
        <v>67.37</v>
      </c>
      <c r="AK62">
        <v>71.22</v>
      </c>
      <c r="AL62" s="3">
        <f t="shared" si="5"/>
        <v>1</v>
      </c>
      <c r="AM62" s="3">
        <f t="shared" si="6"/>
        <v>0</v>
      </c>
      <c r="AN62" s="3">
        <f t="shared" si="7"/>
        <v>0</v>
      </c>
    </row>
    <row r="63" spans="1:40" x14ac:dyDescent="0.35">
      <c r="A63" t="s">
        <v>9</v>
      </c>
      <c r="B63" t="s">
        <v>1</v>
      </c>
      <c r="C63" t="s">
        <v>2</v>
      </c>
      <c r="D63" t="s">
        <v>3</v>
      </c>
      <c r="E63">
        <v>23.5</v>
      </c>
      <c r="F63">
        <v>106.66</v>
      </c>
      <c r="G63">
        <v>72.459999999999994</v>
      </c>
      <c r="H63">
        <f t="shared" si="8"/>
        <v>1.4719845431962464</v>
      </c>
      <c r="I63">
        <v>21.5</v>
      </c>
      <c r="J63">
        <v>69.13</v>
      </c>
      <c r="K63">
        <v>67.47</v>
      </c>
      <c r="L63" s="3">
        <f t="shared" si="1"/>
        <v>0</v>
      </c>
      <c r="M63" s="3">
        <f t="shared" si="2"/>
        <v>1</v>
      </c>
      <c r="N63" s="3">
        <f t="shared" si="3"/>
        <v>0</v>
      </c>
      <c r="AA63" t="s">
        <v>9</v>
      </c>
      <c r="AB63" t="s">
        <v>1</v>
      </c>
      <c r="AC63" t="s">
        <v>2</v>
      </c>
      <c r="AD63" t="s">
        <v>4</v>
      </c>
      <c r="AE63">
        <v>24</v>
      </c>
      <c r="AF63">
        <v>123.4</v>
      </c>
      <c r="AG63">
        <v>73.7</v>
      </c>
      <c r="AH63">
        <f t="shared" si="4"/>
        <v>1.6743554952510176</v>
      </c>
      <c r="AI63">
        <v>22.5</v>
      </c>
      <c r="AJ63">
        <v>57.72</v>
      </c>
      <c r="AK63">
        <v>69.97</v>
      </c>
      <c r="AL63" s="3">
        <f t="shared" si="5"/>
        <v>1</v>
      </c>
      <c r="AM63" s="3">
        <f t="shared" si="6"/>
        <v>0</v>
      </c>
      <c r="AN63" s="3">
        <f t="shared" si="7"/>
        <v>0</v>
      </c>
    </row>
    <row r="64" spans="1:40" x14ac:dyDescent="0.35">
      <c r="A64" t="s">
        <v>11</v>
      </c>
      <c r="B64" t="s">
        <v>1</v>
      </c>
      <c r="C64" t="s">
        <v>2</v>
      </c>
      <c r="D64" t="s">
        <v>3</v>
      </c>
      <c r="E64">
        <v>23.5</v>
      </c>
      <c r="F64">
        <v>116.65</v>
      </c>
      <c r="G64">
        <v>72.459999999999994</v>
      </c>
      <c r="H64">
        <f t="shared" si="8"/>
        <v>1.6098537123930448</v>
      </c>
      <c r="I64">
        <v>22</v>
      </c>
      <c r="J64">
        <v>61.76</v>
      </c>
      <c r="K64">
        <v>68.72</v>
      </c>
      <c r="L64" s="3">
        <f t="shared" si="1"/>
        <v>1</v>
      </c>
      <c r="M64" s="3">
        <f t="shared" si="2"/>
        <v>0</v>
      </c>
      <c r="N64" s="3">
        <f t="shared" si="3"/>
        <v>0</v>
      </c>
      <c r="AA64" t="s">
        <v>11</v>
      </c>
      <c r="AB64" t="s">
        <v>1</v>
      </c>
      <c r="AC64" t="s">
        <v>2</v>
      </c>
      <c r="AD64" t="s">
        <v>4</v>
      </c>
      <c r="AE64">
        <v>24</v>
      </c>
      <c r="AF64">
        <v>116.59</v>
      </c>
      <c r="AG64">
        <v>73.7</v>
      </c>
      <c r="AH64">
        <f t="shared" si="4"/>
        <v>1.5819538670284938</v>
      </c>
      <c r="AI64">
        <v>22.5</v>
      </c>
      <c r="AJ64">
        <v>42.48</v>
      </c>
      <c r="AK64">
        <v>69.97</v>
      </c>
      <c r="AL64" s="3">
        <f t="shared" si="5"/>
        <v>1</v>
      </c>
      <c r="AM64" s="3">
        <f t="shared" si="6"/>
        <v>0</v>
      </c>
      <c r="AN64" s="3">
        <f t="shared" si="7"/>
        <v>0</v>
      </c>
    </row>
    <row r="65" spans="1:40" x14ac:dyDescent="0.35">
      <c r="A65" t="s">
        <v>12</v>
      </c>
      <c r="B65" t="s">
        <v>1</v>
      </c>
      <c r="C65" t="s">
        <v>2</v>
      </c>
      <c r="D65" t="s">
        <v>3</v>
      </c>
      <c r="E65">
        <v>24</v>
      </c>
      <c r="F65">
        <v>94.36</v>
      </c>
      <c r="G65">
        <v>73.7</v>
      </c>
      <c r="H65">
        <f t="shared" si="8"/>
        <v>1.2803256445047488</v>
      </c>
      <c r="I65">
        <v>21.5</v>
      </c>
      <c r="J65">
        <v>53.91</v>
      </c>
      <c r="K65">
        <v>67.47</v>
      </c>
      <c r="L65" s="3">
        <f t="shared" si="1"/>
        <v>0</v>
      </c>
      <c r="M65" s="3">
        <f t="shared" si="2"/>
        <v>1</v>
      </c>
      <c r="N65" s="3">
        <f t="shared" si="3"/>
        <v>0</v>
      </c>
      <c r="AA65" t="s">
        <v>12</v>
      </c>
      <c r="AB65" t="s">
        <v>1</v>
      </c>
      <c r="AC65" t="s">
        <v>2</v>
      </c>
      <c r="AD65" t="s">
        <v>4</v>
      </c>
      <c r="AE65">
        <v>24</v>
      </c>
      <c r="AF65">
        <v>116.67</v>
      </c>
      <c r="AG65">
        <v>73.7</v>
      </c>
      <c r="AH65">
        <f t="shared" si="4"/>
        <v>1.5830393487109904</v>
      </c>
      <c r="AI65">
        <v>23</v>
      </c>
      <c r="AJ65">
        <v>67.319999999999993</v>
      </c>
      <c r="AK65">
        <v>71.22</v>
      </c>
      <c r="AL65" s="3">
        <f t="shared" si="5"/>
        <v>1</v>
      </c>
      <c r="AM65" s="3">
        <f t="shared" si="6"/>
        <v>0</v>
      </c>
      <c r="AN65" s="3">
        <f t="shared" si="7"/>
        <v>0</v>
      </c>
    </row>
    <row r="66" spans="1:40" x14ac:dyDescent="0.35">
      <c r="A66" t="s">
        <v>15</v>
      </c>
      <c r="B66" t="s">
        <v>1</v>
      </c>
      <c r="C66" t="s">
        <v>2</v>
      </c>
      <c r="D66" t="s">
        <v>3</v>
      </c>
      <c r="E66">
        <v>23.5</v>
      </c>
      <c r="F66">
        <v>79.25</v>
      </c>
      <c r="G66">
        <v>72.459999999999994</v>
      </c>
      <c r="H66">
        <f t="shared" ref="H66:H97" si="9">F66/G66</f>
        <v>1.0937068727573835</v>
      </c>
      <c r="I66">
        <v>23</v>
      </c>
      <c r="J66">
        <v>62</v>
      </c>
      <c r="K66">
        <v>71.22</v>
      </c>
      <c r="L66" s="3">
        <f t="shared" si="1"/>
        <v>0</v>
      </c>
      <c r="M66" s="3">
        <f t="shared" si="2"/>
        <v>1</v>
      </c>
      <c r="N66" s="3">
        <f t="shared" si="3"/>
        <v>0</v>
      </c>
      <c r="AA66" t="s">
        <v>15</v>
      </c>
      <c r="AB66" t="s">
        <v>1</v>
      </c>
      <c r="AC66" t="s">
        <v>2</v>
      </c>
      <c r="AD66" t="s">
        <v>4</v>
      </c>
      <c r="AE66">
        <v>24</v>
      </c>
      <c r="AF66">
        <v>98.74</v>
      </c>
      <c r="AG66">
        <v>73.7</v>
      </c>
      <c r="AH66">
        <f t="shared" si="4"/>
        <v>1.3397557666214381</v>
      </c>
      <c r="AI66">
        <v>23.5</v>
      </c>
      <c r="AJ66">
        <v>64.12</v>
      </c>
      <c r="AK66">
        <v>72.459999999999994</v>
      </c>
      <c r="AL66" s="3">
        <f t="shared" si="5"/>
        <v>0</v>
      </c>
      <c r="AM66" s="3">
        <f t="shared" si="6"/>
        <v>1</v>
      </c>
      <c r="AN66" s="3">
        <f t="shared" si="7"/>
        <v>0</v>
      </c>
    </row>
    <row r="67" spans="1:40" x14ac:dyDescent="0.35">
      <c r="A67" t="s">
        <v>17</v>
      </c>
      <c r="B67" t="s">
        <v>1</v>
      </c>
      <c r="C67" t="s">
        <v>2</v>
      </c>
      <c r="D67" t="s">
        <v>3</v>
      </c>
      <c r="E67">
        <v>24</v>
      </c>
      <c r="F67">
        <v>132.41</v>
      </c>
      <c r="G67">
        <v>73.7</v>
      </c>
      <c r="H67">
        <f t="shared" si="9"/>
        <v>1.7966078697421979</v>
      </c>
      <c r="I67">
        <v>22</v>
      </c>
      <c r="J67">
        <v>47.07</v>
      </c>
      <c r="K67">
        <v>68.72</v>
      </c>
      <c r="L67" s="3">
        <f t="shared" ref="L67:L130" si="10">IF(H67&gt;1.5,1,0)</f>
        <v>1</v>
      </c>
      <c r="M67" s="3">
        <f t="shared" ref="M67:M130" si="11">IF((AND(H67&gt;1,H67&lt;1.5)),1,0)</f>
        <v>0</v>
      </c>
      <c r="N67" s="3">
        <f t="shared" ref="N67:N130" si="12">IF(H67&lt;1,1,0)</f>
        <v>0</v>
      </c>
      <c r="AA67" t="s">
        <v>17</v>
      </c>
      <c r="AB67" t="s">
        <v>1</v>
      </c>
      <c r="AC67" t="s">
        <v>2</v>
      </c>
      <c r="AD67" t="s">
        <v>4</v>
      </c>
      <c r="AE67">
        <v>24</v>
      </c>
      <c r="AF67">
        <v>104.4</v>
      </c>
      <c r="AG67">
        <v>73.7</v>
      </c>
      <c r="AH67">
        <f t="shared" ref="AH67:AH130" si="13">AF67/AG67</f>
        <v>1.4165535956580733</v>
      </c>
      <c r="AI67">
        <v>23</v>
      </c>
      <c r="AJ67">
        <v>66.37</v>
      </c>
      <c r="AK67">
        <v>71.22</v>
      </c>
      <c r="AL67" s="3">
        <f t="shared" ref="AL67:AL130" si="14">IF(AH67&gt;1.5,1,0)</f>
        <v>0</v>
      </c>
      <c r="AM67" s="3">
        <f t="shared" ref="AM67:AM130" si="15">IF((AND(AH67&gt;1,AH67&lt;1.5)),1,0)</f>
        <v>1</v>
      </c>
      <c r="AN67" s="3">
        <f t="shared" ref="AN67:AN130" si="16">IF(AH67&lt;1,1,0)</f>
        <v>0</v>
      </c>
    </row>
    <row r="68" spans="1:40" x14ac:dyDescent="0.35">
      <c r="A68" t="s">
        <v>236</v>
      </c>
      <c r="B68" t="s">
        <v>1</v>
      </c>
      <c r="C68" t="s">
        <v>2</v>
      </c>
      <c r="D68" t="s">
        <v>3</v>
      </c>
      <c r="E68">
        <v>24</v>
      </c>
      <c r="F68">
        <v>82.91</v>
      </c>
      <c r="G68">
        <v>73.7</v>
      </c>
      <c r="H68">
        <f t="shared" si="9"/>
        <v>1.1249660786974218</v>
      </c>
      <c r="I68">
        <v>23</v>
      </c>
      <c r="J68">
        <v>76.41</v>
      </c>
      <c r="K68">
        <v>71.22</v>
      </c>
      <c r="L68" s="3">
        <f t="shared" si="10"/>
        <v>0</v>
      </c>
      <c r="M68" s="3">
        <f t="shared" si="11"/>
        <v>1</v>
      </c>
      <c r="N68" s="3">
        <f t="shared" si="12"/>
        <v>0</v>
      </c>
      <c r="AA68" t="s">
        <v>236</v>
      </c>
      <c r="AB68" t="s">
        <v>1</v>
      </c>
      <c r="AC68" t="s">
        <v>2</v>
      </c>
      <c r="AD68" t="s">
        <v>4</v>
      </c>
      <c r="AE68">
        <v>24</v>
      </c>
      <c r="AF68">
        <v>77.62</v>
      </c>
      <c r="AG68">
        <v>73.7</v>
      </c>
      <c r="AH68">
        <f t="shared" si="13"/>
        <v>1.0531886024423338</v>
      </c>
      <c r="AI68">
        <v>23</v>
      </c>
      <c r="AJ68">
        <v>72.319999999999993</v>
      </c>
      <c r="AK68">
        <v>71.22</v>
      </c>
      <c r="AL68" s="3">
        <f t="shared" si="14"/>
        <v>0</v>
      </c>
      <c r="AM68" s="3">
        <f t="shared" si="15"/>
        <v>1</v>
      </c>
      <c r="AN68" s="3">
        <f t="shared" si="16"/>
        <v>0</v>
      </c>
    </row>
    <row r="69" spans="1:40" x14ac:dyDescent="0.35">
      <c r="A69" t="s">
        <v>238</v>
      </c>
      <c r="B69" t="s">
        <v>1</v>
      </c>
      <c r="C69" t="s">
        <v>2</v>
      </c>
      <c r="D69" t="s">
        <v>3</v>
      </c>
      <c r="E69">
        <v>24.5</v>
      </c>
      <c r="F69">
        <v>127.16</v>
      </c>
      <c r="G69">
        <v>74.930000000000007</v>
      </c>
      <c r="H69">
        <f t="shared" si="9"/>
        <v>1.6970505805418388</v>
      </c>
      <c r="I69">
        <v>22</v>
      </c>
      <c r="J69">
        <v>70.94</v>
      </c>
      <c r="K69">
        <v>68.72</v>
      </c>
      <c r="L69" s="3">
        <f t="shared" si="10"/>
        <v>1</v>
      </c>
      <c r="M69" s="3">
        <f t="shared" si="11"/>
        <v>0</v>
      </c>
      <c r="N69" s="3">
        <f t="shared" si="12"/>
        <v>0</v>
      </c>
      <c r="AA69" t="s">
        <v>238</v>
      </c>
      <c r="AB69" t="s">
        <v>1</v>
      </c>
      <c r="AC69" t="s">
        <v>2</v>
      </c>
      <c r="AD69" t="s">
        <v>4</v>
      </c>
      <c r="AE69">
        <v>24</v>
      </c>
      <c r="AF69">
        <v>105.27</v>
      </c>
      <c r="AG69">
        <v>73.7</v>
      </c>
      <c r="AH69">
        <f t="shared" si="13"/>
        <v>1.4283582089552238</v>
      </c>
      <c r="AI69">
        <v>23</v>
      </c>
      <c r="AJ69">
        <v>60.84</v>
      </c>
      <c r="AK69">
        <v>71.22</v>
      </c>
      <c r="AL69" s="3">
        <f t="shared" si="14"/>
        <v>0</v>
      </c>
      <c r="AM69" s="3">
        <f t="shared" si="15"/>
        <v>1</v>
      </c>
      <c r="AN69" s="3">
        <f t="shared" si="16"/>
        <v>0</v>
      </c>
    </row>
    <row r="70" spans="1:40" x14ac:dyDescent="0.35">
      <c r="A70" t="s">
        <v>240</v>
      </c>
      <c r="B70" t="s">
        <v>1</v>
      </c>
      <c r="C70" t="s">
        <v>2</v>
      </c>
      <c r="D70" t="s">
        <v>3</v>
      </c>
      <c r="E70">
        <v>25</v>
      </c>
      <c r="F70">
        <v>99.21</v>
      </c>
      <c r="G70">
        <v>76.17</v>
      </c>
      <c r="H70">
        <f t="shared" si="9"/>
        <v>1.3024812918471838</v>
      </c>
      <c r="I70">
        <v>24</v>
      </c>
      <c r="J70">
        <v>59.84</v>
      </c>
      <c r="K70">
        <v>73.7</v>
      </c>
      <c r="L70" s="3">
        <f t="shared" si="10"/>
        <v>0</v>
      </c>
      <c r="M70" s="3">
        <f t="shared" si="11"/>
        <v>1</v>
      </c>
      <c r="N70" s="3">
        <f t="shared" si="12"/>
        <v>0</v>
      </c>
      <c r="AA70" t="s">
        <v>240</v>
      </c>
      <c r="AB70" t="s">
        <v>1</v>
      </c>
      <c r="AC70" t="s">
        <v>2</v>
      </c>
      <c r="AD70" t="s">
        <v>4</v>
      </c>
      <c r="AE70">
        <v>24</v>
      </c>
      <c r="AF70">
        <v>107.12</v>
      </c>
      <c r="AG70">
        <v>73.7</v>
      </c>
      <c r="AH70">
        <f t="shared" si="13"/>
        <v>1.453459972862958</v>
      </c>
      <c r="AI70">
        <v>27</v>
      </c>
      <c r="AJ70">
        <v>86.82</v>
      </c>
      <c r="AK70">
        <v>81.08</v>
      </c>
      <c r="AL70" s="3">
        <f t="shared" si="14"/>
        <v>0</v>
      </c>
      <c r="AM70" s="3">
        <f t="shared" si="15"/>
        <v>1</v>
      </c>
      <c r="AN70" s="3">
        <f t="shared" si="16"/>
        <v>0</v>
      </c>
    </row>
    <row r="71" spans="1:40" x14ac:dyDescent="0.35">
      <c r="A71" t="s">
        <v>242</v>
      </c>
      <c r="B71" t="s">
        <v>1</v>
      </c>
      <c r="C71" t="s">
        <v>2</v>
      </c>
      <c r="D71" t="s">
        <v>3</v>
      </c>
      <c r="E71">
        <v>23</v>
      </c>
      <c r="F71">
        <v>109.82</v>
      </c>
      <c r="G71">
        <v>71.22</v>
      </c>
      <c r="H71">
        <f t="shared" si="9"/>
        <v>1.5419825891603482</v>
      </c>
      <c r="I71">
        <v>22</v>
      </c>
      <c r="J71">
        <v>64.55</v>
      </c>
      <c r="K71">
        <v>68.72</v>
      </c>
      <c r="L71" s="3">
        <f t="shared" si="10"/>
        <v>1</v>
      </c>
      <c r="M71" s="3">
        <f t="shared" si="11"/>
        <v>0</v>
      </c>
      <c r="N71" s="3">
        <f t="shared" si="12"/>
        <v>0</v>
      </c>
      <c r="AA71" t="s">
        <v>242</v>
      </c>
      <c r="AB71" t="s">
        <v>1</v>
      </c>
      <c r="AC71" t="s">
        <v>2</v>
      </c>
      <c r="AD71" t="s">
        <v>4</v>
      </c>
      <c r="AE71">
        <v>24</v>
      </c>
      <c r="AF71">
        <v>105.27</v>
      </c>
      <c r="AG71">
        <v>73.7</v>
      </c>
      <c r="AH71">
        <f t="shared" si="13"/>
        <v>1.4283582089552238</v>
      </c>
      <c r="AI71">
        <v>22.5</v>
      </c>
      <c r="AJ71">
        <v>63.58</v>
      </c>
      <c r="AK71">
        <v>69.97</v>
      </c>
      <c r="AL71" s="3">
        <f t="shared" si="14"/>
        <v>0</v>
      </c>
      <c r="AM71" s="3">
        <f t="shared" si="15"/>
        <v>1</v>
      </c>
      <c r="AN71" s="3">
        <f t="shared" si="16"/>
        <v>0</v>
      </c>
    </row>
    <row r="72" spans="1:40" x14ac:dyDescent="0.35">
      <c r="A72" t="s">
        <v>243</v>
      </c>
      <c r="B72" t="s">
        <v>1</v>
      </c>
      <c r="C72" t="s">
        <v>2</v>
      </c>
      <c r="D72" t="s">
        <v>3</v>
      </c>
      <c r="E72">
        <v>26</v>
      </c>
      <c r="F72">
        <v>104.65</v>
      </c>
      <c r="G72">
        <v>78.63</v>
      </c>
      <c r="H72">
        <f t="shared" si="9"/>
        <v>1.3309169528169911</v>
      </c>
      <c r="I72">
        <v>24.5</v>
      </c>
      <c r="J72">
        <v>54.12</v>
      </c>
      <c r="K72">
        <v>74.930000000000007</v>
      </c>
      <c r="L72" s="3">
        <f t="shared" si="10"/>
        <v>0</v>
      </c>
      <c r="M72" s="3">
        <f t="shared" si="11"/>
        <v>1</v>
      </c>
      <c r="N72" s="3">
        <f t="shared" si="12"/>
        <v>0</v>
      </c>
      <c r="AA72" t="s">
        <v>243</v>
      </c>
      <c r="AB72" t="s">
        <v>1</v>
      </c>
      <c r="AC72" t="s">
        <v>2</v>
      </c>
      <c r="AD72" t="s">
        <v>4</v>
      </c>
      <c r="AE72">
        <v>24</v>
      </c>
      <c r="AF72">
        <v>112.94</v>
      </c>
      <c r="AG72">
        <v>73.7</v>
      </c>
      <c r="AH72">
        <f t="shared" si="13"/>
        <v>1.532428765264586</v>
      </c>
      <c r="AI72">
        <v>23</v>
      </c>
      <c r="AJ72">
        <v>56.18</v>
      </c>
      <c r="AK72">
        <v>71.22</v>
      </c>
      <c r="AL72" s="3">
        <f t="shared" si="14"/>
        <v>1</v>
      </c>
      <c r="AM72" s="3">
        <f t="shared" si="15"/>
        <v>0</v>
      </c>
      <c r="AN72" s="3">
        <f t="shared" si="16"/>
        <v>0</v>
      </c>
    </row>
    <row r="73" spans="1:40" x14ac:dyDescent="0.35">
      <c r="A73" t="s">
        <v>244</v>
      </c>
      <c r="B73" t="s">
        <v>1</v>
      </c>
      <c r="C73" t="s">
        <v>2</v>
      </c>
      <c r="D73" t="s">
        <v>3</v>
      </c>
      <c r="E73">
        <v>22.5</v>
      </c>
      <c r="F73">
        <v>78.02</v>
      </c>
      <c r="G73">
        <v>69.97</v>
      </c>
      <c r="H73">
        <f t="shared" si="9"/>
        <v>1.115049306845791</v>
      </c>
      <c r="I73">
        <v>22</v>
      </c>
      <c r="J73">
        <v>61.3</v>
      </c>
      <c r="K73">
        <v>68.72</v>
      </c>
      <c r="L73" s="3">
        <f t="shared" si="10"/>
        <v>0</v>
      </c>
      <c r="M73" s="3">
        <f t="shared" si="11"/>
        <v>1</v>
      </c>
      <c r="N73" s="3">
        <f t="shared" si="12"/>
        <v>0</v>
      </c>
      <c r="AA73" t="s">
        <v>244</v>
      </c>
      <c r="AB73" t="s">
        <v>1</v>
      </c>
      <c r="AC73" t="s">
        <v>2</v>
      </c>
      <c r="AD73" t="s">
        <v>4</v>
      </c>
      <c r="AE73">
        <v>23.5</v>
      </c>
      <c r="AF73">
        <v>87.26</v>
      </c>
      <c r="AG73">
        <v>72.459999999999994</v>
      </c>
      <c r="AH73">
        <f t="shared" si="13"/>
        <v>1.2042506210322939</v>
      </c>
      <c r="AI73">
        <v>22</v>
      </c>
      <c r="AJ73">
        <v>71.91</v>
      </c>
      <c r="AK73">
        <v>68.72</v>
      </c>
      <c r="AL73" s="3">
        <f t="shared" si="14"/>
        <v>0</v>
      </c>
      <c r="AM73" s="3">
        <f t="shared" si="15"/>
        <v>1</v>
      </c>
      <c r="AN73" s="3">
        <f t="shared" si="16"/>
        <v>0</v>
      </c>
    </row>
    <row r="74" spans="1:40" x14ac:dyDescent="0.35">
      <c r="A74" t="s">
        <v>245</v>
      </c>
      <c r="B74" t="s">
        <v>1</v>
      </c>
      <c r="C74" t="s">
        <v>2</v>
      </c>
      <c r="D74" t="s">
        <v>3</v>
      </c>
      <c r="E74">
        <v>24.5</v>
      </c>
      <c r="F74">
        <v>129.82</v>
      </c>
      <c r="G74">
        <v>74.930000000000007</v>
      </c>
      <c r="H74">
        <f t="shared" si="9"/>
        <v>1.7325503803549978</v>
      </c>
      <c r="I74">
        <v>21.5</v>
      </c>
      <c r="J74">
        <v>65.069999999999993</v>
      </c>
      <c r="K74">
        <v>67.47</v>
      </c>
      <c r="L74" s="3">
        <f t="shared" si="10"/>
        <v>1</v>
      </c>
      <c r="M74" s="3">
        <f t="shared" si="11"/>
        <v>0</v>
      </c>
      <c r="N74" s="3">
        <f t="shared" si="12"/>
        <v>0</v>
      </c>
      <c r="AA74" t="s">
        <v>245</v>
      </c>
      <c r="AB74" t="s">
        <v>1</v>
      </c>
      <c r="AC74" t="s">
        <v>2</v>
      </c>
      <c r="AD74" t="s">
        <v>4</v>
      </c>
      <c r="AE74">
        <v>24</v>
      </c>
      <c r="AF74">
        <v>135.30000000000001</v>
      </c>
      <c r="AG74">
        <v>73.7</v>
      </c>
      <c r="AH74">
        <f t="shared" si="13"/>
        <v>1.8358208955223883</v>
      </c>
      <c r="AI74">
        <v>22.5</v>
      </c>
      <c r="AJ74">
        <v>61.32</v>
      </c>
      <c r="AK74">
        <v>69.97</v>
      </c>
      <c r="AL74" s="3">
        <f t="shared" si="14"/>
        <v>1</v>
      </c>
      <c r="AM74" s="3">
        <f t="shared" si="15"/>
        <v>0</v>
      </c>
      <c r="AN74" s="3">
        <f t="shared" si="16"/>
        <v>0</v>
      </c>
    </row>
    <row r="75" spans="1:40" x14ac:dyDescent="0.35">
      <c r="A75" t="s">
        <v>249</v>
      </c>
      <c r="B75" t="s">
        <v>1</v>
      </c>
      <c r="C75" t="s">
        <v>2</v>
      </c>
      <c r="D75" t="s">
        <v>3</v>
      </c>
      <c r="E75">
        <v>23</v>
      </c>
      <c r="F75">
        <v>85.7</v>
      </c>
      <c r="G75">
        <v>71.22</v>
      </c>
      <c r="H75">
        <f t="shared" si="9"/>
        <v>1.2033136759337266</v>
      </c>
      <c r="I75">
        <v>21.5</v>
      </c>
      <c r="J75">
        <v>66.5</v>
      </c>
      <c r="K75">
        <v>67.47</v>
      </c>
      <c r="L75" s="3">
        <f t="shared" si="10"/>
        <v>0</v>
      </c>
      <c r="M75" s="3">
        <f t="shared" si="11"/>
        <v>1</v>
      </c>
      <c r="N75" s="3">
        <f t="shared" si="12"/>
        <v>0</v>
      </c>
      <c r="AA75" t="s">
        <v>249</v>
      </c>
      <c r="AB75" t="s">
        <v>1</v>
      </c>
      <c r="AC75" t="s">
        <v>2</v>
      </c>
      <c r="AD75" t="s">
        <v>4</v>
      </c>
      <c r="AE75">
        <v>24</v>
      </c>
      <c r="AF75">
        <v>91.25</v>
      </c>
      <c r="AG75">
        <v>73.7</v>
      </c>
      <c r="AH75">
        <f t="shared" si="13"/>
        <v>1.2381275440976933</v>
      </c>
      <c r="AI75">
        <v>23.5</v>
      </c>
      <c r="AJ75">
        <v>67.66</v>
      </c>
      <c r="AK75">
        <v>72.459999999999994</v>
      </c>
      <c r="AL75" s="3">
        <f t="shared" si="14"/>
        <v>0</v>
      </c>
      <c r="AM75" s="3">
        <f t="shared" si="15"/>
        <v>1</v>
      </c>
      <c r="AN75" s="3">
        <f t="shared" si="16"/>
        <v>0</v>
      </c>
    </row>
    <row r="76" spans="1:40" x14ac:dyDescent="0.35">
      <c r="A76" t="s">
        <v>250</v>
      </c>
      <c r="B76" t="s">
        <v>1</v>
      </c>
      <c r="C76" t="s">
        <v>2</v>
      </c>
      <c r="D76" t="s">
        <v>3</v>
      </c>
      <c r="E76">
        <v>25.5</v>
      </c>
      <c r="F76">
        <v>141.07</v>
      </c>
      <c r="G76">
        <v>77.400000000000006</v>
      </c>
      <c r="H76">
        <f t="shared" si="9"/>
        <v>1.8226098191214468</v>
      </c>
      <c r="I76">
        <v>21</v>
      </c>
      <c r="J76">
        <v>58.77</v>
      </c>
      <c r="K76">
        <v>66.22</v>
      </c>
      <c r="L76" s="3">
        <f t="shared" si="10"/>
        <v>1</v>
      </c>
      <c r="M76" s="3">
        <f t="shared" si="11"/>
        <v>0</v>
      </c>
      <c r="N76" s="3">
        <f t="shared" si="12"/>
        <v>0</v>
      </c>
      <c r="AA76" t="s">
        <v>250</v>
      </c>
      <c r="AB76" t="s">
        <v>1</v>
      </c>
      <c r="AC76" t="s">
        <v>2</v>
      </c>
      <c r="AD76" t="s">
        <v>4</v>
      </c>
      <c r="AE76">
        <v>24</v>
      </c>
      <c r="AF76">
        <v>138.4</v>
      </c>
      <c r="AG76">
        <v>73.7</v>
      </c>
      <c r="AH76">
        <f t="shared" si="13"/>
        <v>1.8778833107191317</v>
      </c>
      <c r="AI76">
        <v>35</v>
      </c>
      <c r="AJ76">
        <v>105.66</v>
      </c>
      <c r="AK76">
        <v>100.44</v>
      </c>
      <c r="AL76" s="3">
        <f t="shared" si="14"/>
        <v>1</v>
      </c>
      <c r="AM76" s="3">
        <f t="shared" si="15"/>
        <v>0</v>
      </c>
      <c r="AN76" s="3">
        <f t="shared" si="16"/>
        <v>0</v>
      </c>
    </row>
    <row r="77" spans="1:40" x14ac:dyDescent="0.35">
      <c r="A77" t="s">
        <v>173</v>
      </c>
      <c r="B77" t="s">
        <v>139</v>
      </c>
      <c r="C77" t="s">
        <v>2</v>
      </c>
      <c r="D77" t="s">
        <v>3</v>
      </c>
      <c r="E77">
        <v>24</v>
      </c>
      <c r="F77">
        <v>121.4</v>
      </c>
      <c r="G77">
        <v>73.7</v>
      </c>
      <c r="H77">
        <f t="shared" si="9"/>
        <v>1.6472184531886025</v>
      </c>
      <c r="I77">
        <v>22</v>
      </c>
      <c r="J77">
        <v>55.52</v>
      </c>
      <c r="K77">
        <v>68.72</v>
      </c>
      <c r="L77" s="3">
        <f t="shared" si="10"/>
        <v>1</v>
      </c>
      <c r="M77" s="3">
        <f t="shared" si="11"/>
        <v>0</v>
      </c>
      <c r="N77" s="3">
        <f t="shared" si="12"/>
        <v>0</v>
      </c>
      <c r="AA77" t="s">
        <v>173</v>
      </c>
      <c r="AB77" t="s">
        <v>139</v>
      </c>
      <c r="AC77" t="s">
        <v>2</v>
      </c>
      <c r="AD77" t="s">
        <v>4</v>
      </c>
      <c r="AE77">
        <v>24</v>
      </c>
      <c r="AF77">
        <v>94.94</v>
      </c>
      <c r="AG77">
        <v>73.7</v>
      </c>
      <c r="AH77">
        <f t="shared" si="13"/>
        <v>1.2881953867028493</v>
      </c>
      <c r="AI77">
        <v>23</v>
      </c>
      <c r="AJ77">
        <v>64.849999999999994</v>
      </c>
      <c r="AK77">
        <v>71.22</v>
      </c>
      <c r="AL77" s="3">
        <f t="shared" si="14"/>
        <v>0</v>
      </c>
      <c r="AM77" s="3">
        <f t="shared" si="15"/>
        <v>1</v>
      </c>
      <c r="AN77" s="3">
        <f t="shared" si="16"/>
        <v>0</v>
      </c>
    </row>
    <row r="78" spans="1:40" x14ac:dyDescent="0.35">
      <c r="A78" t="s">
        <v>177</v>
      </c>
      <c r="B78" t="s">
        <v>139</v>
      </c>
      <c r="C78" t="s">
        <v>2</v>
      </c>
      <c r="D78" t="s">
        <v>3</v>
      </c>
      <c r="E78">
        <v>24</v>
      </c>
      <c r="F78">
        <v>84.64</v>
      </c>
      <c r="G78">
        <v>73.7</v>
      </c>
      <c r="H78">
        <f t="shared" si="9"/>
        <v>1.1484396200814111</v>
      </c>
      <c r="I78">
        <v>23.5</v>
      </c>
      <c r="J78">
        <v>69.930000000000007</v>
      </c>
      <c r="K78">
        <v>72.459999999999994</v>
      </c>
      <c r="L78" s="3">
        <f t="shared" si="10"/>
        <v>0</v>
      </c>
      <c r="M78" s="3">
        <f t="shared" si="11"/>
        <v>1</v>
      </c>
      <c r="N78" s="3">
        <f t="shared" si="12"/>
        <v>0</v>
      </c>
      <c r="AA78" t="s">
        <v>177</v>
      </c>
      <c r="AB78" t="s">
        <v>139</v>
      </c>
      <c r="AC78" t="s">
        <v>2</v>
      </c>
      <c r="AD78" t="s">
        <v>4</v>
      </c>
      <c r="AE78">
        <v>24</v>
      </c>
      <c r="AF78">
        <v>95.9</v>
      </c>
      <c r="AG78">
        <v>73.7</v>
      </c>
      <c r="AH78">
        <f t="shared" si="13"/>
        <v>1.3012211668928086</v>
      </c>
      <c r="AI78">
        <v>23</v>
      </c>
      <c r="AJ78">
        <v>59.55</v>
      </c>
      <c r="AK78">
        <v>71.22</v>
      </c>
      <c r="AL78" s="3">
        <f t="shared" si="14"/>
        <v>0</v>
      </c>
      <c r="AM78" s="3">
        <f t="shared" si="15"/>
        <v>1</v>
      </c>
      <c r="AN78" s="3">
        <f t="shared" si="16"/>
        <v>0</v>
      </c>
    </row>
    <row r="79" spans="1:40" x14ac:dyDescent="0.35">
      <c r="A79" t="s">
        <v>179</v>
      </c>
      <c r="B79" t="s">
        <v>139</v>
      </c>
      <c r="C79" t="s">
        <v>2</v>
      </c>
      <c r="D79" t="s">
        <v>3</v>
      </c>
      <c r="E79">
        <v>24.5</v>
      </c>
      <c r="F79">
        <v>108.61</v>
      </c>
      <c r="G79">
        <v>74.930000000000007</v>
      </c>
      <c r="H79">
        <f t="shared" si="9"/>
        <v>1.4494861871079674</v>
      </c>
      <c r="I79">
        <v>23.5</v>
      </c>
      <c r="J79">
        <v>70.67</v>
      </c>
      <c r="K79">
        <v>72.459999999999994</v>
      </c>
      <c r="L79" s="3">
        <f t="shared" si="10"/>
        <v>0</v>
      </c>
      <c r="M79" s="3">
        <f t="shared" si="11"/>
        <v>1</v>
      </c>
      <c r="N79" s="3">
        <f t="shared" si="12"/>
        <v>0</v>
      </c>
      <c r="AA79" t="s">
        <v>179</v>
      </c>
      <c r="AB79" t="s">
        <v>139</v>
      </c>
      <c r="AC79" t="s">
        <v>2</v>
      </c>
      <c r="AD79" t="s">
        <v>4</v>
      </c>
      <c r="AE79">
        <v>24.5</v>
      </c>
      <c r="AF79">
        <v>110.01</v>
      </c>
      <c r="AG79">
        <v>74.930000000000007</v>
      </c>
      <c r="AH79">
        <f t="shared" si="13"/>
        <v>1.4681702922727879</v>
      </c>
      <c r="AI79">
        <v>23</v>
      </c>
      <c r="AJ79">
        <v>54.6</v>
      </c>
      <c r="AK79">
        <v>71.22</v>
      </c>
      <c r="AL79" s="3">
        <f t="shared" si="14"/>
        <v>0</v>
      </c>
      <c r="AM79" s="3">
        <f t="shared" si="15"/>
        <v>1</v>
      </c>
      <c r="AN79" s="3">
        <f t="shared" si="16"/>
        <v>0</v>
      </c>
    </row>
    <row r="80" spans="1:40" x14ac:dyDescent="0.35">
      <c r="A80" t="s">
        <v>180</v>
      </c>
      <c r="B80" t="s">
        <v>139</v>
      </c>
      <c r="C80" t="s">
        <v>2</v>
      </c>
      <c r="D80" t="s">
        <v>3</v>
      </c>
      <c r="E80">
        <v>24</v>
      </c>
      <c r="F80">
        <v>132.04</v>
      </c>
      <c r="G80">
        <v>73.7</v>
      </c>
      <c r="H80">
        <f t="shared" si="9"/>
        <v>1.7915875169606512</v>
      </c>
      <c r="I80">
        <v>22</v>
      </c>
      <c r="J80">
        <v>59.29</v>
      </c>
      <c r="K80">
        <v>68.72</v>
      </c>
      <c r="L80" s="3">
        <f t="shared" si="10"/>
        <v>1</v>
      </c>
      <c r="M80" s="3">
        <f t="shared" si="11"/>
        <v>0</v>
      </c>
      <c r="N80" s="3">
        <f t="shared" si="12"/>
        <v>0</v>
      </c>
      <c r="AA80" t="s">
        <v>180</v>
      </c>
      <c r="AB80" t="s">
        <v>139</v>
      </c>
      <c r="AC80" t="s">
        <v>2</v>
      </c>
      <c r="AD80" t="s">
        <v>4</v>
      </c>
      <c r="AE80">
        <v>24</v>
      </c>
      <c r="AF80">
        <v>126.99</v>
      </c>
      <c r="AG80">
        <v>73.7</v>
      </c>
      <c r="AH80">
        <f t="shared" si="13"/>
        <v>1.7230664857530529</v>
      </c>
      <c r="AI80">
        <v>22.5</v>
      </c>
      <c r="AJ80">
        <v>64.73</v>
      </c>
      <c r="AK80">
        <v>69.97</v>
      </c>
      <c r="AL80" s="3">
        <f t="shared" si="14"/>
        <v>1</v>
      </c>
      <c r="AM80" s="3">
        <f t="shared" si="15"/>
        <v>0</v>
      </c>
      <c r="AN80" s="3">
        <f t="shared" si="16"/>
        <v>0</v>
      </c>
    </row>
    <row r="81" spans="1:40" x14ac:dyDescent="0.35">
      <c r="A81" t="s">
        <v>181</v>
      </c>
      <c r="B81" t="s">
        <v>139</v>
      </c>
      <c r="C81" t="s">
        <v>2</v>
      </c>
      <c r="D81" t="s">
        <v>3</v>
      </c>
      <c r="E81">
        <v>24</v>
      </c>
      <c r="F81">
        <v>118.84</v>
      </c>
      <c r="G81">
        <v>73.7</v>
      </c>
      <c r="H81">
        <f t="shared" si="9"/>
        <v>1.6124830393487111</v>
      </c>
      <c r="I81">
        <v>22</v>
      </c>
      <c r="J81">
        <v>59.71</v>
      </c>
      <c r="K81">
        <v>68.72</v>
      </c>
      <c r="L81" s="3">
        <f t="shared" si="10"/>
        <v>1</v>
      </c>
      <c r="M81" s="3">
        <f t="shared" si="11"/>
        <v>0</v>
      </c>
      <c r="N81" s="3">
        <f t="shared" si="12"/>
        <v>0</v>
      </c>
      <c r="AA81" t="s">
        <v>181</v>
      </c>
      <c r="AB81" t="s">
        <v>139</v>
      </c>
      <c r="AC81" t="s">
        <v>2</v>
      </c>
      <c r="AD81" t="s">
        <v>4</v>
      </c>
      <c r="AE81">
        <v>24</v>
      </c>
      <c r="AF81">
        <v>137.38999999999999</v>
      </c>
      <c r="AG81">
        <v>73.7</v>
      </c>
      <c r="AH81">
        <f t="shared" si="13"/>
        <v>1.8641791044776117</v>
      </c>
      <c r="AI81">
        <v>22.5</v>
      </c>
      <c r="AJ81">
        <v>58.86</v>
      </c>
      <c r="AK81">
        <v>69.97</v>
      </c>
      <c r="AL81" s="3">
        <f t="shared" si="14"/>
        <v>1</v>
      </c>
      <c r="AM81" s="3">
        <f t="shared" si="15"/>
        <v>0</v>
      </c>
      <c r="AN81" s="3">
        <f t="shared" si="16"/>
        <v>0</v>
      </c>
    </row>
    <row r="82" spans="1:40" x14ac:dyDescent="0.35">
      <c r="A82" t="s">
        <v>183</v>
      </c>
      <c r="B82" t="s">
        <v>139</v>
      </c>
      <c r="C82" t="s">
        <v>2</v>
      </c>
      <c r="D82" t="s">
        <v>3</v>
      </c>
      <c r="E82">
        <v>24</v>
      </c>
      <c r="F82">
        <v>115.12</v>
      </c>
      <c r="G82">
        <v>73.7</v>
      </c>
      <c r="H82">
        <f t="shared" si="9"/>
        <v>1.5620081411126188</v>
      </c>
      <c r="I82">
        <v>22.5</v>
      </c>
      <c r="J82">
        <v>60.04</v>
      </c>
      <c r="K82">
        <v>69.97</v>
      </c>
      <c r="L82" s="3">
        <f t="shared" si="10"/>
        <v>1</v>
      </c>
      <c r="M82" s="3">
        <f t="shared" si="11"/>
        <v>0</v>
      </c>
      <c r="N82" s="3">
        <f t="shared" si="12"/>
        <v>0</v>
      </c>
      <c r="AA82" t="s">
        <v>183</v>
      </c>
      <c r="AB82" t="s">
        <v>139</v>
      </c>
      <c r="AC82" t="s">
        <v>2</v>
      </c>
      <c r="AD82" t="s">
        <v>4</v>
      </c>
      <c r="AE82">
        <v>24</v>
      </c>
      <c r="AF82">
        <v>113.22</v>
      </c>
      <c r="AG82">
        <v>73.7</v>
      </c>
      <c r="AH82">
        <f t="shared" si="13"/>
        <v>1.5362279511533241</v>
      </c>
      <c r="AI82">
        <v>26</v>
      </c>
      <c r="AJ82">
        <v>87.81</v>
      </c>
      <c r="AK82">
        <v>78.63</v>
      </c>
      <c r="AL82" s="3">
        <f t="shared" si="14"/>
        <v>1</v>
      </c>
      <c r="AM82" s="3">
        <f t="shared" si="15"/>
        <v>0</v>
      </c>
      <c r="AN82" s="3">
        <f t="shared" si="16"/>
        <v>0</v>
      </c>
    </row>
    <row r="83" spans="1:40" x14ac:dyDescent="0.35">
      <c r="A83" t="s">
        <v>184</v>
      </c>
      <c r="B83" t="s">
        <v>139</v>
      </c>
      <c r="C83" t="s">
        <v>2</v>
      </c>
      <c r="D83" t="s">
        <v>3</v>
      </c>
      <c r="E83">
        <v>23.5</v>
      </c>
      <c r="F83">
        <v>88.27</v>
      </c>
      <c r="G83">
        <v>72.459999999999994</v>
      </c>
      <c r="H83">
        <f t="shared" si="9"/>
        <v>1.218189345845984</v>
      </c>
      <c r="I83">
        <v>23</v>
      </c>
      <c r="J83">
        <v>63.1</v>
      </c>
      <c r="K83">
        <v>71.22</v>
      </c>
      <c r="L83" s="3">
        <f t="shared" si="10"/>
        <v>0</v>
      </c>
      <c r="M83" s="3">
        <f t="shared" si="11"/>
        <v>1</v>
      </c>
      <c r="N83" s="3">
        <f t="shared" si="12"/>
        <v>0</v>
      </c>
      <c r="AA83" t="s">
        <v>184</v>
      </c>
      <c r="AB83" t="s">
        <v>139</v>
      </c>
      <c r="AC83" t="s">
        <v>2</v>
      </c>
      <c r="AD83" t="s">
        <v>4</v>
      </c>
      <c r="AE83">
        <v>24</v>
      </c>
      <c r="AF83">
        <v>131.97999999999999</v>
      </c>
      <c r="AG83">
        <v>73.7</v>
      </c>
      <c r="AH83">
        <f t="shared" si="13"/>
        <v>1.7907734056987785</v>
      </c>
      <c r="AI83">
        <v>23</v>
      </c>
      <c r="AJ83">
        <v>68.94</v>
      </c>
      <c r="AK83">
        <v>71.22</v>
      </c>
      <c r="AL83" s="3">
        <f t="shared" si="14"/>
        <v>1</v>
      </c>
      <c r="AM83" s="3">
        <f t="shared" si="15"/>
        <v>0</v>
      </c>
      <c r="AN83" s="3">
        <f t="shared" si="16"/>
        <v>0</v>
      </c>
    </row>
    <row r="84" spans="1:40" x14ac:dyDescent="0.35">
      <c r="A84" t="s">
        <v>185</v>
      </c>
      <c r="B84" t="s">
        <v>139</v>
      </c>
      <c r="C84" t="s">
        <v>2</v>
      </c>
      <c r="D84" t="s">
        <v>3</v>
      </c>
      <c r="E84">
        <v>24</v>
      </c>
      <c r="F84">
        <v>117.54</v>
      </c>
      <c r="G84">
        <v>73.7</v>
      </c>
      <c r="H84">
        <f t="shared" si="9"/>
        <v>1.5948439620081412</v>
      </c>
      <c r="I84">
        <v>22.5</v>
      </c>
      <c r="J84">
        <v>66.239999999999995</v>
      </c>
      <c r="K84">
        <v>69.97</v>
      </c>
      <c r="L84" s="3">
        <f t="shared" si="10"/>
        <v>1</v>
      </c>
      <c r="M84" s="3">
        <f t="shared" si="11"/>
        <v>0</v>
      </c>
      <c r="N84" s="3">
        <f t="shared" si="12"/>
        <v>0</v>
      </c>
      <c r="AA84" t="s">
        <v>185</v>
      </c>
      <c r="AB84" t="s">
        <v>139</v>
      </c>
      <c r="AC84" t="s">
        <v>2</v>
      </c>
      <c r="AD84" t="s">
        <v>4</v>
      </c>
      <c r="AE84">
        <v>24</v>
      </c>
      <c r="AF84">
        <v>150.66</v>
      </c>
      <c r="AG84">
        <v>73.7</v>
      </c>
      <c r="AH84">
        <f t="shared" si="13"/>
        <v>2.0442333785617368</v>
      </c>
      <c r="AI84">
        <v>22.5</v>
      </c>
      <c r="AJ84">
        <v>65.14</v>
      </c>
      <c r="AK84">
        <v>69.97</v>
      </c>
      <c r="AL84" s="3">
        <f t="shared" si="14"/>
        <v>1</v>
      </c>
      <c r="AM84" s="3">
        <f t="shared" si="15"/>
        <v>0</v>
      </c>
      <c r="AN84" s="3">
        <f t="shared" si="16"/>
        <v>0</v>
      </c>
    </row>
    <row r="85" spans="1:40" x14ac:dyDescent="0.35">
      <c r="A85" t="s">
        <v>300</v>
      </c>
      <c r="B85" t="s">
        <v>139</v>
      </c>
      <c r="C85" t="s">
        <v>2</v>
      </c>
      <c r="D85" t="s">
        <v>3</v>
      </c>
      <c r="E85">
        <v>23</v>
      </c>
      <c r="F85">
        <v>74.47</v>
      </c>
      <c r="G85">
        <v>71.22</v>
      </c>
      <c r="H85">
        <f t="shared" si="9"/>
        <v>1.045633249087335</v>
      </c>
      <c r="I85">
        <v>22.5</v>
      </c>
      <c r="J85">
        <v>49.35</v>
      </c>
      <c r="K85">
        <v>69.97</v>
      </c>
      <c r="L85" s="3">
        <f t="shared" si="10"/>
        <v>0</v>
      </c>
      <c r="M85" s="3">
        <f t="shared" si="11"/>
        <v>1</v>
      </c>
      <c r="N85" s="3">
        <f t="shared" si="12"/>
        <v>0</v>
      </c>
      <c r="AA85" t="s">
        <v>300</v>
      </c>
      <c r="AB85" t="s">
        <v>139</v>
      </c>
      <c r="AC85" t="s">
        <v>2</v>
      </c>
      <c r="AD85" t="s">
        <v>4</v>
      </c>
      <c r="AE85">
        <v>23.5</v>
      </c>
      <c r="AF85">
        <v>76.010000000000005</v>
      </c>
      <c r="AG85">
        <v>72.459999999999994</v>
      </c>
      <c r="AH85">
        <f t="shared" si="13"/>
        <v>1.048992547612476</v>
      </c>
      <c r="AI85">
        <v>23</v>
      </c>
      <c r="AJ85">
        <v>63.72</v>
      </c>
      <c r="AK85">
        <v>71.22</v>
      </c>
      <c r="AL85" s="3">
        <f t="shared" si="14"/>
        <v>0</v>
      </c>
      <c r="AM85" s="3">
        <f t="shared" si="15"/>
        <v>1</v>
      </c>
      <c r="AN85" s="3">
        <f t="shared" si="16"/>
        <v>0</v>
      </c>
    </row>
    <row r="86" spans="1:40" x14ac:dyDescent="0.35">
      <c r="A86" t="s">
        <v>302</v>
      </c>
      <c r="B86" t="s">
        <v>139</v>
      </c>
      <c r="C86" t="s">
        <v>2</v>
      </c>
      <c r="D86" t="s">
        <v>3</v>
      </c>
      <c r="E86">
        <v>23.5</v>
      </c>
      <c r="F86">
        <v>156.62</v>
      </c>
      <c r="G86">
        <v>72.459999999999994</v>
      </c>
      <c r="H86">
        <f t="shared" si="9"/>
        <v>2.1614683963566108</v>
      </c>
      <c r="I86">
        <v>22</v>
      </c>
      <c r="J86">
        <v>66.31</v>
      </c>
      <c r="K86">
        <v>68.72</v>
      </c>
      <c r="L86" s="3">
        <f t="shared" si="10"/>
        <v>1</v>
      </c>
      <c r="M86" s="3">
        <f t="shared" si="11"/>
        <v>0</v>
      </c>
      <c r="N86" s="3">
        <f t="shared" si="12"/>
        <v>0</v>
      </c>
      <c r="AA86" t="s">
        <v>302</v>
      </c>
      <c r="AB86" t="s">
        <v>139</v>
      </c>
      <c r="AC86" t="s">
        <v>2</v>
      </c>
      <c r="AD86" t="s">
        <v>4</v>
      </c>
      <c r="AE86">
        <v>24</v>
      </c>
      <c r="AF86">
        <v>103.91</v>
      </c>
      <c r="AG86">
        <v>73.7</v>
      </c>
      <c r="AH86">
        <f t="shared" si="13"/>
        <v>1.4099050203527814</v>
      </c>
      <c r="AI86">
        <v>23</v>
      </c>
      <c r="AJ86">
        <v>66.11</v>
      </c>
      <c r="AK86">
        <v>71.22</v>
      </c>
      <c r="AL86" s="3">
        <f t="shared" si="14"/>
        <v>0</v>
      </c>
      <c r="AM86" s="3">
        <f t="shared" si="15"/>
        <v>1</v>
      </c>
      <c r="AN86" s="3">
        <f t="shared" si="16"/>
        <v>0</v>
      </c>
    </row>
    <row r="87" spans="1:40" x14ac:dyDescent="0.35">
      <c r="A87" t="s">
        <v>303</v>
      </c>
      <c r="B87" t="s">
        <v>139</v>
      </c>
      <c r="C87" t="s">
        <v>2</v>
      </c>
      <c r="D87" t="s">
        <v>3</v>
      </c>
      <c r="E87">
        <v>23.5</v>
      </c>
      <c r="F87">
        <v>106.59</v>
      </c>
      <c r="G87">
        <v>72.459999999999994</v>
      </c>
      <c r="H87">
        <f t="shared" si="9"/>
        <v>1.4710184929616341</v>
      </c>
      <c r="I87">
        <v>22.5</v>
      </c>
      <c r="J87">
        <v>67.56</v>
      </c>
      <c r="K87">
        <v>69.97</v>
      </c>
      <c r="L87" s="3">
        <f t="shared" si="10"/>
        <v>0</v>
      </c>
      <c r="M87" s="3">
        <f t="shared" si="11"/>
        <v>1</v>
      </c>
      <c r="N87" s="3">
        <f t="shared" si="12"/>
        <v>0</v>
      </c>
      <c r="AA87" t="s">
        <v>303</v>
      </c>
      <c r="AB87" t="s">
        <v>139</v>
      </c>
      <c r="AC87" t="s">
        <v>2</v>
      </c>
      <c r="AD87" t="s">
        <v>4</v>
      </c>
      <c r="AE87">
        <v>24</v>
      </c>
      <c r="AF87">
        <v>123.16</v>
      </c>
      <c r="AG87">
        <v>73.7</v>
      </c>
      <c r="AH87">
        <f t="shared" si="13"/>
        <v>1.6710990502035277</v>
      </c>
      <c r="AI87">
        <v>23.5</v>
      </c>
      <c r="AJ87">
        <v>67.75</v>
      </c>
      <c r="AK87">
        <v>72.459999999999994</v>
      </c>
      <c r="AL87" s="3">
        <f t="shared" si="14"/>
        <v>1</v>
      </c>
      <c r="AM87" s="3">
        <f t="shared" si="15"/>
        <v>0</v>
      </c>
      <c r="AN87" s="3">
        <f t="shared" si="16"/>
        <v>0</v>
      </c>
    </row>
    <row r="88" spans="1:40" x14ac:dyDescent="0.35">
      <c r="A88" t="s">
        <v>304</v>
      </c>
      <c r="B88" t="s">
        <v>139</v>
      </c>
      <c r="C88" t="s">
        <v>2</v>
      </c>
      <c r="D88" t="s">
        <v>3</v>
      </c>
      <c r="E88">
        <v>23.5</v>
      </c>
      <c r="F88">
        <v>105.67</v>
      </c>
      <c r="G88">
        <v>72.459999999999994</v>
      </c>
      <c r="H88">
        <f t="shared" si="9"/>
        <v>1.4583218327353025</v>
      </c>
      <c r="I88">
        <v>22.5</v>
      </c>
      <c r="J88">
        <v>61.89</v>
      </c>
      <c r="K88">
        <v>69.97</v>
      </c>
      <c r="L88" s="3">
        <f t="shared" si="10"/>
        <v>0</v>
      </c>
      <c r="M88" s="3">
        <f t="shared" si="11"/>
        <v>1</v>
      </c>
      <c r="N88" s="3">
        <f t="shared" si="12"/>
        <v>0</v>
      </c>
      <c r="AA88" t="s">
        <v>304</v>
      </c>
      <c r="AB88" t="s">
        <v>139</v>
      </c>
      <c r="AC88" t="s">
        <v>2</v>
      </c>
      <c r="AD88" t="s">
        <v>4</v>
      </c>
      <c r="AE88">
        <v>24</v>
      </c>
      <c r="AF88">
        <v>101.11</v>
      </c>
      <c r="AG88">
        <v>73.7</v>
      </c>
      <c r="AH88">
        <f t="shared" si="13"/>
        <v>1.3719131614654003</v>
      </c>
      <c r="AI88">
        <v>23.5</v>
      </c>
      <c r="AJ88">
        <v>71.62</v>
      </c>
      <c r="AK88">
        <v>72.459999999999994</v>
      </c>
      <c r="AL88" s="3">
        <f t="shared" si="14"/>
        <v>0</v>
      </c>
      <c r="AM88" s="3">
        <f t="shared" si="15"/>
        <v>1</v>
      </c>
      <c r="AN88" s="3">
        <f t="shared" si="16"/>
        <v>0</v>
      </c>
    </row>
    <row r="89" spans="1:40" x14ac:dyDescent="0.35">
      <c r="A89" t="s">
        <v>305</v>
      </c>
      <c r="B89" t="s">
        <v>139</v>
      </c>
      <c r="C89" t="s">
        <v>2</v>
      </c>
      <c r="D89" s="4" t="s">
        <v>3</v>
      </c>
      <c r="E89" s="4">
        <v>29</v>
      </c>
      <c r="F89" s="4">
        <v>84.91</v>
      </c>
      <c r="G89" s="4">
        <v>85.96</v>
      </c>
      <c r="H89" s="4">
        <f t="shared" si="9"/>
        <v>0.98778501628664495</v>
      </c>
      <c r="I89" s="4">
        <v>28.5</v>
      </c>
      <c r="J89" s="4">
        <v>39.76</v>
      </c>
      <c r="K89" s="4">
        <v>84.74</v>
      </c>
      <c r="L89" s="4">
        <f t="shared" si="10"/>
        <v>0</v>
      </c>
      <c r="M89" s="4">
        <f t="shared" si="11"/>
        <v>0</v>
      </c>
      <c r="N89" s="4">
        <f t="shared" si="12"/>
        <v>1</v>
      </c>
      <c r="AA89" t="s">
        <v>305</v>
      </c>
      <c r="AB89" t="s">
        <v>139</v>
      </c>
      <c r="AC89" t="s">
        <v>2</v>
      </c>
      <c r="AD89" s="4" t="s">
        <v>4</v>
      </c>
      <c r="AE89" s="4">
        <v>24</v>
      </c>
      <c r="AF89" s="4">
        <v>67.48</v>
      </c>
      <c r="AG89" s="4">
        <v>73.7</v>
      </c>
      <c r="AH89" s="4">
        <f t="shared" si="13"/>
        <v>0.91560379918588874</v>
      </c>
      <c r="AI89" s="4">
        <v>23.5</v>
      </c>
      <c r="AJ89" s="4">
        <v>65.849999999999994</v>
      </c>
      <c r="AK89" s="4">
        <v>72.459999999999994</v>
      </c>
      <c r="AL89" s="4">
        <f t="shared" si="14"/>
        <v>0</v>
      </c>
      <c r="AM89" s="4">
        <f t="shared" si="15"/>
        <v>0</v>
      </c>
      <c r="AN89" s="4">
        <f t="shared" si="16"/>
        <v>1</v>
      </c>
    </row>
    <row r="90" spans="1:40" x14ac:dyDescent="0.35">
      <c r="A90" t="s">
        <v>306</v>
      </c>
      <c r="B90" t="s">
        <v>139</v>
      </c>
      <c r="C90" t="s">
        <v>2</v>
      </c>
      <c r="D90" t="s">
        <v>3</v>
      </c>
      <c r="E90">
        <v>24</v>
      </c>
      <c r="F90">
        <v>159.25</v>
      </c>
      <c r="G90">
        <v>73.7</v>
      </c>
      <c r="H90">
        <f t="shared" si="9"/>
        <v>2.16078697421981</v>
      </c>
      <c r="I90">
        <v>22</v>
      </c>
      <c r="J90">
        <v>53.94</v>
      </c>
      <c r="K90">
        <v>68.72</v>
      </c>
      <c r="L90" s="3">
        <f t="shared" si="10"/>
        <v>1</v>
      </c>
      <c r="M90" s="3">
        <f t="shared" si="11"/>
        <v>0</v>
      </c>
      <c r="N90" s="3">
        <f t="shared" si="12"/>
        <v>0</v>
      </c>
      <c r="AA90" t="s">
        <v>306</v>
      </c>
      <c r="AB90" t="s">
        <v>139</v>
      </c>
      <c r="AC90" t="s">
        <v>2</v>
      </c>
      <c r="AD90" t="s">
        <v>4</v>
      </c>
      <c r="AE90">
        <v>24</v>
      </c>
      <c r="AF90">
        <v>124.94</v>
      </c>
      <c r="AG90">
        <v>73.7</v>
      </c>
      <c r="AH90">
        <f t="shared" si="13"/>
        <v>1.6952510176390772</v>
      </c>
      <c r="AI90">
        <v>23</v>
      </c>
      <c r="AJ90">
        <v>65.290000000000006</v>
      </c>
      <c r="AK90">
        <v>71.22</v>
      </c>
      <c r="AL90" s="3">
        <f t="shared" si="14"/>
        <v>1</v>
      </c>
      <c r="AM90" s="3">
        <f t="shared" si="15"/>
        <v>0</v>
      </c>
      <c r="AN90" s="3">
        <f t="shared" si="16"/>
        <v>0</v>
      </c>
    </row>
    <row r="91" spans="1:40" x14ac:dyDescent="0.35">
      <c r="A91" t="s">
        <v>312</v>
      </c>
      <c r="B91" t="s">
        <v>139</v>
      </c>
      <c r="C91" t="s">
        <v>2</v>
      </c>
      <c r="D91" t="s">
        <v>3</v>
      </c>
      <c r="E91">
        <v>24</v>
      </c>
      <c r="F91">
        <v>130.97999999999999</v>
      </c>
      <c r="G91">
        <v>73.7</v>
      </c>
      <c r="H91">
        <f t="shared" si="9"/>
        <v>1.777204884667571</v>
      </c>
      <c r="I91">
        <v>22</v>
      </c>
      <c r="J91">
        <v>55.86</v>
      </c>
      <c r="K91">
        <v>68.72</v>
      </c>
      <c r="L91" s="3">
        <f t="shared" si="10"/>
        <v>1</v>
      </c>
      <c r="M91" s="3">
        <f t="shared" si="11"/>
        <v>0</v>
      </c>
      <c r="N91" s="3">
        <f t="shared" si="12"/>
        <v>0</v>
      </c>
      <c r="AA91" t="s">
        <v>312</v>
      </c>
      <c r="AB91" t="s">
        <v>139</v>
      </c>
      <c r="AC91" t="s">
        <v>2</v>
      </c>
      <c r="AD91" t="s">
        <v>4</v>
      </c>
      <c r="AE91">
        <v>24</v>
      </c>
      <c r="AF91">
        <v>142.05000000000001</v>
      </c>
      <c r="AG91">
        <v>73.7</v>
      </c>
      <c r="AH91">
        <f t="shared" si="13"/>
        <v>1.9274084124830395</v>
      </c>
      <c r="AI91">
        <v>22.5</v>
      </c>
      <c r="AJ91">
        <v>54.66</v>
      </c>
      <c r="AK91">
        <v>69.97</v>
      </c>
      <c r="AL91" s="3">
        <f t="shared" si="14"/>
        <v>1</v>
      </c>
      <c r="AM91" s="3">
        <f t="shared" si="15"/>
        <v>0</v>
      </c>
      <c r="AN91" s="3">
        <f t="shared" si="16"/>
        <v>0</v>
      </c>
    </row>
    <row r="92" spans="1:40" x14ac:dyDescent="0.35">
      <c r="A92" t="s">
        <v>313</v>
      </c>
      <c r="B92" t="s">
        <v>139</v>
      </c>
      <c r="C92" t="s">
        <v>2</v>
      </c>
      <c r="D92" s="4" t="s">
        <v>3</v>
      </c>
      <c r="E92" s="4">
        <v>24</v>
      </c>
      <c r="F92" s="4">
        <v>67.98</v>
      </c>
      <c r="G92" s="4">
        <v>73.7</v>
      </c>
      <c r="H92" s="4">
        <f t="shared" si="9"/>
        <v>0.92238805970149251</v>
      </c>
      <c r="I92" s="4">
        <v>23.5</v>
      </c>
      <c r="J92" s="4">
        <v>60.21</v>
      </c>
      <c r="K92" s="4">
        <v>72.459999999999994</v>
      </c>
      <c r="L92" s="4">
        <f t="shared" si="10"/>
        <v>0</v>
      </c>
      <c r="M92" s="4">
        <f t="shared" si="11"/>
        <v>0</v>
      </c>
      <c r="N92" s="4">
        <f t="shared" si="12"/>
        <v>1</v>
      </c>
      <c r="AA92" t="s">
        <v>313</v>
      </c>
      <c r="AB92" t="s">
        <v>139</v>
      </c>
      <c r="AC92" t="s">
        <v>2</v>
      </c>
      <c r="AD92" t="s">
        <v>4</v>
      </c>
      <c r="AE92">
        <v>24</v>
      </c>
      <c r="AF92">
        <v>82.26</v>
      </c>
      <c r="AG92">
        <v>73.7</v>
      </c>
      <c r="AH92">
        <f t="shared" si="13"/>
        <v>1.1161465400271371</v>
      </c>
      <c r="AI92">
        <v>23.5</v>
      </c>
      <c r="AJ92">
        <v>56.5</v>
      </c>
      <c r="AK92">
        <v>72.459999999999994</v>
      </c>
      <c r="AL92" s="3">
        <f t="shared" si="14"/>
        <v>0</v>
      </c>
      <c r="AM92" s="3">
        <f t="shared" si="15"/>
        <v>1</v>
      </c>
      <c r="AN92" s="3">
        <f t="shared" si="16"/>
        <v>0</v>
      </c>
    </row>
    <row r="93" spans="1:40" x14ac:dyDescent="0.35">
      <c r="A93" t="s">
        <v>315</v>
      </c>
      <c r="B93" t="s">
        <v>139</v>
      </c>
      <c r="C93" t="s">
        <v>2</v>
      </c>
      <c r="D93" t="s">
        <v>3</v>
      </c>
      <c r="E93">
        <v>24.5</v>
      </c>
      <c r="F93">
        <v>83.8</v>
      </c>
      <c r="G93">
        <v>74.930000000000007</v>
      </c>
      <c r="H93">
        <f t="shared" si="9"/>
        <v>1.1183771520085413</v>
      </c>
      <c r="I93">
        <v>24</v>
      </c>
      <c r="J93">
        <v>72.02</v>
      </c>
      <c r="K93">
        <v>73.7</v>
      </c>
      <c r="L93" s="3">
        <f t="shared" si="10"/>
        <v>0</v>
      </c>
      <c r="M93" s="3">
        <f t="shared" si="11"/>
        <v>1</v>
      </c>
      <c r="N93" s="3">
        <f t="shared" si="12"/>
        <v>0</v>
      </c>
      <c r="AA93" t="s">
        <v>315</v>
      </c>
      <c r="AB93" t="s">
        <v>139</v>
      </c>
      <c r="AC93" t="s">
        <v>2</v>
      </c>
      <c r="AD93" t="s">
        <v>4</v>
      </c>
      <c r="AE93">
        <v>24</v>
      </c>
      <c r="AF93">
        <v>107.3</v>
      </c>
      <c r="AG93">
        <v>73.7</v>
      </c>
      <c r="AH93">
        <f t="shared" si="13"/>
        <v>1.4559023066485752</v>
      </c>
      <c r="AI93">
        <v>23.5</v>
      </c>
      <c r="AJ93">
        <v>58.86</v>
      </c>
      <c r="AK93">
        <v>72.459999999999994</v>
      </c>
      <c r="AL93" s="3">
        <f t="shared" si="14"/>
        <v>0</v>
      </c>
      <c r="AM93" s="3">
        <f t="shared" si="15"/>
        <v>1</v>
      </c>
      <c r="AN93" s="3">
        <f t="shared" si="16"/>
        <v>0</v>
      </c>
    </row>
    <row r="94" spans="1:40" x14ac:dyDescent="0.35">
      <c r="A94" t="s">
        <v>90</v>
      </c>
      <c r="B94" t="s">
        <v>408</v>
      </c>
      <c r="C94" t="s">
        <v>22</v>
      </c>
      <c r="D94" t="s">
        <v>73</v>
      </c>
      <c r="E94">
        <v>24</v>
      </c>
      <c r="F94">
        <v>151.78</v>
      </c>
      <c r="G94">
        <v>73.7</v>
      </c>
      <c r="H94">
        <f t="shared" si="9"/>
        <v>2.0594301221166891</v>
      </c>
      <c r="I94">
        <v>23</v>
      </c>
      <c r="J94">
        <v>66.87</v>
      </c>
      <c r="K94">
        <v>71.22</v>
      </c>
      <c r="L94" s="3">
        <f t="shared" si="10"/>
        <v>1</v>
      </c>
      <c r="M94" s="3">
        <f t="shared" si="11"/>
        <v>0</v>
      </c>
      <c r="N94" s="3">
        <f t="shared" si="12"/>
        <v>0</v>
      </c>
      <c r="AA94" t="s">
        <v>90</v>
      </c>
      <c r="AB94" t="s">
        <v>56</v>
      </c>
      <c r="AC94" t="s">
        <v>22</v>
      </c>
      <c r="AD94" t="s">
        <v>74</v>
      </c>
      <c r="AE94">
        <v>24</v>
      </c>
      <c r="AF94">
        <v>157.58000000000001</v>
      </c>
      <c r="AG94">
        <v>73.7</v>
      </c>
      <c r="AH94">
        <f t="shared" si="13"/>
        <v>2.1381275440976935</v>
      </c>
      <c r="AI94">
        <v>16</v>
      </c>
      <c r="AJ94">
        <v>57.89</v>
      </c>
      <c r="AK94">
        <v>53.5</v>
      </c>
      <c r="AL94" s="3">
        <f t="shared" si="14"/>
        <v>1</v>
      </c>
      <c r="AM94" s="3">
        <f t="shared" si="15"/>
        <v>0</v>
      </c>
      <c r="AN94" s="3">
        <f t="shared" si="16"/>
        <v>0</v>
      </c>
    </row>
    <row r="95" spans="1:40" x14ac:dyDescent="0.35">
      <c r="A95" t="s">
        <v>95</v>
      </c>
      <c r="B95" t="s">
        <v>408</v>
      </c>
      <c r="C95" t="s">
        <v>22</v>
      </c>
      <c r="D95" t="s">
        <v>73</v>
      </c>
      <c r="E95">
        <v>25</v>
      </c>
      <c r="F95">
        <v>140.85</v>
      </c>
      <c r="G95">
        <v>76.17</v>
      </c>
      <c r="H95">
        <f t="shared" si="9"/>
        <v>1.8491532099251673</v>
      </c>
      <c r="I95">
        <v>23</v>
      </c>
      <c r="J95">
        <v>66.349999999999994</v>
      </c>
      <c r="K95">
        <v>71.22</v>
      </c>
      <c r="L95" s="3">
        <f t="shared" si="10"/>
        <v>1</v>
      </c>
      <c r="M95" s="3">
        <f t="shared" si="11"/>
        <v>0</v>
      </c>
      <c r="N95" s="3">
        <f t="shared" si="12"/>
        <v>0</v>
      </c>
      <c r="AA95" t="s">
        <v>95</v>
      </c>
      <c r="AB95" t="s">
        <v>56</v>
      </c>
      <c r="AC95" t="s">
        <v>22</v>
      </c>
      <c r="AD95" t="s">
        <v>74</v>
      </c>
      <c r="AE95">
        <v>24</v>
      </c>
      <c r="AF95">
        <v>99.69</v>
      </c>
      <c r="AG95">
        <v>73.7</v>
      </c>
      <c r="AH95">
        <f t="shared" si="13"/>
        <v>1.3526458616010855</v>
      </c>
      <c r="AI95">
        <v>22.5</v>
      </c>
      <c r="AJ95">
        <v>71.239999999999995</v>
      </c>
      <c r="AK95">
        <v>69.97</v>
      </c>
      <c r="AL95" s="3">
        <f t="shared" si="14"/>
        <v>0</v>
      </c>
      <c r="AM95" s="3">
        <f t="shared" si="15"/>
        <v>1</v>
      </c>
      <c r="AN95" s="3">
        <f t="shared" si="16"/>
        <v>0</v>
      </c>
    </row>
    <row r="96" spans="1:40" x14ac:dyDescent="0.35">
      <c r="A96" t="s">
        <v>98</v>
      </c>
      <c r="B96" t="s">
        <v>408</v>
      </c>
      <c r="C96" t="s">
        <v>22</v>
      </c>
      <c r="D96" t="s">
        <v>73</v>
      </c>
      <c r="E96">
        <v>24</v>
      </c>
      <c r="F96">
        <v>186.01</v>
      </c>
      <c r="G96">
        <v>73.7</v>
      </c>
      <c r="H96">
        <f t="shared" si="9"/>
        <v>2.5238805970149252</v>
      </c>
      <c r="I96">
        <v>22.5</v>
      </c>
      <c r="J96">
        <v>57.11</v>
      </c>
      <c r="K96">
        <v>69.97</v>
      </c>
      <c r="L96" s="3">
        <f t="shared" si="10"/>
        <v>1</v>
      </c>
      <c r="M96" s="3">
        <f t="shared" si="11"/>
        <v>0</v>
      </c>
      <c r="N96" s="3">
        <f t="shared" si="12"/>
        <v>0</v>
      </c>
      <c r="AA96" t="s">
        <v>98</v>
      </c>
      <c r="AB96" t="s">
        <v>56</v>
      </c>
      <c r="AC96" t="s">
        <v>22</v>
      </c>
      <c r="AD96" t="s">
        <v>74</v>
      </c>
      <c r="AE96">
        <v>24</v>
      </c>
      <c r="AF96">
        <v>131.77000000000001</v>
      </c>
      <c r="AG96">
        <v>73.7</v>
      </c>
      <c r="AH96">
        <f t="shared" si="13"/>
        <v>1.7879240162822254</v>
      </c>
      <c r="AI96">
        <v>23</v>
      </c>
      <c r="AJ96">
        <v>65.319999999999993</v>
      </c>
      <c r="AK96">
        <v>71.22</v>
      </c>
      <c r="AL96" s="3">
        <f t="shared" si="14"/>
        <v>1</v>
      </c>
      <c r="AM96" s="3">
        <f t="shared" si="15"/>
        <v>0</v>
      </c>
      <c r="AN96" s="3">
        <f t="shared" si="16"/>
        <v>0</v>
      </c>
    </row>
    <row r="97" spans="1:40" x14ac:dyDescent="0.35">
      <c r="A97" t="s">
        <v>103</v>
      </c>
      <c r="B97" t="s">
        <v>408</v>
      </c>
      <c r="C97" t="s">
        <v>22</v>
      </c>
      <c r="D97" s="4" t="s">
        <v>73</v>
      </c>
      <c r="E97" s="4">
        <v>22</v>
      </c>
      <c r="F97" s="4">
        <v>56.42</v>
      </c>
      <c r="G97" s="4">
        <v>68.72</v>
      </c>
      <c r="H97" s="4">
        <f t="shared" si="9"/>
        <v>0.82101280558789291</v>
      </c>
      <c r="I97" s="4">
        <v>21.5</v>
      </c>
      <c r="J97" s="4">
        <v>55.08</v>
      </c>
      <c r="K97" s="4">
        <v>67.47</v>
      </c>
      <c r="L97" s="4">
        <f t="shared" si="10"/>
        <v>0</v>
      </c>
      <c r="M97" s="4">
        <f t="shared" si="11"/>
        <v>0</v>
      </c>
      <c r="N97" s="4">
        <f t="shared" si="12"/>
        <v>1</v>
      </c>
      <c r="AA97" t="s">
        <v>103</v>
      </c>
      <c r="AB97" t="s">
        <v>56</v>
      </c>
      <c r="AC97" t="s">
        <v>22</v>
      </c>
      <c r="AD97" t="s">
        <v>74</v>
      </c>
      <c r="AE97">
        <v>24</v>
      </c>
      <c r="AF97">
        <v>144.18</v>
      </c>
      <c r="AG97">
        <v>73.7</v>
      </c>
      <c r="AH97">
        <f t="shared" si="13"/>
        <v>1.9563093622795116</v>
      </c>
      <c r="AI97">
        <v>22.5</v>
      </c>
      <c r="AJ97">
        <v>57.08</v>
      </c>
      <c r="AK97">
        <v>69.97</v>
      </c>
      <c r="AL97" s="3">
        <f t="shared" si="14"/>
        <v>1</v>
      </c>
      <c r="AM97" s="3">
        <f t="shared" si="15"/>
        <v>0</v>
      </c>
      <c r="AN97" s="3">
        <f t="shared" si="16"/>
        <v>0</v>
      </c>
    </row>
    <row r="98" spans="1:40" x14ac:dyDescent="0.35">
      <c r="A98" t="s">
        <v>105</v>
      </c>
      <c r="B98" t="s">
        <v>408</v>
      </c>
      <c r="C98" t="s">
        <v>22</v>
      </c>
      <c r="D98" t="s">
        <v>73</v>
      </c>
      <c r="E98">
        <v>24</v>
      </c>
      <c r="F98">
        <v>138.13</v>
      </c>
      <c r="G98">
        <v>73.7</v>
      </c>
      <c r="H98">
        <f t="shared" ref="H98:H129" si="17">F98/G98</f>
        <v>1.8742198100407055</v>
      </c>
      <c r="I98">
        <v>22.5</v>
      </c>
      <c r="J98">
        <v>61.09</v>
      </c>
      <c r="K98">
        <v>69.97</v>
      </c>
      <c r="L98" s="3">
        <f t="shared" si="10"/>
        <v>1</v>
      </c>
      <c r="M98" s="3">
        <f t="shared" si="11"/>
        <v>0</v>
      </c>
      <c r="N98" s="3">
        <f t="shared" si="12"/>
        <v>0</v>
      </c>
      <c r="AA98" t="s">
        <v>105</v>
      </c>
      <c r="AB98" t="s">
        <v>56</v>
      </c>
      <c r="AC98" t="s">
        <v>22</v>
      </c>
      <c r="AD98" t="s">
        <v>74</v>
      </c>
      <c r="AE98">
        <v>24</v>
      </c>
      <c r="AF98">
        <v>111.57</v>
      </c>
      <c r="AG98">
        <v>73.7</v>
      </c>
      <c r="AH98">
        <f t="shared" si="13"/>
        <v>1.5138398914518316</v>
      </c>
      <c r="AI98">
        <v>23.5</v>
      </c>
      <c r="AJ98">
        <v>66.02</v>
      </c>
      <c r="AK98">
        <v>72.459999999999994</v>
      </c>
      <c r="AL98" s="3">
        <f t="shared" si="14"/>
        <v>1</v>
      </c>
      <c r="AM98" s="3">
        <f t="shared" si="15"/>
        <v>0</v>
      </c>
      <c r="AN98" s="3">
        <f t="shared" si="16"/>
        <v>0</v>
      </c>
    </row>
    <row r="99" spans="1:40" x14ac:dyDescent="0.35">
      <c r="A99" t="s">
        <v>348</v>
      </c>
      <c r="B99" t="s">
        <v>408</v>
      </c>
      <c r="C99" t="s">
        <v>22</v>
      </c>
      <c r="D99" s="4" t="s">
        <v>73</v>
      </c>
      <c r="E99" s="4">
        <v>23</v>
      </c>
      <c r="F99" s="4">
        <v>63.02</v>
      </c>
      <c r="G99" s="4">
        <v>71.22</v>
      </c>
      <c r="H99" s="4">
        <f t="shared" si="17"/>
        <v>0.88486380230272399</v>
      </c>
      <c r="I99" s="4">
        <v>22.5</v>
      </c>
      <c r="J99" s="4">
        <v>59.38</v>
      </c>
      <c r="K99" s="4">
        <v>69.97</v>
      </c>
      <c r="L99" s="4">
        <f t="shared" si="10"/>
        <v>0</v>
      </c>
      <c r="M99" s="4">
        <f t="shared" si="11"/>
        <v>0</v>
      </c>
      <c r="N99" s="4">
        <f t="shared" si="12"/>
        <v>1</v>
      </c>
      <c r="AA99" t="s">
        <v>348</v>
      </c>
      <c r="AB99" t="s">
        <v>56</v>
      </c>
      <c r="AC99" t="s">
        <v>22</v>
      </c>
      <c r="AD99" t="s">
        <v>74</v>
      </c>
      <c r="AE99">
        <v>24</v>
      </c>
      <c r="AF99">
        <v>79.17</v>
      </c>
      <c r="AG99">
        <v>73.7</v>
      </c>
      <c r="AH99">
        <f t="shared" si="13"/>
        <v>1.0742198100407054</v>
      </c>
      <c r="AI99">
        <v>23.5</v>
      </c>
      <c r="AJ99">
        <v>42.04</v>
      </c>
      <c r="AK99">
        <v>72.459999999999994</v>
      </c>
      <c r="AL99" s="3">
        <f t="shared" si="14"/>
        <v>0</v>
      </c>
      <c r="AM99" s="3">
        <f t="shared" si="15"/>
        <v>1</v>
      </c>
      <c r="AN99" s="3">
        <f t="shared" si="16"/>
        <v>0</v>
      </c>
    </row>
    <row r="100" spans="1:40" x14ac:dyDescent="0.35">
      <c r="A100" t="s">
        <v>352</v>
      </c>
      <c r="B100" t="s">
        <v>408</v>
      </c>
      <c r="C100" t="s">
        <v>22</v>
      </c>
      <c r="D100" s="4" t="s">
        <v>73</v>
      </c>
      <c r="E100" s="4">
        <v>25</v>
      </c>
      <c r="F100" s="4">
        <v>55.87</v>
      </c>
      <c r="G100" s="4">
        <v>76.17</v>
      </c>
      <c r="H100" s="4">
        <f t="shared" si="17"/>
        <v>0.73349087567283699</v>
      </c>
      <c r="I100" s="4">
        <v>24.5</v>
      </c>
      <c r="J100" s="4">
        <v>50.54</v>
      </c>
      <c r="K100" s="4">
        <v>74.930000000000007</v>
      </c>
      <c r="L100" s="4">
        <f t="shared" si="10"/>
        <v>0</v>
      </c>
      <c r="M100" s="4">
        <f t="shared" si="11"/>
        <v>0</v>
      </c>
      <c r="N100" s="4">
        <f t="shared" si="12"/>
        <v>1</v>
      </c>
      <c r="AA100" t="s">
        <v>352</v>
      </c>
      <c r="AB100" t="s">
        <v>56</v>
      </c>
      <c r="AC100" t="s">
        <v>22</v>
      </c>
      <c r="AD100" t="s">
        <v>74</v>
      </c>
      <c r="AE100">
        <v>24</v>
      </c>
      <c r="AF100">
        <v>124.99</v>
      </c>
      <c r="AG100">
        <v>73.7</v>
      </c>
      <c r="AH100">
        <f t="shared" si="13"/>
        <v>1.6959294436906376</v>
      </c>
      <c r="AI100">
        <v>23</v>
      </c>
      <c r="AJ100">
        <v>65.13</v>
      </c>
      <c r="AK100">
        <v>71.22</v>
      </c>
      <c r="AL100" s="3">
        <f t="shared" si="14"/>
        <v>1</v>
      </c>
      <c r="AM100" s="3">
        <f t="shared" si="15"/>
        <v>0</v>
      </c>
      <c r="AN100" s="3">
        <f t="shared" si="16"/>
        <v>0</v>
      </c>
    </row>
    <row r="101" spans="1:40" x14ac:dyDescent="0.35">
      <c r="A101" t="s">
        <v>353</v>
      </c>
      <c r="B101" t="s">
        <v>408</v>
      </c>
      <c r="C101" t="s">
        <v>22</v>
      </c>
      <c r="D101" t="s">
        <v>73</v>
      </c>
      <c r="E101">
        <v>24</v>
      </c>
      <c r="F101">
        <v>103</v>
      </c>
      <c r="G101">
        <v>73.7</v>
      </c>
      <c r="H101">
        <f t="shared" si="17"/>
        <v>1.3975576662143825</v>
      </c>
      <c r="I101">
        <v>22.5</v>
      </c>
      <c r="J101">
        <v>63.61</v>
      </c>
      <c r="K101">
        <v>69.97</v>
      </c>
      <c r="L101" s="3">
        <f t="shared" si="10"/>
        <v>0</v>
      </c>
      <c r="M101" s="3">
        <f t="shared" si="11"/>
        <v>1</v>
      </c>
      <c r="N101" s="3">
        <f t="shared" si="12"/>
        <v>0</v>
      </c>
      <c r="AA101" t="s">
        <v>353</v>
      </c>
      <c r="AB101" t="s">
        <v>56</v>
      </c>
      <c r="AC101" t="s">
        <v>22</v>
      </c>
      <c r="AD101" t="s">
        <v>74</v>
      </c>
      <c r="AE101">
        <v>24</v>
      </c>
      <c r="AF101">
        <v>116.67</v>
      </c>
      <c r="AG101">
        <v>73.7</v>
      </c>
      <c r="AH101">
        <f t="shared" si="13"/>
        <v>1.5830393487109904</v>
      </c>
      <c r="AI101">
        <v>23</v>
      </c>
      <c r="AJ101">
        <v>53.87</v>
      </c>
      <c r="AK101">
        <v>71.22</v>
      </c>
      <c r="AL101" s="3">
        <f t="shared" si="14"/>
        <v>1</v>
      </c>
      <c r="AM101" s="3">
        <f t="shared" si="15"/>
        <v>0</v>
      </c>
      <c r="AN101" s="3">
        <f t="shared" si="16"/>
        <v>0</v>
      </c>
    </row>
    <row r="102" spans="1:40" x14ac:dyDescent="0.35">
      <c r="A102" t="s">
        <v>357</v>
      </c>
      <c r="B102" t="s">
        <v>408</v>
      </c>
      <c r="C102" t="s">
        <v>22</v>
      </c>
      <c r="D102" t="s">
        <v>73</v>
      </c>
      <c r="E102">
        <v>23.5</v>
      </c>
      <c r="F102">
        <v>108.4</v>
      </c>
      <c r="G102">
        <v>72.459999999999994</v>
      </c>
      <c r="H102">
        <f t="shared" si="17"/>
        <v>1.4959977918851783</v>
      </c>
      <c r="I102">
        <v>22.5</v>
      </c>
      <c r="J102">
        <v>50.78</v>
      </c>
      <c r="K102">
        <v>69.97</v>
      </c>
      <c r="L102" s="3">
        <f t="shared" si="10"/>
        <v>0</v>
      </c>
      <c r="M102" s="3">
        <f t="shared" si="11"/>
        <v>1</v>
      </c>
      <c r="N102" s="3">
        <f t="shared" si="12"/>
        <v>0</v>
      </c>
      <c r="AA102" t="s">
        <v>357</v>
      </c>
      <c r="AB102" t="s">
        <v>56</v>
      </c>
      <c r="AC102" t="s">
        <v>22</v>
      </c>
      <c r="AD102" t="s">
        <v>74</v>
      </c>
      <c r="AE102">
        <v>24</v>
      </c>
      <c r="AF102">
        <v>104.04</v>
      </c>
      <c r="AG102">
        <v>73.7</v>
      </c>
      <c r="AH102">
        <f t="shared" si="13"/>
        <v>1.4116689280868386</v>
      </c>
      <c r="AI102">
        <v>22.5</v>
      </c>
      <c r="AJ102">
        <v>52.13</v>
      </c>
      <c r="AK102">
        <v>69.97</v>
      </c>
      <c r="AL102" s="3">
        <f t="shared" si="14"/>
        <v>0</v>
      </c>
      <c r="AM102" s="3">
        <f t="shared" si="15"/>
        <v>1</v>
      </c>
      <c r="AN102" s="3">
        <f t="shared" si="16"/>
        <v>0</v>
      </c>
    </row>
    <row r="103" spans="1:40" x14ac:dyDescent="0.35">
      <c r="A103" t="s">
        <v>358</v>
      </c>
      <c r="B103" t="s">
        <v>408</v>
      </c>
      <c r="C103" t="s">
        <v>22</v>
      </c>
      <c r="D103" s="4" t="s">
        <v>73</v>
      </c>
      <c r="E103" s="4">
        <v>24.5</v>
      </c>
      <c r="F103" s="4">
        <v>72.05</v>
      </c>
      <c r="G103" s="4">
        <v>74.930000000000007</v>
      </c>
      <c r="H103" s="4">
        <f t="shared" si="17"/>
        <v>0.96156412651808343</v>
      </c>
      <c r="I103" s="4">
        <v>24</v>
      </c>
      <c r="J103" s="4">
        <v>58.86</v>
      </c>
      <c r="K103" s="4">
        <v>73.7</v>
      </c>
      <c r="L103" s="4">
        <f t="shared" si="10"/>
        <v>0</v>
      </c>
      <c r="M103" s="4">
        <f t="shared" si="11"/>
        <v>0</v>
      </c>
      <c r="N103" s="4">
        <f t="shared" si="12"/>
        <v>1</v>
      </c>
      <c r="AA103" t="s">
        <v>358</v>
      </c>
      <c r="AB103" t="s">
        <v>56</v>
      </c>
      <c r="AC103" t="s">
        <v>22</v>
      </c>
      <c r="AD103" t="s">
        <v>74</v>
      </c>
      <c r="AE103">
        <v>24</v>
      </c>
      <c r="AF103">
        <v>102.38</v>
      </c>
      <c r="AG103">
        <v>73.7</v>
      </c>
      <c r="AH103">
        <f t="shared" si="13"/>
        <v>1.3891451831750339</v>
      </c>
      <c r="AI103">
        <v>23.5</v>
      </c>
      <c r="AJ103">
        <v>61.09</v>
      </c>
      <c r="AK103">
        <v>72.459999999999994</v>
      </c>
      <c r="AL103" s="3">
        <f t="shared" si="14"/>
        <v>0</v>
      </c>
      <c r="AM103" s="3">
        <f t="shared" si="15"/>
        <v>1</v>
      </c>
      <c r="AN103" s="3">
        <f t="shared" si="16"/>
        <v>0</v>
      </c>
    </row>
    <row r="104" spans="1:40" x14ac:dyDescent="0.35">
      <c r="A104" t="s">
        <v>360</v>
      </c>
      <c r="B104" t="s">
        <v>408</v>
      </c>
      <c r="C104" t="s">
        <v>22</v>
      </c>
      <c r="D104" t="s">
        <v>73</v>
      </c>
      <c r="E104">
        <v>24</v>
      </c>
      <c r="F104">
        <v>212.58</v>
      </c>
      <c r="G104">
        <v>73.7</v>
      </c>
      <c r="H104">
        <f t="shared" si="17"/>
        <v>2.8843962008141113</v>
      </c>
      <c r="I104">
        <v>22</v>
      </c>
      <c r="J104">
        <v>57.84</v>
      </c>
      <c r="K104">
        <v>68.72</v>
      </c>
      <c r="L104" s="3">
        <f t="shared" si="10"/>
        <v>1</v>
      </c>
      <c r="M104" s="3">
        <f t="shared" si="11"/>
        <v>0</v>
      </c>
      <c r="N104" s="3">
        <f t="shared" si="12"/>
        <v>0</v>
      </c>
      <c r="AA104" t="s">
        <v>360</v>
      </c>
      <c r="AB104" t="s">
        <v>56</v>
      </c>
      <c r="AC104" t="s">
        <v>22</v>
      </c>
      <c r="AD104" t="s">
        <v>74</v>
      </c>
      <c r="AE104">
        <v>24</v>
      </c>
      <c r="AF104">
        <v>124.1</v>
      </c>
      <c r="AG104">
        <v>73.7</v>
      </c>
      <c r="AH104">
        <f t="shared" si="13"/>
        <v>1.6838534599728627</v>
      </c>
      <c r="AI104">
        <v>23</v>
      </c>
      <c r="AJ104">
        <v>47.37</v>
      </c>
      <c r="AK104">
        <v>71.22</v>
      </c>
      <c r="AL104" s="3">
        <f t="shared" si="14"/>
        <v>1</v>
      </c>
      <c r="AM104" s="3">
        <f t="shared" si="15"/>
        <v>0</v>
      </c>
      <c r="AN104" s="3">
        <f t="shared" si="16"/>
        <v>0</v>
      </c>
    </row>
    <row r="105" spans="1:40" x14ac:dyDescent="0.35">
      <c r="A105" t="s">
        <v>361</v>
      </c>
      <c r="B105" t="s">
        <v>408</v>
      </c>
      <c r="C105" t="s">
        <v>22</v>
      </c>
      <c r="D105" s="4" t="s">
        <v>73</v>
      </c>
      <c r="E105" s="4">
        <v>24.5</v>
      </c>
      <c r="F105" s="4">
        <v>61.19</v>
      </c>
      <c r="G105" s="4">
        <v>74.930000000000007</v>
      </c>
      <c r="H105" s="4">
        <f t="shared" si="17"/>
        <v>0.81662885359669013</v>
      </c>
      <c r="I105" s="4">
        <v>24</v>
      </c>
      <c r="J105" s="4">
        <v>58.23</v>
      </c>
      <c r="K105" s="4">
        <v>73.7</v>
      </c>
      <c r="L105" s="4">
        <f t="shared" si="10"/>
        <v>0</v>
      </c>
      <c r="M105" s="4">
        <f t="shared" si="11"/>
        <v>0</v>
      </c>
      <c r="N105" s="4">
        <f t="shared" si="12"/>
        <v>1</v>
      </c>
      <c r="AA105" t="s">
        <v>361</v>
      </c>
      <c r="AB105" t="s">
        <v>56</v>
      </c>
      <c r="AC105" t="s">
        <v>22</v>
      </c>
      <c r="AD105" t="s">
        <v>74</v>
      </c>
      <c r="AE105">
        <v>24</v>
      </c>
      <c r="AF105">
        <v>93.91</v>
      </c>
      <c r="AG105">
        <v>73.7</v>
      </c>
      <c r="AH105">
        <f t="shared" si="13"/>
        <v>1.2742198100407054</v>
      </c>
      <c r="AI105">
        <v>23</v>
      </c>
      <c r="AJ105">
        <v>58.68</v>
      </c>
      <c r="AK105">
        <v>71.22</v>
      </c>
      <c r="AL105" s="3">
        <f t="shared" si="14"/>
        <v>0</v>
      </c>
      <c r="AM105" s="3">
        <f t="shared" si="15"/>
        <v>1</v>
      </c>
      <c r="AN105" s="3">
        <f t="shared" si="16"/>
        <v>0</v>
      </c>
    </row>
    <row r="106" spans="1:40" x14ac:dyDescent="0.35">
      <c r="A106" t="s">
        <v>363</v>
      </c>
      <c r="B106" t="s">
        <v>408</v>
      </c>
      <c r="C106" t="s">
        <v>22</v>
      </c>
      <c r="D106" t="s">
        <v>73</v>
      </c>
      <c r="E106">
        <v>25</v>
      </c>
      <c r="F106">
        <v>138.43</v>
      </c>
      <c r="G106">
        <v>76.17</v>
      </c>
      <c r="H106">
        <f t="shared" si="17"/>
        <v>1.8173821714585796</v>
      </c>
      <c r="I106">
        <v>22.5</v>
      </c>
      <c r="J106">
        <v>44.77</v>
      </c>
      <c r="K106">
        <v>69.97</v>
      </c>
      <c r="L106" s="3">
        <f t="shared" si="10"/>
        <v>1</v>
      </c>
      <c r="M106" s="3">
        <f t="shared" si="11"/>
        <v>0</v>
      </c>
      <c r="N106" s="3">
        <f t="shared" si="12"/>
        <v>0</v>
      </c>
      <c r="AA106" t="s">
        <v>363</v>
      </c>
      <c r="AB106" t="s">
        <v>56</v>
      </c>
      <c r="AC106" t="s">
        <v>22</v>
      </c>
      <c r="AD106" t="s">
        <v>74</v>
      </c>
      <c r="AE106">
        <v>24</v>
      </c>
      <c r="AF106">
        <v>117.64</v>
      </c>
      <c r="AG106">
        <v>73.7</v>
      </c>
      <c r="AH106">
        <f t="shared" si="13"/>
        <v>1.5962008141112618</v>
      </c>
      <c r="AI106">
        <v>16</v>
      </c>
      <c r="AJ106">
        <v>58.09</v>
      </c>
      <c r="AK106">
        <v>53.5</v>
      </c>
      <c r="AL106" s="3">
        <f t="shared" si="14"/>
        <v>1</v>
      </c>
      <c r="AM106" s="3">
        <f t="shared" si="15"/>
        <v>0</v>
      </c>
      <c r="AN106" s="3">
        <f t="shared" si="16"/>
        <v>0</v>
      </c>
    </row>
    <row r="107" spans="1:40" x14ac:dyDescent="0.35">
      <c r="A107" t="s">
        <v>125</v>
      </c>
      <c r="B107" t="s">
        <v>21</v>
      </c>
      <c r="C107" t="s">
        <v>22</v>
      </c>
      <c r="D107" t="s">
        <v>73</v>
      </c>
      <c r="E107">
        <v>24</v>
      </c>
      <c r="F107">
        <v>107.91</v>
      </c>
      <c r="G107">
        <v>73.7</v>
      </c>
      <c r="H107">
        <f t="shared" si="17"/>
        <v>1.4641791044776118</v>
      </c>
      <c r="I107">
        <v>23</v>
      </c>
      <c r="J107">
        <v>56.75</v>
      </c>
      <c r="K107">
        <v>71.22</v>
      </c>
      <c r="L107" s="3">
        <f t="shared" si="10"/>
        <v>0</v>
      </c>
      <c r="M107" s="3">
        <f t="shared" si="11"/>
        <v>1</v>
      </c>
      <c r="N107" s="3">
        <f t="shared" si="12"/>
        <v>0</v>
      </c>
      <c r="AA107" t="s">
        <v>125</v>
      </c>
      <c r="AB107" t="s">
        <v>21</v>
      </c>
      <c r="AC107" t="s">
        <v>22</v>
      </c>
      <c r="AD107" t="s">
        <v>74</v>
      </c>
      <c r="AE107">
        <v>24</v>
      </c>
      <c r="AF107">
        <v>76.16</v>
      </c>
      <c r="AG107">
        <v>73.7</v>
      </c>
      <c r="AH107">
        <f t="shared" si="13"/>
        <v>1.0333785617367706</v>
      </c>
      <c r="AI107">
        <v>23.5</v>
      </c>
      <c r="AJ107">
        <v>61.76</v>
      </c>
      <c r="AK107">
        <v>72.459999999999994</v>
      </c>
      <c r="AL107" s="3">
        <f t="shared" si="14"/>
        <v>0</v>
      </c>
      <c r="AM107" s="3">
        <f t="shared" si="15"/>
        <v>1</v>
      </c>
      <c r="AN107" s="3">
        <f t="shared" si="16"/>
        <v>0</v>
      </c>
    </row>
    <row r="108" spans="1:40" x14ac:dyDescent="0.35">
      <c r="A108" t="s">
        <v>126</v>
      </c>
      <c r="B108" t="s">
        <v>21</v>
      </c>
      <c r="C108" t="s">
        <v>22</v>
      </c>
      <c r="D108" t="s">
        <v>73</v>
      </c>
      <c r="E108">
        <v>24</v>
      </c>
      <c r="F108">
        <v>135.16999999999999</v>
      </c>
      <c r="G108">
        <v>73.7</v>
      </c>
      <c r="H108">
        <f t="shared" si="17"/>
        <v>1.8340569877883308</v>
      </c>
      <c r="I108">
        <v>22.5</v>
      </c>
      <c r="J108">
        <v>65.22</v>
      </c>
      <c r="K108">
        <v>69.97</v>
      </c>
      <c r="L108" s="3">
        <f t="shared" si="10"/>
        <v>1</v>
      </c>
      <c r="M108" s="3">
        <f t="shared" si="11"/>
        <v>0</v>
      </c>
      <c r="N108" s="3">
        <f t="shared" si="12"/>
        <v>0</v>
      </c>
      <c r="AA108" t="s">
        <v>126</v>
      </c>
      <c r="AB108" t="s">
        <v>21</v>
      </c>
      <c r="AC108" t="s">
        <v>22</v>
      </c>
      <c r="AD108" t="s">
        <v>74</v>
      </c>
      <c r="AE108">
        <v>24.5</v>
      </c>
      <c r="AF108">
        <v>96.88</v>
      </c>
      <c r="AG108">
        <v>74.930000000000007</v>
      </c>
      <c r="AH108">
        <f t="shared" si="13"/>
        <v>1.2929400774055784</v>
      </c>
      <c r="AI108">
        <v>23.5</v>
      </c>
      <c r="AJ108">
        <v>63.28</v>
      </c>
      <c r="AK108">
        <v>72.459999999999994</v>
      </c>
      <c r="AL108" s="3">
        <f t="shared" si="14"/>
        <v>0</v>
      </c>
      <c r="AM108" s="3">
        <f t="shared" si="15"/>
        <v>1</v>
      </c>
      <c r="AN108" s="3">
        <f t="shared" si="16"/>
        <v>0</v>
      </c>
    </row>
    <row r="109" spans="1:40" x14ac:dyDescent="0.35">
      <c r="A109" t="s">
        <v>130</v>
      </c>
      <c r="B109" t="s">
        <v>21</v>
      </c>
      <c r="C109" t="s">
        <v>22</v>
      </c>
      <c r="D109" t="s">
        <v>73</v>
      </c>
      <c r="E109">
        <v>24</v>
      </c>
      <c r="F109">
        <v>118</v>
      </c>
      <c r="G109">
        <v>73.7</v>
      </c>
      <c r="H109">
        <f t="shared" si="17"/>
        <v>1.6010854816824966</v>
      </c>
      <c r="I109">
        <v>22.5</v>
      </c>
      <c r="J109">
        <v>46.72</v>
      </c>
      <c r="K109">
        <v>69.97</v>
      </c>
      <c r="L109" s="3">
        <f t="shared" si="10"/>
        <v>1</v>
      </c>
      <c r="M109" s="3">
        <f t="shared" si="11"/>
        <v>0</v>
      </c>
      <c r="N109" s="3">
        <f t="shared" si="12"/>
        <v>0</v>
      </c>
      <c r="AA109" t="s">
        <v>130</v>
      </c>
      <c r="AB109" t="s">
        <v>21</v>
      </c>
      <c r="AC109" t="s">
        <v>22</v>
      </c>
      <c r="AD109" t="s">
        <v>74</v>
      </c>
      <c r="AE109">
        <v>24</v>
      </c>
      <c r="AF109">
        <v>100.44</v>
      </c>
      <c r="AG109">
        <v>73.7</v>
      </c>
      <c r="AH109">
        <f t="shared" si="13"/>
        <v>1.3628222523744911</v>
      </c>
      <c r="AI109">
        <v>34.5</v>
      </c>
      <c r="AJ109">
        <v>103.22</v>
      </c>
      <c r="AK109">
        <v>99.24</v>
      </c>
      <c r="AL109" s="3">
        <f t="shared" si="14"/>
        <v>0</v>
      </c>
      <c r="AM109" s="3">
        <f t="shared" si="15"/>
        <v>1</v>
      </c>
      <c r="AN109" s="3">
        <f t="shared" si="16"/>
        <v>0</v>
      </c>
    </row>
    <row r="110" spans="1:40" x14ac:dyDescent="0.35">
      <c r="A110" t="s">
        <v>222</v>
      </c>
      <c r="B110" t="s">
        <v>21</v>
      </c>
      <c r="C110" t="s">
        <v>22</v>
      </c>
      <c r="D110" t="s">
        <v>73</v>
      </c>
      <c r="E110">
        <v>24</v>
      </c>
      <c r="F110">
        <v>189.84</v>
      </c>
      <c r="G110">
        <v>73.7</v>
      </c>
      <c r="H110">
        <f t="shared" si="17"/>
        <v>2.5758480325644504</v>
      </c>
      <c r="I110">
        <v>22</v>
      </c>
      <c r="J110">
        <v>55.43</v>
      </c>
      <c r="K110">
        <v>68.72</v>
      </c>
      <c r="L110" s="3">
        <f t="shared" si="10"/>
        <v>1</v>
      </c>
      <c r="M110" s="3">
        <f t="shared" si="11"/>
        <v>0</v>
      </c>
      <c r="N110" s="3">
        <f t="shared" si="12"/>
        <v>0</v>
      </c>
      <c r="AA110" t="s">
        <v>222</v>
      </c>
      <c r="AB110" t="s">
        <v>21</v>
      </c>
      <c r="AC110" t="s">
        <v>22</v>
      </c>
      <c r="AD110" t="s">
        <v>74</v>
      </c>
      <c r="AE110">
        <v>24</v>
      </c>
      <c r="AF110">
        <v>140.61000000000001</v>
      </c>
      <c r="AG110">
        <v>73.7</v>
      </c>
      <c r="AH110">
        <f t="shared" si="13"/>
        <v>1.9078697421981006</v>
      </c>
      <c r="AI110">
        <v>22.5</v>
      </c>
      <c r="AJ110">
        <v>53.6</v>
      </c>
      <c r="AK110">
        <v>69.97</v>
      </c>
      <c r="AL110" s="3">
        <f t="shared" si="14"/>
        <v>1</v>
      </c>
      <c r="AM110" s="3">
        <f t="shared" si="15"/>
        <v>0</v>
      </c>
      <c r="AN110" s="3">
        <f t="shared" si="16"/>
        <v>0</v>
      </c>
    </row>
    <row r="111" spans="1:40" x14ac:dyDescent="0.35">
      <c r="A111" t="s">
        <v>223</v>
      </c>
      <c r="B111" t="s">
        <v>21</v>
      </c>
      <c r="C111" t="s">
        <v>22</v>
      </c>
      <c r="D111" t="s">
        <v>73</v>
      </c>
      <c r="E111">
        <v>31.5</v>
      </c>
      <c r="F111">
        <v>94.64</v>
      </c>
      <c r="G111">
        <v>92.02</v>
      </c>
      <c r="H111">
        <f t="shared" si="17"/>
        <v>1.0284720712888502</v>
      </c>
      <c r="I111">
        <v>31</v>
      </c>
      <c r="J111">
        <v>66.91</v>
      </c>
      <c r="K111">
        <v>90.81</v>
      </c>
      <c r="L111" s="3">
        <f t="shared" si="10"/>
        <v>0</v>
      </c>
      <c r="M111" s="3">
        <f t="shared" si="11"/>
        <v>1</v>
      </c>
      <c r="N111" s="3">
        <f t="shared" si="12"/>
        <v>0</v>
      </c>
      <c r="AA111" t="s">
        <v>223</v>
      </c>
      <c r="AB111" t="s">
        <v>21</v>
      </c>
      <c r="AC111" t="s">
        <v>22</v>
      </c>
      <c r="AD111" t="s">
        <v>74</v>
      </c>
      <c r="AE111">
        <v>24.5</v>
      </c>
      <c r="AF111">
        <v>88.22</v>
      </c>
      <c r="AG111">
        <v>74.930000000000007</v>
      </c>
      <c r="AH111">
        <f t="shared" si="13"/>
        <v>1.1773655411717603</v>
      </c>
      <c r="AI111">
        <v>23.5</v>
      </c>
      <c r="AJ111">
        <v>62.77</v>
      </c>
      <c r="AK111">
        <v>72.459999999999994</v>
      </c>
      <c r="AL111" s="3">
        <f t="shared" si="14"/>
        <v>0</v>
      </c>
      <c r="AM111" s="3">
        <f t="shared" si="15"/>
        <v>1</v>
      </c>
      <c r="AN111" s="3">
        <f t="shared" si="16"/>
        <v>0</v>
      </c>
    </row>
    <row r="112" spans="1:40" x14ac:dyDescent="0.35">
      <c r="A112" t="s">
        <v>226</v>
      </c>
      <c r="B112" t="s">
        <v>21</v>
      </c>
      <c r="C112" t="s">
        <v>22</v>
      </c>
      <c r="D112" t="s">
        <v>73</v>
      </c>
      <c r="E112">
        <v>23.5</v>
      </c>
      <c r="F112">
        <v>90.39</v>
      </c>
      <c r="G112">
        <v>72.459999999999994</v>
      </c>
      <c r="H112">
        <f t="shared" si="17"/>
        <v>1.2474468672370964</v>
      </c>
      <c r="I112">
        <v>23</v>
      </c>
      <c r="J112">
        <v>68.05</v>
      </c>
      <c r="K112">
        <v>71.22</v>
      </c>
      <c r="L112" s="3">
        <f t="shared" si="10"/>
        <v>0</v>
      </c>
      <c r="M112" s="3">
        <f t="shared" si="11"/>
        <v>1</v>
      </c>
      <c r="N112" s="3">
        <f t="shared" si="12"/>
        <v>0</v>
      </c>
      <c r="AA112" t="s">
        <v>226</v>
      </c>
      <c r="AB112" t="s">
        <v>21</v>
      </c>
      <c r="AC112" t="s">
        <v>22</v>
      </c>
      <c r="AD112" t="s">
        <v>74</v>
      </c>
      <c r="AE112">
        <v>24</v>
      </c>
      <c r="AF112">
        <v>115.24</v>
      </c>
      <c r="AG112">
        <v>73.7</v>
      </c>
      <c r="AH112">
        <f t="shared" si="13"/>
        <v>1.5636363636363635</v>
      </c>
      <c r="AI112">
        <v>23</v>
      </c>
      <c r="AJ112">
        <v>62.59</v>
      </c>
      <c r="AK112">
        <v>71.22</v>
      </c>
      <c r="AL112" s="3">
        <f t="shared" si="14"/>
        <v>1</v>
      </c>
      <c r="AM112" s="3">
        <f t="shared" si="15"/>
        <v>0</v>
      </c>
      <c r="AN112" s="3">
        <f t="shared" si="16"/>
        <v>0</v>
      </c>
    </row>
    <row r="113" spans="1:40" x14ac:dyDescent="0.35">
      <c r="A113" t="s">
        <v>232</v>
      </c>
      <c r="B113" t="s">
        <v>21</v>
      </c>
      <c r="C113" t="s">
        <v>22</v>
      </c>
      <c r="D113" t="s">
        <v>73</v>
      </c>
      <c r="E113">
        <v>24</v>
      </c>
      <c r="F113">
        <v>183.75</v>
      </c>
      <c r="G113">
        <v>73.7</v>
      </c>
      <c r="H113">
        <f t="shared" si="17"/>
        <v>2.4932157394843961</v>
      </c>
      <c r="I113">
        <v>22</v>
      </c>
      <c r="J113">
        <v>46.25</v>
      </c>
      <c r="K113">
        <v>68.72</v>
      </c>
      <c r="L113" s="3">
        <f t="shared" si="10"/>
        <v>1</v>
      </c>
      <c r="M113" s="3">
        <f t="shared" si="11"/>
        <v>0</v>
      </c>
      <c r="N113" s="3">
        <f t="shared" si="12"/>
        <v>0</v>
      </c>
      <c r="AA113" t="s">
        <v>232</v>
      </c>
      <c r="AB113" t="s">
        <v>21</v>
      </c>
      <c r="AC113" t="s">
        <v>22</v>
      </c>
      <c r="AD113" t="s">
        <v>74</v>
      </c>
      <c r="AE113">
        <v>24</v>
      </c>
      <c r="AF113">
        <v>122.1</v>
      </c>
      <c r="AG113">
        <v>73.7</v>
      </c>
      <c r="AH113">
        <f t="shared" si="13"/>
        <v>1.6567164179104477</v>
      </c>
      <c r="AI113">
        <v>23</v>
      </c>
      <c r="AJ113">
        <v>68.209999999999994</v>
      </c>
      <c r="AK113">
        <v>71.22</v>
      </c>
      <c r="AL113" s="3">
        <f t="shared" si="14"/>
        <v>1</v>
      </c>
      <c r="AM113" s="3">
        <f t="shared" si="15"/>
        <v>0</v>
      </c>
      <c r="AN113" s="3">
        <f t="shared" si="16"/>
        <v>0</v>
      </c>
    </row>
    <row r="114" spans="1:40" x14ac:dyDescent="0.35">
      <c r="A114" t="s">
        <v>233</v>
      </c>
      <c r="B114" t="s">
        <v>21</v>
      </c>
      <c r="C114" t="s">
        <v>22</v>
      </c>
      <c r="D114" t="s">
        <v>73</v>
      </c>
      <c r="E114">
        <v>24</v>
      </c>
      <c r="F114">
        <v>116.21</v>
      </c>
      <c r="G114">
        <v>73.7</v>
      </c>
      <c r="H114">
        <f t="shared" si="17"/>
        <v>1.5767978290366349</v>
      </c>
      <c r="I114">
        <v>22.5</v>
      </c>
      <c r="J114">
        <v>56.39</v>
      </c>
      <c r="K114">
        <v>69.97</v>
      </c>
      <c r="L114" s="3">
        <f t="shared" si="10"/>
        <v>1</v>
      </c>
      <c r="M114" s="3">
        <f t="shared" si="11"/>
        <v>0</v>
      </c>
      <c r="N114" s="3">
        <f t="shared" si="12"/>
        <v>0</v>
      </c>
      <c r="AA114" t="s">
        <v>233</v>
      </c>
      <c r="AB114" t="s">
        <v>21</v>
      </c>
      <c r="AC114" t="s">
        <v>22</v>
      </c>
      <c r="AD114" t="s">
        <v>74</v>
      </c>
      <c r="AE114">
        <v>24</v>
      </c>
      <c r="AF114">
        <v>177.1</v>
      </c>
      <c r="AG114">
        <v>73.7</v>
      </c>
      <c r="AH114">
        <f t="shared" si="13"/>
        <v>2.4029850746268653</v>
      </c>
      <c r="AI114">
        <v>22</v>
      </c>
      <c r="AJ114">
        <v>64.88</v>
      </c>
      <c r="AK114">
        <v>68.72</v>
      </c>
      <c r="AL114" s="3">
        <f t="shared" si="14"/>
        <v>1</v>
      </c>
      <c r="AM114" s="3">
        <f t="shared" si="15"/>
        <v>0</v>
      </c>
      <c r="AN114" s="3">
        <f t="shared" si="16"/>
        <v>0</v>
      </c>
    </row>
    <row r="115" spans="1:40" x14ac:dyDescent="0.35">
      <c r="A115" t="s">
        <v>234</v>
      </c>
      <c r="B115" t="s">
        <v>21</v>
      </c>
      <c r="C115" t="s">
        <v>22</v>
      </c>
      <c r="D115" t="s">
        <v>73</v>
      </c>
      <c r="E115">
        <v>24</v>
      </c>
      <c r="F115">
        <v>125.56</v>
      </c>
      <c r="G115">
        <v>73.7</v>
      </c>
      <c r="H115">
        <f t="shared" si="17"/>
        <v>1.703663500678426</v>
      </c>
      <c r="I115">
        <v>23</v>
      </c>
      <c r="J115">
        <v>64.7</v>
      </c>
      <c r="K115">
        <v>71.22</v>
      </c>
      <c r="L115" s="3">
        <f t="shared" si="10"/>
        <v>1</v>
      </c>
      <c r="M115" s="3">
        <f t="shared" si="11"/>
        <v>0</v>
      </c>
      <c r="N115" s="3">
        <f t="shared" si="12"/>
        <v>0</v>
      </c>
      <c r="AA115" t="s">
        <v>234</v>
      </c>
      <c r="AB115" t="s">
        <v>21</v>
      </c>
      <c r="AC115" t="s">
        <v>22</v>
      </c>
      <c r="AD115" t="s">
        <v>74</v>
      </c>
      <c r="AE115">
        <v>24</v>
      </c>
      <c r="AF115">
        <v>174.56</v>
      </c>
      <c r="AG115">
        <v>73.7</v>
      </c>
      <c r="AH115">
        <f t="shared" si="13"/>
        <v>2.3685210312075982</v>
      </c>
      <c r="AI115">
        <v>22</v>
      </c>
      <c r="AJ115">
        <v>54.82</v>
      </c>
      <c r="AK115">
        <v>68.72</v>
      </c>
      <c r="AL115" s="3">
        <f t="shared" si="14"/>
        <v>1</v>
      </c>
      <c r="AM115" s="3">
        <f t="shared" si="15"/>
        <v>0</v>
      </c>
      <c r="AN115" s="3">
        <f t="shared" si="16"/>
        <v>0</v>
      </c>
    </row>
    <row r="116" spans="1:40" x14ac:dyDescent="0.35">
      <c r="A116" t="s">
        <v>235</v>
      </c>
      <c r="B116" t="s">
        <v>21</v>
      </c>
      <c r="C116" t="s">
        <v>22</v>
      </c>
      <c r="D116" t="s">
        <v>73</v>
      </c>
      <c r="E116">
        <v>24</v>
      </c>
      <c r="F116">
        <v>128.38</v>
      </c>
      <c r="G116">
        <v>73.7</v>
      </c>
      <c r="H116">
        <f t="shared" si="17"/>
        <v>1.7419267299864314</v>
      </c>
      <c r="I116">
        <v>22.5</v>
      </c>
      <c r="J116">
        <v>63.74</v>
      </c>
      <c r="K116">
        <v>69.97</v>
      </c>
      <c r="L116" s="3">
        <f t="shared" si="10"/>
        <v>1</v>
      </c>
      <c r="M116" s="3">
        <f t="shared" si="11"/>
        <v>0</v>
      </c>
      <c r="N116" s="3">
        <f t="shared" si="12"/>
        <v>0</v>
      </c>
      <c r="AA116" t="s">
        <v>235</v>
      </c>
      <c r="AB116" t="s">
        <v>21</v>
      </c>
      <c r="AC116" t="s">
        <v>22</v>
      </c>
      <c r="AD116" t="s">
        <v>74</v>
      </c>
      <c r="AE116">
        <v>24</v>
      </c>
      <c r="AF116">
        <v>76.040000000000006</v>
      </c>
      <c r="AG116">
        <v>73.7</v>
      </c>
      <c r="AH116">
        <f t="shared" si="13"/>
        <v>1.0317503392130258</v>
      </c>
      <c r="AI116">
        <v>26.5</v>
      </c>
      <c r="AJ116">
        <v>80.400000000000006</v>
      </c>
      <c r="AK116">
        <v>79.86</v>
      </c>
      <c r="AL116" s="3">
        <f t="shared" si="14"/>
        <v>0</v>
      </c>
      <c r="AM116" s="3">
        <f t="shared" si="15"/>
        <v>1</v>
      </c>
      <c r="AN116" s="3">
        <f t="shared" si="16"/>
        <v>0</v>
      </c>
    </row>
    <row r="117" spans="1:40" x14ac:dyDescent="0.35">
      <c r="A117" t="s">
        <v>160</v>
      </c>
      <c r="B117" t="s">
        <v>156</v>
      </c>
      <c r="C117" t="s">
        <v>22</v>
      </c>
      <c r="D117" t="s">
        <v>73</v>
      </c>
      <c r="E117">
        <v>23.5</v>
      </c>
      <c r="F117">
        <v>75.44</v>
      </c>
      <c r="G117">
        <v>72.459999999999994</v>
      </c>
      <c r="H117">
        <f t="shared" si="17"/>
        <v>1.0411261385592052</v>
      </c>
      <c r="I117">
        <v>23</v>
      </c>
      <c r="J117">
        <v>58.87</v>
      </c>
      <c r="K117">
        <v>71.22</v>
      </c>
      <c r="L117" s="3">
        <f t="shared" si="10"/>
        <v>0</v>
      </c>
      <c r="M117" s="3">
        <f t="shared" si="11"/>
        <v>1</v>
      </c>
      <c r="N117" s="3">
        <f t="shared" si="12"/>
        <v>0</v>
      </c>
      <c r="AA117" t="s">
        <v>160</v>
      </c>
      <c r="AB117" t="s">
        <v>156</v>
      </c>
      <c r="AC117" t="s">
        <v>22</v>
      </c>
      <c r="AD117" t="s">
        <v>74</v>
      </c>
      <c r="AE117" s="4">
        <v>20.5</v>
      </c>
      <c r="AF117" s="4">
        <v>42.42</v>
      </c>
      <c r="AG117" s="4">
        <v>64.97</v>
      </c>
      <c r="AH117" s="4">
        <f t="shared" si="13"/>
        <v>0.65291673079883028</v>
      </c>
      <c r="AI117" s="4">
        <v>20</v>
      </c>
      <c r="AJ117" s="4">
        <v>31.68</v>
      </c>
      <c r="AK117" s="4">
        <v>63.71</v>
      </c>
      <c r="AL117" s="4">
        <f t="shared" si="14"/>
        <v>0</v>
      </c>
      <c r="AM117" s="4">
        <f t="shared" si="15"/>
        <v>0</v>
      </c>
      <c r="AN117" s="4">
        <f t="shared" si="16"/>
        <v>1</v>
      </c>
    </row>
    <row r="118" spans="1:40" x14ac:dyDescent="0.35">
      <c r="A118" t="s">
        <v>161</v>
      </c>
      <c r="B118" t="s">
        <v>156</v>
      </c>
      <c r="C118" t="s">
        <v>22</v>
      </c>
      <c r="D118" t="s">
        <v>73</v>
      </c>
      <c r="E118">
        <v>24</v>
      </c>
      <c r="F118">
        <v>92.39</v>
      </c>
      <c r="G118">
        <v>73.7</v>
      </c>
      <c r="H118">
        <f t="shared" si="17"/>
        <v>1.2535956580732699</v>
      </c>
      <c r="I118">
        <v>22.5</v>
      </c>
      <c r="J118">
        <v>54.98</v>
      </c>
      <c r="K118">
        <v>69.97</v>
      </c>
      <c r="L118" s="3">
        <f t="shared" si="10"/>
        <v>0</v>
      </c>
      <c r="M118" s="3">
        <f t="shared" si="11"/>
        <v>1</v>
      </c>
      <c r="N118" s="3">
        <f t="shared" si="12"/>
        <v>0</v>
      </c>
      <c r="AA118" t="s">
        <v>161</v>
      </c>
      <c r="AB118" t="s">
        <v>156</v>
      </c>
      <c r="AC118" t="s">
        <v>22</v>
      </c>
      <c r="AD118" t="s">
        <v>74</v>
      </c>
      <c r="AE118">
        <v>24</v>
      </c>
      <c r="AF118">
        <v>102.96</v>
      </c>
      <c r="AG118">
        <v>73.7</v>
      </c>
      <c r="AH118">
        <f t="shared" si="13"/>
        <v>1.3970149253731341</v>
      </c>
      <c r="AI118">
        <v>23</v>
      </c>
      <c r="AJ118">
        <v>67.489999999999995</v>
      </c>
      <c r="AK118">
        <v>71.22</v>
      </c>
      <c r="AL118" s="3">
        <f t="shared" si="14"/>
        <v>0</v>
      </c>
      <c r="AM118" s="3">
        <f t="shared" si="15"/>
        <v>1</v>
      </c>
      <c r="AN118" s="3">
        <f t="shared" si="16"/>
        <v>0</v>
      </c>
    </row>
    <row r="119" spans="1:40" x14ac:dyDescent="0.35">
      <c r="A119" t="s">
        <v>164</v>
      </c>
      <c r="B119" t="s">
        <v>156</v>
      </c>
      <c r="C119" t="s">
        <v>22</v>
      </c>
      <c r="D119" t="s">
        <v>73</v>
      </c>
      <c r="E119">
        <v>24</v>
      </c>
      <c r="F119">
        <v>158.86000000000001</v>
      </c>
      <c r="G119">
        <v>73.7</v>
      </c>
      <c r="H119">
        <f t="shared" si="17"/>
        <v>2.1554952510176393</v>
      </c>
      <c r="I119">
        <v>22.5</v>
      </c>
      <c r="J119">
        <v>61.59</v>
      </c>
      <c r="K119">
        <v>69.97</v>
      </c>
      <c r="L119" s="3">
        <f t="shared" si="10"/>
        <v>1</v>
      </c>
      <c r="M119" s="3">
        <f t="shared" si="11"/>
        <v>0</v>
      </c>
      <c r="N119" s="3">
        <f t="shared" si="12"/>
        <v>0</v>
      </c>
      <c r="AA119" t="s">
        <v>164</v>
      </c>
      <c r="AB119" t="s">
        <v>156</v>
      </c>
      <c r="AC119" t="s">
        <v>22</v>
      </c>
      <c r="AD119" t="s">
        <v>74</v>
      </c>
      <c r="AE119">
        <v>24</v>
      </c>
      <c r="AF119">
        <v>170.22</v>
      </c>
      <c r="AG119">
        <v>73.7</v>
      </c>
      <c r="AH119">
        <f t="shared" si="13"/>
        <v>2.3096336499321573</v>
      </c>
      <c r="AI119">
        <v>16</v>
      </c>
      <c r="AJ119">
        <v>59.9</v>
      </c>
      <c r="AK119">
        <v>53.5</v>
      </c>
      <c r="AL119" s="3">
        <f t="shared" si="14"/>
        <v>1</v>
      </c>
      <c r="AM119" s="3">
        <f t="shared" si="15"/>
        <v>0</v>
      </c>
      <c r="AN119" s="3">
        <f t="shared" si="16"/>
        <v>0</v>
      </c>
    </row>
    <row r="120" spans="1:40" x14ac:dyDescent="0.35">
      <c r="A120" t="s">
        <v>166</v>
      </c>
      <c r="B120" t="s">
        <v>156</v>
      </c>
      <c r="C120" t="s">
        <v>22</v>
      </c>
      <c r="D120" t="s">
        <v>73</v>
      </c>
      <c r="E120">
        <v>24</v>
      </c>
      <c r="F120">
        <v>183.98</v>
      </c>
      <c r="G120">
        <v>73.7</v>
      </c>
      <c r="H120">
        <f t="shared" si="17"/>
        <v>2.4963364993215738</v>
      </c>
      <c r="I120">
        <v>22</v>
      </c>
      <c r="J120">
        <v>61.84</v>
      </c>
      <c r="K120">
        <v>68.72</v>
      </c>
      <c r="L120" s="3">
        <f t="shared" si="10"/>
        <v>1</v>
      </c>
      <c r="M120" s="3">
        <f t="shared" si="11"/>
        <v>0</v>
      </c>
      <c r="N120" s="3">
        <f t="shared" si="12"/>
        <v>0</v>
      </c>
      <c r="AA120" t="s">
        <v>166</v>
      </c>
      <c r="AB120" t="s">
        <v>156</v>
      </c>
      <c r="AC120" t="s">
        <v>22</v>
      </c>
      <c r="AD120" t="s">
        <v>74</v>
      </c>
      <c r="AE120">
        <v>24</v>
      </c>
      <c r="AF120">
        <v>164.32</v>
      </c>
      <c r="AG120">
        <v>73.7</v>
      </c>
      <c r="AH120">
        <f t="shared" si="13"/>
        <v>2.2295793758480325</v>
      </c>
      <c r="AI120">
        <v>22</v>
      </c>
      <c r="AJ120">
        <v>61.25</v>
      </c>
      <c r="AK120">
        <v>68.72</v>
      </c>
      <c r="AL120" s="3">
        <f t="shared" si="14"/>
        <v>1</v>
      </c>
      <c r="AM120" s="3">
        <f t="shared" si="15"/>
        <v>0</v>
      </c>
      <c r="AN120" s="3">
        <f t="shared" si="16"/>
        <v>0</v>
      </c>
    </row>
    <row r="121" spans="1:40" x14ac:dyDescent="0.35">
      <c r="A121" t="s">
        <v>284</v>
      </c>
      <c r="B121" t="s">
        <v>156</v>
      </c>
      <c r="C121" t="s">
        <v>22</v>
      </c>
      <c r="D121" t="s">
        <v>73</v>
      </c>
      <c r="E121">
        <v>24</v>
      </c>
      <c r="F121">
        <v>138.44</v>
      </c>
      <c r="G121">
        <v>73.7</v>
      </c>
      <c r="H121">
        <f t="shared" si="17"/>
        <v>1.8784260515603799</v>
      </c>
      <c r="I121">
        <v>22</v>
      </c>
      <c r="J121">
        <v>68.55</v>
      </c>
      <c r="K121">
        <v>68.72</v>
      </c>
      <c r="L121" s="3">
        <f t="shared" si="10"/>
        <v>1</v>
      </c>
      <c r="M121" s="3">
        <f t="shared" si="11"/>
        <v>0</v>
      </c>
      <c r="N121" s="3">
        <f t="shared" si="12"/>
        <v>0</v>
      </c>
      <c r="AA121" t="s">
        <v>284</v>
      </c>
      <c r="AB121" t="s">
        <v>156</v>
      </c>
      <c r="AC121" t="s">
        <v>22</v>
      </c>
      <c r="AD121" t="s">
        <v>74</v>
      </c>
      <c r="AE121">
        <v>24</v>
      </c>
      <c r="AF121">
        <v>162.85</v>
      </c>
      <c r="AG121">
        <v>73.7</v>
      </c>
      <c r="AH121">
        <f t="shared" si="13"/>
        <v>2.2096336499321572</v>
      </c>
      <c r="AI121">
        <v>16</v>
      </c>
      <c r="AJ121">
        <v>65.95</v>
      </c>
      <c r="AK121">
        <v>53.5</v>
      </c>
      <c r="AL121" s="3">
        <f t="shared" si="14"/>
        <v>1</v>
      </c>
      <c r="AM121" s="3">
        <f t="shared" si="15"/>
        <v>0</v>
      </c>
      <c r="AN121" s="3">
        <f t="shared" si="16"/>
        <v>0</v>
      </c>
    </row>
    <row r="122" spans="1:40" x14ac:dyDescent="0.35">
      <c r="A122" t="s">
        <v>285</v>
      </c>
      <c r="B122" t="s">
        <v>156</v>
      </c>
      <c r="C122" t="s">
        <v>22</v>
      </c>
      <c r="D122" t="s">
        <v>73</v>
      </c>
      <c r="E122">
        <v>24</v>
      </c>
      <c r="F122">
        <v>171.86</v>
      </c>
      <c r="G122">
        <v>73.7</v>
      </c>
      <c r="H122">
        <f t="shared" si="17"/>
        <v>2.3318860244233379</v>
      </c>
      <c r="I122">
        <v>22</v>
      </c>
      <c r="J122">
        <v>64.13</v>
      </c>
      <c r="K122">
        <v>68.72</v>
      </c>
      <c r="L122" s="3">
        <f t="shared" si="10"/>
        <v>1</v>
      </c>
      <c r="M122" s="3">
        <f t="shared" si="11"/>
        <v>0</v>
      </c>
      <c r="N122" s="3">
        <f t="shared" si="12"/>
        <v>0</v>
      </c>
      <c r="AA122" t="s">
        <v>285</v>
      </c>
      <c r="AB122" t="s">
        <v>156</v>
      </c>
      <c r="AC122" t="s">
        <v>22</v>
      </c>
      <c r="AD122" t="s">
        <v>74</v>
      </c>
      <c r="AE122">
        <v>24</v>
      </c>
      <c r="AF122">
        <v>173.51</v>
      </c>
      <c r="AG122">
        <v>73.7</v>
      </c>
      <c r="AH122">
        <f t="shared" si="13"/>
        <v>2.35427408412483</v>
      </c>
      <c r="AI122">
        <v>16</v>
      </c>
      <c r="AJ122">
        <v>58.36</v>
      </c>
      <c r="AK122">
        <v>53.5</v>
      </c>
      <c r="AL122" s="3">
        <f t="shared" si="14"/>
        <v>1</v>
      </c>
      <c r="AM122" s="3">
        <f t="shared" si="15"/>
        <v>0</v>
      </c>
      <c r="AN122" s="3">
        <f t="shared" si="16"/>
        <v>0</v>
      </c>
    </row>
    <row r="123" spans="1:40" x14ac:dyDescent="0.35">
      <c r="A123" t="s">
        <v>286</v>
      </c>
      <c r="B123" t="s">
        <v>156</v>
      </c>
      <c r="C123" t="s">
        <v>22</v>
      </c>
      <c r="D123" t="s">
        <v>73</v>
      </c>
      <c r="E123">
        <v>22</v>
      </c>
      <c r="F123">
        <v>84.65</v>
      </c>
      <c r="G123">
        <v>68.72</v>
      </c>
      <c r="H123">
        <f t="shared" si="17"/>
        <v>1.2318102444703145</v>
      </c>
      <c r="I123">
        <v>24</v>
      </c>
      <c r="J123">
        <v>80.59</v>
      </c>
      <c r="K123">
        <v>73.7</v>
      </c>
      <c r="L123" s="3">
        <f t="shared" si="10"/>
        <v>0</v>
      </c>
      <c r="M123" s="3">
        <f t="shared" si="11"/>
        <v>1</v>
      </c>
      <c r="N123" s="3">
        <f t="shared" si="12"/>
        <v>0</v>
      </c>
      <c r="AA123" t="s">
        <v>286</v>
      </c>
      <c r="AB123" t="s">
        <v>156</v>
      </c>
      <c r="AC123" t="s">
        <v>22</v>
      </c>
      <c r="AD123" t="s">
        <v>74</v>
      </c>
      <c r="AE123">
        <v>24</v>
      </c>
      <c r="AF123">
        <v>138.97</v>
      </c>
      <c r="AG123">
        <v>73.7</v>
      </c>
      <c r="AH123">
        <f t="shared" si="13"/>
        <v>1.8856173677069199</v>
      </c>
      <c r="AI123">
        <v>21</v>
      </c>
      <c r="AJ123">
        <v>49.54</v>
      </c>
      <c r="AK123">
        <v>66.22</v>
      </c>
      <c r="AL123" s="3">
        <f t="shared" si="14"/>
        <v>1</v>
      </c>
      <c r="AM123" s="3">
        <f t="shared" si="15"/>
        <v>0</v>
      </c>
      <c r="AN123" s="3">
        <f t="shared" si="16"/>
        <v>0</v>
      </c>
    </row>
    <row r="124" spans="1:40" x14ac:dyDescent="0.35">
      <c r="A124" t="s">
        <v>289</v>
      </c>
      <c r="B124" t="s">
        <v>156</v>
      </c>
      <c r="C124" t="s">
        <v>22</v>
      </c>
      <c r="D124" t="s">
        <v>73</v>
      </c>
      <c r="E124">
        <v>24</v>
      </c>
      <c r="F124">
        <v>116.87</v>
      </c>
      <c r="G124">
        <v>73.7</v>
      </c>
      <c r="H124">
        <f t="shared" si="17"/>
        <v>1.5857530529172321</v>
      </c>
      <c r="I124">
        <v>22.5</v>
      </c>
      <c r="J124">
        <v>47.92</v>
      </c>
      <c r="K124">
        <v>69.97</v>
      </c>
      <c r="L124" s="3">
        <f t="shared" si="10"/>
        <v>1</v>
      </c>
      <c r="M124" s="3">
        <f t="shared" si="11"/>
        <v>0</v>
      </c>
      <c r="N124" s="3">
        <f t="shared" si="12"/>
        <v>0</v>
      </c>
      <c r="AA124" t="s">
        <v>289</v>
      </c>
      <c r="AB124" t="s">
        <v>156</v>
      </c>
      <c r="AC124" t="s">
        <v>22</v>
      </c>
      <c r="AD124" t="s">
        <v>74</v>
      </c>
      <c r="AE124">
        <v>24</v>
      </c>
      <c r="AF124">
        <v>91.92</v>
      </c>
      <c r="AG124">
        <v>73.7</v>
      </c>
      <c r="AH124">
        <f t="shared" si="13"/>
        <v>1.2472184531886024</v>
      </c>
      <c r="AI124">
        <v>23.5</v>
      </c>
      <c r="AJ124">
        <v>66.209999999999994</v>
      </c>
      <c r="AK124">
        <v>72.459999999999994</v>
      </c>
      <c r="AL124" s="3">
        <f t="shared" si="14"/>
        <v>0</v>
      </c>
      <c r="AM124" s="3">
        <f t="shared" si="15"/>
        <v>1</v>
      </c>
      <c r="AN124" s="3">
        <f t="shared" si="16"/>
        <v>0</v>
      </c>
    </row>
    <row r="125" spans="1:40" x14ac:dyDescent="0.35">
      <c r="A125" t="s">
        <v>290</v>
      </c>
      <c r="B125" t="s">
        <v>156</v>
      </c>
      <c r="C125" t="s">
        <v>22</v>
      </c>
      <c r="D125" t="s">
        <v>73</v>
      </c>
      <c r="E125">
        <v>24.5</v>
      </c>
      <c r="F125">
        <v>171.52</v>
      </c>
      <c r="G125">
        <v>74.930000000000007</v>
      </c>
      <c r="H125">
        <f t="shared" si="17"/>
        <v>2.2890697984785797</v>
      </c>
      <c r="I125">
        <v>22.5</v>
      </c>
      <c r="J125">
        <v>62.66</v>
      </c>
      <c r="K125">
        <v>69.97</v>
      </c>
      <c r="L125" s="3">
        <f t="shared" si="10"/>
        <v>1</v>
      </c>
      <c r="M125" s="3">
        <f t="shared" si="11"/>
        <v>0</v>
      </c>
      <c r="N125" s="3">
        <f t="shared" si="12"/>
        <v>0</v>
      </c>
      <c r="AA125" t="s">
        <v>290</v>
      </c>
      <c r="AB125" t="s">
        <v>156</v>
      </c>
      <c r="AC125" t="s">
        <v>22</v>
      </c>
      <c r="AD125" t="s">
        <v>74</v>
      </c>
      <c r="AE125">
        <v>24</v>
      </c>
      <c r="AF125">
        <v>99.36</v>
      </c>
      <c r="AG125">
        <v>73.7</v>
      </c>
      <c r="AH125">
        <f t="shared" si="13"/>
        <v>1.348168249660787</v>
      </c>
      <c r="AI125">
        <v>23</v>
      </c>
      <c r="AJ125">
        <v>42.83</v>
      </c>
      <c r="AK125">
        <v>71.22</v>
      </c>
      <c r="AL125" s="3">
        <f t="shared" si="14"/>
        <v>0</v>
      </c>
      <c r="AM125" s="3">
        <f t="shared" si="15"/>
        <v>1</v>
      </c>
      <c r="AN125" s="3">
        <f t="shared" si="16"/>
        <v>0</v>
      </c>
    </row>
    <row r="126" spans="1:40" x14ac:dyDescent="0.35">
      <c r="A126" t="s">
        <v>292</v>
      </c>
      <c r="B126" t="s">
        <v>156</v>
      </c>
      <c r="C126" t="s">
        <v>22</v>
      </c>
      <c r="D126" t="s">
        <v>73</v>
      </c>
      <c r="E126">
        <v>23.5</v>
      </c>
      <c r="F126">
        <v>135.63999999999999</v>
      </c>
      <c r="G126">
        <v>72.459999999999994</v>
      </c>
      <c r="H126">
        <f t="shared" si="17"/>
        <v>1.8719293403256969</v>
      </c>
      <c r="I126">
        <v>21.5</v>
      </c>
      <c r="J126">
        <v>45.79</v>
      </c>
      <c r="K126">
        <v>67.47</v>
      </c>
      <c r="L126" s="3">
        <f t="shared" si="10"/>
        <v>1</v>
      </c>
      <c r="M126" s="3">
        <f t="shared" si="11"/>
        <v>0</v>
      </c>
      <c r="N126" s="3">
        <f t="shared" si="12"/>
        <v>0</v>
      </c>
      <c r="AA126" t="s">
        <v>292</v>
      </c>
      <c r="AB126" t="s">
        <v>156</v>
      </c>
      <c r="AC126" t="s">
        <v>22</v>
      </c>
      <c r="AD126" t="s">
        <v>74</v>
      </c>
      <c r="AE126">
        <v>24</v>
      </c>
      <c r="AF126">
        <v>160.38</v>
      </c>
      <c r="AG126">
        <v>73.7</v>
      </c>
      <c r="AH126">
        <f t="shared" si="13"/>
        <v>2.1761194029850746</v>
      </c>
      <c r="AI126">
        <v>22.5</v>
      </c>
      <c r="AJ126">
        <v>53.26</v>
      </c>
      <c r="AK126">
        <v>69.97</v>
      </c>
      <c r="AL126" s="3">
        <f t="shared" si="14"/>
        <v>1</v>
      </c>
      <c r="AM126" s="3">
        <f t="shared" si="15"/>
        <v>0</v>
      </c>
      <c r="AN126" s="3">
        <f t="shared" si="16"/>
        <v>0</v>
      </c>
    </row>
    <row r="127" spans="1:40" x14ac:dyDescent="0.35">
      <c r="A127" t="s">
        <v>293</v>
      </c>
      <c r="B127" t="s">
        <v>156</v>
      </c>
      <c r="C127" t="s">
        <v>22</v>
      </c>
      <c r="D127" t="s">
        <v>73</v>
      </c>
      <c r="E127">
        <v>24.5</v>
      </c>
      <c r="F127">
        <v>98.46</v>
      </c>
      <c r="G127">
        <v>74.930000000000007</v>
      </c>
      <c r="H127">
        <f t="shared" si="17"/>
        <v>1.3140264246630187</v>
      </c>
      <c r="I127">
        <v>23.5</v>
      </c>
      <c r="J127">
        <v>60.25</v>
      </c>
      <c r="K127">
        <v>72.459999999999994</v>
      </c>
      <c r="L127" s="3">
        <f t="shared" si="10"/>
        <v>0</v>
      </c>
      <c r="M127" s="3">
        <f t="shared" si="11"/>
        <v>1</v>
      </c>
      <c r="N127" s="3">
        <f t="shared" si="12"/>
        <v>0</v>
      </c>
      <c r="AA127" t="s">
        <v>293</v>
      </c>
      <c r="AB127" t="s">
        <v>156</v>
      </c>
      <c r="AC127" t="s">
        <v>22</v>
      </c>
      <c r="AD127" t="s">
        <v>74</v>
      </c>
      <c r="AE127">
        <v>24</v>
      </c>
      <c r="AF127">
        <v>156.35</v>
      </c>
      <c r="AG127">
        <v>73.7</v>
      </c>
      <c r="AH127">
        <f t="shared" si="13"/>
        <v>2.1214382632293081</v>
      </c>
      <c r="AI127">
        <v>22.5</v>
      </c>
      <c r="AJ127">
        <v>47.98</v>
      </c>
      <c r="AK127">
        <v>69.97</v>
      </c>
      <c r="AL127" s="3">
        <f t="shared" si="14"/>
        <v>1</v>
      </c>
      <c r="AM127" s="3">
        <f t="shared" si="15"/>
        <v>0</v>
      </c>
      <c r="AN127" s="3">
        <f t="shared" si="16"/>
        <v>0</v>
      </c>
    </row>
    <row r="128" spans="1:40" x14ac:dyDescent="0.35">
      <c r="A128" t="s">
        <v>294</v>
      </c>
      <c r="B128" t="s">
        <v>156</v>
      </c>
      <c r="C128" t="s">
        <v>22</v>
      </c>
      <c r="D128" t="s">
        <v>73</v>
      </c>
      <c r="E128">
        <v>23.5</v>
      </c>
      <c r="F128">
        <v>166.79</v>
      </c>
      <c r="G128">
        <v>72.459999999999994</v>
      </c>
      <c r="H128">
        <f t="shared" si="17"/>
        <v>2.301821694728126</v>
      </c>
      <c r="I128">
        <v>21.5</v>
      </c>
      <c r="J128">
        <v>54.91</v>
      </c>
      <c r="K128">
        <v>67.47</v>
      </c>
      <c r="L128" s="3">
        <f t="shared" si="10"/>
        <v>1</v>
      </c>
      <c r="M128" s="3">
        <f t="shared" si="11"/>
        <v>0</v>
      </c>
      <c r="N128" s="3">
        <f t="shared" si="12"/>
        <v>0</v>
      </c>
      <c r="AA128" t="s">
        <v>294</v>
      </c>
      <c r="AB128" t="s">
        <v>156</v>
      </c>
      <c r="AC128" t="s">
        <v>22</v>
      </c>
      <c r="AD128" t="s">
        <v>74</v>
      </c>
      <c r="AE128">
        <v>24</v>
      </c>
      <c r="AF128">
        <v>210.52</v>
      </c>
      <c r="AG128">
        <v>73.7</v>
      </c>
      <c r="AH128">
        <f t="shared" si="13"/>
        <v>2.8564450474898235</v>
      </c>
      <c r="AI128">
        <v>35</v>
      </c>
      <c r="AJ128">
        <v>100.52</v>
      </c>
      <c r="AK128">
        <v>100.44</v>
      </c>
      <c r="AL128" s="3">
        <f t="shared" si="14"/>
        <v>1</v>
      </c>
      <c r="AM128" s="3">
        <f t="shared" si="15"/>
        <v>0</v>
      </c>
      <c r="AN128" s="3">
        <f t="shared" si="16"/>
        <v>0</v>
      </c>
    </row>
    <row r="129" spans="1:40" x14ac:dyDescent="0.35">
      <c r="A129" t="s">
        <v>296</v>
      </c>
      <c r="B129" t="s">
        <v>156</v>
      </c>
      <c r="C129" t="s">
        <v>22</v>
      </c>
      <c r="D129" t="s">
        <v>73</v>
      </c>
      <c r="E129">
        <v>24</v>
      </c>
      <c r="F129">
        <v>104.69</v>
      </c>
      <c r="G129">
        <v>73.7</v>
      </c>
      <c r="H129">
        <f t="shared" si="17"/>
        <v>1.4204884667571234</v>
      </c>
      <c r="I129">
        <v>23</v>
      </c>
      <c r="J129">
        <v>58.01</v>
      </c>
      <c r="K129">
        <v>71.22</v>
      </c>
      <c r="L129" s="3">
        <f t="shared" si="10"/>
        <v>0</v>
      </c>
      <c r="M129" s="3">
        <f t="shared" si="11"/>
        <v>1</v>
      </c>
      <c r="N129" s="3">
        <f t="shared" si="12"/>
        <v>0</v>
      </c>
      <c r="AA129" t="s">
        <v>296</v>
      </c>
      <c r="AB129" t="s">
        <v>156</v>
      </c>
      <c r="AC129" t="s">
        <v>22</v>
      </c>
      <c r="AD129" t="s">
        <v>74</v>
      </c>
      <c r="AE129">
        <v>24</v>
      </c>
      <c r="AF129">
        <v>110.78</v>
      </c>
      <c r="AG129">
        <v>73.7</v>
      </c>
      <c r="AH129">
        <f t="shared" si="13"/>
        <v>1.5031207598371776</v>
      </c>
      <c r="AI129">
        <v>23</v>
      </c>
      <c r="AJ129">
        <v>62.1</v>
      </c>
      <c r="AK129">
        <v>71.22</v>
      </c>
      <c r="AL129" s="3">
        <f t="shared" si="14"/>
        <v>1</v>
      </c>
      <c r="AM129" s="3">
        <f t="shared" si="15"/>
        <v>0</v>
      </c>
      <c r="AN129" s="3">
        <f t="shared" si="16"/>
        <v>0</v>
      </c>
    </row>
    <row r="130" spans="1:40" x14ac:dyDescent="0.35">
      <c r="A130" t="s">
        <v>297</v>
      </c>
      <c r="B130" t="s">
        <v>156</v>
      </c>
      <c r="C130" t="s">
        <v>22</v>
      </c>
      <c r="D130" t="s">
        <v>73</v>
      </c>
      <c r="E130">
        <v>23.5</v>
      </c>
      <c r="F130">
        <v>165.81</v>
      </c>
      <c r="G130">
        <v>72.459999999999994</v>
      </c>
      <c r="H130">
        <f t="shared" ref="H130:H161" si="18">F130/G130</f>
        <v>2.2882969914435551</v>
      </c>
      <c r="I130">
        <v>21.5</v>
      </c>
      <c r="J130">
        <v>54.19</v>
      </c>
      <c r="K130">
        <v>67.47</v>
      </c>
      <c r="L130" s="3">
        <f t="shared" si="10"/>
        <v>1</v>
      </c>
      <c r="M130" s="3">
        <f t="shared" si="11"/>
        <v>0</v>
      </c>
      <c r="N130" s="3">
        <f t="shared" si="12"/>
        <v>0</v>
      </c>
      <c r="AA130" t="s">
        <v>297</v>
      </c>
      <c r="AB130" t="s">
        <v>156</v>
      </c>
      <c r="AC130" t="s">
        <v>22</v>
      </c>
      <c r="AD130" t="s">
        <v>74</v>
      </c>
      <c r="AE130">
        <v>24</v>
      </c>
      <c r="AF130">
        <v>163.69999999999999</v>
      </c>
      <c r="AG130">
        <v>73.7</v>
      </c>
      <c r="AH130">
        <f t="shared" si="13"/>
        <v>2.2211668928086836</v>
      </c>
      <c r="AI130">
        <v>23</v>
      </c>
      <c r="AJ130">
        <v>67.66</v>
      </c>
      <c r="AK130">
        <v>71.22</v>
      </c>
      <c r="AL130" s="3">
        <f t="shared" si="14"/>
        <v>1</v>
      </c>
      <c r="AM130" s="3">
        <f t="shared" si="15"/>
        <v>0</v>
      </c>
      <c r="AN130" s="3">
        <f t="shared" si="16"/>
        <v>0</v>
      </c>
    </row>
    <row r="131" spans="1:40" x14ac:dyDescent="0.35">
      <c r="A131" t="s">
        <v>298</v>
      </c>
      <c r="B131" t="s">
        <v>156</v>
      </c>
      <c r="C131" t="s">
        <v>22</v>
      </c>
      <c r="D131" t="s">
        <v>73</v>
      </c>
      <c r="E131">
        <v>24</v>
      </c>
      <c r="F131">
        <v>119.43</v>
      </c>
      <c r="G131">
        <v>73.7</v>
      </c>
      <c r="H131">
        <f t="shared" si="18"/>
        <v>1.6204884667571235</v>
      </c>
      <c r="I131">
        <v>22.5</v>
      </c>
      <c r="J131">
        <v>47.98</v>
      </c>
      <c r="K131">
        <v>69.97</v>
      </c>
      <c r="L131" s="3">
        <f t="shared" ref="L131:L192" si="19">IF(H131&gt;1.5,1,0)</f>
        <v>1</v>
      </c>
      <c r="M131" s="3">
        <f t="shared" ref="M131:M192" si="20">IF((AND(H131&gt;1,H131&lt;1.5)),1,0)</f>
        <v>0</v>
      </c>
      <c r="N131" s="3">
        <f t="shared" ref="N131:N192" si="21">IF(H131&lt;1,1,0)</f>
        <v>0</v>
      </c>
      <c r="AA131" t="s">
        <v>298</v>
      </c>
      <c r="AB131" t="s">
        <v>156</v>
      </c>
      <c r="AC131" t="s">
        <v>22</v>
      </c>
      <c r="AD131" t="s">
        <v>74</v>
      </c>
      <c r="AE131">
        <v>24</v>
      </c>
      <c r="AF131">
        <v>81.61</v>
      </c>
      <c r="AG131">
        <v>73.7</v>
      </c>
      <c r="AH131">
        <f t="shared" ref="AH131:AH192" si="22">AF131/AG131</f>
        <v>1.1073270013568521</v>
      </c>
      <c r="AI131">
        <v>23</v>
      </c>
      <c r="AJ131">
        <v>58.06</v>
      </c>
      <c r="AK131">
        <v>71.22</v>
      </c>
      <c r="AL131" s="3">
        <f t="shared" ref="AL131:AL192" si="23">IF(AH131&gt;1.5,1,0)</f>
        <v>0</v>
      </c>
      <c r="AM131" s="3">
        <f t="shared" ref="AM131:AM192" si="24">IF((AND(AH131&gt;1,AH131&lt;1.5)),1,0)</f>
        <v>1</v>
      </c>
      <c r="AN131" s="3">
        <f t="shared" ref="AN131:AN192" si="25">IF(AH131&lt;1,1,0)</f>
        <v>0</v>
      </c>
    </row>
    <row r="132" spans="1:40" x14ac:dyDescent="0.35">
      <c r="A132" t="s">
        <v>299</v>
      </c>
      <c r="B132" t="s">
        <v>156</v>
      </c>
      <c r="C132" t="s">
        <v>22</v>
      </c>
      <c r="D132" t="s">
        <v>73</v>
      </c>
      <c r="E132">
        <v>25</v>
      </c>
      <c r="F132">
        <v>87.87</v>
      </c>
      <c r="G132">
        <v>76.17</v>
      </c>
      <c r="H132">
        <f t="shared" si="18"/>
        <v>1.1536037810161481</v>
      </c>
      <c r="I132">
        <v>24</v>
      </c>
      <c r="J132">
        <v>64.73</v>
      </c>
      <c r="K132">
        <v>73.7</v>
      </c>
      <c r="L132" s="3">
        <f t="shared" si="19"/>
        <v>0</v>
      </c>
      <c r="M132" s="3">
        <f t="shared" si="20"/>
        <v>1</v>
      </c>
      <c r="N132" s="3">
        <f t="shared" si="21"/>
        <v>0</v>
      </c>
      <c r="AA132" t="s">
        <v>299</v>
      </c>
      <c r="AB132" t="s">
        <v>156</v>
      </c>
      <c r="AC132" t="s">
        <v>22</v>
      </c>
      <c r="AD132" t="s">
        <v>74</v>
      </c>
      <c r="AE132">
        <v>24</v>
      </c>
      <c r="AF132">
        <v>87.56</v>
      </c>
      <c r="AG132">
        <v>73.7</v>
      </c>
      <c r="AH132">
        <f t="shared" si="22"/>
        <v>1.1880597014925374</v>
      </c>
      <c r="AI132">
        <v>23.5</v>
      </c>
      <c r="AJ132">
        <v>57.23</v>
      </c>
      <c r="AK132">
        <v>72.459999999999994</v>
      </c>
      <c r="AL132" s="3">
        <f t="shared" si="23"/>
        <v>0</v>
      </c>
      <c r="AM132" s="3">
        <f t="shared" si="24"/>
        <v>1</v>
      </c>
      <c r="AN132" s="3">
        <f t="shared" si="25"/>
        <v>0</v>
      </c>
    </row>
    <row r="133" spans="1:40" x14ac:dyDescent="0.35">
      <c r="A133" t="s">
        <v>57</v>
      </c>
      <c r="B133" t="s">
        <v>408</v>
      </c>
      <c r="C133" t="s">
        <v>22</v>
      </c>
      <c r="D133" s="4" t="s">
        <v>3</v>
      </c>
      <c r="E133" s="4">
        <v>16.5</v>
      </c>
      <c r="F133" s="4">
        <v>40.36</v>
      </c>
      <c r="G133" s="4">
        <v>54.79</v>
      </c>
      <c r="H133" s="4">
        <f t="shared" si="18"/>
        <v>0.7366307720386932</v>
      </c>
      <c r="I133" s="4">
        <v>16</v>
      </c>
      <c r="J133" s="4">
        <v>33.56</v>
      </c>
      <c r="K133" s="4">
        <v>53.5</v>
      </c>
      <c r="L133" s="4">
        <f t="shared" si="19"/>
        <v>0</v>
      </c>
      <c r="M133" s="4">
        <f t="shared" si="20"/>
        <v>0</v>
      </c>
      <c r="N133" s="4">
        <f t="shared" si="21"/>
        <v>1</v>
      </c>
      <c r="AA133" t="s">
        <v>57</v>
      </c>
      <c r="AB133" t="s">
        <v>56</v>
      </c>
      <c r="AC133" t="s">
        <v>22</v>
      </c>
      <c r="AD133" t="s">
        <v>4</v>
      </c>
      <c r="AE133">
        <v>24</v>
      </c>
      <c r="AF133">
        <v>98.28</v>
      </c>
      <c r="AG133">
        <v>73.7</v>
      </c>
      <c r="AH133">
        <f t="shared" si="22"/>
        <v>1.3335142469470826</v>
      </c>
      <c r="AI133">
        <v>23.5</v>
      </c>
      <c r="AJ133">
        <v>57.76</v>
      </c>
      <c r="AK133">
        <v>72.459999999999994</v>
      </c>
      <c r="AL133" s="3">
        <f t="shared" si="23"/>
        <v>0</v>
      </c>
      <c r="AM133" s="3">
        <f t="shared" si="24"/>
        <v>1</v>
      </c>
      <c r="AN133" s="3">
        <f t="shared" si="25"/>
        <v>0</v>
      </c>
    </row>
    <row r="134" spans="1:40" x14ac:dyDescent="0.35">
      <c r="A134" t="s">
        <v>59</v>
      </c>
      <c r="B134" t="s">
        <v>408</v>
      </c>
      <c r="C134" t="s">
        <v>22</v>
      </c>
      <c r="D134" t="s">
        <v>3</v>
      </c>
      <c r="E134">
        <v>24.5</v>
      </c>
      <c r="F134">
        <v>99.35</v>
      </c>
      <c r="G134">
        <v>74.930000000000007</v>
      </c>
      <c r="H134">
        <f t="shared" si="18"/>
        <v>1.325904177232083</v>
      </c>
      <c r="I134">
        <v>24</v>
      </c>
      <c r="J134">
        <v>54.58</v>
      </c>
      <c r="K134">
        <v>73.7</v>
      </c>
      <c r="L134" s="3">
        <f t="shared" si="19"/>
        <v>0</v>
      </c>
      <c r="M134" s="3">
        <f t="shared" si="20"/>
        <v>1</v>
      </c>
      <c r="N134" s="3">
        <f t="shared" si="21"/>
        <v>0</v>
      </c>
      <c r="AA134" t="s">
        <v>59</v>
      </c>
      <c r="AB134" t="s">
        <v>56</v>
      </c>
      <c r="AC134" t="s">
        <v>22</v>
      </c>
      <c r="AD134" t="s">
        <v>4</v>
      </c>
      <c r="AE134">
        <v>24</v>
      </c>
      <c r="AF134">
        <v>106.57</v>
      </c>
      <c r="AG134">
        <v>73.7</v>
      </c>
      <c r="AH134">
        <f t="shared" si="22"/>
        <v>1.4459972862957937</v>
      </c>
      <c r="AI134">
        <v>23</v>
      </c>
      <c r="AJ134">
        <v>62.62</v>
      </c>
      <c r="AK134">
        <v>71.22</v>
      </c>
      <c r="AL134" s="3">
        <f t="shared" si="23"/>
        <v>0</v>
      </c>
      <c r="AM134" s="3">
        <f t="shared" si="24"/>
        <v>1</v>
      </c>
      <c r="AN134" s="3">
        <f t="shared" si="25"/>
        <v>0</v>
      </c>
    </row>
    <row r="135" spans="1:40" x14ac:dyDescent="0.35">
      <c r="A135" t="s">
        <v>61</v>
      </c>
      <c r="B135" t="s">
        <v>408</v>
      </c>
      <c r="C135" t="s">
        <v>22</v>
      </c>
      <c r="D135" t="s">
        <v>3</v>
      </c>
      <c r="E135">
        <v>24</v>
      </c>
      <c r="F135">
        <v>98.28</v>
      </c>
      <c r="G135">
        <v>73.7</v>
      </c>
      <c r="H135">
        <f t="shared" si="18"/>
        <v>1.3335142469470826</v>
      </c>
      <c r="I135">
        <v>22.5</v>
      </c>
      <c r="J135">
        <v>64.17</v>
      </c>
      <c r="K135">
        <v>69.97</v>
      </c>
      <c r="L135" s="3">
        <f t="shared" si="19"/>
        <v>0</v>
      </c>
      <c r="M135" s="3">
        <f t="shared" si="20"/>
        <v>1</v>
      </c>
      <c r="N135" s="3">
        <f t="shared" si="21"/>
        <v>0</v>
      </c>
      <c r="AA135" t="s">
        <v>61</v>
      </c>
      <c r="AB135" t="s">
        <v>56</v>
      </c>
      <c r="AC135" t="s">
        <v>22</v>
      </c>
      <c r="AD135" t="s">
        <v>4</v>
      </c>
      <c r="AE135">
        <v>24</v>
      </c>
      <c r="AF135">
        <v>95.97</v>
      </c>
      <c r="AG135">
        <v>73.7</v>
      </c>
      <c r="AH135">
        <f t="shared" si="22"/>
        <v>1.3021709633649932</v>
      </c>
      <c r="AI135">
        <v>23.5</v>
      </c>
      <c r="AJ135">
        <v>71.040000000000006</v>
      </c>
      <c r="AK135">
        <v>72.459999999999994</v>
      </c>
      <c r="AL135" s="3">
        <f t="shared" si="23"/>
        <v>0</v>
      </c>
      <c r="AM135" s="3">
        <f t="shared" si="24"/>
        <v>1</v>
      </c>
      <c r="AN135" s="3">
        <f t="shared" si="25"/>
        <v>0</v>
      </c>
    </row>
    <row r="136" spans="1:40" x14ac:dyDescent="0.35">
      <c r="A136" t="s">
        <v>67</v>
      </c>
      <c r="B136" t="s">
        <v>408</v>
      </c>
      <c r="C136" t="s">
        <v>22</v>
      </c>
      <c r="D136" t="s">
        <v>3</v>
      </c>
      <c r="E136">
        <v>23.5</v>
      </c>
      <c r="F136">
        <v>73.39</v>
      </c>
      <c r="G136">
        <v>72.459999999999994</v>
      </c>
      <c r="H136">
        <f t="shared" si="18"/>
        <v>1.0128346674027051</v>
      </c>
      <c r="I136">
        <v>23</v>
      </c>
      <c r="J136">
        <v>52.27</v>
      </c>
      <c r="K136">
        <v>71.22</v>
      </c>
      <c r="L136" s="3">
        <f t="shared" si="19"/>
        <v>0</v>
      </c>
      <c r="M136" s="3">
        <f t="shared" si="20"/>
        <v>1</v>
      </c>
      <c r="N136" s="3">
        <f t="shared" si="21"/>
        <v>0</v>
      </c>
      <c r="AA136" t="s">
        <v>67</v>
      </c>
      <c r="AB136" t="s">
        <v>56</v>
      </c>
      <c r="AC136" t="s">
        <v>22</v>
      </c>
      <c r="AD136" t="s">
        <v>4</v>
      </c>
      <c r="AE136">
        <v>24.5</v>
      </c>
      <c r="AF136">
        <v>101.37</v>
      </c>
      <c r="AG136">
        <v>74.930000000000007</v>
      </c>
      <c r="AH136">
        <f t="shared" si="22"/>
        <v>1.3528626718270385</v>
      </c>
      <c r="AI136">
        <v>23</v>
      </c>
      <c r="AJ136">
        <v>59.76</v>
      </c>
      <c r="AK136">
        <v>71.22</v>
      </c>
      <c r="AL136" s="3">
        <f t="shared" si="23"/>
        <v>0</v>
      </c>
      <c r="AM136" s="3">
        <f t="shared" si="24"/>
        <v>1</v>
      </c>
      <c r="AN136" s="3">
        <f t="shared" si="25"/>
        <v>0</v>
      </c>
    </row>
    <row r="137" spans="1:40" x14ac:dyDescent="0.35">
      <c r="A137" t="s">
        <v>69</v>
      </c>
      <c r="B137" t="s">
        <v>408</v>
      </c>
      <c r="C137" t="s">
        <v>22</v>
      </c>
      <c r="D137" t="s">
        <v>3</v>
      </c>
      <c r="E137">
        <v>24</v>
      </c>
      <c r="F137">
        <v>100.51</v>
      </c>
      <c r="G137">
        <v>73.7</v>
      </c>
      <c r="H137">
        <f t="shared" si="18"/>
        <v>1.3637720488466758</v>
      </c>
      <c r="I137">
        <v>23</v>
      </c>
      <c r="J137">
        <v>43.28</v>
      </c>
      <c r="K137">
        <v>71.22</v>
      </c>
      <c r="L137" s="3">
        <f t="shared" si="19"/>
        <v>0</v>
      </c>
      <c r="M137" s="3">
        <f t="shared" si="20"/>
        <v>1</v>
      </c>
      <c r="N137" s="3">
        <f t="shared" si="21"/>
        <v>0</v>
      </c>
      <c r="AA137" t="s">
        <v>69</v>
      </c>
      <c r="AB137" t="s">
        <v>56</v>
      </c>
      <c r="AC137" t="s">
        <v>22</v>
      </c>
      <c r="AD137" t="s">
        <v>4</v>
      </c>
      <c r="AE137">
        <v>24</v>
      </c>
      <c r="AF137">
        <v>102.47</v>
      </c>
      <c r="AG137">
        <v>73.7</v>
      </c>
      <c r="AH137">
        <f t="shared" si="22"/>
        <v>1.3903663500678425</v>
      </c>
      <c r="AI137">
        <v>22</v>
      </c>
      <c r="AJ137">
        <v>54.77</v>
      </c>
      <c r="AK137">
        <v>68.72</v>
      </c>
      <c r="AL137" s="3">
        <f t="shared" si="23"/>
        <v>0</v>
      </c>
      <c r="AM137" s="3">
        <f t="shared" si="24"/>
        <v>1</v>
      </c>
      <c r="AN137" s="3">
        <f t="shared" si="25"/>
        <v>0</v>
      </c>
    </row>
    <row r="138" spans="1:40" x14ac:dyDescent="0.35">
      <c r="A138" t="s">
        <v>380</v>
      </c>
      <c r="B138" t="s">
        <v>408</v>
      </c>
      <c r="C138" t="s">
        <v>22</v>
      </c>
      <c r="D138" t="s">
        <v>3</v>
      </c>
      <c r="E138">
        <v>25.5</v>
      </c>
      <c r="F138">
        <v>87.59</v>
      </c>
      <c r="G138">
        <v>77.400000000000006</v>
      </c>
      <c r="H138">
        <f t="shared" si="18"/>
        <v>1.1316537467700258</v>
      </c>
      <c r="I138">
        <v>24.5</v>
      </c>
      <c r="J138">
        <v>81.680000000000007</v>
      </c>
      <c r="K138">
        <v>74.930000000000007</v>
      </c>
      <c r="L138" s="3">
        <f t="shared" si="19"/>
        <v>0</v>
      </c>
      <c r="M138" s="3">
        <f t="shared" si="20"/>
        <v>1</v>
      </c>
      <c r="N138" s="3">
        <f t="shared" si="21"/>
        <v>0</v>
      </c>
      <c r="AA138" t="s">
        <v>380</v>
      </c>
      <c r="AB138" t="s">
        <v>56</v>
      </c>
      <c r="AC138" t="s">
        <v>22</v>
      </c>
      <c r="AD138" t="s">
        <v>4</v>
      </c>
      <c r="AE138">
        <v>24</v>
      </c>
      <c r="AF138">
        <v>106.1</v>
      </c>
      <c r="AG138">
        <v>73.7</v>
      </c>
      <c r="AH138">
        <f t="shared" si="22"/>
        <v>1.439620081411126</v>
      </c>
      <c r="AI138">
        <v>23</v>
      </c>
      <c r="AJ138">
        <v>50.82</v>
      </c>
      <c r="AK138">
        <v>71.22</v>
      </c>
      <c r="AL138" s="3">
        <f t="shared" si="23"/>
        <v>0</v>
      </c>
      <c r="AM138" s="3">
        <f t="shared" si="24"/>
        <v>1</v>
      </c>
      <c r="AN138" s="3">
        <f t="shared" si="25"/>
        <v>0</v>
      </c>
    </row>
    <row r="139" spans="1:40" x14ac:dyDescent="0.35">
      <c r="A139" t="s">
        <v>381</v>
      </c>
      <c r="B139" t="s">
        <v>408</v>
      </c>
      <c r="C139" t="s">
        <v>22</v>
      </c>
      <c r="D139" t="s">
        <v>3</v>
      </c>
      <c r="E139">
        <v>23.5</v>
      </c>
      <c r="F139">
        <v>75.08</v>
      </c>
      <c r="G139">
        <v>72.459999999999994</v>
      </c>
      <c r="H139">
        <f t="shared" si="18"/>
        <v>1.0361578802097711</v>
      </c>
      <c r="I139">
        <v>23</v>
      </c>
      <c r="J139">
        <v>69.88</v>
      </c>
      <c r="K139">
        <v>71.22</v>
      </c>
      <c r="L139" s="3">
        <f t="shared" si="19"/>
        <v>0</v>
      </c>
      <c r="M139" s="3">
        <f t="shared" si="20"/>
        <v>1</v>
      </c>
      <c r="N139" s="3">
        <f t="shared" si="21"/>
        <v>0</v>
      </c>
      <c r="AA139" t="s">
        <v>381</v>
      </c>
      <c r="AB139" t="s">
        <v>56</v>
      </c>
      <c r="AC139" t="s">
        <v>22</v>
      </c>
      <c r="AD139" t="s">
        <v>4</v>
      </c>
      <c r="AE139">
        <v>24.5</v>
      </c>
      <c r="AF139">
        <v>76.37</v>
      </c>
      <c r="AG139">
        <v>74.930000000000007</v>
      </c>
      <c r="AH139">
        <f t="shared" si="22"/>
        <v>1.0192179367409582</v>
      </c>
      <c r="AI139">
        <v>24</v>
      </c>
      <c r="AJ139">
        <v>67.290000000000006</v>
      </c>
      <c r="AK139">
        <v>73.7</v>
      </c>
      <c r="AL139" s="3">
        <f t="shared" si="23"/>
        <v>0</v>
      </c>
      <c r="AM139" s="3">
        <f t="shared" si="24"/>
        <v>1</v>
      </c>
      <c r="AN139" s="3">
        <f t="shared" si="25"/>
        <v>0</v>
      </c>
    </row>
    <row r="140" spans="1:40" x14ac:dyDescent="0.35">
      <c r="A140" t="s">
        <v>383</v>
      </c>
      <c r="B140" t="s">
        <v>408</v>
      </c>
      <c r="C140" t="s">
        <v>22</v>
      </c>
      <c r="D140" t="s">
        <v>3</v>
      </c>
      <c r="E140">
        <v>24</v>
      </c>
      <c r="F140">
        <v>104.43</v>
      </c>
      <c r="G140">
        <v>73.7</v>
      </c>
      <c r="H140">
        <f t="shared" si="18"/>
        <v>1.4169606512890096</v>
      </c>
      <c r="I140">
        <v>22.5</v>
      </c>
      <c r="J140">
        <v>68.790000000000006</v>
      </c>
      <c r="K140">
        <v>69.97</v>
      </c>
      <c r="L140" s="3">
        <f t="shared" si="19"/>
        <v>0</v>
      </c>
      <c r="M140" s="3">
        <f t="shared" si="20"/>
        <v>1</v>
      </c>
      <c r="N140" s="3">
        <f t="shared" si="21"/>
        <v>0</v>
      </c>
      <c r="AA140" t="s">
        <v>383</v>
      </c>
      <c r="AB140" t="s">
        <v>56</v>
      </c>
      <c r="AC140" t="s">
        <v>22</v>
      </c>
      <c r="AD140" t="s">
        <v>4</v>
      </c>
      <c r="AE140">
        <v>25.5</v>
      </c>
      <c r="AF140">
        <v>112.48</v>
      </c>
      <c r="AG140">
        <v>77.400000000000006</v>
      </c>
      <c r="AH140">
        <f t="shared" si="22"/>
        <v>1.4532299741602066</v>
      </c>
      <c r="AI140">
        <v>22</v>
      </c>
      <c r="AJ140">
        <v>57.36</v>
      </c>
      <c r="AK140">
        <v>68.72</v>
      </c>
      <c r="AL140" s="3">
        <f t="shared" si="23"/>
        <v>0</v>
      </c>
      <c r="AM140" s="3">
        <f t="shared" si="24"/>
        <v>1</v>
      </c>
      <c r="AN140" s="3">
        <f t="shared" si="25"/>
        <v>0</v>
      </c>
    </row>
    <row r="141" spans="1:40" x14ac:dyDescent="0.35">
      <c r="A141" t="s">
        <v>384</v>
      </c>
      <c r="B141" t="s">
        <v>408</v>
      </c>
      <c r="C141" t="s">
        <v>22</v>
      </c>
      <c r="D141" t="s">
        <v>3</v>
      </c>
      <c r="E141">
        <v>24</v>
      </c>
      <c r="F141">
        <v>94.97</v>
      </c>
      <c r="G141">
        <v>73.7</v>
      </c>
      <c r="H141">
        <f t="shared" si="18"/>
        <v>1.2886024423337856</v>
      </c>
      <c r="I141">
        <v>22.5</v>
      </c>
      <c r="J141">
        <v>49.41</v>
      </c>
      <c r="K141">
        <v>69.97</v>
      </c>
      <c r="L141" s="3">
        <f t="shared" si="19"/>
        <v>0</v>
      </c>
      <c r="M141" s="3">
        <f t="shared" si="20"/>
        <v>1</v>
      </c>
      <c r="N141" s="3">
        <f t="shared" si="21"/>
        <v>0</v>
      </c>
      <c r="AA141" t="s">
        <v>384</v>
      </c>
      <c r="AB141" t="s">
        <v>56</v>
      </c>
      <c r="AC141" t="s">
        <v>22</v>
      </c>
      <c r="AD141" t="s">
        <v>4</v>
      </c>
      <c r="AE141">
        <v>24</v>
      </c>
      <c r="AF141">
        <v>88.31</v>
      </c>
      <c r="AG141">
        <v>73.7</v>
      </c>
      <c r="AH141">
        <f t="shared" si="22"/>
        <v>1.198236092265943</v>
      </c>
      <c r="AI141">
        <v>23</v>
      </c>
      <c r="AJ141">
        <v>60.1</v>
      </c>
      <c r="AK141">
        <v>71.22</v>
      </c>
      <c r="AL141" s="3">
        <f t="shared" si="23"/>
        <v>0</v>
      </c>
      <c r="AM141" s="3">
        <f t="shared" si="24"/>
        <v>1</v>
      </c>
      <c r="AN141" s="3">
        <f t="shared" si="25"/>
        <v>0</v>
      </c>
    </row>
    <row r="142" spans="1:40" x14ac:dyDescent="0.35">
      <c r="A142" t="s">
        <v>385</v>
      </c>
      <c r="B142" t="s">
        <v>408</v>
      </c>
      <c r="C142" t="s">
        <v>22</v>
      </c>
      <c r="D142" t="s">
        <v>3</v>
      </c>
      <c r="E142">
        <v>24.5</v>
      </c>
      <c r="F142">
        <v>81.150000000000006</v>
      </c>
      <c r="G142">
        <v>74.930000000000007</v>
      </c>
      <c r="H142">
        <f t="shared" si="18"/>
        <v>1.0830108100894167</v>
      </c>
      <c r="I142">
        <v>24</v>
      </c>
      <c r="J142">
        <v>72.680000000000007</v>
      </c>
      <c r="K142">
        <v>73.7</v>
      </c>
      <c r="L142" s="3">
        <f t="shared" si="19"/>
        <v>0</v>
      </c>
      <c r="M142" s="3">
        <f t="shared" si="20"/>
        <v>1</v>
      </c>
      <c r="N142" s="3">
        <f t="shared" si="21"/>
        <v>0</v>
      </c>
      <c r="AA142" t="s">
        <v>385</v>
      </c>
      <c r="AB142" t="s">
        <v>56</v>
      </c>
      <c r="AC142" t="s">
        <v>22</v>
      </c>
      <c r="AD142" t="s">
        <v>4</v>
      </c>
      <c r="AE142">
        <v>24</v>
      </c>
      <c r="AF142">
        <v>130.37</v>
      </c>
      <c r="AG142">
        <v>73.7</v>
      </c>
      <c r="AH142">
        <f t="shared" si="22"/>
        <v>1.7689280868385346</v>
      </c>
      <c r="AI142">
        <v>21.5</v>
      </c>
      <c r="AJ142">
        <v>56.67</v>
      </c>
      <c r="AK142">
        <v>67.47</v>
      </c>
      <c r="AL142" s="3">
        <f t="shared" si="23"/>
        <v>1</v>
      </c>
      <c r="AM142" s="3">
        <f t="shared" si="24"/>
        <v>0</v>
      </c>
      <c r="AN142" s="3">
        <f t="shared" si="25"/>
        <v>0</v>
      </c>
    </row>
    <row r="143" spans="1:40" x14ac:dyDescent="0.35">
      <c r="A143" t="s">
        <v>386</v>
      </c>
      <c r="B143" t="s">
        <v>408</v>
      </c>
      <c r="C143" t="s">
        <v>22</v>
      </c>
      <c r="D143" s="4" t="s">
        <v>3</v>
      </c>
      <c r="E143" s="4">
        <v>22.5</v>
      </c>
      <c r="F143" s="4">
        <v>62.37</v>
      </c>
      <c r="G143" s="4">
        <v>69.97</v>
      </c>
      <c r="H143" s="4">
        <f t="shared" si="18"/>
        <v>0.89138202086608542</v>
      </c>
      <c r="I143" s="4">
        <v>22</v>
      </c>
      <c r="J143" s="4">
        <v>50.12</v>
      </c>
      <c r="K143" s="4">
        <v>68.72</v>
      </c>
      <c r="L143" s="4">
        <f t="shared" si="19"/>
        <v>0</v>
      </c>
      <c r="M143" s="4">
        <f t="shared" si="20"/>
        <v>0</v>
      </c>
      <c r="N143" s="4">
        <f t="shared" si="21"/>
        <v>1</v>
      </c>
      <c r="AA143" t="s">
        <v>386</v>
      </c>
      <c r="AB143" t="s">
        <v>56</v>
      </c>
      <c r="AC143" t="s">
        <v>22</v>
      </c>
      <c r="AD143" t="s">
        <v>4</v>
      </c>
      <c r="AE143">
        <v>24</v>
      </c>
      <c r="AF143">
        <v>95.66</v>
      </c>
      <c r="AG143">
        <v>73.7</v>
      </c>
      <c r="AH143">
        <f t="shared" si="22"/>
        <v>1.2979647218453187</v>
      </c>
      <c r="AI143">
        <v>25.5</v>
      </c>
      <c r="AJ143">
        <v>84.77</v>
      </c>
      <c r="AK143">
        <v>77.400000000000006</v>
      </c>
      <c r="AL143" s="3">
        <f t="shared" si="23"/>
        <v>0</v>
      </c>
      <c r="AM143" s="3">
        <f t="shared" si="24"/>
        <v>1</v>
      </c>
      <c r="AN143" s="3">
        <f t="shared" si="25"/>
        <v>0</v>
      </c>
    </row>
    <row r="144" spans="1:40" x14ac:dyDescent="0.35">
      <c r="A144" t="s">
        <v>387</v>
      </c>
      <c r="B144" t="s">
        <v>408</v>
      </c>
      <c r="C144" t="s">
        <v>22</v>
      </c>
      <c r="D144" t="s">
        <v>3</v>
      </c>
      <c r="E144">
        <v>32</v>
      </c>
      <c r="F144">
        <v>94.13</v>
      </c>
      <c r="G144">
        <v>93.23</v>
      </c>
      <c r="H144">
        <f t="shared" si="18"/>
        <v>1.0096535449962458</v>
      </c>
      <c r="I144">
        <v>31.5</v>
      </c>
      <c r="J144">
        <v>54.79</v>
      </c>
      <c r="K144">
        <v>92.02</v>
      </c>
      <c r="L144" s="3">
        <f t="shared" si="19"/>
        <v>0</v>
      </c>
      <c r="M144" s="3">
        <f t="shared" si="20"/>
        <v>1</v>
      </c>
      <c r="N144" s="3">
        <f t="shared" si="21"/>
        <v>0</v>
      </c>
      <c r="AA144" t="s">
        <v>387</v>
      </c>
      <c r="AB144" t="s">
        <v>56</v>
      </c>
      <c r="AC144" t="s">
        <v>22</v>
      </c>
      <c r="AD144" t="s">
        <v>4</v>
      </c>
      <c r="AE144">
        <v>24</v>
      </c>
      <c r="AF144">
        <v>117.36</v>
      </c>
      <c r="AG144">
        <v>73.7</v>
      </c>
      <c r="AH144">
        <f t="shared" si="22"/>
        <v>1.5924016282225237</v>
      </c>
      <c r="AI144">
        <v>21.5</v>
      </c>
      <c r="AJ144">
        <v>62.33</v>
      </c>
      <c r="AK144">
        <v>67.47</v>
      </c>
      <c r="AL144" s="3">
        <f t="shared" si="23"/>
        <v>1</v>
      </c>
      <c r="AM144" s="3">
        <f t="shared" si="24"/>
        <v>0</v>
      </c>
      <c r="AN144" s="3">
        <f t="shared" si="25"/>
        <v>0</v>
      </c>
    </row>
    <row r="145" spans="1:40" x14ac:dyDescent="0.35">
      <c r="A145" t="s">
        <v>388</v>
      </c>
      <c r="B145" t="s">
        <v>408</v>
      </c>
      <c r="C145" t="s">
        <v>22</v>
      </c>
      <c r="D145" t="s">
        <v>3</v>
      </c>
      <c r="E145">
        <v>24</v>
      </c>
      <c r="F145">
        <v>79.72</v>
      </c>
      <c r="G145">
        <v>73.7</v>
      </c>
      <c r="H145">
        <f t="shared" si="18"/>
        <v>1.0816824966078697</v>
      </c>
      <c r="I145">
        <v>23.5</v>
      </c>
      <c r="J145">
        <v>69.38</v>
      </c>
      <c r="K145">
        <v>72.459999999999994</v>
      </c>
      <c r="L145" s="3">
        <f t="shared" si="19"/>
        <v>0</v>
      </c>
      <c r="M145" s="3">
        <f t="shared" si="20"/>
        <v>1</v>
      </c>
      <c r="N145" s="3">
        <f t="shared" si="21"/>
        <v>0</v>
      </c>
      <c r="AA145" t="s">
        <v>388</v>
      </c>
      <c r="AB145" t="s">
        <v>56</v>
      </c>
      <c r="AC145" t="s">
        <v>22</v>
      </c>
      <c r="AD145" t="s">
        <v>4</v>
      </c>
      <c r="AE145">
        <v>24</v>
      </c>
      <c r="AF145">
        <v>100.33</v>
      </c>
      <c r="AG145">
        <v>73.7</v>
      </c>
      <c r="AH145">
        <f t="shared" si="22"/>
        <v>1.3613297150610584</v>
      </c>
      <c r="AI145">
        <v>23</v>
      </c>
      <c r="AJ145">
        <v>59.41</v>
      </c>
      <c r="AK145">
        <v>71.22</v>
      </c>
      <c r="AL145" s="3">
        <f t="shared" si="23"/>
        <v>0</v>
      </c>
      <c r="AM145" s="3">
        <f t="shared" si="24"/>
        <v>1</v>
      </c>
      <c r="AN145" s="3">
        <f t="shared" si="25"/>
        <v>0</v>
      </c>
    </row>
    <row r="146" spans="1:40" x14ac:dyDescent="0.35">
      <c r="A146" t="s">
        <v>390</v>
      </c>
      <c r="B146" t="s">
        <v>408</v>
      </c>
      <c r="C146" t="s">
        <v>22</v>
      </c>
      <c r="D146" t="s">
        <v>3</v>
      </c>
      <c r="E146">
        <v>24.5</v>
      </c>
      <c r="F146">
        <v>114.05</v>
      </c>
      <c r="G146">
        <v>74.930000000000007</v>
      </c>
      <c r="H146">
        <f t="shared" si="18"/>
        <v>1.5220872814626984</v>
      </c>
      <c r="I146">
        <v>22.5</v>
      </c>
      <c r="J146">
        <v>37.729999999999997</v>
      </c>
      <c r="K146">
        <v>69.97</v>
      </c>
      <c r="L146" s="3">
        <f t="shared" si="19"/>
        <v>1</v>
      </c>
      <c r="M146" s="3">
        <f t="shared" si="20"/>
        <v>0</v>
      </c>
      <c r="N146" s="3">
        <f t="shared" si="21"/>
        <v>0</v>
      </c>
      <c r="AA146" t="s">
        <v>390</v>
      </c>
      <c r="AB146" t="s">
        <v>56</v>
      </c>
      <c r="AC146" t="s">
        <v>22</v>
      </c>
      <c r="AD146" t="s">
        <v>4</v>
      </c>
      <c r="AE146">
        <v>24</v>
      </c>
      <c r="AF146">
        <v>93.82</v>
      </c>
      <c r="AG146">
        <v>73.7</v>
      </c>
      <c r="AH146">
        <f t="shared" si="22"/>
        <v>1.2729986431478968</v>
      </c>
      <c r="AI146">
        <v>25.5</v>
      </c>
      <c r="AJ146">
        <v>79.040000000000006</v>
      </c>
      <c r="AK146">
        <v>77.400000000000006</v>
      </c>
      <c r="AL146" s="3">
        <f t="shared" si="23"/>
        <v>0</v>
      </c>
      <c r="AM146" s="3">
        <f t="shared" si="24"/>
        <v>1</v>
      </c>
      <c r="AN146" s="3">
        <f t="shared" si="25"/>
        <v>0</v>
      </c>
    </row>
    <row r="147" spans="1:40" x14ac:dyDescent="0.35">
      <c r="A147" t="s">
        <v>391</v>
      </c>
      <c r="B147" t="s">
        <v>408</v>
      </c>
      <c r="C147" t="s">
        <v>22</v>
      </c>
      <c r="D147" t="s">
        <v>3</v>
      </c>
      <c r="E147">
        <v>24</v>
      </c>
      <c r="F147">
        <v>91.3</v>
      </c>
      <c r="G147">
        <v>73.7</v>
      </c>
      <c r="H147">
        <f t="shared" si="18"/>
        <v>1.2388059701492538</v>
      </c>
      <c r="I147">
        <v>23</v>
      </c>
      <c r="J147">
        <v>57.35</v>
      </c>
      <c r="K147">
        <v>71.22</v>
      </c>
      <c r="L147" s="3">
        <f t="shared" si="19"/>
        <v>0</v>
      </c>
      <c r="M147" s="3">
        <f t="shared" si="20"/>
        <v>1</v>
      </c>
      <c r="N147" s="3">
        <f t="shared" si="21"/>
        <v>0</v>
      </c>
      <c r="AA147" t="s">
        <v>391</v>
      </c>
      <c r="AB147" t="s">
        <v>56</v>
      </c>
      <c r="AC147" t="s">
        <v>22</v>
      </c>
      <c r="AD147" t="s">
        <v>4</v>
      </c>
      <c r="AE147">
        <v>24</v>
      </c>
      <c r="AF147">
        <v>89.87</v>
      </c>
      <c r="AG147">
        <v>73.7</v>
      </c>
      <c r="AH147">
        <f t="shared" si="22"/>
        <v>1.2194029850746269</v>
      </c>
      <c r="AI147">
        <v>23</v>
      </c>
      <c r="AJ147">
        <v>57.84</v>
      </c>
      <c r="AK147">
        <v>71.22</v>
      </c>
      <c r="AL147" s="3">
        <f t="shared" si="23"/>
        <v>0</v>
      </c>
      <c r="AM147" s="3">
        <f t="shared" si="24"/>
        <v>1</v>
      </c>
      <c r="AN147" s="3">
        <f t="shared" si="25"/>
        <v>0</v>
      </c>
    </row>
    <row r="148" spans="1:40" x14ac:dyDescent="0.35">
      <c r="A148" t="s">
        <v>392</v>
      </c>
      <c r="B148" t="s">
        <v>408</v>
      </c>
      <c r="C148" t="s">
        <v>22</v>
      </c>
      <c r="D148" t="s">
        <v>3</v>
      </c>
      <c r="E148">
        <v>24</v>
      </c>
      <c r="F148">
        <v>93.95</v>
      </c>
      <c r="G148">
        <v>73.7</v>
      </c>
      <c r="H148">
        <f t="shared" si="18"/>
        <v>1.2747625508819538</v>
      </c>
      <c r="I148">
        <v>23</v>
      </c>
      <c r="J148">
        <v>56.55</v>
      </c>
      <c r="K148">
        <v>71.22</v>
      </c>
      <c r="L148" s="3">
        <f t="shared" si="19"/>
        <v>0</v>
      </c>
      <c r="M148" s="3">
        <f t="shared" si="20"/>
        <v>1</v>
      </c>
      <c r="N148" s="3">
        <f t="shared" si="21"/>
        <v>0</v>
      </c>
      <c r="AA148" t="s">
        <v>392</v>
      </c>
      <c r="AB148" t="s">
        <v>56</v>
      </c>
      <c r="AC148" t="s">
        <v>22</v>
      </c>
      <c r="AD148" t="s">
        <v>4</v>
      </c>
      <c r="AE148">
        <v>24</v>
      </c>
      <c r="AF148">
        <v>99.23</v>
      </c>
      <c r="AG148">
        <v>73.7</v>
      </c>
      <c r="AH148">
        <f t="shared" si="22"/>
        <v>1.34640434192673</v>
      </c>
      <c r="AI148">
        <v>22.5</v>
      </c>
      <c r="AJ148">
        <v>60.61</v>
      </c>
      <c r="AK148">
        <v>69.97</v>
      </c>
      <c r="AL148" s="3">
        <f t="shared" si="23"/>
        <v>0</v>
      </c>
      <c r="AM148" s="3">
        <f t="shared" si="24"/>
        <v>1</v>
      </c>
      <c r="AN148" s="3">
        <f t="shared" si="25"/>
        <v>0</v>
      </c>
    </row>
    <row r="149" spans="1:40" x14ac:dyDescent="0.35">
      <c r="A149" t="s">
        <v>393</v>
      </c>
      <c r="B149" t="s">
        <v>408</v>
      </c>
      <c r="C149" t="s">
        <v>22</v>
      </c>
      <c r="D149" t="s">
        <v>3</v>
      </c>
      <c r="E149">
        <v>24</v>
      </c>
      <c r="F149">
        <v>128.37</v>
      </c>
      <c r="G149">
        <v>73.7</v>
      </c>
      <c r="H149">
        <f t="shared" si="18"/>
        <v>1.7417910447761193</v>
      </c>
      <c r="I149">
        <v>22.5</v>
      </c>
      <c r="J149">
        <v>51.18</v>
      </c>
      <c r="K149">
        <v>69.97</v>
      </c>
      <c r="L149" s="3">
        <f t="shared" si="19"/>
        <v>1</v>
      </c>
      <c r="M149" s="3">
        <f t="shared" si="20"/>
        <v>0</v>
      </c>
      <c r="N149" s="3">
        <f t="shared" si="21"/>
        <v>0</v>
      </c>
      <c r="AA149" t="s">
        <v>393</v>
      </c>
      <c r="AB149" t="s">
        <v>56</v>
      </c>
      <c r="AC149" t="s">
        <v>22</v>
      </c>
      <c r="AD149" t="s">
        <v>4</v>
      </c>
      <c r="AE149">
        <v>24</v>
      </c>
      <c r="AF149">
        <v>122.25</v>
      </c>
      <c r="AG149">
        <v>73.7</v>
      </c>
      <c r="AH149">
        <f t="shared" si="22"/>
        <v>1.6587516960651287</v>
      </c>
      <c r="AI149">
        <v>22.5</v>
      </c>
      <c r="AJ149">
        <v>65.38</v>
      </c>
      <c r="AK149">
        <v>69.97</v>
      </c>
      <c r="AL149" s="3">
        <f t="shared" si="23"/>
        <v>1</v>
      </c>
      <c r="AM149" s="3">
        <f t="shared" si="24"/>
        <v>0</v>
      </c>
      <c r="AN149" s="3">
        <f t="shared" si="25"/>
        <v>0</v>
      </c>
    </row>
    <row r="150" spans="1:40" x14ac:dyDescent="0.35">
      <c r="A150" t="s">
        <v>395</v>
      </c>
      <c r="B150" t="s">
        <v>408</v>
      </c>
      <c r="C150" t="s">
        <v>22</v>
      </c>
      <c r="D150" s="4" t="s">
        <v>3</v>
      </c>
      <c r="E150" s="4">
        <v>23.5</v>
      </c>
      <c r="F150" s="4">
        <v>68.09</v>
      </c>
      <c r="G150" s="4">
        <v>72.459999999999994</v>
      </c>
      <c r="H150" s="4">
        <f t="shared" si="18"/>
        <v>0.93969086392492418</v>
      </c>
      <c r="I150" s="4">
        <v>23</v>
      </c>
      <c r="J150" s="4">
        <v>50.56</v>
      </c>
      <c r="K150" s="4">
        <v>71.22</v>
      </c>
      <c r="L150" s="4">
        <f t="shared" si="19"/>
        <v>0</v>
      </c>
      <c r="M150" s="4">
        <f t="shared" si="20"/>
        <v>0</v>
      </c>
      <c r="N150" s="4">
        <f t="shared" si="21"/>
        <v>1</v>
      </c>
      <c r="AA150" t="s">
        <v>395</v>
      </c>
      <c r="AB150" t="s">
        <v>56</v>
      </c>
      <c r="AC150" t="s">
        <v>22</v>
      </c>
      <c r="AD150" t="s">
        <v>4</v>
      </c>
      <c r="AE150">
        <v>24</v>
      </c>
      <c r="AF150">
        <v>138.18</v>
      </c>
      <c r="AG150">
        <v>73.7</v>
      </c>
      <c r="AH150">
        <f t="shared" si="22"/>
        <v>1.8748982360922659</v>
      </c>
      <c r="AI150">
        <v>22.5</v>
      </c>
      <c r="AJ150">
        <v>68.59</v>
      </c>
      <c r="AK150">
        <v>69.97</v>
      </c>
      <c r="AL150" s="3">
        <f t="shared" si="23"/>
        <v>1</v>
      </c>
      <c r="AM150" s="3">
        <f t="shared" si="24"/>
        <v>0</v>
      </c>
      <c r="AN150" s="3">
        <f t="shared" si="25"/>
        <v>0</v>
      </c>
    </row>
    <row r="151" spans="1:40" x14ac:dyDescent="0.35">
      <c r="A151" t="s">
        <v>23</v>
      </c>
      <c r="B151" t="s">
        <v>21</v>
      </c>
      <c r="C151" t="s">
        <v>22</v>
      </c>
      <c r="D151" t="s">
        <v>3</v>
      </c>
      <c r="E151">
        <v>24</v>
      </c>
      <c r="F151">
        <v>121.26</v>
      </c>
      <c r="G151">
        <v>73.7</v>
      </c>
      <c r="H151">
        <f t="shared" si="18"/>
        <v>1.6453188602442335</v>
      </c>
      <c r="I151">
        <v>22</v>
      </c>
      <c r="J151">
        <v>63.46</v>
      </c>
      <c r="K151">
        <v>68.72</v>
      </c>
      <c r="L151" s="3">
        <f t="shared" si="19"/>
        <v>1</v>
      </c>
      <c r="M151" s="3">
        <f t="shared" si="20"/>
        <v>0</v>
      </c>
      <c r="N151" s="3">
        <f t="shared" si="21"/>
        <v>0</v>
      </c>
      <c r="AA151" t="s">
        <v>23</v>
      </c>
      <c r="AB151" t="s">
        <v>21</v>
      </c>
      <c r="AC151" t="s">
        <v>22</v>
      </c>
      <c r="AD151" t="s">
        <v>4</v>
      </c>
      <c r="AE151">
        <v>24</v>
      </c>
      <c r="AF151">
        <v>144.9</v>
      </c>
      <c r="AG151">
        <v>73.7</v>
      </c>
      <c r="AH151">
        <f t="shared" si="22"/>
        <v>1.966078697421981</v>
      </c>
      <c r="AI151">
        <v>22.5</v>
      </c>
      <c r="AJ151">
        <v>66.319999999999993</v>
      </c>
      <c r="AK151">
        <v>69.97</v>
      </c>
      <c r="AL151" s="3">
        <f t="shared" si="23"/>
        <v>1</v>
      </c>
      <c r="AM151" s="3">
        <f t="shared" si="24"/>
        <v>0</v>
      </c>
      <c r="AN151" s="3">
        <f t="shared" si="25"/>
        <v>0</v>
      </c>
    </row>
    <row r="152" spans="1:40" x14ac:dyDescent="0.35">
      <c r="A152" t="s">
        <v>24</v>
      </c>
      <c r="B152" t="s">
        <v>21</v>
      </c>
      <c r="C152" t="s">
        <v>22</v>
      </c>
      <c r="D152" s="4" t="s">
        <v>3</v>
      </c>
      <c r="E152" s="4">
        <v>24</v>
      </c>
      <c r="F152" s="4">
        <v>58.73</v>
      </c>
      <c r="G152" s="4">
        <v>73.7</v>
      </c>
      <c r="H152" s="4">
        <f t="shared" si="18"/>
        <v>0.79687924016282219</v>
      </c>
      <c r="I152" s="4">
        <v>23.5</v>
      </c>
      <c r="J152" s="4">
        <v>51.49</v>
      </c>
      <c r="K152" s="4">
        <v>72.459999999999994</v>
      </c>
      <c r="L152" s="4">
        <f t="shared" si="19"/>
        <v>0</v>
      </c>
      <c r="M152" s="4">
        <f t="shared" si="20"/>
        <v>0</v>
      </c>
      <c r="N152" s="4">
        <f t="shared" si="21"/>
        <v>1</v>
      </c>
      <c r="AA152" t="s">
        <v>24</v>
      </c>
      <c r="AB152" t="s">
        <v>21</v>
      </c>
      <c r="AC152" t="s">
        <v>22</v>
      </c>
      <c r="AD152" t="s">
        <v>4</v>
      </c>
      <c r="AE152">
        <v>23.5</v>
      </c>
      <c r="AF152">
        <v>105.23</v>
      </c>
      <c r="AG152">
        <v>72.459999999999994</v>
      </c>
      <c r="AH152">
        <f t="shared" si="22"/>
        <v>1.4522495169748828</v>
      </c>
      <c r="AI152">
        <v>26</v>
      </c>
      <c r="AJ152">
        <v>78.87</v>
      </c>
      <c r="AK152">
        <v>78.63</v>
      </c>
      <c r="AL152" s="3">
        <f t="shared" si="23"/>
        <v>0</v>
      </c>
      <c r="AM152" s="3">
        <f t="shared" si="24"/>
        <v>1</v>
      </c>
      <c r="AN152" s="3">
        <f t="shared" si="25"/>
        <v>0</v>
      </c>
    </row>
    <row r="153" spans="1:40" x14ac:dyDescent="0.35">
      <c r="A153" t="s">
        <v>26</v>
      </c>
      <c r="B153" t="s">
        <v>21</v>
      </c>
      <c r="C153" t="s">
        <v>22</v>
      </c>
      <c r="D153" s="4" t="s">
        <v>3</v>
      </c>
      <c r="E153" s="4">
        <v>25.5</v>
      </c>
      <c r="F153" s="4">
        <v>65.86</v>
      </c>
      <c r="G153" s="4">
        <v>77.400000000000006</v>
      </c>
      <c r="H153" s="4">
        <f t="shared" si="18"/>
        <v>0.85090439276485785</v>
      </c>
      <c r="I153" s="4">
        <v>25</v>
      </c>
      <c r="J153" s="4">
        <v>54.11</v>
      </c>
      <c r="K153" s="4">
        <v>76.17</v>
      </c>
      <c r="L153" s="4">
        <f t="shared" si="19"/>
        <v>0</v>
      </c>
      <c r="M153" s="4">
        <f t="shared" si="20"/>
        <v>0</v>
      </c>
      <c r="N153" s="4">
        <f t="shared" si="21"/>
        <v>1</v>
      </c>
      <c r="AA153" t="s">
        <v>26</v>
      </c>
      <c r="AB153" t="s">
        <v>21</v>
      </c>
      <c r="AC153" t="s">
        <v>22</v>
      </c>
      <c r="AD153" t="s">
        <v>4</v>
      </c>
      <c r="AE153">
        <v>24</v>
      </c>
      <c r="AF153">
        <v>111.63</v>
      </c>
      <c r="AG153">
        <v>73.7</v>
      </c>
      <c r="AH153">
        <f t="shared" si="22"/>
        <v>1.5146540027137041</v>
      </c>
      <c r="AI153">
        <v>23</v>
      </c>
      <c r="AJ153">
        <v>65.59</v>
      </c>
      <c r="AK153">
        <v>71.22</v>
      </c>
      <c r="AL153" s="3">
        <f t="shared" si="23"/>
        <v>1</v>
      </c>
      <c r="AM153" s="3">
        <f t="shared" si="24"/>
        <v>0</v>
      </c>
      <c r="AN153" s="3">
        <f t="shared" si="25"/>
        <v>0</v>
      </c>
    </row>
    <row r="154" spans="1:40" x14ac:dyDescent="0.35">
      <c r="A154" t="s">
        <v>27</v>
      </c>
      <c r="B154" t="s">
        <v>21</v>
      </c>
      <c r="C154" t="s">
        <v>22</v>
      </c>
      <c r="D154" t="s">
        <v>3</v>
      </c>
      <c r="E154">
        <v>23.5</v>
      </c>
      <c r="F154">
        <v>108.67</v>
      </c>
      <c r="G154">
        <v>72.459999999999994</v>
      </c>
      <c r="H154">
        <f t="shared" si="18"/>
        <v>1.4997239856472537</v>
      </c>
      <c r="I154">
        <v>16</v>
      </c>
      <c r="J154">
        <v>55.59</v>
      </c>
      <c r="K154">
        <v>53.5</v>
      </c>
      <c r="L154" s="3">
        <f t="shared" si="19"/>
        <v>0</v>
      </c>
      <c r="M154" s="3">
        <f t="shared" si="20"/>
        <v>1</v>
      </c>
      <c r="N154" s="3">
        <f t="shared" si="21"/>
        <v>0</v>
      </c>
      <c r="AA154" t="s">
        <v>27</v>
      </c>
      <c r="AB154" t="s">
        <v>21</v>
      </c>
      <c r="AC154" t="s">
        <v>22</v>
      </c>
      <c r="AD154" t="s">
        <v>4</v>
      </c>
      <c r="AE154">
        <v>24</v>
      </c>
      <c r="AF154">
        <v>127.66</v>
      </c>
      <c r="AG154">
        <v>73.7</v>
      </c>
      <c r="AH154">
        <f t="shared" si="22"/>
        <v>1.7321573948439619</v>
      </c>
      <c r="AI154">
        <v>22.5</v>
      </c>
      <c r="AJ154">
        <v>60.45</v>
      </c>
      <c r="AK154">
        <v>69.97</v>
      </c>
      <c r="AL154" s="3">
        <f t="shared" si="23"/>
        <v>1</v>
      </c>
      <c r="AM154" s="3">
        <f t="shared" si="24"/>
        <v>0</v>
      </c>
      <c r="AN154" s="3">
        <f t="shared" si="25"/>
        <v>0</v>
      </c>
    </row>
    <row r="155" spans="1:40" x14ac:dyDescent="0.35">
      <c r="A155" t="s">
        <v>28</v>
      </c>
      <c r="B155" t="s">
        <v>21</v>
      </c>
      <c r="C155" t="s">
        <v>22</v>
      </c>
      <c r="D155" t="s">
        <v>3</v>
      </c>
      <c r="E155">
        <v>24</v>
      </c>
      <c r="F155">
        <v>140.66</v>
      </c>
      <c r="G155">
        <v>73.7</v>
      </c>
      <c r="H155">
        <f t="shared" si="18"/>
        <v>1.9085481682496606</v>
      </c>
      <c r="I155">
        <v>22.5</v>
      </c>
      <c r="J155">
        <v>65.16</v>
      </c>
      <c r="K155">
        <v>69.97</v>
      </c>
      <c r="L155" s="3">
        <f t="shared" si="19"/>
        <v>1</v>
      </c>
      <c r="M155" s="3">
        <f t="shared" si="20"/>
        <v>0</v>
      </c>
      <c r="N155" s="3">
        <f t="shared" si="21"/>
        <v>0</v>
      </c>
      <c r="AA155" t="s">
        <v>28</v>
      </c>
      <c r="AB155" t="s">
        <v>21</v>
      </c>
      <c r="AC155" t="s">
        <v>22</v>
      </c>
      <c r="AD155" t="s">
        <v>4</v>
      </c>
      <c r="AE155">
        <v>24</v>
      </c>
      <c r="AF155">
        <v>96</v>
      </c>
      <c r="AG155">
        <v>73.7</v>
      </c>
      <c r="AH155">
        <f t="shared" si="22"/>
        <v>1.3025780189959293</v>
      </c>
      <c r="AI155">
        <v>23.5</v>
      </c>
      <c r="AJ155">
        <v>58.22</v>
      </c>
      <c r="AK155">
        <v>72.459999999999994</v>
      </c>
      <c r="AL155" s="3">
        <f t="shared" si="23"/>
        <v>0</v>
      </c>
      <c r="AM155" s="3">
        <f t="shared" si="24"/>
        <v>1</v>
      </c>
      <c r="AN155" s="3">
        <f t="shared" si="25"/>
        <v>0</v>
      </c>
    </row>
    <row r="156" spans="1:40" x14ac:dyDescent="0.35">
      <c r="A156" t="s">
        <v>32</v>
      </c>
      <c r="B156" t="s">
        <v>21</v>
      </c>
      <c r="C156" t="s">
        <v>22</v>
      </c>
      <c r="D156" t="s">
        <v>3</v>
      </c>
      <c r="E156">
        <v>24</v>
      </c>
      <c r="F156">
        <v>87.64</v>
      </c>
      <c r="G156">
        <v>73.7</v>
      </c>
      <c r="H156">
        <f t="shared" si="18"/>
        <v>1.1891451831750339</v>
      </c>
      <c r="I156">
        <v>23</v>
      </c>
      <c r="J156">
        <v>51.15</v>
      </c>
      <c r="K156">
        <v>71.22</v>
      </c>
      <c r="L156" s="3">
        <f t="shared" si="19"/>
        <v>0</v>
      </c>
      <c r="M156" s="3">
        <f t="shared" si="20"/>
        <v>1</v>
      </c>
      <c r="N156" s="3">
        <f t="shared" si="21"/>
        <v>0</v>
      </c>
      <c r="AA156" t="s">
        <v>32</v>
      </c>
      <c r="AB156" t="s">
        <v>21</v>
      </c>
      <c r="AC156" t="s">
        <v>22</v>
      </c>
      <c r="AD156" t="s">
        <v>4</v>
      </c>
      <c r="AE156">
        <v>24</v>
      </c>
      <c r="AF156">
        <v>142.49</v>
      </c>
      <c r="AG156">
        <v>73.7</v>
      </c>
      <c r="AH156">
        <f t="shared" si="22"/>
        <v>1.9333785617367707</v>
      </c>
      <c r="AI156">
        <v>22.5</v>
      </c>
      <c r="AJ156">
        <v>64.930000000000007</v>
      </c>
      <c r="AK156">
        <v>69.97</v>
      </c>
      <c r="AL156" s="3">
        <f t="shared" si="23"/>
        <v>1</v>
      </c>
      <c r="AM156" s="3">
        <f t="shared" si="24"/>
        <v>0</v>
      </c>
      <c r="AN156" s="3">
        <f t="shared" si="25"/>
        <v>0</v>
      </c>
    </row>
    <row r="157" spans="1:40" x14ac:dyDescent="0.35">
      <c r="A157" t="s">
        <v>33</v>
      </c>
      <c r="B157" t="s">
        <v>21</v>
      </c>
      <c r="C157" t="s">
        <v>22</v>
      </c>
      <c r="D157" t="s">
        <v>3</v>
      </c>
      <c r="E157">
        <v>24.5</v>
      </c>
      <c r="F157">
        <v>126.92</v>
      </c>
      <c r="G157">
        <v>74.930000000000007</v>
      </c>
      <c r="H157">
        <f t="shared" si="18"/>
        <v>1.6938475910850126</v>
      </c>
      <c r="I157">
        <v>23.5</v>
      </c>
      <c r="J157">
        <v>70.23</v>
      </c>
      <c r="K157">
        <v>72.459999999999994</v>
      </c>
      <c r="L157" s="3">
        <f t="shared" si="19"/>
        <v>1</v>
      </c>
      <c r="M157" s="3">
        <f t="shared" si="20"/>
        <v>0</v>
      </c>
      <c r="N157" s="3">
        <f t="shared" si="21"/>
        <v>0</v>
      </c>
      <c r="AA157" t="s">
        <v>33</v>
      </c>
      <c r="AB157" t="s">
        <v>21</v>
      </c>
      <c r="AC157" t="s">
        <v>22</v>
      </c>
      <c r="AD157" t="s">
        <v>4</v>
      </c>
      <c r="AE157">
        <v>24</v>
      </c>
      <c r="AF157">
        <v>130.80000000000001</v>
      </c>
      <c r="AG157">
        <v>73.7</v>
      </c>
      <c r="AH157">
        <f t="shared" si="22"/>
        <v>1.774762550881954</v>
      </c>
      <c r="AI157">
        <v>22.5</v>
      </c>
      <c r="AJ157">
        <v>57.49</v>
      </c>
      <c r="AK157">
        <v>69.97</v>
      </c>
      <c r="AL157" s="3">
        <f t="shared" si="23"/>
        <v>1</v>
      </c>
      <c r="AM157" s="3">
        <f t="shared" si="24"/>
        <v>0</v>
      </c>
      <c r="AN157" s="3">
        <f t="shared" si="25"/>
        <v>0</v>
      </c>
    </row>
    <row r="158" spans="1:40" x14ac:dyDescent="0.35">
      <c r="A158" t="s">
        <v>36</v>
      </c>
      <c r="B158" t="s">
        <v>21</v>
      </c>
      <c r="C158" t="s">
        <v>22</v>
      </c>
      <c r="D158" s="4" t="s">
        <v>3</v>
      </c>
      <c r="E158" s="4">
        <v>23</v>
      </c>
      <c r="F158" s="4">
        <v>68.66</v>
      </c>
      <c r="G158" s="4">
        <v>71.22</v>
      </c>
      <c r="H158" s="4">
        <f t="shared" si="18"/>
        <v>0.96405504071889914</v>
      </c>
      <c r="I158" s="4">
        <v>22.5</v>
      </c>
      <c r="J158" s="4">
        <v>61.38</v>
      </c>
      <c r="K158" s="4">
        <v>69.97</v>
      </c>
      <c r="L158" s="4">
        <f t="shared" si="19"/>
        <v>0</v>
      </c>
      <c r="M158" s="4">
        <f t="shared" si="20"/>
        <v>0</v>
      </c>
      <c r="N158" s="4">
        <f t="shared" si="21"/>
        <v>1</v>
      </c>
      <c r="AA158" t="s">
        <v>36</v>
      </c>
      <c r="AB158" t="s">
        <v>21</v>
      </c>
      <c r="AC158" t="s">
        <v>22</v>
      </c>
      <c r="AD158" t="s">
        <v>4</v>
      </c>
      <c r="AE158">
        <v>24</v>
      </c>
      <c r="AF158">
        <v>90.46</v>
      </c>
      <c r="AG158">
        <v>73.7</v>
      </c>
      <c r="AH158">
        <f t="shared" si="22"/>
        <v>1.2274084124830391</v>
      </c>
      <c r="AI158">
        <v>23</v>
      </c>
      <c r="AJ158">
        <v>63.76</v>
      </c>
      <c r="AK158">
        <v>71.22</v>
      </c>
      <c r="AL158" s="3">
        <f t="shared" si="23"/>
        <v>0</v>
      </c>
      <c r="AM158" s="3">
        <f t="shared" si="24"/>
        <v>1</v>
      </c>
      <c r="AN158" s="3">
        <f t="shared" si="25"/>
        <v>0</v>
      </c>
    </row>
    <row r="159" spans="1:40" x14ac:dyDescent="0.35">
      <c r="A159" t="s">
        <v>255</v>
      </c>
      <c r="B159" t="s">
        <v>21</v>
      </c>
      <c r="C159" t="s">
        <v>22</v>
      </c>
      <c r="D159" s="4" t="s">
        <v>3</v>
      </c>
      <c r="E159" s="4">
        <v>25</v>
      </c>
      <c r="F159" s="4">
        <v>66.84</v>
      </c>
      <c r="G159" s="4">
        <v>76.17</v>
      </c>
      <c r="H159" s="4">
        <f t="shared" si="18"/>
        <v>0.87751083103584093</v>
      </c>
      <c r="I159" s="4">
        <v>24.5</v>
      </c>
      <c r="J159" s="4">
        <v>44.3</v>
      </c>
      <c r="K159" s="4">
        <v>74.930000000000007</v>
      </c>
      <c r="L159" s="4">
        <f t="shared" si="19"/>
        <v>0</v>
      </c>
      <c r="M159" s="4">
        <f t="shared" si="20"/>
        <v>0</v>
      </c>
      <c r="N159" s="4">
        <f t="shared" si="21"/>
        <v>1</v>
      </c>
      <c r="AA159" t="s">
        <v>255</v>
      </c>
      <c r="AB159" t="s">
        <v>21</v>
      </c>
      <c r="AC159" t="s">
        <v>22</v>
      </c>
      <c r="AD159" t="s">
        <v>4</v>
      </c>
      <c r="AE159">
        <v>24</v>
      </c>
      <c r="AF159">
        <v>115.54</v>
      </c>
      <c r="AG159">
        <v>73.7</v>
      </c>
      <c r="AH159">
        <f t="shared" si="22"/>
        <v>1.5677069199457259</v>
      </c>
      <c r="AI159">
        <v>23</v>
      </c>
      <c r="AJ159">
        <v>58.17</v>
      </c>
      <c r="AK159">
        <v>71.22</v>
      </c>
      <c r="AL159" s="3">
        <f t="shared" si="23"/>
        <v>1</v>
      </c>
      <c r="AM159" s="3">
        <f t="shared" si="24"/>
        <v>0</v>
      </c>
      <c r="AN159" s="3">
        <f t="shared" si="25"/>
        <v>0</v>
      </c>
    </row>
    <row r="160" spans="1:40" x14ac:dyDescent="0.35">
      <c r="A160" t="s">
        <v>256</v>
      </c>
      <c r="B160" t="s">
        <v>21</v>
      </c>
      <c r="C160" t="s">
        <v>22</v>
      </c>
      <c r="D160" s="4" t="s">
        <v>3</v>
      </c>
      <c r="E160" s="4">
        <v>21.5</v>
      </c>
      <c r="F160" s="4">
        <v>54.25</v>
      </c>
      <c r="G160" s="4">
        <v>67.47</v>
      </c>
      <c r="H160" s="4">
        <f t="shared" si="18"/>
        <v>0.80406106417667111</v>
      </c>
      <c r="I160" s="4">
        <v>21</v>
      </c>
      <c r="J160" s="4">
        <v>43.04</v>
      </c>
      <c r="K160" s="4">
        <v>66.22</v>
      </c>
      <c r="L160" s="4">
        <f t="shared" si="19"/>
        <v>0</v>
      </c>
      <c r="M160" s="4">
        <f t="shared" si="20"/>
        <v>0</v>
      </c>
      <c r="N160" s="4">
        <f t="shared" si="21"/>
        <v>1</v>
      </c>
      <c r="AA160" t="s">
        <v>256</v>
      </c>
      <c r="AB160" t="s">
        <v>21</v>
      </c>
      <c r="AC160" t="s">
        <v>22</v>
      </c>
      <c r="AD160" t="s">
        <v>4</v>
      </c>
      <c r="AE160">
        <v>24</v>
      </c>
      <c r="AF160">
        <v>117.08</v>
      </c>
      <c r="AG160">
        <v>73.7</v>
      </c>
      <c r="AH160">
        <f t="shared" si="22"/>
        <v>1.5886024423337854</v>
      </c>
      <c r="AI160">
        <v>22</v>
      </c>
      <c r="AJ160">
        <v>67.349999999999994</v>
      </c>
      <c r="AK160">
        <v>68.72</v>
      </c>
      <c r="AL160" s="3">
        <f t="shared" si="23"/>
        <v>1</v>
      </c>
      <c r="AM160" s="3">
        <f t="shared" si="24"/>
        <v>0</v>
      </c>
      <c r="AN160" s="3">
        <f t="shared" si="25"/>
        <v>0</v>
      </c>
    </row>
    <row r="161" spans="1:40" x14ac:dyDescent="0.35">
      <c r="A161" t="s">
        <v>257</v>
      </c>
      <c r="B161" t="s">
        <v>21</v>
      </c>
      <c r="C161" t="s">
        <v>22</v>
      </c>
      <c r="D161" t="s">
        <v>3</v>
      </c>
      <c r="E161">
        <v>24.5</v>
      </c>
      <c r="F161">
        <v>85.83</v>
      </c>
      <c r="G161">
        <v>74.930000000000007</v>
      </c>
      <c r="H161">
        <f t="shared" si="18"/>
        <v>1.1454691044975309</v>
      </c>
      <c r="I161">
        <v>23.5</v>
      </c>
      <c r="J161">
        <v>80.73</v>
      </c>
      <c r="K161">
        <v>72.459999999999994</v>
      </c>
      <c r="L161" s="3">
        <f t="shared" si="19"/>
        <v>0</v>
      </c>
      <c r="M161" s="3">
        <f t="shared" si="20"/>
        <v>1</v>
      </c>
      <c r="N161" s="3">
        <f t="shared" si="21"/>
        <v>0</v>
      </c>
      <c r="AA161" t="s">
        <v>257</v>
      </c>
      <c r="AB161" t="s">
        <v>21</v>
      </c>
      <c r="AC161" t="s">
        <v>22</v>
      </c>
      <c r="AD161" t="s">
        <v>4</v>
      </c>
      <c r="AE161">
        <v>24.5</v>
      </c>
      <c r="AF161">
        <v>120.8</v>
      </c>
      <c r="AG161">
        <v>74.930000000000007</v>
      </c>
      <c r="AH161">
        <f t="shared" si="22"/>
        <v>1.61217135993594</v>
      </c>
      <c r="AI161">
        <v>23</v>
      </c>
      <c r="AJ161">
        <v>41.59</v>
      </c>
      <c r="AK161">
        <v>71.22</v>
      </c>
      <c r="AL161" s="3">
        <f t="shared" si="23"/>
        <v>1</v>
      </c>
      <c r="AM161" s="3">
        <f t="shared" si="24"/>
        <v>0</v>
      </c>
      <c r="AN161" s="3">
        <f t="shared" si="25"/>
        <v>0</v>
      </c>
    </row>
    <row r="162" spans="1:40" x14ac:dyDescent="0.35">
      <c r="A162" t="s">
        <v>258</v>
      </c>
      <c r="B162" t="s">
        <v>21</v>
      </c>
      <c r="C162" t="s">
        <v>22</v>
      </c>
      <c r="D162" t="s">
        <v>3</v>
      </c>
      <c r="E162">
        <v>24.5</v>
      </c>
      <c r="F162">
        <v>97.62</v>
      </c>
      <c r="G162">
        <v>74.930000000000007</v>
      </c>
      <c r="H162">
        <f t="shared" ref="H162:H192" si="26">F162/G162</f>
        <v>1.3028159615641264</v>
      </c>
      <c r="I162">
        <v>23.5</v>
      </c>
      <c r="J162">
        <v>69.87</v>
      </c>
      <c r="K162">
        <v>72.459999999999994</v>
      </c>
      <c r="L162" s="3">
        <f t="shared" si="19"/>
        <v>0</v>
      </c>
      <c r="M162" s="3">
        <f t="shared" si="20"/>
        <v>1</v>
      </c>
      <c r="N162" s="3">
        <f t="shared" si="21"/>
        <v>0</v>
      </c>
      <c r="AA162" t="s">
        <v>258</v>
      </c>
      <c r="AB162" t="s">
        <v>21</v>
      </c>
      <c r="AC162" t="s">
        <v>22</v>
      </c>
      <c r="AD162" t="s">
        <v>4</v>
      </c>
      <c r="AE162">
        <v>24</v>
      </c>
      <c r="AF162">
        <v>156.22999999999999</v>
      </c>
      <c r="AG162">
        <v>73.7</v>
      </c>
      <c r="AH162">
        <f t="shared" si="22"/>
        <v>2.1198100407055627</v>
      </c>
      <c r="AI162">
        <v>22.5</v>
      </c>
      <c r="AJ162">
        <v>67.739999999999995</v>
      </c>
      <c r="AK162">
        <v>69.97</v>
      </c>
      <c r="AL162" s="3">
        <f t="shared" si="23"/>
        <v>1</v>
      </c>
      <c r="AM162" s="3">
        <f t="shared" si="24"/>
        <v>0</v>
      </c>
      <c r="AN162" s="3">
        <f t="shared" si="25"/>
        <v>0</v>
      </c>
    </row>
    <row r="163" spans="1:40" x14ac:dyDescent="0.35">
      <c r="A163" t="s">
        <v>259</v>
      </c>
      <c r="B163" t="s">
        <v>21</v>
      </c>
      <c r="C163" t="s">
        <v>22</v>
      </c>
      <c r="D163" t="s">
        <v>3</v>
      </c>
      <c r="E163">
        <v>24</v>
      </c>
      <c r="F163">
        <v>95.92</v>
      </c>
      <c r="G163">
        <v>73.7</v>
      </c>
      <c r="H163">
        <f t="shared" si="26"/>
        <v>1.3014925373134327</v>
      </c>
      <c r="I163">
        <v>23</v>
      </c>
      <c r="J163">
        <v>66.23</v>
      </c>
      <c r="K163">
        <v>71.22</v>
      </c>
      <c r="L163" s="3">
        <f t="shared" si="19"/>
        <v>0</v>
      </c>
      <c r="M163" s="3">
        <f t="shared" si="20"/>
        <v>1</v>
      </c>
      <c r="N163" s="3">
        <f t="shared" si="21"/>
        <v>0</v>
      </c>
      <c r="AA163" t="s">
        <v>259</v>
      </c>
      <c r="AB163" t="s">
        <v>21</v>
      </c>
      <c r="AC163" t="s">
        <v>22</v>
      </c>
      <c r="AD163" t="s">
        <v>4</v>
      </c>
      <c r="AE163">
        <v>24</v>
      </c>
      <c r="AF163">
        <v>106.68</v>
      </c>
      <c r="AG163">
        <v>73.7</v>
      </c>
      <c r="AH163">
        <f t="shared" si="22"/>
        <v>1.4474898236092266</v>
      </c>
      <c r="AI163">
        <v>22.5</v>
      </c>
      <c r="AJ163">
        <v>69.849999999999994</v>
      </c>
      <c r="AK163">
        <v>69.97</v>
      </c>
      <c r="AL163" s="3">
        <f t="shared" si="23"/>
        <v>0</v>
      </c>
      <c r="AM163" s="3">
        <f t="shared" si="24"/>
        <v>1</v>
      </c>
      <c r="AN163" s="3">
        <f t="shared" si="25"/>
        <v>0</v>
      </c>
    </row>
    <row r="164" spans="1:40" x14ac:dyDescent="0.35">
      <c r="A164" t="s">
        <v>260</v>
      </c>
      <c r="B164" t="s">
        <v>21</v>
      </c>
      <c r="C164" t="s">
        <v>22</v>
      </c>
      <c r="D164" s="4" t="s">
        <v>3</v>
      </c>
      <c r="E164" s="4">
        <v>27</v>
      </c>
      <c r="F164" s="4">
        <v>61.92</v>
      </c>
      <c r="G164" s="4">
        <v>81.08</v>
      </c>
      <c r="H164" s="4">
        <f t="shared" si="26"/>
        <v>0.76369018253576715</v>
      </c>
      <c r="I164" s="4">
        <v>26.5</v>
      </c>
      <c r="J164" s="4">
        <v>52.99</v>
      </c>
      <c r="K164" s="4">
        <v>79.86</v>
      </c>
      <c r="L164" s="4">
        <f t="shared" si="19"/>
        <v>0</v>
      </c>
      <c r="M164" s="4">
        <f t="shared" si="20"/>
        <v>0</v>
      </c>
      <c r="N164" s="4">
        <f t="shared" si="21"/>
        <v>1</v>
      </c>
      <c r="AA164" t="s">
        <v>260</v>
      </c>
      <c r="AB164" t="s">
        <v>21</v>
      </c>
      <c r="AC164" t="s">
        <v>22</v>
      </c>
      <c r="AD164" t="s">
        <v>4</v>
      </c>
      <c r="AE164">
        <v>24</v>
      </c>
      <c r="AF164">
        <v>141.37</v>
      </c>
      <c r="AG164">
        <v>73.7</v>
      </c>
      <c r="AH164">
        <f t="shared" si="22"/>
        <v>1.9181818181818182</v>
      </c>
      <c r="AI164">
        <v>22.5</v>
      </c>
      <c r="AJ164">
        <v>59.61</v>
      </c>
      <c r="AK164">
        <v>69.97</v>
      </c>
      <c r="AL164" s="3">
        <f t="shared" si="23"/>
        <v>1</v>
      </c>
      <c r="AM164" s="3">
        <f t="shared" si="24"/>
        <v>0</v>
      </c>
      <c r="AN164" s="3">
        <f t="shared" si="25"/>
        <v>0</v>
      </c>
    </row>
    <row r="165" spans="1:40" x14ac:dyDescent="0.35">
      <c r="A165" t="s">
        <v>262</v>
      </c>
      <c r="B165" t="s">
        <v>21</v>
      </c>
      <c r="C165" t="s">
        <v>22</v>
      </c>
      <c r="D165" s="4" t="s">
        <v>3</v>
      </c>
      <c r="E165" s="4">
        <v>28.5</v>
      </c>
      <c r="F165" s="4">
        <v>76.709999999999994</v>
      </c>
      <c r="G165" s="4">
        <v>84.74</v>
      </c>
      <c r="H165" s="4">
        <f t="shared" si="26"/>
        <v>0.90523955628982766</v>
      </c>
      <c r="I165" s="4">
        <v>28</v>
      </c>
      <c r="J165" s="4">
        <v>67</v>
      </c>
      <c r="K165" s="4">
        <v>83.53</v>
      </c>
      <c r="L165" s="4">
        <f t="shared" si="19"/>
        <v>0</v>
      </c>
      <c r="M165" s="4">
        <f t="shared" si="20"/>
        <v>0</v>
      </c>
      <c r="N165" s="4">
        <f t="shared" si="21"/>
        <v>1</v>
      </c>
      <c r="AA165" t="s">
        <v>262</v>
      </c>
      <c r="AB165" t="s">
        <v>21</v>
      </c>
      <c r="AC165" t="s">
        <v>22</v>
      </c>
      <c r="AD165" t="s">
        <v>4</v>
      </c>
      <c r="AE165">
        <v>24.5</v>
      </c>
      <c r="AF165">
        <v>107.83</v>
      </c>
      <c r="AG165">
        <v>74.930000000000007</v>
      </c>
      <c r="AH165">
        <f t="shared" si="22"/>
        <v>1.4390764713732815</v>
      </c>
      <c r="AI165">
        <v>23</v>
      </c>
      <c r="AJ165">
        <v>53.81</v>
      </c>
      <c r="AK165">
        <v>71.22</v>
      </c>
      <c r="AL165" s="3">
        <f t="shared" si="23"/>
        <v>0</v>
      </c>
      <c r="AM165" s="3">
        <f t="shared" si="24"/>
        <v>1</v>
      </c>
      <c r="AN165" s="3">
        <f t="shared" si="25"/>
        <v>0</v>
      </c>
    </row>
    <row r="166" spans="1:40" x14ac:dyDescent="0.35">
      <c r="A166" t="s">
        <v>263</v>
      </c>
      <c r="B166" t="s">
        <v>21</v>
      </c>
      <c r="C166" t="s">
        <v>22</v>
      </c>
      <c r="D166" s="4" t="s">
        <v>3</v>
      </c>
      <c r="E166" s="4">
        <v>26</v>
      </c>
      <c r="F166" s="4">
        <v>71.290000000000006</v>
      </c>
      <c r="G166" s="4">
        <v>78.63</v>
      </c>
      <c r="H166" s="4">
        <f t="shared" si="26"/>
        <v>0.90665140531603727</v>
      </c>
      <c r="I166" s="4">
        <v>25.5</v>
      </c>
      <c r="J166" s="4">
        <v>36.81</v>
      </c>
      <c r="K166" s="4">
        <v>77.400000000000006</v>
      </c>
      <c r="L166" s="4">
        <f t="shared" si="19"/>
        <v>0</v>
      </c>
      <c r="M166" s="4">
        <f t="shared" si="20"/>
        <v>0</v>
      </c>
      <c r="N166" s="4">
        <f t="shared" si="21"/>
        <v>1</v>
      </c>
      <c r="AA166" t="s">
        <v>263</v>
      </c>
      <c r="AB166" t="s">
        <v>21</v>
      </c>
      <c r="AC166" t="s">
        <v>22</v>
      </c>
      <c r="AD166" t="s">
        <v>4</v>
      </c>
      <c r="AE166">
        <v>24</v>
      </c>
      <c r="AF166">
        <v>133.5</v>
      </c>
      <c r="AG166">
        <v>73.7</v>
      </c>
      <c r="AH166">
        <f t="shared" si="22"/>
        <v>1.8113975576662142</v>
      </c>
      <c r="AI166">
        <v>22.5</v>
      </c>
      <c r="AJ166">
        <v>68.150000000000006</v>
      </c>
      <c r="AK166">
        <v>69.97</v>
      </c>
      <c r="AL166" s="3">
        <f t="shared" si="23"/>
        <v>1</v>
      </c>
      <c r="AM166" s="3">
        <f t="shared" si="24"/>
        <v>0</v>
      </c>
      <c r="AN166" s="3">
        <f t="shared" si="25"/>
        <v>0</v>
      </c>
    </row>
    <row r="167" spans="1:40" x14ac:dyDescent="0.35">
      <c r="A167" t="s">
        <v>264</v>
      </c>
      <c r="B167" t="s">
        <v>21</v>
      </c>
      <c r="C167" t="s">
        <v>22</v>
      </c>
      <c r="D167" s="4" t="s">
        <v>3</v>
      </c>
      <c r="E167" s="4">
        <v>21.5</v>
      </c>
      <c r="F167" s="4">
        <v>47.5</v>
      </c>
      <c r="G167" s="4">
        <v>67.47</v>
      </c>
      <c r="H167" s="4">
        <f t="shared" si="26"/>
        <v>0.70401659997035726</v>
      </c>
      <c r="I167" s="4">
        <v>21</v>
      </c>
      <c r="J167" s="4">
        <v>40.909999999999997</v>
      </c>
      <c r="K167" s="4">
        <v>66.22</v>
      </c>
      <c r="L167" s="4">
        <f t="shared" si="19"/>
        <v>0</v>
      </c>
      <c r="M167" s="4">
        <f t="shared" si="20"/>
        <v>0</v>
      </c>
      <c r="N167" s="4">
        <f t="shared" si="21"/>
        <v>1</v>
      </c>
      <c r="AA167" t="s">
        <v>264</v>
      </c>
      <c r="AB167" t="s">
        <v>21</v>
      </c>
      <c r="AC167" t="s">
        <v>22</v>
      </c>
      <c r="AD167" t="s">
        <v>4</v>
      </c>
      <c r="AE167">
        <v>24</v>
      </c>
      <c r="AF167">
        <v>155.65</v>
      </c>
      <c r="AG167">
        <v>73.7</v>
      </c>
      <c r="AH167">
        <f t="shared" si="22"/>
        <v>2.1119402985074629</v>
      </c>
      <c r="AI167">
        <v>22.5</v>
      </c>
      <c r="AJ167">
        <v>69.430000000000007</v>
      </c>
      <c r="AK167">
        <v>69.97</v>
      </c>
      <c r="AL167" s="3">
        <f t="shared" si="23"/>
        <v>1</v>
      </c>
      <c r="AM167" s="3">
        <f t="shared" si="24"/>
        <v>0</v>
      </c>
      <c r="AN167" s="3">
        <f t="shared" si="25"/>
        <v>0</v>
      </c>
    </row>
    <row r="168" spans="1:40" x14ac:dyDescent="0.35">
      <c r="A168" t="s">
        <v>265</v>
      </c>
      <c r="B168" t="s">
        <v>21</v>
      </c>
      <c r="C168" t="s">
        <v>22</v>
      </c>
      <c r="D168" s="4" t="s">
        <v>3</v>
      </c>
      <c r="E168" s="4">
        <v>22</v>
      </c>
      <c r="F168" s="4">
        <v>61.23</v>
      </c>
      <c r="G168" s="4">
        <v>68.72</v>
      </c>
      <c r="H168" s="4">
        <f t="shared" si="26"/>
        <v>0.8910069848661234</v>
      </c>
      <c r="I168" s="4">
        <v>21.5</v>
      </c>
      <c r="J168" s="4">
        <v>58.65</v>
      </c>
      <c r="K168" s="4">
        <v>67.47</v>
      </c>
      <c r="L168" s="4">
        <f t="shared" si="19"/>
        <v>0</v>
      </c>
      <c r="M168" s="4">
        <f t="shared" si="20"/>
        <v>0</v>
      </c>
      <c r="N168" s="4">
        <f t="shared" si="21"/>
        <v>1</v>
      </c>
      <c r="AA168" t="s">
        <v>265</v>
      </c>
      <c r="AB168" t="s">
        <v>21</v>
      </c>
      <c r="AC168" t="s">
        <v>22</v>
      </c>
      <c r="AD168" t="s">
        <v>4</v>
      </c>
      <c r="AE168">
        <v>24</v>
      </c>
      <c r="AF168">
        <v>101.12</v>
      </c>
      <c r="AG168">
        <v>73.7</v>
      </c>
      <c r="AH168">
        <f t="shared" si="22"/>
        <v>1.3720488466757124</v>
      </c>
      <c r="AI168">
        <v>23.5</v>
      </c>
      <c r="AJ168">
        <v>70.989999999999995</v>
      </c>
      <c r="AK168">
        <v>72.459999999999994</v>
      </c>
      <c r="AL168" s="3">
        <f t="shared" si="23"/>
        <v>0</v>
      </c>
      <c r="AM168" s="3">
        <f t="shared" si="24"/>
        <v>1</v>
      </c>
      <c r="AN168" s="3">
        <f t="shared" si="25"/>
        <v>0</v>
      </c>
    </row>
    <row r="169" spans="1:40" x14ac:dyDescent="0.35">
      <c r="A169" t="s">
        <v>266</v>
      </c>
      <c r="B169" t="s">
        <v>21</v>
      </c>
      <c r="C169" t="s">
        <v>22</v>
      </c>
      <c r="D169" s="4" t="s">
        <v>3</v>
      </c>
      <c r="E169" s="4">
        <v>24</v>
      </c>
      <c r="F169" s="4">
        <v>57.87</v>
      </c>
      <c r="G169" s="4">
        <v>73.7</v>
      </c>
      <c r="H169" s="4">
        <f t="shared" si="26"/>
        <v>0.78521031207598369</v>
      </c>
      <c r="I169" s="4">
        <v>23.5</v>
      </c>
      <c r="J169" s="4">
        <v>39.630000000000003</v>
      </c>
      <c r="K169" s="4">
        <v>72.459999999999994</v>
      </c>
      <c r="L169" s="4">
        <f t="shared" si="19"/>
        <v>0</v>
      </c>
      <c r="M169" s="4">
        <f t="shared" si="20"/>
        <v>0</v>
      </c>
      <c r="N169" s="4">
        <f t="shared" si="21"/>
        <v>1</v>
      </c>
      <c r="AA169" t="s">
        <v>266</v>
      </c>
      <c r="AB169" t="s">
        <v>21</v>
      </c>
      <c r="AC169" t="s">
        <v>22</v>
      </c>
      <c r="AD169" t="s">
        <v>4</v>
      </c>
      <c r="AE169">
        <v>24</v>
      </c>
      <c r="AF169">
        <v>83.38</v>
      </c>
      <c r="AG169">
        <v>73.7</v>
      </c>
      <c r="AH169">
        <f t="shared" si="22"/>
        <v>1.1313432835820894</v>
      </c>
      <c r="AI169">
        <v>22.5</v>
      </c>
      <c r="AJ169">
        <v>60.66</v>
      </c>
      <c r="AK169">
        <v>69.97</v>
      </c>
      <c r="AL169" s="3">
        <f t="shared" si="23"/>
        <v>0</v>
      </c>
      <c r="AM169" s="3">
        <f t="shared" si="24"/>
        <v>1</v>
      </c>
      <c r="AN169" s="3">
        <f t="shared" si="25"/>
        <v>0</v>
      </c>
    </row>
    <row r="170" spans="1:40" x14ac:dyDescent="0.35">
      <c r="A170" t="s">
        <v>190</v>
      </c>
      <c r="B170" t="s">
        <v>156</v>
      </c>
      <c r="C170" t="s">
        <v>22</v>
      </c>
      <c r="D170" t="s">
        <v>3</v>
      </c>
      <c r="E170">
        <v>24.5</v>
      </c>
      <c r="F170">
        <v>112.15</v>
      </c>
      <c r="G170">
        <v>74.930000000000007</v>
      </c>
      <c r="H170">
        <f t="shared" si="26"/>
        <v>1.4967302815961563</v>
      </c>
      <c r="I170">
        <v>23</v>
      </c>
      <c r="J170">
        <v>66.430000000000007</v>
      </c>
      <c r="K170">
        <v>71.22</v>
      </c>
      <c r="L170" s="3">
        <f t="shared" si="19"/>
        <v>0</v>
      </c>
      <c r="M170" s="3">
        <f t="shared" si="20"/>
        <v>1</v>
      </c>
      <c r="N170" s="3">
        <f t="shared" si="21"/>
        <v>0</v>
      </c>
      <c r="AA170" t="s">
        <v>190</v>
      </c>
      <c r="AB170" t="s">
        <v>156</v>
      </c>
      <c r="AC170" t="s">
        <v>22</v>
      </c>
      <c r="AD170" t="s">
        <v>4</v>
      </c>
      <c r="AE170">
        <v>24</v>
      </c>
      <c r="AF170">
        <v>145.22999999999999</v>
      </c>
      <c r="AG170">
        <v>73.7</v>
      </c>
      <c r="AH170">
        <f t="shared" si="22"/>
        <v>1.9705563093622793</v>
      </c>
      <c r="AI170">
        <v>23</v>
      </c>
      <c r="AJ170">
        <v>66.89</v>
      </c>
      <c r="AK170">
        <v>71.22</v>
      </c>
      <c r="AL170" s="3">
        <f t="shared" si="23"/>
        <v>1</v>
      </c>
      <c r="AM170" s="3">
        <f t="shared" si="24"/>
        <v>0</v>
      </c>
      <c r="AN170" s="3">
        <f t="shared" si="25"/>
        <v>0</v>
      </c>
    </row>
    <row r="171" spans="1:40" x14ac:dyDescent="0.35">
      <c r="A171" t="s">
        <v>191</v>
      </c>
      <c r="B171" t="s">
        <v>156</v>
      </c>
      <c r="C171" t="s">
        <v>22</v>
      </c>
      <c r="D171" t="s">
        <v>3</v>
      </c>
      <c r="E171">
        <v>23.5</v>
      </c>
      <c r="F171">
        <v>90.58</v>
      </c>
      <c r="G171">
        <v>72.459999999999994</v>
      </c>
      <c r="H171">
        <f t="shared" si="26"/>
        <v>1.2500690035881867</v>
      </c>
      <c r="I171">
        <v>23</v>
      </c>
      <c r="J171">
        <v>68.349999999999994</v>
      </c>
      <c r="K171">
        <v>71.22</v>
      </c>
      <c r="L171" s="3">
        <f t="shared" si="19"/>
        <v>0</v>
      </c>
      <c r="M171" s="3">
        <f t="shared" si="20"/>
        <v>1</v>
      </c>
      <c r="N171" s="3">
        <f t="shared" si="21"/>
        <v>0</v>
      </c>
      <c r="AA171" t="s">
        <v>191</v>
      </c>
      <c r="AB171" t="s">
        <v>156</v>
      </c>
      <c r="AC171" t="s">
        <v>22</v>
      </c>
      <c r="AD171" t="s">
        <v>4</v>
      </c>
      <c r="AE171">
        <v>24</v>
      </c>
      <c r="AF171">
        <v>142.97999999999999</v>
      </c>
      <c r="AG171">
        <v>73.7</v>
      </c>
      <c r="AH171">
        <f t="shared" si="22"/>
        <v>1.9400271370420623</v>
      </c>
      <c r="AI171">
        <v>22</v>
      </c>
      <c r="AJ171">
        <v>52.56</v>
      </c>
      <c r="AK171">
        <v>68.72</v>
      </c>
      <c r="AL171" s="3">
        <f t="shared" si="23"/>
        <v>1</v>
      </c>
      <c r="AM171" s="3">
        <f t="shared" si="24"/>
        <v>0</v>
      </c>
      <c r="AN171" s="3">
        <f t="shared" si="25"/>
        <v>0</v>
      </c>
    </row>
    <row r="172" spans="1:40" x14ac:dyDescent="0.35">
      <c r="A172" t="s">
        <v>192</v>
      </c>
      <c r="B172" t="s">
        <v>156</v>
      </c>
      <c r="C172" t="s">
        <v>22</v>
      </c>
      <c r="D172" t="s">
        <v>3</v>
      </c>
      <c r="E172">
        <v>24</v>
      </c>
      <c r="F172">
        <v>95.08</v>
      </c>
      <c r="G172">
        <v>73.7</v>
      </c>
      <c r="H172">
        <f t="shared" si="26"/>
        <v>1.2900949796472183</v>
      </c>
      <c r="I172">
        <v>23</v>
      </c>
      <c r="J172">
        <v>59.12</v>
      </c>
      <c r="K172">
        <v>71.22</v>
      </c>
      <c r="L172" s="3">
        <f t="shared" si="19"/>
        <v>0</v>
      </c>
      <c r="M172" s="3">
        <f t="shared" si="20"/>
        <v>1</v>
      </c>
      <c r="N172" s="3">
        <f t="shared" si="21"/>
        <v>0</v>
      </c>
      <c r="AA172" t="s">
        <v>192</v>
      </c>
      <c r="AB172" t="s">
        <v>156</v>
      </c>
      <c r="AC172" t="s">
        <v>22</v>
      </c>
      <c r="AD172" t="s">
        <v>4</v>
      </c>
      <c r="AE172">
        <v>24</v>
      </c>
      <c r="AF172">
        <v>106.79</v>
      </c>
      <c r="AG172">
        <v>73.7</v>
      </c>
      <c r="AH172">
        <f t="shared" si="22"/>
        <v>1.4489823609226595</v>
      </c>
      <c r="AI172">
        <v>23</v>
      </c>
      <c r="AJ172">
        <v>60.87</v>
      </c>
      <c r="AK172">
        <v>71.22</v>
      </c>
      <c r="AL172" s="3">
        <f t="shared" si="23"/>
        <v>0</v>
      </c>
      <c r="AM172" s="3">
        <f t="shared" si="24"/>
        <v>1</v>
      </c>
      <c r="AN172" s="3">
        <f t="shared" si="25"/>
        <v>0</v>
      </c>
    </row>
    <row r="173" spans="1:40" x14ac:dyDescent="0.35">
      <c r="A173" t="s">
        <v>195</v>
      </c>
      <c r="B173" t="s">
        <v>156</v>
      </c>
      <c r="C173" t="s">
        <v>22</v>
      </c>
      <c r="D173" t="s">
        <v>3</v>
      </c>
      <c r="E173">
        <v>24</v>
      </c>
      <c r="F173">
        <v>131.46</v>
      </c>
      <c r="G173">
        <v>73.7</v>
      </c>
      <c r="H173">
        <f t="shared" si="26"/>
        <v>1.783717774762551</v>
      </c>
      <c r="I173">
        <v>21.5</v>
      </c>
      <c r="J173">
        <v>39.69</v>
      </c>
      <c r="K173">
        <v>67.47</v>
      </c>
      <c r="L173" s="3">
        <f t="shared" si="19"/>
        <v>1</v>
      </c>
      <c r="M173" s="3">
        <f t="shared" si="20"/>
        <v>0</v>
      </c>
      <c r="N173" s="3">
        <f t="shared" si="21"/>
        <v>0</v>
      </c>
      <c r="AA173" t="s">
        <v>195</v>
      </c>
      <c r="AB173" t="s">
        <v>156</v>
      </c>
      <c r="AC173" t="s">
        <v>22</v>
      </c>
      <c r="AD173" t="s">
        <v>4</v>
      </c>
      <c r="AE173">
        <v>24</v>
      </c>
      <c r="AF173">
        <v>143.46</v>
      </c>
      <c r="AG173">
        <v>73.7</v>
      </c>
      <c r="AH173">
        <f t="shared" si="22"/>
        <v>1.9465400271370421</v>
      </c>
      <c r="AI173">
        <v>22</v>
      </c>
      <c r="AJ173">
        <v>62.93</v>
      </c>
      <c r="AK173">
        <v>68.72</v>
      </c>
      <c r="AL173" s="3">
        <f t="shared" si="23"/>
        <v>1</v>
      </c>
      <c r="AM173" s="3">
        <f t="shared" si="24"/>
        <v>0</v>
      </c>
      <c r="AN173" s="3">
        <f t="shared" si="25"/>
        <v>0</v>
      </c>
    </row>
    <row r="174" spans="1:40" x14ac:dyDescent="0.35">
      <c r="A174" t="s">
        <v>196</v>
      </c>
      <c r="B174" t="s">
        <v>156</v>
      </c>
      <c r="C174" t="s">
        <v>22</v>
      </c>
      <c r="D174" t="s">
        <v>3</v>
      </c>
      <c r="E174">
        <v>23</v>
      </c>
      <c r="F174">
        <v>77.17</v>
      </c>
      <c r="G174">
        <v>71.22</v>
      </c>
      <c r="H174">
        <f t="shared" si="26"/>
        <v>1.0835439483291212</v>
      </c>
      <c r="I174">
        <v>22.5</v>
      </c>
      <c r="J174">
        <v>53.34</v>
      </c>
      <c r="K174">
        <v>69.97</v>
      </c>
      <c r="L174" s="3">
        <f t="shared" si="19"/>
        <v>0</v>
      </c>
      <c r="M174" s="3">
        <f t="shared" si="20"/>
        <v>1</v>
      </c>
      <c r="N174" s="3">
        <f t="shared" si="21"/>
        <v>0</v>
      </c>
      <c r="AA174" t="s">
        <v>196</v>
      </c>
      <c r="AB174" t="s">
        <v>156</v>
      </c>
      <c r="AC174" t="s">
        <v>22</v>
      </c>
      <c r="AD174" t="s">
        <v>4</v>
      </c>
      <c r="AE174">
        <v>24</v>
      </c>
      <c r="AF174">
        <v>101.65</v>
      </c>
      <c r="AG174">
        <v>73.7</v>
      </c>
      <c r="AH174">
        <f t="shared" si="22"/>
        <v>1.3792401628222524</v>
      </c>
      <c r="AI174">
        <v>22.5</v>
      </c>
      <c r="AJ174">
        <v>60.18</v>
      </c>
      <c r="AK174">
        <v>69.97</v>
      </c>
      <c r="AL174" s="3">
        <f t="shared" si="23"/>
        <v>0</v>
      </c>
      <c r="AM174" s="3">
        <f t="shared" si="24"/>
        <v>1</v>
      </c>
      <c r="AN174" s="3">
        <f t="shared" si="25"/>
        <v>0</v>
      </c>
    </row>
    <row r="175" spans="1:40" x14ac:dyDescent="0.35">
      <c r="A175" t="s">
        <v>197</v>
      </c>
      <c r="B175" t="s">
        <v>156</v>
      </c>
      <c r="C175" t="s">
        <v>22</v>
      </c>
      <c r="D175" t="s">
        <v>3</v>
      </c>
      <c r="E175">
        <v>24.5</v>
      </c>
      <c r="F175">
        <v>112.28</v>
      </c>
      <c r="G175">
        <v>74.930000000000007</v>
      </c>
      <c r="H175">
        <f t="shared" si="26"/>
        <v>1.498465234218604</v>
      </c>
      <c r="I175">
        <v>23</v>
      </c>
      <c r="J175">
        <v>54.06</v>
      </c>
      <c r="K175">
        <v>71.22</v>
      </c>
      <c r="L175" s="3">
        <f t="shared" si="19"/>
        <v>0</v>
      </c>
      <c r="M175" s="3">
        <f t="shared" si="20"/>
        <v>1</v>
      </c>
      <c r="N175" s="3">
        <f t="shared" si="21"/>
        <v>0</v>
      </c>
      <c r="AA175" t="s">
        <v>197</v>
      </c>
      <c r="AB175" t="s">
        <v>156</v>
      </c>
      <c r="AC175" t="s">
        <v>22</v>
      </c>
      <c r="AD175" t="s">
        <v>4</v>
      </c>
      <c r="AE175">
        <v>24</v>
      </c>
      <c r="AF175">
        <v>80.98</v>
      </c>
      <c r="AG175">
        <v>73.7</v>
      </c>
      <c r="AH175">
        <f t="shared" si="22"/>
        <v>1.0987788331071913</v>
      </c>
      <c r="AI175">
        <v>23.5</v>
      </c>
      <c r="AJ175">
        <v>63.21</v>
      </c>
      <c r="AK175">
        <v>72.459999999999994</v>
      </c>
      <c r="AL175" s="3">
        <f t="shared" si="23"/>
        <v>0</v>
      </c>
      <c r="AM175" s="3">
        <f t="shared" si="24"/>
        <v>1</v>
      </c>
      <c r="AN175" s="3">
        <f t="shared" si="25"/>
        <v>0</v>
      </c>
    </row>
    <row r="176" spans="1:40" x14ac:dyDescent="0.35">
      <c r="A176" t="s">
        <v>198</v>
      </c>
      <c r="B176" t="s">
        <v>156</v>
      </c>
      <c r="C176" t="s">
        <v>22</v>
      </c>
      <c r="D176" t="s">
        <v>3</v>
      </c>
      <c r="E176">
        <v>23.5</v>
      </c>
      <c r="F176">
        <v>83.57</v>
      </c>
      <c r="G176">
        <v>72.459999999999994</v>
      </c>
      <c r="H176">
        <f t="shared" si="26"/>
        <v>1.1533259729505934</v>
      </c>
      <c r="I176">
        <v>23</v>
      </c>
      <c r="J176">
        <v>68.75</v>
      </c>
      <c r="K176">
        <v>71.22</v>
      </c>
      <c r="L176" s="3">
        <f t="shared" si="19"/>
        <v>0</v>
      </c>
      <c r="M176" s="3">
        <f t="shared" si="20"/>
        <v>1</v>
      </c>
      <c r="N176" s="3">
        <f t="shared" si="21"/>
        <v>0</v>
      </c>
      <c r="AA176" t="s">
        <v>198</v>
      </c>
      <c r="AB176" t="s">
        <v>156</v>
      </c>
      <c r="AC176" t="s">
        <v>22</v>
      </c>
      <c r="AD176" t="s">
        <v>4</v>
      </c>
      <c r="AE176">
        <v>24.5</v>
      </c>
      <c r="AF176">
        <v>100.93</v>
      </c>
      <c r="AG176">
        <v>74.930000000000007</v>
      </c>
      <c r="AH176">
        <f t="shared" si="22"/>
        <v>1.3469905244895235</v>
      </c>
      <c r="AI176">
        <v>22.5</v>
      </c>
      <c r="AJ176">
        <v>66.58</v>
      </c>
      <c r="AK176">
        <v>69.97</v>
      </c>
      <c r="AL176" s="3">
        <f t="shared" si="23"/>
        <v>0</v>
      </c>
      <c r="AM176" s="3">
        <f t="shared" si="24"/>
        <v>1</v>
      </c>
      <c r="AN176" s="3">
        <f t="shared" si="25"/>
        <v>0</v>
      </c>
    </row>
    <row r="177" spans="1:40" x14ac:dyDescent="0.35">
      <c r="A177" t="s">
        <v>199</v>
      </c>
      <c r="B177" t="s">
        <v>156</v>
      </c>
      <c r="C177" t="s">
        <v>22</v>
      </c>
      <c r="D177" s="4" t="s">
        <v>3</v>
      </c>
      <c r="E177" s="4">
        <v>23.5</v>
      </c>
      <c r="F177" s="4">
        <v>68.56</v>
      </c>
      <c r="G177" s="4">
        <v>72.459999999999994</v>
      </c>
      <c r="H177" s="4">
        <f t="shared" si="26"/>
        <v>0.94617720121446325</v>
      </c>
      <c r="I177" s="4">
        <v>23</v>
      </c>
      <c r="J177" s="4">
        <v>52.17</v>
      </c>
      <c r="K177" s="4">
        <v>71.22</v>
      </c>
      <c r="L177" s="4">
        <f t="shared" si="19"/>
        <v>0</v>
      </c>
      <c r="M177" s="4">
        <f t="shared" si="20"/>
        <v>0</v>
      </c>
      <c r="N177" s="4">
        <f t="shared" si="21"/>
        <v>1</v>
      </c>
      <c r="AA177" t="s">
        <v>199</v>
      </c>
      <c r="AB177" t="s">
        <v>156</v>
      </c>
      <c r="AC177" t="s">
        <v>22</v>
      </c>
      <c r="AD177" t="s">
        <v>4</v>
      </c>
      <c r="AE177">
        <v>24</v>
      </c>
      <c r="AF177">
        <v>156.09</v>
      </c>
      <c r="AG177">
        <v>73.7</v>
      </c>
      <c r="AH177">
        <f t="shared" si="22"/>
        <v>2.1179104477611941</v>
      </c>
      <c r="AI177">
        <v>22.5</v>
      </c>
      <c r="AJ177">
        <v>56.35</v>
      </c>
      <c r="AK177">
        <v>69.97</v>
      </c>
      <c r="AL177" s="3">
        <f t="shared" si="23"/>
        <v>1</v>
      </c>
      <c r="AM177" s="3">
        <f t="shared" si="24"/>
        <v>0</v>
      </c>
      <c r="AN177" s="3">
        <f t="shared" si="25"/>
        <v>0</v>
      </c>
    </row>
    <row r="178" spans="1:40" x14ac:dyDescent="0.35">
      <c r="A178" t="s">
        <v>200</v>
      </c>
      <c r="B178" t="s">
        <v>156</v>
      </c>
      <c r="C178" t="s">
        <v>22</v>
      </c>
      <c r="D178" t="s">
        <v>3</v>
      </c>
      <c r="E178">
        <v>24.5</v>
      </c>
      <c r="F178">
        <v>120.95</v>
      </c>
      <c r="G178">
        <v>74.930000000000007</v>
      </c>
      <c r="H178">
        <f t="shared" si="26"/>
        <v>1.6141732283464565</v>
      </c>
      <c r="I178">
        <v>22.5</v>
      </c>
      <c r="J178">
        <v>57.55</v>
      </c>
      <c r="K178">
        <v>69.97</v>
      </c>
      <c r="L178" s="3">
        <f t="shared" si="19"/>
        <v>1</v>
      </c>
      <c r="M178" s="3">
        <f t="shared" si="20"/>
        <v>0</v>
      </c>
      <c r="N178" s="3">
        <f t="shared" si="21"/>
        <v>0</v>
      </c>
      <c r="AA178" t="s">
        <v>200</v>
      </c>
      <c r="AB178" t="s">
        <v>156</v>
      </c>
      <c r="AC178" t="s">
        <v>22</v>
      </c>
      <c r="AD178" t="s">
        <v>4</v>
      </c>
      <c r="AE178">
        <v>24</v>
      </c>
      <c r="AF178">
        <v>107.62</v>
      </c>
      <c r="AG178">
        <v>73.7</v>
      </c>
      <c r="AH178">
        <f t="shared" si="22"/>
        <v>1.4602442333785617</v>
      </c>
      <c r="AI178">
        <v>22.5</v>
      </c>
      <c r="AJ178">
        <v>68.39</v>
      </c>
      <c r="AK178">
        <v>69.97</v>
      </c>
      <c r="AL178" s="3">
        <f t="shared" si="23"/>
        <v>0</v>
      </c>
      <c r="AM178" s="3">
        <f t="shared" si="24"/>
        <v>1</v>
      </c>
      <c r="AN178" s="3">
        <f t="shared" si="25"/>
        <v>0</v>
      </c>
    </row>
    <row r="179" spans="1:40" x14ac:dyDescent="0.35">
      <c r="A179" t="s">
        <v>202</v>
      </c>
      <c r="B179" t="s">
        <v>156</v>
      </c>
      <c r="C179" t="s">
        <v>22</v>
      </c>
      <c r="D179" s="4" t="s">
        <v>3</v>
      </c>
      <c r="E179" s="4">
        <v>26</v>
      </c>
      <c r="F179" s="4">
        <v>70.989999999999995</v>
      </c>
      <c r="G179" s="4">
        <v>78.63</v>
      </c>
      <c r="H179" s="4">
        <f t="shared" si="26"/>
        <v>0.90283606765865443</v>
      </c>
      <c r="I179" s="4">
        <v>25.5</v>
      </c>
      <c r="J179" s="4">
        <v>46.23</v>
      </c>
      <c r="K179" s="4">
        <v>77.400000000000006</v>
      </c>
      <c r="L179" s="4">
        <f t="shared" si="19"/>
        <v>0</v>
      </c>
      <c r="M179" s="4">
        <f t="shared" si="20"/>
        <v>0</v>
      </c>
      <c r="N179" s="4">
        <f t="shared" si="21"/>
        <v>1</v>
      </c>
      <c r="AA179" t="s">
        <v>202</v>
      </c>
      <c r="AB179" t="s">
        <v>156</v>
      </c>
      <c r="AC179" t="s">
        <v>22</v>
      </c>
      <c r="AD179" t="s">
        <v>4</v>
      </c>
      <c r="AE179">
        <v>24</v>
      </c>
      <c r="AF179">
        <v>141.43</v>
      </c>
      <c r="AG179">
        <v>73.7</v>
      </c>
      <c r="AH179">
        <f t="shared" si="22"/>
        <v>1.9189959294436907</v>
      </c>
      <c r="AI179">
        <v>22.5</v>
      </c>
      <c r="AJ179">
        <v>69.47</v>
      </c>
      <c r="AK179">
        <v>69.97</v>
      </c>
      <c r="AL179" s="3">
        <f t="shared" si="23"/>
        <v>1</v>
      </c>
      <c r="AM179" s="3">
        <f t="shared" si="24"/>
        <v>0</v>
      </c>
      <c r="AN179" s="3">
        <f t="shared" si="25"/>
        <v>0</v>
      </c>
    </row>
    <row r="180" spans="1:40" x14ac:dyDescent="0.35">
      <c r="A180" t="s">
        <v>316</v>
      </c>
      <c r="B180" t="s">
        <v>156</v>
      </c>
      <c r="C180" t="s">
        <v>22</v>
      </c>
      <c r="D180" t="s">
        <v>3</v>
      </c>
      <c r="E180">
        <v>24.5</v>
      </c>
      <c r="F180">
        <v>85.25</v>
      </c>
      <c r="G180">
        <v>74.930000000000007</v>
      </c>
      <c r="H180">
        <f t="shared" si="26"/>
        <v>1.1377285466435338</v>
      </c>
      <c r="I180">
        <v>22.5</v>
      </c>
      <c r="J180">
        <v>66.069999999999993</v>
      </c>
      <c r="K180">
        <v>69.97</v>
      </c>
      <c r="L180" s="3">
        <f t="shared" si="19"/>
        <v>0</v>
      </c>
      <c r="M180" s="3">
        <f t="shared" si="20"/>
        <v>1</v>
      </c>
      <c r="N180" s="3">
        <f t="shared" si="21"/>
        <v>0</v>
      </c>
      <c r="AA180" t="s">
        <v>316</v>
      </c>
      <c r="AB180" t="s">
        <v>156</v>
      </c>
      <c r="AC180" t="s">
        <v>22</v>
      </c>
      <c r="AD180" t="s">
        <v>4</v>
      </c>
      <c r="AE180">
        <v>24</v>
      </c>
      <c r="AF180">
        <v>89.59</v>
      </c>
      <c r="AG180">
        <v>73.7</v>
      </c>
      <c r="AH180">
        <f t="shared" si="22"/>
        <v>1.2156037991858888</v>
      </c>
      <c r="AI180">
        <v>23.5</v>
      </c>
      <c r="AJ180">
        <v>57.28</v>
      </c>
      <c r="AK180">
        <v>72.459999999999994</v>
      </c>
      <c r="AL180" s="3">
        <f t="shared" si="23"/>
        <v>0</v>
      </c>
      <c r="AM180" s="3">
        <f t="shared" si="24"/>
        <v>1</v>
      </c>
      <c r="AN180" s="3">
        <f t="shared" si="25"/>
        <v>0</v>
      </c>
    </row>
    <row r="181" spans="1:40" x14ac:dyDescent="0.35">
      <c r="A181" t="s">
        <v>317</v>
      </c>
      <c r="B181" t="s">
        <v>156</v>
      </c>
      <c r="C181" t="s">
        <v>22</v>
      </c>
      <c r="D181" s="4" t="s">
        <v>3</v>
      </c>
      <c r="E181" s="4">
        <v>23</v>
      </c>
      <c r="F181" s="4">
        <v>69.86</v>
      </c>
      <c r="G181" s="4">
        <v>71.22</v>
      </c>
      <c r="H181" s="4">
        <f t="shared" si="26"/>
        <v>0.98090424038191515</v>
      </c>
      <c r="I181" s="4">
        <v>22.5</v>
      </c>
      <c r="J181" s="4">
        <v>65.69</v>
      </c>
      <c r="K181" s="4">
        <v>69.97</v>
      </c>
      <c r="L181" s="4">
        <f t="shared" si="19"/>
        <v>0</v>
      </c>
      <c r="M181" s="4">
        <f t="shared" si="20"/>
        <v>0</v>
      </c>
      <c r="N181" s="4">
        <f t="shared" si="21"/>
        <v>1</v>
      </c>
      <c r="AA181" t="s">
        <v>317</v>
      </c>
      <c r="AB181" t="s">
        <v>156</v>
      </c>
      <c r="AC181" t="s">
        <v>22</v>
      </c>
      <c r="AD181" s="4" t="s">
        <v>4</v>
      </c>
      <c r="AE181" s="4">
        <v>26.5</v>
      </c>
      <c r="AF181" s="4">
        <v>63.88</v>
      </c>
      <c r="AG181" s="4">
        <v>79.86</v>
      </c>
      <c r="AH181" s="4">
        <f t="shared" si="22"/>
        <v>0.79989982469321319</v>
      </c>
      <c r="AI181" s="4">
        <v>26</v>
      </c>
      <c r="AJ181" s="4">
        <v>59.93</v>
      </c>
      <c r="AK181" s="4">
        <v>78.63</v>
      </c>
      <c r="AL181" s="4">
        <f t="shared" si="23"/>
        <v>0</v>
      </c>
      <c r="AM181" s="4">
        <f t="shared" si="24"/>
        <v>0</v>
      </c>
      <c r="AN181" s="4">
        <f t="shared" si="25"/>
        <v>1</v>
      </c>
    </row>
    <row r="182" spans="1:40" x14ac:dyDescent="0.35">
      <c r="A182" t="s">
        <v>318</v>
      </c>
      <c r="B182" t="s">
        <v>156</v>
      </c>
      <c r="C182" t="s">
        <v>22</v>
      </c>
      <c r="D182" s="4" t="s">
        <v>3</v>
      </c>
      <c r="E182" s="4">
        <v>15.5</v>
      </c>
      <c r="F182" s="4">
        <v>40.9</v>
      </c>
      <c r="G182" s="4">
        <v>52.21</v>
      </c>
      <c r="H182" s="4">
        <f t="shared" si="26"/>
        <v>0.78337483240758476</v>
      </c>
      <c r="I182" s="4">
        <v>15</v>
      </c>
      <c r="J182" s="4">
        <v>20.059999999999999</v>
      </c>
      <c r="K182" s="4">
        <v>50.91</v>
      </c>
      <c r="L182" s="4">
        <f t="shared" si="19"/>
        <v>0</v>
      </c>
      <c r="M182" s="4">
        <f t="shared" si="20"/>
        <v>0</v>
      </c>
      <c r="N182" s="4">
        <f t="shared" si="21"/>
        <v>1</v>
      </c>
      <c r="AA182" t="s">
        <v>318</v>
      </c>
      <c r="AB182" t="s">
        <v>156</v>
      </c>
      <c r="AC182" t="s">
        <v>22</v>
      </c>
      <c r="AD182" t="s">
        <v>4</v>
      </c>
      <c r="AE182">
        <v>24</v>
      </c>
      <c r="AF182">
        <v>128.08000000000001</v>
      </c>
      <c r="AG182">
        <v>73.7</v>
      </c>
      <c r="AH182">
        <f t="shared" si="22"/>
        <v>1.7378561736770692</v>
      </c>
      <c r="AI182">
        <v>21.5</v>
      </c>
      <c r="AJ182">
        <v>44.93</v>
      </c>
      <c r="AK182">
        <v>67.47</v>
      </c>
      <c r="AL182" s="3">
        <f t="shared" si="23"/>
        <v>1</v>
      </c>
      <c r="AM182" s="3">
        <f t="shared" si="24"/>
        <v>0</v>
      </c>
      <c r="AN182" s="3">
        <f t="shared" si="25"/>
        <v>0</v>
      </c>
    </row>
    <row r="183" spans="1:40" x14ac:dyDescent="0.35">
      <c r="A183" t="s">
        <v>319</v>
      </c>
      <c r="B183" t="s">
        <v>156</v>
      </c>
      <c r="C183" t="s">
        <v>22</v>
      </c>
      <c r="D183" t="s">
        <v>3</v>
      </c>
      <c r="E183">
        <v>24.5</v>
      </c>
      <c r="F183">
        <v>122.9</v>
      </c>
      <c r="G183">
        <v>74.930000000000007</v>
      </c>
      <c r="H183">
        <f t="shared" si="26"/>
        <v>1.6401975176831709</v>
      </c>
      <c r="I183">
        <v>22</v>
      </c>
      <c r="J183">
        <v>46.45</v>
      </c>
      <c r="K183">
        <v>68.72</v>
      </c>
      <c r="L183" s="3">
        <f t="shared" si="19"/>
        <v>1</v>
      </c>
      <c r="M183" s="3">
        <f t="shared" si="20"/>
        <v>0</v>
      </c>
      <c r="N183" s="3">
        <f t="shared" si="21"/>
        <v>0</v>
      </c>
      <c r="AA183" t="s">
        <v>319</v>
      </c>
      <c r="AB183" t="s">
        <v>156</v>
      </c>
      <c r="AC183" t="s">
        <v>22</v>
      </c>
      <c r="AD183" t="s">
        <v>4</v>
      </c>
      <c r="AE183">
        <v>24</v>
      </c>
      <c r="AF183">
        <v>104.75</v>
      </c>
      <c r="AG183">
        <v>73.7</v>
      </c>
      <c r="AH183">
        <f t="shared" si="22"/>
        <v>1.4213025780189958</v>
      </c>
      <c r="AI183">
        <v>22.5</v>
      </c>
      <c r="AJ183">
        <v>57.98</v>
      </c>
      <c r="AK183">
        <v>69.97</v>
      </c>
      <c r="AL183" s="3">
        <f t="shared" si="23"/>
        <v>0</v>
      </c>
      <c r="AM183" s="3">
        <f t="shared" si="24"/>
        <v>1</v>
      </c>
      <c r="AN183" s="3">
        <f t="shared" si="25"/>
        <v>0</v>
      </c>
    </row>
    <row r="184" spans="1:40" x14ac:dyDescent="0.35">
      <c r="A184" t="s">
        <v>322</v>
      </c>
      <c r="B184" t="s">
        <v>156</v>
      </c>
      <c r="C184" t="s">
        <v>22</v>
      </c>
      <c r="D184" t="s">
        <v>3</v>
      </c>
      <c r="E184">
        <v>25.5</v>
      </c>
      <c r="F184">
        <v>100.56</v>
      </c>
      <c r="G184">
        <v>77.400000000000006</v>
      </c>
      <c r="H184">
        <f t="shared" si="26"/>
        <v>1.2992248062015503</v>
      </c>
      <c r="I184">
        <v>24</v>
      </c>
      <c r="J184">
        <v>45.93</v>
      </c>
      <c r="K184">
        <v>73.7</v>
      </c>
      <c r="L184" s="3">
        <f t="shared" si="19"/>
        <v>0</v>
      </c>
      <c r="M184" s="3">
        <f t="shared" si="20"/>
        <v>1</v>
      </c>
      <c r="N184" s="3">
        <f t="shared" si="21"/>
        <v>0</v>
      </c>
      <c r="AA184" t="s">
        <v>322</v>
      </c>
      <c r="AB184" t="s">
        <v>156</v>
      </c>
      <c r="AC184" t="s">
        <v>22</v>
      </c>
      <c r="AD184" t="s">
        <v>4</v>
      </c>
      <c r="AE184">
        <v>24</v>
      </c>
      <c r="AF184">
        <v>100.83</v>
      </c>
      <c r="AG184">
        <v>73.7</v>
      </c>
      <c r="AH184">
        <f t="shared" si="22"/>
        <v>1.368113975576662</v>
      </c>
      <c r="AI184">
        <v>22.5</v>
      </c>
      <c r="AJ184">
        <v>65.61</v>
      </c>
      <c r="AK184">
        <v>69.97</v>
      </c>
      <c r="AL184" s="3">
        <f t="shared" si="23"/>
        <v>0</v>
      </c>
      <c r="AM184" s="3">
        <f t="shared" si="24"/>
        <v>1</v>
      </c>
      <c r="AN184" s="3">
        <f t="shared" si="25"/>
        <v>0</v>
      </c>
    </row>
    <row r="185" spans="1:40" x14ac:dyDescent="0.35">
      <c r="A185" t="s">
        <v>323</v>
      </c>
      <c r="B185" t="s">
        <v>156</v>
      </c>
      <c r="C185" t="s">
        <v>22</v>
      </c>
      <c r="D185" s="4" t="s">
        <v>3</v>
      </c>
      <c r="E185" s="4">
        <v>23.5</v>
      </c>
      <c r="F185" s="4">
        <v>66.47</v>
      </c>
      <c r="G185" s="4">
        <v>72.459999999999994</v>
      </c>
      <c r="H185" s="4">
        <f t="shared" si="26"/>
        <v>0.91733370135247039</v>
      </c>
      <c r="I185" s="4">
        <v>23</v>
      </c>
      <c r="J185" s="4">
        <v>58.21</v>
      </c>
      <c r="K185" s="4">
        <v>71.22</v>
      </c>
      <c r="L185" s="4">
        <f t="shared" si="19"/>
        <v>0</v>
      </c>
      <c r="M185" s="4">
        <f t="shared" si="20"/>
        <v>0</v>
      </c>
      <c r="N185" s="4">
        <f t="shared" si="21"/>
        <v>1</v>
      </c>
      <c r="AA185" t="s">
        <v>323</v>
      </c>
      <c r="AB185" t="s">
        <v>156</v>
      </c>
      <c r="AC185" t="s">
        <v>22</v>
      </c>
      <c r="AD185" t="s">
        <v>4</v>
      </c>
      <c r="AE185">
        <v>24</v>
      </c>
      <c r="AF185">
        <v>147.29</v>
      </c>
      <c r="AG185">
        <v>73.7</v>
      </c>
      <c r="AH185">
        <f t="shared" si="22"/>
        <v>1.9985074626865669</v>
      </c>
      <c r="AI185">
        <v>22</v>
      </c>
      <c r="AJ185">
        <v>60.43</v>
      </c>
      <c r="AK185">
        <v>68.72</v>
      </c>
      <c r="AL185" s="3">
        <f t="shared" si="23"/>
        <v>1</v>
      </c>
      <c r="AM185" s="3">
        <f t="shared" si="24"/>
        <v>0</v>
      </c>
      <c r="AN185" s="3">
        <f t="shared" si="25"/>
        <v>0</v>
      </c>
    </row>
    <row r="186" spans="1:40" x14ac:dyDescent="0.35">
      <c r="A186" t="s">
        <v>324</v>
      </c>
      <c r="B186" t="s">
        <v>156</v>
      </c>
      <c r="C186" t="s">
        <v>22</v>
      </c>
      <c r="D186" t="s">
        <v>3</v>
      </c>
      <c r="E186">
        <v>24</v>
      </c>
      <c r="F186">
        <v>158.41999999999999</v>
      </c>
      <c r="G186">
        <v>73.7</v>
      </c>
      <c r="H186">
        <f t="shared" si="26"/>
        <v>2.1495251017639077</v>
      </c>
      <c r="I186">
        <v>22</v>
      </c>
      <c r="J186">
        <v>51.5</v>
      </c>
      <c r="K186">
        <v>68.72</v>
      </c>
      <c r="L186" s="3">
        <f t="shared" si="19"/>
        <v>1</v>
      </c>
      <c r="M186" s="3">
        <f t="shared" si="20"/>
        <v>0</v>
      </c>
      <c r="N186" s="3">
        <f t="shared" si="21"/>
        <v>0</v>
      </c>
      <c r="AA186" t="s">
        <v>324</v>
      </c>
      <c r="AB186" t="s">
        <v>156</v>
      </c>
      <c r="AC186" t="s">
        <v>22</v>
      </c>
      <c r="AD186" t="s">
        <v>4</v>
      </c>
      <c r="AE186">
        <v>24</v>
      </c>
      <c r="AF186">
        <v>184.56</v>
      </c>
      <c r="AG186">
        <v>73.7</v>
      </c>
      <c r="AH186">
        <f t="shared" si="22"/>
        <v>2.5042062415196744</v>
      </c>
      <c r="AI186">
        <v>22</v>
      </c>
      <c r="AJ186">
        <v>58.22</v>
      </c>
      <c r="AK186">
        <v>68.72</v>
      </c>
      <c r="AL186" s="3">
        <f t="shared" si="23"/>
        <v>1</v>
      </c>
      <c r="AM186" s="3">
        <f t="shared" si="24"/>
        <v>0</v>
      </c>
      <c r="AN186" s="3">
        <f t="shared" si="25"/>
        <v>0</v>
      </c>
    </row>
    <row r="187" spans="1:40" x14ac:dyDescent="0.35">
      <c r="A187" t="s">
        <v>325</v>
      </c>
      <c r="B187" t="s">
        <v>156</v>
      </c>
      <c r="C187" t="s">
        <v>22</v>
      </c>
      <c r="D187" t="s">
        <v>3</v>
      </c>
      <c r="E187">
        <v>31</v>
      </c>
      <c r="F187">
        <v>97</v>
      </c>
      <c r="G187">
        <v>90.81</v>
      </c>
      <c r="H187">
        <f t="shared" si="26"/>
        <v>1.0681642990860036</v>
      </c>
      <c r="I187">
        <v>30.5</v>
      </c>
      <c r="J187">
        <v>65.14</v>
      </c>
      <c r="K187">
        <v>89.6</v>
      </c>
      <c r="L187" s="3">
        <f t="shared" si="19"/>
        <v>0</v>
      </c>
      <c r="M187" s="3">
        <f t="shared" si="20"/>
        <v>1</v>
      </c>
      <c r="N187" s="3">
        <f t="shared" si="21"/>
        <v>0</v>
      </c>
      <c r="AA187" t="s">
        <v>325</v>
      </c>
      <c r="AB187" t="s">
        <v>156</v>
      </c>
      <c r="AC187" t="s">
        <v>22</v>
      </c>
      <c r="AD187" s="4" t="s">
        <v>4</v>
      </c>
      <c r="AE187" s="4">
        <v>23</v>
      </c>
      <c r="AF187" s="4">
        <v>59.92</v>
      </c>
      <c r="AG187" s="4">
        <v>71.22</v>
      </c>
      <c r="AH187" s="4">
        <f t="shared" si="22"/>
        <v>0.84133670317326592</v>
      </c>
      <c r="AI187" s="4">
        <v>22.5</v>
      </c>
      <c r="AJ187" s="4">
        <v>33.61</v>
      </c>
      <c r="AK187" s="4">
        <v>69.97</v>
      </c>
      <c r="AL187" s="4">
        <f t="shared" si="23"/>
        <v>0</v>
      </c>
      <c r="AM187" s="4">
        <f t="shared" si="24"/>
        <v>0</v>
      </c>
      <c r="AN187" s="4">
        <f t="shared" si="25"/>
        <v>1</v>
      </c>
    </row>
    <row r="188" spans="1:40" x14ac:dyDescent="0.35">
      <c r="A188" t="s">
        <v>326</v>
      </c>
      <c r="B188" t="s">
        <v>156</v>
      </c>
      <c r="C188" t="s">
        <v>22</v>
      </c>
      <c r="D188" t="s">
        <v>3</v>
      </c>
      <c r="E188">
        <v>23.5</v>
      </c>
      <c r="F188">
        <v>95.82</v>
      </c>
      <c r="G188">
        <v>72.459999999999994</v>
      </c>
      <c r="H188">
        <f t="shared" si="26"/>
        <v>1.3223847640077284</v>
      </c>
      <c r="I188">
        <v>22</v>
      </c>
      <c r="J188">
        <v>52.41</v>
      </c>
      <c r="K188">
        <v>68.72</v>
      </c>
      <c r="L188" s="3">
        <f t="shared" si="19"/>
        <v>0</v>
      </c>
      <c r="M188" s="3">
        <f t="shared" si="20"/>
        <v>1</v>
      </c>
      <c r="N188" s="3">
        <f t="shared" si="21"/>
        <v>0</v>
      </c>
      <c r="AA188" t="s">
        <v>326</v>
      </c>
      <c r="AB188" t="s">
        <v>156</v>
      </c>
      <c r="AC188" t="s">
        <v>22</v>
      </c>
      <c r="AD188" t="s">
        <v>4</v>
      </c>
      <c r="AE188">
        <v>24</v>
      </c>
      <c r="AF188">
        <v>77.63</v>
      </c>
      <c r="AG188">
        <v>73.7</v>
      </c>
      <c r="AH188">
        <f t="shared" si="22"/>
        <v>1.0533242876526459</v>
      </c>
      <c r="AI188">
        <v>23.5</v>
      </c>
      <c r="AJ188">
        <v>44.69</v>
      </c>
      <c r="AK188">
        <v>72.459999999999994</v>
      </c>
      <c r="AL188" s="3">
        <f t="shared" si="23"/>
        <v>0</v>
      </c>
      <c r="AM188" s="3">
        <f t="shared" si="24"/>
        <v>1</v>
      </c>
      <c r="AN188" s="3">
        <f t="shared" si="25"/>
        <v>0</v>
      </c>
    </row>
    <row r="189" spans="1:40" x14ac:dyDescent="0.35">
      <c r="A189" t="s">
        <v>328</v>
      </c>
      <c r="B189" t="s">
        <v>156</v>
      </c>
      <c r="C189" t="s">
        <v>22</v>
      </c>
      <c r="D189" t="s">
        <v>3</v>
      </c>
      <c r="E189">
        <v>23.5</v>
      </c>
      <c r="F189">
        <v>81.209999999999994</v>
      </c>
      <c r="G189">
        <v>72.459999999999994</v>
      </c>
      <c r="H189">
        <f t="shared" si="26"/>
        <v>1.1207562793265249</v>
      </c>
      <c r="I189">
        <v>25.5</v>
      </c>
      <c r="J189">
        <v>78.06</v>
      </c>
      <c r="K189">
        <v>77.400000000000006</v>
      </c>
      <c r="L189" s="3">
        <f t="shared" si="19"/>
        <v>0</v>
      </c>
      <c r="M189" s="3">
        <f t="shared" si="20"/>
        <v>1</v>
      </c>
      <c r="N189" s="3">
        <f t="shared" si="21"/>
        <v>0</v>
      </c>
      <c r="AA189" t="s">
        <v>328</v>
      </c>
      <c r="AB189" t="s">
        <v>156</v>
      </c>
      <c r="AC189" t="s">
        <v>22</v>
      </c>
      <c r="AD189" t="s">
        <v>4</v>
      </c>
      <c r="AE189">
        <v>24</v>
      </c>
      <c r="AF189">
        <v>133.34</v>
      </c>
      <c r="AG189">
        <v>73.7</v>
      </c>
      <c r="AH189">
        <f t="shared" si="22"/>
        <v>1.8092265943012211</v>
      </c>
      <c r="AI189">
        <v>21.5</v>
      </c>
      <c r="AJ189">
        <v>55.41</v>
      </c>
      <c r="AK189">
        <v>67.47</v>
      </c>
      <c r="AL189" s="3">
        <f t="shared" si="23"/>
        <v>1</v>
      </c>
      <c r="AM189" s="3">
        <f t="shared" si="24"/>
        <v>0</v>
      </c>
      <c r="AN189" s="3">
        <f t="shared" si="25"/>
        <v>0</v>
      </c>
    </row>
    <row r="190" spans="1:40" x14ac:dyDescent="0.35">
      <c r="A190" t="s">
        <v>329</v>
      </c>
      <c r="B190" t="s">
        <v>156</v>
      </c>
      <c r="C190" t="s">
        <v>22</v>
      </c>
      <c r="D190" t="s">
        <v>3</v>
      </c>
      <c r="E190">
        <v>24</v>
      </c>
      <c r="F190">
        <v>81.39</v>
      </c>
      <c r="G190">
        <v>73.7</v>
      </c>
      <c r="H190">
        <f t="shared" si="26"/>
        <v>1.1043419267299863</v>
      </c>
      <c r="I190">
        <v>22.5</v>
      </c>
      <c r="J190">
        <v>68.8</v>
      </c>
      <c r="K190">
        <v>69.97</v>
      </c>
      <c r="L190" s="3">
        <f t="shared" si="19"/>
        <v>0</v>
      </c>
      <c r="M190" s="3">
        <f t="shared" si="20"/>
        <v>1</v>
      </c>
      <c r="N190" s="3">
        <f t="shared" si="21"/>
        <v>0</v>
      </c>
      <c r="AA190" t="s">
        <v>329</v>
      </c>
      <c r="AB190" t="s">
        <v>156</v>
      </c>
      <c r="AC190" t="s">
        <v>22</v>
      </c>
      <c r="AD190" t="s">
        <v>4</v>
      </c>
      <c r="AE190">
        <v>25</v>
      </c>
      <c r="AF190">
        <v>132.34</v>
      </c>
      <c r="AG190">
        <v>76.17</v>
      </c>
      <c r="AH190">
        <f t="shared" si="22"/>
        <v>1.7374294341604306</v>
      </c>
      <c r="AI190">
        <v>23</v>
      </c>
      <c r="AJ190">
        <v>69.13</v>
      </c>
      <c r="AK190">
        <v>71.22</v>
      </c>
      <c r="AL190" s="3">
        <f t="shared" si="23"/>
        <v>1</v>
      </c>
      <c r="AM190" s="3">
        <f t="shared" si="24"/>
        <v>0</v>
      </c>
      <c r="AN190" s="3">
        <f t="shared" si="25"/>
        <v>0</v>
      </c>
    </row>
    <row r="191" spans="1:40" x14ac:dyDescent="0.35">
      <c r="A191" t="s">
        <v>330</v>
      </c>
      <c r="B191" t="s">
        <v>156</v>
      </c>
      <c r="C191" t="s">
        <v>22</v>
      </c>
      <c r="D191" t="s">
        <v>3</v>
      </c>
      <c r="E191">
        <v>24.5</v>
      </c>
      <c r="F191">
        <v>102.64</v>
      </c>
      <c r="G191">
        <v>74.930000000000007</v>
      </c>
      <c r="H191">
        <f t="shared" si="26"/>
        <v>1.3698118243694113</v>
      </c>
      <c r="I191">
        <v>22.5</v>
      </c>
      <c r="J191">
        <v>67.959999999999994</v>
      </c>
      <c r="K191">
        <v>69.97</v>
      </c>
      <c r="L191" s="3">
        <f t="shared" si="19"/>
        <v>0</v>
      </c>
      <c r="M191" s="3">
        <f t="shared" si="20"/>
        <v>1</v>
      </c>
      <c r="N191" s="3">
        <f t="shared" si="21"/>
        <v>0</v>
      </c>
      <c r="AA191" t="s">
        <v>330</v>
      </c>
      <c r="AB191" t="s">
        <v>156</v>
      </c>
      <c r="AC191" t="s">
        <v>22</v>
      </c>
      <c r="AD191" t="s">
        <v>4</v>
      </c>
      <c r="AE191">
        <v>24</v>
      </c>
      <c r="AF191">
        <v>143.38</v>
      </c>
      <c r="AG191">
        <v>73.7</v>
      </c>
      <c r="AH191">
        <f t="shared" si="22"/>
        <v>1.9454545454545453</v>
      </c>
      <c r="AI191">
        <v>22.5</v>
      </c>
      <c r="AJ191">
        <v>56.6</v>
      </c>
      <c r="AK191">
        <v>69.97</v>
      </c>
      <c r="AL191" s="3">
        <f t="shared" si="23"/>
        <v>1</v>
      </c>
      <c r="AM191" s="3">
        <f t="shared" si="24"/>
        <v>0</v>
      </c>
      <c r="AN191" s="3">
        <f t="shared" si="25"/>
        <v>0</v>
      </c>
    </row>
    <row r="192" spans="1:40" x14ac:dyDescent="0.35">
      <c r="A192" t="s">
        <v>331</v>
      </c>
      <c r="B192" t="s">
        <v>156</v>
      </c>
      <c r="C192" t="s">
        <v>22</v>
      </c>
      <c r="D192" s="4" t="s">
        <v>3</v>
      </c>
      <c r="E192" s="4">
        <v>22</v>
      </c>
      <c r="F192" s="4">
        <v>66.33</v>
      </c>
      <c r="G192" s="4">
        <v>68.72</v>
      </c>
      <c r="H192" s="4">
        <f t="shared" si="26"/>
        <v>0.96522118742724095</v>
      </c>
      <c r="I192" s="4">
        <v>21.5</v>
      </c>
      <c r="J192" s="4">
        <v>58.94</v>
      </c>
      <c r="K192" s="4">
        <v>67.47</v>
      </c>
      <c r="L192" s="4">
        <f t="shared" si="19"/>
        <v>0</v>
      </c>
      <c r="M192" s="4">
        <f t="shared" si="20"/>
        <v>0</v>
      </c>
      <c r="N192" s="4">
        <f t="shared" si="21"/>
        <v>1</v>
      </c>
      <c r="AA192" t="s">
        <v>331</v>
      </c>
      <c r="AB192" t="s">
        <v>156</v>
      </c>
      <c r="AC192" t="s">
        <v>22</v>
      </c>
      <c r="AD192" t="s">
        <v>4</v>
      </c>
      <c r="AE192">
        <v>24</v>
      </c>
      <c r="AF192">
        <v>96.97</v>
      </c>
      <c r="AG192">
        <v>73.7</v>
      </c>
      <c r="AH192">
        <f t="shared" si="22"/>
        <v>1.3157394843962007</v>
      </c>
      <c r="AI192">
        <v>26</v>
      </c>
      <c r="AJ192">
        <v>80.56</v>
      </c>
      <c r="AK192">
        <v>78.63</v>
      </c>
      <c r="AL192" s="3">
        <f t="shared" si="23"/>
        <v>0</v>
      </c>
      <c r="AM192" s="3">
        <f t="shared" si="24"/>
        <v>1</v>
      </c>
      <c r="AN192" s="3">
        <f t="shared" si="25"/>
        <v>0</v>
      </c>
    </row>
  </sheetData>
  <sortState xmlns:xlrd2="http://schemas.microsoft.com/office/spreadsheetml/2017/richdata2" ref="A2:AK192">
    <sortCondition descending="1" ref="C2:C192"/>
    <sortCondition ref="D2:D192"/>
    <sortCondition ref="B2:B192"/>
    <sortCondition ref="A2:A192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F1923F-06DE-4035-B701-50826EE45D49}">
  <dimension ref="A1:AI32"/>
  <sheetViews>
    <sheetView topLeftCell="AB10" zoomScale="70" zoomScaleNormal="70" workbookViewId="0">
      <selection activeCell="AL26" sqref="AL26"/>
    </sheetView>
  </sheetViews>
  <sheetFormatPr defaultRowHeight="14.5" x14ac:dyDescent="0.35"/>
  <cols>
    <col min="3" max="3" width="9.26953125" bestFit="1" customWidth="1"/>
    <col min="31" max="31" width="15.1796875" bestFit="1" customWidth="1"/>
  </cols>
  <sheetData>
    <row r="1" spans="1:34" x14ac:dyDescent="0.35">
      <c r="A1" t="s">
        <v>396</v>
      </c>
      <c r="B1" t="s">
        <v>397</v>
      </c>
      <c r="C1" t="s">
        <v>398</v>
      </c>
      <c r="D1" t="s">
        <v>399</v>
      </c>
      <c r="E1" t="s">
        <v>400</v>
      </c>
      <c r="F1" t="s">
        <v>401</v>
      </c>
      <c r="G1" t="s">
        <v>402</v>
      </c>
      <c r="H1" t="s">
        <v>403</v>
      </c>
      <c r="I1" t="s">
        <v>404</v>
      </c>
      <c r="J1" t="s">
        <v>405</v>
      </c>
      <c r="K1" t="s">
        <v>406</v>
      </c>
      <c r="L1" s="2" t="s">
        <v>409</v>
      </c>
      <c r="M1" s="2" t="s">
        <v>410</v>
      </c>
      <c r="N1" s="2" t="s">
        <v>411</v>
      </c>
      <c r="S1" t="s">
        <v>425</v>
      </c>
      <c r="T1" t="s">
        <v>403</v>
      </c>
      <c r="U1" s="2" t="s">
        <v>415</v>
      </c>
      <c r="V1" s="2" t="s">
        <v>409</v>
      </c>
      <c r="W1" s="2" t="s">
        <v>410</v>
      </c>
      <c r="X1" s="2" t="s">
        <v>411</v>
      </c>
      <c r="Y1" s="2" t="s">
        <v>517</v>
      </c>
      <c r="Z1" s="2" t="s">
        <v>519</v>
      </c>
      <c r="AA1" s="2" t="s">
        <v>518</v>
      </c>
    </row>
    <row r="2" spans="1:34" x14ac:dyDescent="0.35">
      <c r="B2" t="s">
        <v>514</v>
      </c>
      <c r="C2" t="s">
        <v>2</v>
      </c>
      <c r="D2" t="s">
        <v>515</v>
      </c>
      <c r="H2" s="16">
        <v>1.563396</v>
      </c>
      <c r="L2" s="3">
        <f t="shared" ref="L2" si="0">IF(H2&gt;1.5,1,0)</f>
        <v>1</v>
      </c>
      <c r="M2" s="3">
        <f t="shared" ref="M2" si="1">IF((AND(H2&gt;1,H2&lt;1.5)),1,0)</f>
        <v>0</v>
      </c>
      <c r="N2" s="3">
        <f t="shared" ref="N2:N13" si="2">IF(H2=1,1,0)</f>
        <v>0</v>
      </c>
      <c r="Q2" t="s">
        <v>412</v>
      </c>
      <c r="R2" t="s">
        <v>514</v>
      </c>
      <c r="S2">
        <f>SUM(L2:N12)</f>
        <v>11</v>
      </c>
      <c r="T2" s="5">
        <f>SUM(H2:H12)/S2</f>
        <v>1.7110129090909092</v>
      </c>
      <c r="U2" s="5">
        <f>_xlfn.STDEV.P(H2:H12)/SQRT(COUNT(H2:H12))</f>
        <v>0.10351635944254856</v>
      </c>
      <c r="V2">
        <f>SUM(L2:L12)</f>
        <v>10</v>
      </c>
      <c r="W2">
        <f t="shared" ref="W2:X2" si="3">SUM(M2:M12)</f>
        <v>1</v>
      </c>
      <c r="X2">
        <f t="shared" si="3"/>
        <v>0</v>
      </c>
      <c r="Y2" s="17">
        <f>V2/S2*100</f>
        <v>90.909090909090907</v>
      </c>
      <c r="Z2" s="17">
        <f>W2/S2*100</f>
        <v>9.0909090909090917</v>
      </c>
      <c r="AA2" s="17">
        <f>X2/S2*100</f>
        <v>0</v>
      </c>
    </row>
    <row r="3" spans="1:34" x14ac:dyDescent="0.35">
      <c r="B3" t="s">
        <v>514</v>
      </c>
      <c r="C3" t="s">
        <v>2</v>
      </c>
      <c r="D3" t="s">
        <v>515</v>
      </c>
      <c r="H3" s="16">
        <v>1.9794970000000001</v>
      </c>
      <c r="L3" s="3">
        <f t="shared" ref="L3:L32" si="4">IF(H3&gt;1.5,1,0)</f>
        <v>1</v>
      </c>
      <c r="M3" s="3">
        <f t="shared" ref="M3:M32" si="5">IF((AND(H3&gt;1,H3&lt;1.5)),1,0)</f>
        <v>0</v>
      </c>
      <c r="N3" s="3">
        <f t="shared" si="2"/>
        <v>0</v>
      </c>
      <c r="Q3" t="s">
        <v>416</v>
      </c>
      <c r="R3" t="s">
        <v>514</v>
      </c>
      <c r="S3">
        <f>SUM(L13:N32)</f>
        <v>20</v>
      </c>
      <c r="T3" s="5" cm="1">
        <f t="array" ref="T3">SUM(H13:H32/S3)</f>
        <v>1.6884240500000001</v>
      </c>
      <c r="U3" s="5">
        <f>_xlfn.STDEV.P(H13:H32)/SQRT(COUNT(H13:H32))</f>
        <v>0.14128390934829596</v>
      </c>
      <c r="V3">
        <f>SUM(L13:L32)</f>
        <v>11</v>
      </c>
      <c r="W3">
        <f t="shared" ref="W3:X3" si="6">SUM(M13:M32)</f>
        <v>5</v>
      </c>
      <c r="X3">
        <f t="shared" si="6"/>
        <v>4</v>
      </c>
      <c r="Y3" s="17">
        <f>V3/S3*100</f>
        <v>55.000000000000007</v>
      </c>
      <c r="Z3" s="17">
        <f>W3/S3*100</f>
        <v>25</v>
      </c>
      <c r="AA3" s="17">
        <f>X3/S3*100</f>
        <v>20</v>
      </c>
    </row>
    <row r="4" spans="1:34" x14ac:dyDescent="0.35">
      <c r="B4" t="s">
        <v>514</v>
      </c>
      <c r="C4" t="s">
        <v>2</v>
      </c>
      <c r="D4" t="s">
        <v>515</v>
      </c>
      <c r="H4" s="16">
        <v>1.7076499999999999</v>
      </c>
      <c r="L4" s="3">
        <f t="shared" si="4"/>
        <v>1</v>
      </c>
      <c r="M4" s="3">
        <f t="shared" si="5"/>
        <v>0</v>
      </c>
      <c r="N4" s="3">
        <f t="shared" si="2"/>
        <v>0</v>
      </c>
    </row>
    <row r="5" spans="1:34" x14ac:dyDescent="0.35">
      <c r="B5" t="s">
        <v>514</v>
      </c>
      <c r="C5" t="s">
        <v>2</v>
      </c>
      <c r="D5" t="s">
        <v>515</v>
      </c>
      <c r="H5" s="16">
        <v>1.688876</v>
      </c>
      <c r="L5" s="3">
        <f t="shared" si="4"/>
        <v>1</v>
      </c>
      <c r="M5" s="3">
        <f t="shared" si="5"/>
        <v>0</v>
      </c>
      <c r="N5" s="3">
        <f t="shared" si="2"/>
        <v>0</v>
      </c>
    </row>
    <row r="6" spans="1:34" x14ac:dyDescent="0.35">
      <c r="B6" t="s">
        <v>514</v>
      </c>
      <c r="C6" t="s">
        <v>2</v>
      </c>
      <c r="D6" t="s">
        <v>515</v>
      </c>
      <c r="H6" s="16">
        <v>1.699632</v>
      </c>
      <c r="L6" s="3">
        <f t="shared" si="4"/>
        <v>1</v>
      </c>
      <c r="M6" s="3">
        <f t="shared" si="5"/>
        <v>0</v>
      </c>
      <c r="N6" s="3">
        <f t="shared" si="2"/>
        <v>0</v>
      </c>
    </row>
    <row r="7" spans="1:34" x14ac:dyDescent="0.35">
      <c r="B7" t="s">
        <v>514</v>
      </c>
      <c r="C7" t="s">
        <v>2</v>
      </c>
      <c r="D7" t="s">
        <v>515</v>
      </c>
      <c r="H7" s="16">
        <v>2.4556840000000002</v>
      </c>
      <c r="L7" s="3">
        <f t="shared" si="4"/>
        <v>1</v>
      </c>
      <c r="M7" s="3">
        <f t="shared" si="5"/>
        <v>0</v>
      </c>
      <c r="N7" s="3">
        <f t="shared" si="2"/>
        <v>0</v>
      </c>
    </row>
    <row r="8" spans="1:34" x14ac:dyDescent="0.35">
      <c r="B8" t="s">
        <v>514</v>
      </c>
      <c r="C8" t="s">
        <v>2</v>
      </c>
      <c r="D8" t="s">
        <v>515</v>
      </c>
      <c r="H8" s="16">
        <v>1.054454</v>
      </c>
      <c r="L8" s="3">
        <f t="shared" si="4"/>
        <v>0</v>
      </c>
      <c r="M8" s="3">
        <f t="shared" si="5"/>
        <v>1</v>
      </c>
      <c r="N8" s="3">
        <f t="shared" si="2"/>
        <v>0</v>
      </c>
    </row>
    <row r="9" spans="1:34" x14ac:dyDescent="0.35">
      <c r="B9" t="s">
        <v>514</v>
      </c>
      <c r="C9" t="s">
        <v>2</v>
      </c>
      <c r="D9" t="s">
        <v>515</v>
      </c>
      <c r="H9" s="16">
        <v>1.5445549999999999</v>
      </c>
      <c r="L9" s="3">
        <f t="shared" si="4"/>
        <v>1</v>
      </c>
      <c r="M9" s="3">
        <f t="shared" si="5"/>
        <v>0</v>
      </c>
      <c r="N9" s="3">
        <f t="shared" si="2"/>
        <v>0</v>
      </c>
    </row>
    <row r="10" spans="1:34" x14ac:dyDescent="0.35">
      <c r="B10" t="s">
        <v>514</v>
      </c>
      <c r="C10" t="s">
        <v>2</v>
      </c>
      <c r="D10" t="s">
        <v>515</v>
      </c>
      <c r="H10" s="16">
        <v>1.535568</v>
      </c>
      <c r="L10" s="3">
        <f t="shared" si="4"/>
        <v>1</v>
      </c>
      <c r="M10" s="3">
        <f t="shared" si="5"/>
        <v>0</v>
      </c>
      <c r="N10" s="3">
        <f t="shared" si="2"/>
        <v>0</v>
      </c>
    </row>
    <row r="11" spans="1:34" x14ac:dyDescent="0.35">
      <c r="B11" t="s">
        <v>514</v>
      </c>
      <c r="C11" t="s">
        <v>2</v>
      </c>
      <c r="D11" t="s">
        <v>515</v>
      </c>
      <c r="H11" s="16">
        <v>2.0638480000000001</v>
      </c>
      <c r="L11" s="3">
        <f t="shared" si="4"/>
        <v>1</v>
      </c>
      <c r="M11" s="3">
        <f t="shared" si="5"/>
        <v>0</v>
      </c>
      <c r="N11" s="3">
        <f t="shared" si="2"/>
        <v>0</v>
      </c>
    </row>
    <row r="12" spans="1:34" x14ac:dyDescent="0.35">
      <c r="B12" t="s">
        <v>514</v>
      </c>
      <c r="C12" t="s">
        <v>2</v>
      </c>
      <c r="D12" t="s">
        <v>515</v>
      </c>
      <c r="H12" s="16">
        <v>1.527982</v>
      </c>
      <c r="L12" s="3">
        <f t="shared" si="4"/>
        <v>1</v>
      </c>
      <c r="M12" s="3">
        <f t="shared" si="5"/>
        <v>0</v>
      </c>
      <c r="N12" s="3">
        <f t="shared" si="2"/>
        <v>0</v>
      </c>
    </row>
    <row r="13" spans="1:34" x14ac:dyDescent="0.35">
      <c r="B13" t="s">
        <v>514</v>
      </c>
      <c r="C13" t="s">
        <v>2</v>
      </c>
      <c r="D13" t="s">
        <v>516</v>
      </c>
      <c r="H13" s="16">
        <v>1.2559210000000001</v>
      </c>
      <c r="L13" s="3">
        <f t="shared" si="4"/>
        <v>0</v>
      </c>
      <c r="M13" s="3">
        <f t="shared" si="5"/>
        <v>1</v>
      </c>
      <c r="N13" s="3">
        <f t="shared" si="2"/>
        <v>0</v>
      </c>
    </row>
    <row r="14" spans="1:34" x14ac:dyDescent="0.35">
      <c r="B14" t="s">
        <v>514</v>
      </c>
      <c r="C14" t="s">
        <v>2</v>
      </c>
      <c r="D14" t="s">
        <v>516</v>
      </c>
      <c r="H14" s="16">
        <v>1</v>
      </c>
      <c r="L14" s="3">
        <f t="shared" si="4"/>
        <v>0</v>
      </c>
      <c r="M14" s="3">
        <f t="shared" si="5"/>
        <v>0</v>
      </c>
      <c r="N14" s="3">
        <f>IF(H14=1,1,0)</f>
        <v>1</v>
      </c>
    </row>
    <row r="15" spans="1:34" x14ac:dyDescent="0.35">
      <c r="B15" t="s">
        <v>514</v>
      </c>
      <c r="C15" t="s">
        <v>2</v>
      </c>
      <c r="D15" t="s">
        <v>516</v>
      </c>
      <c r="H15" s="16">
        <v>1</v>
      </c>
      <c r="L15" s="3">
        <f t="shared" si="4"/>
        <v>0</v>
      </c>
      <c r="M15" s="3">
        <f t="shared" si="5"/>
        <v>0</v>
      </c>
      <c r="N15" s="3">
        <f t="shared" ref="N15:N32" si="7">IF(H15=1,1,0)</f>
        <v>1</v>
      </c>
    </row>
    <row r="16" spans="1:34" x14ac:dyDescent="0.35">
      <c r="B16" t="s">
        <v>514</v>
      </c>
      <c r="C16" t="s">
        <v>2</v>
      </c>
      <c r="D16" t="s">
        <v>516</v>
      </c>
      <c r="H16" s="16">
        <v>1</v>
      </c>
      <c r="L16" s="3">
        <f t="shared" si="4"/>
        <v>0</v>
      </c>
      <c r="M16" s="3">
        <f t="shared" si="5"/>
        <v>0</v>
      </c>
      <c r="N16" s="3">
        <f t="shared" si="7"/>
        <v>1</v>
      </c>
      <c r="AF16" t="s">
        <v>409</v>
      </c>
      <c r="AG16" t="s">
        <v>410</v>
      </c>
      <c r="AH16" t="s">
        <v>411</v>
      </c>
    </row>
    <row r="17" spans="2:35" x14ac:dyDescent="0.35">
      <c r="B17" t="s">
        <v>514</v>
      </c>
      <c r="C17" t="s">
        <v>2</v>
      </c>
      <c r="D17" t="s">
        <v>516</v>
      </c>
      <c r="H17" s="16">
        <v>1.108115</v>
      </c>
      <c r="L17" s="3">
        <f t="shared" si="4"/>
        <v>0</v>
      </c>
      <c r="M17" s="3">
        <f t="shared" si="5"/>
        <v>1</v>
      </c>
      <c r="N17" s="3">
        <f t="shared" si="7"/>
        <v>0</v>
      </c>
      <c r="AC17" t="s">
        <v>412</v>
      </c>
      <c r="AD17" t="s">
        <v>2</v>
      </c>
      <c r="AE17" t="s">
        <v>417</v>
      </c>
      <c r="AF17">
        <v>1</v>
      </c>
      <c r="AG17">
        <v>6</v>
      </c>
      <c r="AH17">
        <v>4</v>
      </c>
      <c r="AI17" t="s">
        <v>521</v>
      </c>
    </row>
    <row r="18" spans="2:35" x14ac:dyDescent="0.35">
      <c r="B18" t="s">
        <v>514</v>
      </c>
      <c r="C18" t="s">
        <v>2</v>
      </c>
      <c r="D18" t="s">
        <v>516</v>
      </c>
      <c r="H18" s="16">
        <v>2.4300290000000002</v>
      </c>
      <c r="L18" s="3">
        <f t="shared" si="4"/>
        <v>1</v>
      </c>
      <c r="M18" s="3">
        <f t="shared" si="5"/>
        <v>0</v>
      </c>
      <c r="N18" s="3">
        <f t="shared" si="7"/>
        <v>0</v>
      </c>
      <c r="AC18" t="s">
        <v>412</v>
      </c>
      <c r="AD18" t="s">
        <v>2</v>
      </c>
      <c r="AE18" t="s">
        <v>418</v>
      </c>
      <c r="AF18">
        <v>4</v>
      </c>
      <c r="AG18">
        <v>7</v>
      </c>
      <c r="AH18">
        <v>4</v>
      </c>
      <c r="AI18" t="s">
        <v>522</v>
      </c>
    </row>
    <row r="19" spans="2:35" x14ac:dyDescent="0.35">
      <c r="B19" t="s">
        <v>514</v>
      </c>
      <c r="C19" t="s">
        <v>2</v>
      </c>
      <c r="D19" t="s">
        <v>516</v>
      </c>
      <c r="H19" s="16">
        <v>3.0113569999999998</v>
      </c>
      <c r="L19" s="3">
        <f t="shared" si="4"/>
        <v>1</v>
      </c>
      <c r="M19" s="3">
        <f t="shared" si="5"/>
        <v>0</v>
      </c>
      <c r="N19" s="3">
        <f t="shared" si="7"/>
        <v>0</v>
      </c>
      <c r="AC19" t="s">
        <v>412</v>
      </c>
      <c r="AD19" t="s">
        <v>2</v>
      </c>
      <c r="AE19" t="s">
        <v>419</v>
      </c>
      <c r="AF19">
        <v>5</v>
      </c>
      <c r="AG19">
        <v>8</v>
      </c>
      <c r="AH19">
        <v>0</v>
      </c>
      <c r="AI19" t="s">
        <v>523</v>
      </c>
    </row>
    <row r="20" spans="2:35" x14ac:dyDescent="0.35">
      <c r="B20" t="s">
        <v>514</v>
      </c>
      <c r="C20" t="s">
        <v>2</v>
      </c>
      <c r="D20" t="s">
        <v>516</v>
      </c>
      <c r="H20" s="16">
        <v>1.7160530000000001</v>
      </c>
      <c r="L20" s="3">
        <f t="shared" si="4"/>
        <v>1</v>
      </c>
      <c r="M20" s="3">
        <f t="shared" si="5"/>
        <v>0</v>
      </c>
      <c r="N20" s="3">
        <f t="shared" si="7"/>
        <v>0</v>
      </c>
      <c r="AD20" t="s">
        <v>412</v>
      </c>
      <c r="AE20" t="s">
        <v>520</v>
      </c>
      <c r="AF20">
        <v>10</v>
      </c>
      <c r="AG20">
        <v>1</v>
      </c>
      <c r="AH20">
        <v>0</v>
      </c>
      <c r="AI20" t="s">
        <v>524</v>
      </c>
    </row>
    <row r="21" spans="2:35" x14ac:dyDescent="0.35">
      <c r="B21" t="s">
        <v>514</v>
      </c>
      <c r="C21" t="s">
        <v>2</v>
      </c>
      <c r="D21" t="s">
        <v>516</v>
      </c>
      <c r="H21" s="16">
        <v>1.13686</v>
      </c>
      <c r="L21" s="3">
        <f t="shared" si="4"/>
        <v>0</v>
      </c>
      <c r="M21" s="3">
        <f t="shared" si="5"/>
        <v>1</v>
      </c>
      <c r="N21" s="3">
        <f t="shared" si="7"/>
        <v>0</v>
      </c>
    </row>
    <row r="22" spans="2:35" x14ac:dyDescent="0.35">
      <c r="B22" t="s">
        <v>514</v>
      </c>
      <c r="C22" t="s">
        <v>2</v>
      </c>
      <c r="D22" t="s">
        <v>516</v>
      </c>
      <c r="H22" s="16">
        <v>1</v>
      </c>
      <c r="L22" s="3">
        <f t="shared" si="4"/>
        <v>0</v>
      </c>
      <c r="M22" s="3">
        <f t="shared" si="5"/>
        <v>0</v>
      </c>
      <c r="N22" s="3">
        <f t="shared" si="7"/>
        <v>1</v>
      </c>
    </row>
    <row r="23" spans="2:35" x14ac:dyDescent="0.35">
      <c r="B23" t="s">
        <v>514</v>
      </c>
      <c r="C23" t="s">
        <v>2</v>
      </c>
      <c r="D23" t="s">
        <v>516</v>
      </c>
      <c r="H23" s="16">
        <v>2.8969550000000002</v>
      </c>
      <c r="L23" s="3">
        <f t="shared" si="4"/>
        <v>1</v>
      </c>
      <c r="M23" s="3">
        <f t="shared" si="5"/>
        <v>0</v>
      </c>
      <c r="N23" s="3">
        <f t="shared" si="7"/>
        <v>0</v>
      </c>
    </row>
    <row r="24" spans="2:35" x14ac:dyDescent="0.35">
      <c r="B24" t="s">
        <v>514</v>
      </c>
      <c r="C24" t="s">
        <v>2</v>
      </c>
      <c r="D24" t="s">
        <v>516</v>
      </c>
      <c r="H24" s="16">
        <v>1.8743529999999999</v>
      </c>
      <c r="L24" s="3">
        <f t="shared" si="4"/>
        <v>1</v>
      </c>
      <c r="M24" s="3">
        <f t="shared" si="5"/>
        <v>0</v>
      </c>
      <c r="N24" s="3">
        <f t="shared" si="7"/>
        <v>0</v>
      </c>
      <c r="AC24" t="s">
        <v>416</v>
      </c>
      <c r="AD24" t="s">
        <v>2</v>
      </c>
      <c r="AE24" t="s">
        <v>417</v>
      </c>
      <c r="AF24">
        <v>2</v>
      </c>
      <c r="AG24">
        <v>9</v>
      </c>
      <c r="AH24">
        <v>6</v>
      </c>
      <c r="AI24" t="s">
        <v>521</v>
      </c>
    </row>
    <row r="25" spans="2:35" x14ac:dyDescent="0.35">
      <c r="B25" t="s">
        <v>514</v>
      </c>
      <c r="C25" t="s">
        <v>2</v>
      </c>
      <c r="D25" t="s">
        <v>516</v>
      </c>
      <c r="H25" s="16">
        <v>1.1101760000000001</v>
      </c>
      <c r="L25" s="3">
        <f t="shared" si="4"/>
        <v>0</v>
      </c>
      <c r="M25" s="3">
        <f t="shared" si="5"/>
        <v>1</v>
      </c>
      <c r="N25" s="3">
        <f t="shared" si="7"/>
        <v>0</v>
      </c>
      <c r="AC25" t="s">
        <v>416</v>
      </c>
      <c r="AD25" t="s">
        <v>2</v>
      </c>
      <c r="AE25" t="s">
        <v>418</v>
      </c>
      <c r="AF25">
        <v>8</v>
      </c>
      <c r="AG25">
        <v>7</v>
      </c>
      <c r="AH25">
        <v>2</v>
      </c>
      <c r="AI25" t="s">
        <v>522</v>
      </c>
    </row>
    <row r="26" spans="2:35" x14ac:dyDescent="0.35">
      <c r="B26" t="s">
        <v>514</v>
      </c>
      <c r="C26" t="s">
        <v>2</v>
      </c>
      <c r="D26" t="s">
        <v>516</v>
      </c>
      <c r="H26" s="16">
        <v>2.33263</v>
      </c>
      <c r="L26" s="3">
        <f t="shared" si="4"/>
        <v>1</v>
      </c>
      <c r="M26" s="3">
        <f t="shared" si="5"/>
        <v>0</v>
      </c>
      <c r="N26" s="3">
        <f t="shared" si="7"/>
        <v>0</v>
      </c>
      <c r="AC26" t="s">
        <v>416</v>
      </c>
      <c r="AD26" t="s">
        <v>2</v>
      </c>
      <c r="AE26" t="s">
        <v>419</v>
      </c>
      <c r="AF26">
        <v>7</v>
      </c>
      <c r="AG26">
        <v>11</v>
      </c>
      <c r="AH26">
        <v>1</v>
      </c>
      <c r="AI26" t="s">
        <v>523</v>
      </c>
    </row>
    <row r="27" spans="2:35" x14ac:dyDescent="0.35">
      <c r="B27" t="s">
        <v>514</v>
      </c>
      <c r="C27" t="s">
        <v>2</v>
      </c>
      <c r="D27" t="s">
        <v>516</v>
      </c>
      <c r="H27" s="16">
        <v>1.8252170000000001</v>
      </c>
      <c r="L27" s="3">
        <f t="shared" si="4"/>
        <v>1</v>
      </c>
      <c r="M27" s="3">
        <f t="shared" si="5"/>
        <v>0</v>
      </c>
      <c r="N27" s="3">
        <f t="shared" si="7"/>
        <v>0</v>
      </c>
      <c r="AD27" t="s">
        <v>416</v>
      </c>
      <c r="AE27" t="s">
        <v>520</v>
      </c>
      <c r="AF27">
        <v>11</v>
      </c>
      <c r="AG27">
        <v>5</v>
      </c>
      <c r="AH27">
        <v>4</v>
      </c>
      <c r="AI27" t="s">
        <v>523</v>
      </c>
    </row>
    <row r="28" spans="2:35" x14ac:dyDescent="0.35">
      <c r="B28" t="s">
        <v>514</v>
      </c>
      <c r="C28" t="s">
        <v>2</v>
      </c>
      <c r="D28" t="s">
        <v>516</v>
      </c>
      <c r="H28" s="16">
        <v>1.271029</v>
      </c>
      <c r="L28" s="3">
        <f t="shared" si="4"/>
        <v>0</v>
      </c>
      <c r="M28" s="3">
        <f t="shared" si="5"/>
        <v>1</v>
      </c>
      <c r="N28" s="3">
        <f t="shared" si="7"/>
        <v>0</v>
      </c>
    </row>
    <row r="29" spans="2:35" x14ac:dyDescent="0.35">
      <c r="B29" t="s">
        <v>514</v>
      </c>
      <c r="C29" t="s">
        <v>2</v>
      </c>
      <c r="D29" t="s">
        <v>516</v>
      </c>
      <c r="H29" s="16">
        <v>2.1225360000000002</v>
      </c>
      <c r="L29" s="3">
        <f t="shared" si="4"/>
        <v>1</v>
      </c>
      <c r="M29" s="3">
        <f t="shared" si="5"/>
        <v>0</v>
      </c>
      <c r="N29" s="3">
        <f t="shared" si="7"/>
        <v>0</v>
      </c>
    </row>
    <row r="30" spans="2:35" x14ac:dyDescent="0.35">
      <c r="B30" t="s">
        <v>514</v>
      </c>
      <c r="C30" t="s">
        <v>2</v>
      </c>
      <c r="D30" t="s">
        <v>516</v>
      </c>
      <c r="H30" s="16">
        <v>2.2649849999999998</v>
      </c>
      <c r="L30" s="3">
        <f t="shared" si="4"/>
        <v>1</v>
      </c>
      <c r="M30" s="3">
        <f t="shared" si="5"/>
        <v>0</v>
      </c>
      <c r="N30" s="3">
        <f t="shared" si="7"/>
        <v>0</v>
      </c>
    </row>
    <row r="31" spans="2:35" x14ac:dyDescent="0.35">
      <c r="B31" t="s">
        <v>514</v>
      </c>
      <c r="C31" t="s">
        <v>2</v>
      </c>
      <c r="D31" t="s">
        <v>516</v>
      </c>
      <c r="H31" s="16">
        <v>1.6850290000000001</v>
      </c>
      <c r="L31" s="3">
        <f t="shared" si="4"/>
        <v>1</v>
      </c>
      <c r="M31" s="3">
        <f t="shared" si="5"/>
        <v>0</v>
      </c>
      <c r="N31" s="3">
        <f t="shared" si="7"/>
        <v>0</v>
      </c>
    </row>
    <row r="32" spans="2:35" x14ac:dyDescent="0.35">
      <c r="B32" t="s">
        <v>514</v>
      </c>
      <c r="C32" t="s">
        <v>2</v>
      </c>
      <c r="D32" t="s">
        <v>516</v>
      </c>
      <c r="H32" s="16">
        <v>1.727236</v>
      </c>
      <c r="L32" s="3">
        <f t="shared" si="4"/>
        <v>1</v>
      </c>
      <c r="M32" s="3">
        <f t="shared" si="5"/>
        <v>0</v>
      </c>
      <c r="N32" s="3">
        <f t="shared" si="7"/>
        <v>0</v>
      </c>
    </row>
  </sheetData>
  <phoneticPr fontId="6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FED491-52D5-4773-ABB9-64CC5CA0656D}">
  <dimension ref="C2:BM78"/>
  <sheetViews>
    <sheetView topLeftCell="AD40" zoomScale="70" zoomScaleNormal="70" workbookViewId="0">
      <selection activeCell="AL49" sqref="AL49"/>
    </sheetView>
  </sheetViews>
  <sheetFormatPr defaultRowHeight="14.5" x14ac:dyDescent="0.35"/>
  <cols>
    <col min="4" max="4" width="20.08984375" bestFit="1" customWidth="1"/>
    <col min="23" max="23" width="20.08984375" bestFit="1" customWidth="1"/>
    <col min="24" max="30" width="5.453125" customWidth="1"/>
    <col min="31" max="32" width="10" bestFit="1" customWidth="1"/>
    <col min="40" max="40" width="5.453125" customWidth="1"/>
    <col min="41" max="41" width="16.90625" bestFit="1" customWidth="1"/>
    <col min="42" max="42" width="5.36328125" customWidth="1"/>
    <col min="43" max="43" width="16" bestFit="1" customWidth="1"/>
    <col min="44" max="45" width="10" bestFit="1" customWidth="1"/>
    <col min="46" max="46" width="19.08984375" bestFit="1" customWidth="1"/>
    <col min="47" max="47" width="17.6328125" bestFit="1" customWidth="1"/>
    <col min="54" max="54" width="16.6328125" bestFit="1" customWidth="1"/>
    <col min="62" max="62" width="15.1796875" bestFit="1" customWidth="1"/>
    <col min="65" max="65" width="9.08984375" customWidth="1"/>
    <col min="66" max="66" width="8.81640625" customWidth="1"/>
  </cols>
  <sheetData>
    <row r="2" spans="3:65" x14ac:dyDescent="0.35">
      <c r="C2" t="s">
        <v>412</v>
      </c>
      <c r="E2" t="s">
        <v>409</v>
      </c>
      <c r="F2" t="s">
        <v>410</v>
      </c>
      <c r="G2" t="s">
        <v>411</v>
      </c>
      <c r="H2" t="s">
        <v>413</v>
      </c>
      <c r="I2" t="s">
        <v>414</v>
      </c>
      <c r="J2" t="s">
        <v>403</v>
      </c>
      <c r="K2" t="s">
        <v>415</v>
      </c>
      <c r="N2" t="s">
        <v>433</v>
      </c>
      <c r="P2" t="s">
        <v>409</v>
      </c>
      <c r="Q2" t="s">
        <v>410</v>
      </c>
      <c r="R2" t="s">
        <v>411</v>
      </c>
      <c r="S2" t="s">
        <v>413</v>
      </c>
      <c r="T2" t="s">
        <v>414</v>
      </c>
      <c r="U2" t="s">
        <v>403</v>
      </c>
      <c r="V2" t="s">
        <v>415</v>
      </c>
      <c r="AZ2" t="s">
        <v>416</v>
      </c>
      <c r="BA2" t="s">
        <v>2</v>
      </c>
      <c r="BB2" t="s">
        <v>417</v>
      </c>
      <c r="BC2">
        <v>2</v>
      </c>
      <c r="BD2">
        <v>9</v>
      </c>
      <c r="BE2">
        <v>6</v>
      </c>
    </row>
    <row r="3" spans="3:65" x14ac:dyDescent="0.35">
      <c r="C3" t="s">
        <v>2</v>
      </c>
      <c r="D3" t="s">
        <v>417</v>
      </c>
      <c r="E3">
        <v>1</v>
      </c>
      <c r="F3">
        <v>6</v>
      </c>
      <c r="G3">
        <v>4</v>
      </c>
      <c r="H3">
        <v>23.571428571428573</v>
      </c>
      <c r="I3">
        <v>0.23535842029940399</v>
      </c>
      <c r="J3">
        <v>1.0850058304322436</v>
      </c>
      <c r="K3">
        <v>6.8380831622957994E-2</v>
      </c>
      <c r="N3" t="s">
        <v>2</v>
      </c>
      <c r="O3" t="s">
        <v>417</v>
      </c>
      <c r="P3">
        <v>3</v>
      </c>
      <c r="Q3">
        <v>6</v>
      </c>
      <c r="R3">
        <v>2</v>
      </c>
      <c r="S3">
        <v>24.055555555555557</v>
      </c>
      <c r="T3">
        <v>5.2378280087892415E-2</v>
      </c>
      <c r="U3">
        <v>1.2896549010887686</v>
      </c>
      <c r="V3">
        <v>9.1497065268149949E-2</v>
      </c>
      <c r="BH3" t="s">
        <v>434</v>
      </c>
      <c r="BI3" t="s">
        <v>2</v>
      </c>
      <c r="BJ3" t="s">
        <v>417</v>
      </c>
      <c r="BK3">
        <v>2</v>
      </c>
      <c r="BL3">
        <v>13</v>
      </c>
      <c r="BM3">
        <v>2</v>
      </c>
    </row>
    <row r="4" spans="3:65" x14ac:dyDescent="0.35">
      <c r="C4" t="s">
        <v>2</v>
      </c>
      <c r="D4" t="s">
        <v>418</v>
      </c>
      <c r="E4">
        <v>4</v>
      </c>
      <c r="F4">
        <v>7</v>
      </c>
      <c r="G4">
        <v>4</v>
      </c>
      <c r="H4">
        <v>23.727272727272727</v>
      </c>
      <c r="I4">
        <v>0.13428162652290845</v>
      </c>
      <c r="J4">
        <v>1.3721828406109686</v>
      </c>
      <c r="K4">
        <v>0.15568926114893916</v>
      </c>
      <c r="N4" t="s">
        <v>2</v>
      </c>
      <c r="O4" t="s">
        <v>418</v>
      </c>
      <c r="P4">
        <v>10</v>
      </c>
      <c r="Q4">
        <v>4</v>
      </c>
      <c r="R4">
        <v>1</v>
      </c>
      <c r="S4">
        <v>24</v>
      </c>
      <c r="T4">
        <v>0</v>
      </c>
      <c r="U4">
        <v>1.6834436675798663</v>
      </c>
      <c r="V4">
        <v>9.1389397303332676E-2</v>
      </c>
    </row>
    <row r="5" spans="3:65" x14ac:dyDescent="0.35">
      <c r="C5" t="s">
        <v>2</v>
      </c>
      <c r="D5" t="s">
        <v>419</v>
      </c>
      <c r="E5">
        <v>5</v>
      </c>
      <c r="F5">
        <v>8</v>
      </c>
      <c r="G5">
        <v>0</v>
      </c>
      <c r="H5">
        <v>23.46153846153846</v>
      </c>
      <c r="I5">
        <v>0.12711568673929488</v>
      </c>
      <c r="J5">
        <v>1.4027267697426118</v>
      </c>
      <c r="K5">
        <v>8.4664492412352854E-2</v>
      </c>
      <c r="N5" t="s">
        <v>2</v>
      </c>
      <c r="O5" t="s">
        <v>419</v>
      </c>
      <c r="P5">
        <v>9</v>
      </c>
      <c r="Q5">
        <v>3</v>
      </c>
      <c r="R5">
        <v>1</v>
      </c>
      <c r="S5">
        <v>24.041666666666668</v>
      </c>
      <c r="T5">
        <v>3.9892796156514088E-2</v>
      </c>
      <c r="U5">
        <v>1.6127306935325407</v>
      </c>
      <c r="V5">
        <v>0.10520260921344306</v>
      </c>
    </row>
    <row r="6" spans="3:65" x14ac:dyDescent="0.35">
      <c r="C6" t="s">
        <v>22</v>
      </c>
      <c r="D6" t="s">
        <v>420</v>
      </c>
      <c r="E6">
        <v>6</v>
      </c>
      <c r="F6">
        <v>2</v>
      </c>
      <c r="G6">
        <v>5</v>
      </c>
      <c r="H6">
        <v>24.1875</v>
      </c>
      <c r="I6">
        <v>0.17539019000502851</v>
      </c>
      <c r="J6">
        <v>1.5476598487036897</v>
      </c>
      <c r="K6">
        <v>0.18534103237375399</v>
      </c>
      <c r="N6" t="s">
        <v>22</v>
      </c>
      <c r="O6" t="s">
        <v>420</v>
      </c>
      <c r="P6">
        <v>8</v>
      </c>
      <c r="Q6">
        <v>5</v>
      </c>
      <c r="R6">
        <v>0</v>
      </c>
      <c r="S6">
        <v>24</v>
      </c>
      <c r="T6">
        <v>0</v>
      </c>
      <c r="U6">
        <v>1.5736248825801065</v>
      </c>
      <c r="V6">
        <v>7.655524059893179E-2</v>
      </c>
      <c r="AZ6" t="s">
        <v>412</v>
      </c>
      <c r="BA6" t="s">
        <v>2</v>
      </c>
      <c r="BB6" t="s">
        <v>417</v>
      </c>
      <c r="BC6">
        <v>1</v>
      </c>
      <c r="BD6">
        <v>6</v>
      </c>
      <c r="BE6">
        <v>4</v>
      </c>
      <c r="BH6" t="s">
        <v>433</v>
      </c>
      <c r="BI6" t="s">
        <v>2</v>
      </c>
      <c r="BJ6" t="s">
        <v>417</v>
      </c>
      <c r="BK6">
        <v>3</v>
      </c>
      <c r="BL6">
        <v>6</v>
      </c>
      <c r="BM6">
        <v>2</v>
      </c>
    </row>
    <row r="7" spans="3:65" x14ac:dyDescent="0.35">
      <c r="C7" t="s">
        <v>22</v>
      </c>
      <c r="D7" t="s">
        <v>421</v>
      </c>
      <c r="E7">
        <v>10</v>
      </c>
      <c r="F7">
        <v>6</v>
      </c>
      <c r="G7">
        <v>0</v>
      </c>
      <c r="H7">
        <v>23.875</v>
      </c>
      <c r="I7">
        <v>0.15625</v>
      </c>
      <c r="J7">
        <v>1.7646346177820202</v>
      </c>
      <c r="K7">
        <v>0.12003199212965021</v>
      </c>
      <c r="N7" t="s">
        <v>22</v>
      </c>
      <c r="O7" t="s">
        <v>421</v>
      </c>
      <c r="P7">
        <v>10</v>
      </c>
      <c r="Q7">
        <v>5</v>
      </c>
      <c r="R7">
        <v>1</v>
      </c>
      <c r="S7">
        <v>24</v>
      </c>
      <c r="T7">
        <v>0</v>
      </c>
      <c r="U7">
        <v>1.8004833472353063</v>
      </c>
      <c r="V7">
        <v>0.14517200861673998</v>
      </c>
      <c r="AZ7" t="s">
        <v>412</v>
      </c>
      <c r="BA7" t="s">
        <v>2</v>
      </c>
      <c r="BB7" t="s">
        <v>418</v>
      </c>
      <c r="BC7">
        <v>4</v>
      </c>
      <c r="BD7">
        <v>7</v>
      </c>
      <c r="BE7">
        <v>4</v>
      </c>
      <c r="BH7" t="s">
        <v>434</v>
      </c>
      <c r="BI7" t="s">
        <v>2</v>
      </c>
      <c r="BJ7" t="s">
        <v>418</v>
      </c>
      <c r="BK7">
        <v>8</v>
      </c>
      <c r="BL7">
        <v>8</v>
      </c>
      <c r="BM7">
        <v>1</v>
      </c>
    </row>
    <row r="8" spans="3:65" x14ac:dyDescent="0.35">
      <c r="C8" t="s">
        <v>22</v>
      </c>
      <c r="D8" t="s">
        <v>422</v>
      </c>
      <c r="E8">
        <v>7</v>
      </c>
      <c r="F8">
        <v>3</v>
      </c>
      <c r="G8">
        <v>0</v>
      </c>
      <c r="H8">
        <v>24.7</v>
      </c>
      <c r="I8">
        <v>0.71833139984271888</v>
      </c>
      <c r="J8">
        <v>1.7266692344224723</v>
      </c>
      <c r="K8">
        <v>0.14646704412280276</v>
      </c>
      <c r="N8" t="s">
        <v>22</v>
      </c>
      <c r="O8" t="s">
        <v>422</v>
      </c>
      <c r="P8">
        <v>5</v>
      </c>
      <c r="Q8">
        <v>5</v>
      </c>
      <c r="R8">
        <v>0</v>
      </c>
      <c r="S8">
        <v>24.1</v>
      </c>
      <c r="T8">
        <v>6.3245553203367583E-2</v>
      </c>
      <c r="U8">
        <v>1.5797985401481001</v>
      </c>
      <c r="V8">
        <v>0.15178201333020896</v>
      </c>
      <c r="AZ8" t="s">
        <v>416</v>
      </c>
      <c r="BA8" t="s">
        <v>2</v>
      </c>
      <c r="BB8" t="s">
        <v>418</v>
      </c>
      <c r="BC8">
        <v>8</v>
      </c>
      <c r="BD8">
        <v>7</v>
      </c>
      <c r="BE8">
        <v>2</v>
      </c>
      <c r="BH8" t="s">
        <v>434</v>
      </c>
      <c r="BI8" t="s">
        <v>2</v>
      </c>
      <c r="BJ8" t="s">
        <v>419</v>
      </c>
      <c r="BK8">
        <v>11</v>
      </c>
      <c r="BL8">
        <v>8</v>
      </c>
      <c r="BM8">
        <v>0</v>
      </c>
    </row>
    <row r="9" spans="3:65" x14ac:dyDescent="0.35">
      <c r="AZ9" t="s">
        <v>416</v>
      </c>
      <c r="BA9" t="s">
        <v>2</v>
      </c>
      <c r="BB9" t="s">
        <v>419</v>
      </c>
      <c r="BC9">
        <v>7</v>
      </c>
      <c r="BD9">
        <v>11</v>
      </c>
      <c r="BE9">
        <v>1</v>
      </c>
      <c r="BH9" t="s">
        <v>433</v>
      </c>
      <c r="BI9" t="s">
        <v>2</v>
      </c>
      <c r="BJ9" t="s">
        <v>418</v>
      </c>
      <c r="BK9">
        <v>10</v>
      </c>
      <c r="BL9">
        <v>4</v>
      </c>
      <c r="BM9">
        <v>1</v>
      </c>
    </row>
    <row r="10" spans="3:65" x14ac:dyDescent="0.35">
      <c r="C10" t="s">
        <v>416</v>
      </c>
      <c r="N10" t="s">
        <v>434</v>
      </c>
      <c r="BH10" t="s">
        <v>433</v>
      </c>
      <c r="BI10" t="s">
        <v>2</v>
      </c>
      <c r="BJ10" t="s">
        <v>419</v>
      </c>
      <c r="BK10">
        <v>9</v>
      </c>
      <c r="BL10">
        <v>3</v>
      </c>
      <c r="BM10">
        <v>1</v>
      </c>
    </row>
    <row r="11" spans="3:65" x14ac:dyDescent="0.35">
      <c r="C11" t="s">
        <v>2</v>
      </c>
      <c r="D11" t="s">
        <v>417</v>
      </c>
      <c r="E11">
        <v>2</v>
      </c>
      <c r="F11">
        <v>9</v>
      </c>
      <c r="G11">
        <v>6</v>
      </c>
      <c r="H11">
        <v>23.863636363636363</v>
      </c>
      <c r="I11">
        <v>0.11301482918328382</v>
      </c>
      <c r="J11">
        <v>1.1928026687382238</v>
      </c>
      <c r="K11">
        <v>8.4251897845580612E-2</v>
      </c>
      <c r="N11" t="s">
        <v>2</v>
      </c>
      <c r="O11" t="s">
        <v>417</v>
      </c>
      <c r="P11">
        <v>2</v>
      </c>
      <c r="Q11">
        <v>13</v>
      </c>
      <c r="R11">
        <v>2</v>
      </c>
      <c r="S11">
        <v>24.1</v>
      </c>
      <c r="T11">
        <v>5.1639777949432225E-2</v>
      </c>
      <c r="U11">
        <v>1.2902379161339441</v>
      </c>
      <c r="V11">
        <v>4.5782532828137587E-2</v>
      </c>
    </row>
    <row r="12" spans="3:65" x14ac:dyDescent="0.35">
      <c r="C12" t="s">
        <v>2</v>
      </c>
      <c r="D12" t="s">
        <v>418</v>
      </c>
      <c r="E12">
        <v>8</v>
      </c>
      <c r="F12">
        <v>7</v>
      </c>
      <c r="G12">
        <v>2</v>
      </c>
      <c r="H12">
        <v>23.866666666666667</v>
      </c>
      <c r="I12">
        <v>9.9628941206488422E-2</v>
      </c>
      <c r="J12">
        <v>1.4780729602164135</v>
      </c>
      <c r="K12">
        <v>8.7867148541089277E-2</v>
      </c>
      <c r="N12" t="s">
        <v>2</v>
      </c>
      <c r="O12" t="s">
        <v>418</v>
      </c>
      <c r="P12">
        <v>8</v>
      </c>
      <c r="Q12">
        <v>8</v>
      </c>
      <c r="R12">
        <v>1</v>
      </c>
      <c r="S12">
        <v>24</v>
      </c>
      <c r="T12">
        <v>4.4194173824159223E-2</v>
      </c>
      <c r="U12">
        <v>1.5075464133606384</v>
      </c>
      <c r="V12">
        <v>7.4816263493956578E-2</v>
      </c>
    </row>
    <row r="13" spans="3:65" x14ac:dyDescent="0.35">
      <c r="C13" t="s">
        <v>2</v>
      </c>
      <c r="D13" t="s">
        <v>419</v>
      </c>
      <c r="E13">
        <v>7</v>
      </c>
      <c r="F13">
        <v>11</v>
      </c>
      <c r="G13">
        <v>1</v>
      </c>
      <c r="H13">
        <v>23.916666666666668</v>
      </c>
      <c r="I13">
        <v>0.2124591463996994</v>
      </c>
      <c r="J13">
        <v>1.3968539858900328</v>
      </c>
      <c r="K13">
        <v>5.9727083813596482E-2</v>
      </c>
      <c r="N13" t="s">
        <v>2</v>
      </c>
      <c r="O13" t="s">
        <v>419</v>
      </c>
      <c r="P13">
        <v>11</v>
      </c>
      <c r="Q13">
        <v>8</v>
      </c>
      <c r="R13">
        <v>0</v>
      </c>
      <c r="S13">
        <v>23.973684210526315</v>
      </c>
      <c r="T13">
        <v>2.5613908599594087E-2</v>
      </c>
      <c r="U13">
        <v>1.5660881745126616</v>
      </c>
      <c r="V13">
        <v>5.7512287523665655E-2</v>
      </c>
    </row>
    <row r="14" spans="3:65" x14ac:dyDescent="0.35">
      <c r="C14" t="s">
        <v>22</v>
      </c>
      <c r="D14" t="s">
        <v>420</v>
      </c>
      <c r="E14">
        <v>2</v>
      </c>
      <c r="F14">
        <v>13</v>
      </c>
      <c r="G14">
        <v>3</v>
      </c>
      <c r="H14">
        <v>24.666666666666668</v>
      </c>
      <c r="I14">
        <v>0.51997150919100399</v>
      </c>
      <c r="J14">
        <v>1.1904942898235775</v>
      </c>
      <c r="K14">
        <v>5.6282704924954227E-2</v>
      </c>
      <c r="N14" t="s">
        <v>22</v>
      </c>
      <c r="O14" t="s">
        <v>420</v>
      </c>
      <c r="P14">
        <v>4</v>
      </c>
      <c r="Q14">
        <v>14</v>
      </c>
      <c r="R14">
        <v>0</v>
      </c>
      <c r="S14">
        <v>24.138888888888889</v>
      </c>
      <c r="T14">
        <v>8.6116089063603157E-2</v>
      </c>
      <c r="U14">
        <v>1.407127536519726</v>
      </c>
      <c r="V14">
        <v>4.7685458896234351E-2</v>
      </c>
    </row>
    <row r="15" spans="3:65" x14ac:dyDescent="0.35">
      <c r="C15" t="s">
        <v>22</v>
      </c>
      <c r="D15" t="s">
        <v>421</v>
      </c>
      <c r="E15">
        <v>4</v>
      </c>
      <c r="F15">
        <v>13</v>
      </c>
      <c r="G15">
        <v>6</v>
      </c>
      <c r="H15">
        <v>24.5</v>
      </c>
      <c r="I15">
        <v>0.4180197177515263</v>
      </c>
      <c r="J15">
        <v>1.2555696834649144</v>
      </c>
      <c r="K15">
        <v>6.6505966453437565E-2</v>
      </c>
      <c r="N15" t="s">
        <v>22</v>
      </c>
      <c r="O15" t="s">
        <v>421</v>
      </c>
      <c r="P15">
        <v>11</v>
      </c>
      <c r="Q15">
        <v>10</v>
      </c>
      <c r="R15">
        <v>2</v>
      </c>
      <c r="S15">
        <v>24.071428571428573</v>
      </c>
      <c r="T15">
        <v>5.0906903221414168E-2</v>
      </c>
      <c r="U15">
        <v>1.5815768291288193</v>
      </c>
      <c r="V15">
        <v>8.8548138448593883E-2</v>
      </c>
    </row>
    <row r="16" spans="3:65" x14ac:dyDescent="0.35">
      <c r="C16" t="s">
        <v>22</v>
      </c>
      <c r="D16" t="s">
        <v>422</v>
      </c>
      <c r="E16">
        <v>3</v>
      </c>
      <c r="F16">
        <v>5</v>
      </c>
      <c r="G16">
        <v>11</v>
      </c>
      <c r="H16">
        <v>24.125</v>
      </c>
      <c r="I16">
        <v>0.11692679333668567</v>
      </c>
      <c r="J16">
        <v>1.1018730000889196</v>
      </c>
      <c r="K16">
        <v>8.0729438484224675E-2</v>
      </c>
      <c r="N16" t="s">
        <v>22</v>
      </c>
      <c r="O16" t="s">
        <v>422</v>
      </c>
      <c r="P16">
        <v>12</v>
      </c>
      <c r="Q16">
        <v>7</v>
      </c>
      <c r="R16">
        <v>0</v>
      </c>
      <c r="S16">
        <v>24.026315789473685</v>
      </c>
      <c r="T16">
        <v>4.5178688172576434E-2</v>
      </c>
      <c r="U16">
        <v>1.6327913693983707</v>
      </c>
      <c r="V16">
        <v>6.5089371467718829E-2</v>
      </c>
      <c r="AZ16" t="s">
        <v>412</v>
      </c>
      <c r="BA16" t="s">
        <v>2</v>
      </c>
      <c r="BB16" t="s">
        <v>419</v>
      </c>
      <c r="BC16">
        <v>5</v>
      </c>
      <c r="BD16">
        <v>8</v>
      </c>
      <c r="BE16">
        <v>0</v>
      </c>
    </row>
    <row r="19" spans="3:36" x14ac:dyDescent="0.35">
      <c r="AG19" s="2" t="s">
        <v>423</v>
      </c>
      <c r="AI19" s="2" t="s">
        <v>424</v>
      </c>
    </row>
    <row r="20" spans="3:36" x14ac:dyDescent="0.35">
      <c r="W20" s="2" t="s">
        <v>397</v>
      </c>
      <c r="X20" s="2" t="s">
        <v>425</v>
      </c>
      <c r="Y20" s="2" t="s">
        <v>409</v>
      </c>
      <c r="Z20" s="2" t="s">
        <v>410</v>
      </c>
      <c r="AA20" s="2" t="s">
        <v>411</v>
      </c>
      <c r="AB20" s="2" t="s">
        <v>426</v>
      </c>
      <c r="AC20" s="2" t="s">
        <v>427</v>
      </c>
      <c r="AD20" s="2" t="s">
        <v>428</v>
      </c>
      <c r="AE20" s="2" t="s">
        <v>429</v>
      </c>
      <c r="AF20" s="2" t="s">
        <v>430</v>
      </c>
      <c r="AG20" s="2" t="s">
        <v>486</v>
      </c>
      <c r="AH20" s="2" t="s">
        <v>432</v>
      </c>
      <c r="AI20" s="2" t="s">
        <v>431</v>
      </c>
      <c r="AJ20" s="2" t="s">
        <v>432</v>
      </c>
    </row>
    <row r="21" spans="3:36" x14ac:dyDescent="0.35">
      <c r="U21" t="s">
        <v>412</v>
      </c>
      <c r="V21" t="s">
        <v>2</v>
      </c>
      <c r="W21" t="s">
        <v>417</v>
      </c>
      <c r="X21">
        <f>SUM(Y21:AA21)</f>
        <v>11</v>
      </c>
      <c r="Y21">
        <v>1</v>
      </c>
      <c r="Z21">
        <v>6</v>
      </c>
      <c r="AA21">
        <v>4</v>
      </c>
      <c r="AB21" s="5">
        <f>Y21/X21*100</f>
        <v>9.0909090909090917</v>
      </c>
      <c r="AC21" s="5">
        <f>Z21/X21*100</f>
        <v>54.54545454545454</v>
      </c>
      <c r="AD21" s="5">
        <f>AA21/X21*100</f>
        <v>36.363636363636367</v>
      </c>
      <c r="AE21" t="s">
        <v>435</v>
      </c>
      <c r="AF21" t="s">
        <v>457</v>
      </c>
      <c r="AG21">
        <v>2.18E-2</v>
      </c>
      <c r="AH21" t="s">
        <v>487</v>
      </c>
      <c r="AI21">
        <v>3.8930446320404301E-2</v>
      </c>
      <c r="AJ21" t="s">
        <v>487</v>
      </c>
    </row>
    <row r="22" spans="3:36" x14ac:dyDescent="0.35">
      <c r="V22" t="s">
        <v>2</v>
      </c>
      <c r="W22" t="s">
        <v>418</v>
      </c>
      <c r="X22">
        <f t="shared" ref="X22:X44" si="0">SUM(Y22:AA22)</f>
        <v>15</v>
      </c>
      <c r="Y22">
        <v>4</v>
      </c>
      <c r="Z22">
        <v>7</v>
      </c>
      <c r="AA22">
        <v>4</v>
      </c>
      <c r="AB22" s="5">
        <f t="shared" ref="AB22:AB44" si="1">Y22/X22*100</f>
        <v>26.666666666666668</v>
      </c>
      <c r="AC22" s="5">
        <f t="shared" ref="AC22:AC44" si="2">Z22/X22*100</f>
        <v>46.666666666666664</v>
      </c>
      <c r="AD22" s="5">
        <f t="shared" ref="AD22:AD44" si="3">AA22/X22*100</f>
        <v>26.666666666666668</v>
      </c>
      <c r="AE22" t="s">
        <v>436</v>
      </c>
      <c r="AF22" t="s">
        <v>458</v>
      </c>
      <c r="AG22">
        <v>0.20050000000000001</v>
      </c>
      <c r="AI22">
        <v>0.159740143196865</v>
      </c>
    </row>
    <row r="23" spans="3:36" x14ac:dyDescent="0.35">
      <c r="V23" t="s">
        <v>2</v>
      </c>
      <c r="W23" t="s">
        <v>419</v>
      </c>
      <c r="X23">
        <f t="shared" si="0"/>
        <v>13</v>
      </c>
      <c r="Y23">
        <v>5</v>
      </c>
      <c r="Z23">
        <v>8</v>
      </c>
      <c r="AA23">
        <v>0</v>
      </c>
      <c r="AB23" s="5">
        <f t="shared" si="1"/>
        <v>38.461538461538467</v>
      </c>
      <c r="AC23" s="5">
        <f t="shared" si="2"/>
        <v>61.53846153846154</v>
      </c>
      <c r="AD23" s="5">
        <f t="shared" si="3"/>
        <v>0</v>
      </c>
      <c r="AE23" t="s">
        <v>437</v>
      </c>
      <c r="AF23" t="s">
        <v>459</v>
      </c>
      <c r="AG23" s="6" t="s">
        <v>488</v>
      </c>
      <c r="AH23" s="6" t="s">
        <v>488</v>
      </c>
      <c r="AI23" s="6" t="s">
        <v>488</v>
      </c>
      <c r="AJ23" s="6" t="s">
        <v>488</v>
      </c>
    </row>
    <row r="24" spans="3:36" x14ac:dyDescent="0.35">
      <c r="V24" t="s">
        <v>22</v>
      </c>
      <c r="W24" t="s">
        <v>420</v>
      </c>
      <c r="X24">
        <f t="shared" si="0"/>
        <v>13</v>
      </c>
      <c r="Y24">
        <v>6</v>
      </c>
      <c r="Z24">
        <v>2</v>
      </c>
      <c r="AA24">
        <v>5</v>
      </c>
      <c r="AB24" s="5">
        <f t="shared" si="1"/>
        <v>46.153846153846153</v>
      </c>
      <c r="AC24" s="5">
        <f t="shared" si="2"/>
        <v>15.384615384615385</v>
      </c>
      <c r="AD24" s="5">
        <f t="shared" si="3"/>
        <v>38.461538461538467</v>
      </c>
      <c r="AE24" t="s">
        <v>438</v>
      </c>
      <c r="AF24" t="s">
        <v>460</v>
      </c>
    </row>
    <row r="25" spans="3:36" x14ac:dyDescent="0.35">
      <c r="E25" t="s">
        <v>481</v>
      </c>
      <c r="V25" t="s">
        <v>22</v>
      </c>
      <c r="W25" t="s">
        <v>421</v>
      </c>
      <c r="X25">
        <f t="shared" si="0"/>
        <v>16</v>
      </c>
      <c r="Y25">
        <v>10</v>
      </c>
      <c r="Z25">
        <v>6</v>
      </c>
      <c r="AA25">
        <v>0</v>
      </c>
      <c r="AB25" s="5">
        <f t="shared" si="1"/>
        <v>62.5</v>
      </c>
      <c r="AC25" s="5">
        <f t="shared" si="2"/>
        <v>37.5</v>
      </c>
      <c r="AD25" s="5">
        <f t="shared" si="3"/>
        <v>0</v>
      </c>
      <c r="AE25" t="s">
        <v>439</v>
      </c>
      <c r="AF25" t="s">
        <v>461</v>
      </c>
    </row>
    <row r="26" spans="3:36" x14ac:dyDescent="0.35">
      <c r="E26" t="s">
        <v>482</v>
      </c>
      <c r="F26" t="s">
        <v>432</v>
      </c>
      <c r="G26" t="s">
        <v>483</v>
      </c>
      <c r="H26" t="s">
        <v>432</v>
      </c>
      <c r="V26" t="s">
        <v>22</v>
      </c>
      <c r="W26" t="s">
        <v>422</v>
      </c>
      <c r="X26">
        <f t="shared" si="0"/>
        <v>10</v>
      </c>
      <c r="Y26">
        <v>7</v>
      </c>
      <c r="Z26">
        <v>3</v>
      </c>
      <c r="AA26">
        <v>0</v>
      </c>
      <c r="AB26" s="5">
        <f t="shared" si="1"/>
        <v>70</v>
      </c>
      <c r="AC26" s="5">
        <f t="shared" si="2"/>
        <v>30</v>
      </c>
      <c r="AD26" s="5">
        <f t="shared" si="3"/>
        <v>0</v>
      </c>
      <c r="AE26" t="s">
        <v>440</v>
      </c>
      <c r="AF26" t="s">
        <v>462</v>
      </c>
      <c r="AG26" s="6" t="s">
        <v>488</v>
      </c>
      <c r="AH26" s="6" t="s">
        <v>488</v>
      </c>
      <c r="AI26" s="6" t="s">
        <v>488</v>
      </c>
      <c r="AJ26" s="6" t="s">
        <v>488</v>
      </c>
    </row>
    <row r="27" spans="3:36" x14ac:dyDescent="0.35">
      <c r="C27" t="s">
        <v>2</v>
      </c>
      <c r="D27" t="s">
        <v>417</v>
      </c>
      <c r="E27">
        <v>0.64349999999999996</v>
      </c>
      <c r="G27">
        <v>0.99999999999999301</v>
      </c>
      <c r="U27" t="s">
        <v>416</v>
      </c>
      <c r="V27" t="s">
        <v>2</v>
      </c>
      <c r="W27" t="s">
        <v>417</v>
      </c>
      <c r="X27">
        <f t="shared" si="0"/>
        <v>17</v>
      </c>
      <c r="Y27">
        <v>2</v>
      </c>
      <c r="Z27">
        <v>9</v>
      </c>
      <c r="AA27">
        <v>6</v>
      </c>
      <c r="AB27" s="5">
        <f t="shared" si="1"/>
        <v>11.76470588235294</v>
      </c>
      <c r="AC27" s="5">
        <f t="shared" si="2"/>
        <v>52.941176470588239</v>
      </c>
      <c r="AD27" s="5">
        <f t="shared" si="3"/>
        <v>35.294117647058826</v>
      </c>
      <c r="AE27" t="s">
        <v>441</v>
      </c>
      <c r="AF27" t="s">
        <v>463</v>
      </c>
      <c r="AG27">
        <v>2.3099999999999999E-2</v>
      </c>
      <c r="AH27" t="s">
        <v>487</v>
      </c>
      <c r="AI27">
        <v>4.5290893165343397E-2</v>
      </c>
      <c r="AJ27" t="s">
        <v>487</v>
      </c>
    </row>
    <row r="28" spans="3:36" x14ac:dyDescent="0.35">
      <c r="C28" t="s">
        <v>2</v>
      </c>
      <c r="D28" t="s">
        <v>418</v>
      </c>
      <c r="E28">
        <v>0.14249999999999999</v>
      </c>
      <c r="G28">
        <v>0.37488481989904698</v>
      </c>
      <c r="V28" t="s">
        <v>2</v>
      </c>
      <c r="W28" t="s">
        <v>418</v>
      </c>
      <c r="X28">
        <f t="shared" si="0"/>
        <v>17</v>
      </c>
      <c r="Y28">
        <v>8</v>
      </c>
      <c r="Z28">
        <v>7</v>
      </c>
      <c r="AA28">
        <v>2</v>
      </c>
      <c r="AB28" s="5">
        <f t="shared" si="1"/>
        <v>47.058823529411761</v>
      </c>
      <c r="AC28" s="5">
        <f t="shared" si="2"/>
        <v>41.17647058823529</v>
      </c>
      <c r="AD28" s="5">
        <f t="shared" si="3"/>
        <v>11.76470588235294</v>
      </c>
      <c r="AE28" t="s">
        <v>442</v>
      </c>
      <c r="AF28" t="s">
        <v>464</v>
      </c>
      <c r="AG28">
        <v>0.70720000000000005</v>
      </c>
      <c r="AI28">
        <v>0.53298485166017995</v>
      </c>
    </row>
    <row r="29" spans="3:36" x14ac:dyDescent="0.35">
      <c r="C29" t="s">
        <v>2</v>
      </c>
      <c r="D29" t="s">
        <v>419</v>
      </c>
      <c r="E29">
        <v>0.9698</v>
      </c>
      <c r="G29">
        <v>0.99999999999997802</v>
      </c>
      <c r="V29" t="s">
        <v>2</v>
      </c>
      <c r="W29" t="s">
        <v>419</v>
      </c>
      <c r="X29">
        <f t="shared" si="0"/>
        <v>19</v>
      </c>
      <c r="Y29">
        <v>7</v>
      </c>
      <c r="Z29">
        <v>11</v>
      </c>
      <c r="AA29">
        <v>1</v>
      </c>
      <c r="AB29" s="5">
        <f t="shared" si="1"/>
        <v>36.84210526315789</v>
      </c>
      <c r="AC29" s="5">
        <f t="shared" si="2"/>
        <v>57.894736842105267</v>
      </c>
      <c r="AD29" s="5">
        <f t="shared" si="3"/>
        <v>5.2631578947368416</v>
      </c>
      <c r="AE29" t="s">
        <v>443</v>
      </c>
      <c r="AF29" t="s">
        <v>465</v>
      </c>
      <c r="AG29" s="6" t="s">
        <v>488</v>
      </c>
      <c r="AH29" s="6" t="s">
        <v>488</v>
      </c>
      <c r="AI29" s="6" t="s">
        <v>488</v>
      </c>
      <c r="AJ29" s="6" t="s">
        <v>488</v>
      </c>
    </row>
    <row r="30" spans="3:36" x14ac:dyDescent="0.35">
      <c r="C30" t="s">
        <v>22</v>
      </c>
      <c r="D30" t="s">
        <v>420</v>
      </c>
      <c r="E30">
        <v>0.27539999999999998</v>
      </c>
      <c r="G30">
        <v>3.83553554292459E-3</v>
      </c>
      <c r="H30" t="s">
        <v>485</v>
      </c>
      <c r="V30" t="s">
        <v>22</v>
      </c>
      <c r="W30" t="s">
        <v>420</v>
      </c>
      <c r="X30">
        <f t="shared" si="0"/>
        <v>18</v>
      </c>
      <c r="Y30">
        <v>2</v>
      </c>
      <c r="Z30">
        <v>13</v>
      </c>
      <c r="AA30">
        <v>3</v>
      </c>
      <c r="AB30" s="5">
        <f t="shared" si="1"/>
        <v>11.111111111111111</v>
      </c>
      <c r="AC30" s="5">
        <f t="shared" si="2"/>
        <v>72.222222222222214</v>
      </c>
      <c r="AD30" s="5">
        <f t="shared" si="3"/>
        <v>16.666666666666664</v>
      </c>
      <c r="AE30" t="s">
        <v>444</v>
      </c>
      <c r="AF30" t="s">
        <v>466</v>
      </c>
    </row>
    <row r="31" spans="3:36" x14ac:dyDescent="0.35">
      <c r="C31" t="s">
        <v>22</v>
      </c>
      <c r="D31" t="s">
        <v>421</v>
      </c>
      <c r="E31">
        <v>1E-3</v>
      </c>
      <c r="F31" t="s">
        <v>484</v>
      </c>
      <c r="G31">
        <v>6.7355453339877896E-3</v>
      </c>
      <c r="H31" t="s">
        <v>485</v>
      </c>
      <c r="V31" t="s">
        <v>22</v>
      </c>
      <c r="W31" t="s">
        <v>421</v>
      </c>
      <c r="X31">
        <f t="shared" si="0"/>
        <v>23</v>
      </c>
      <c r="Y31">
        <v>4</v>
      </c>
      <c r="Z31">
        <v>13</v>
      </c>
      <c r="AA31">
        <v>6</v>
      </c>
      <c r="AB31" s="5">
        <f t="shared" si="1"/>
        <v>17.391304347826086</v>
      </c>
      <c r="AC31" s="5">
        <f t="shared" si="2"/>
        <v>56.521739130434781</v>
      </c>
      <c r="AD31" s="5">
        <f t="shared" si="3"/>
        <v>26.086956521739129</v>
      </c>
      <c r="AE31" t="s">
        <v>445</v>
      </c>
      <c r="AF31" t="s">
        <v>467</v>
      </c>
    </row>
    <row r="32" spans="3:36" x14ac:dyDescent="0.35">
      <c r="C32" t="s">
        <v>22</v>
      </c>
      <c r="D32" t="s">
        <v>422</v>
      </c>
      <c r="E32">
        <v>1.1000000000000001E-3</v>
      </c>
      <c r="F32" t="s">
        <v>485</v>
      </c>
      <c r="G32">
        <v>1.84508145527634E-3</v>
      </c>
      <c r="H32" t="s">
        <v>485</v>
      </c>
      <c r="V32" t="s">
        <v>22</v>
      </c>
      <c r="W32" t="s">
        <v>422</v>
      </c>
      <c r="X32">
        <f t="shared" si="0"/>
        <v>19</v>
      </c>
      <c r="Y32">
        <v>3</v>
      </c>
      <c r="Z32">
        <v>5</v>
      </c>
      <c r="AA32">
        <v>11</v>
      </c>
      <c r="AB32" s="5">
        <f t="shared" si="1"/>
        <v>15.789473684210526</v>
      </c>
      <c r="AC32" s="5">
        <f t="shared" si="2"/>
        <v>26.315789473684209</v>
      </c>
      <c r="AD32" s="5">
        <f t="shared" si="3"/>
        <v>57.894736842105267</v>
      </c>
      <c r="AE32" t="s">
        <v>446</v>
      </c>
      <c r="AF32" t="s">
        <v>468</v>
      </c>
      <c r="AG32" s="6" t="s">
        <v>488</v>
      </c>
      <c r="AH32" s="6" t="s">
        <v>488</v>
      </c>
      <c r="AI32" s="6" t="s">
        <v>488</v>
      </c>
      <c r="AJ32" s="6" t="s">
        <v>488</v>
      </c>
    </row>
    <row r="33" spans="21:49" x14ac:dyDescent="0.35">
      <c r="U33" t="s">
        <v>433</v>
      </c>
      <c r="V33" t="s">
        <v>2</v>
      </c>
      <c r="W33" t="s">
        <v>417</v>
      </c>
      <c r="X33">
        <f t="shared" si="0"/>
        <v>11</v>
      </c>
      <c r="Y33">
        <v>3</v>
      </c>
      <c r="Z33">
        <v>6</v>
      </c>
      <c r="AA33">
        <v>2</v>
      </c>
      <c r="AB33" s="5">
        <f t="shared" si="1"/>
        <v>27.27272727272727</v>
      </c>
      <c r="AC33" s="5">
        <f t="shared" si="2"/>
        <v>54.54545454545454</v>
      </c>
      <c r="AD33" s="5">
        <f t="shared" si="3"/>
        <v>18.181818181818183</v>
      </c>
      <c r="AE33" t="s">
        <v>447</v>
      </c>
      <c r="AF33" t="s">
        <v>469</v>
      </c>
      <c r="AG33">
        <v>3.5200000000000002E-2</v>
      </c>
      <c r="AH33" t="s">
        <v>487</v>
      </c>
      <c r="AI33">
        <v>0.122853489221775</v>
      </c>
    </row>
    <row r="34" spans="21:49" x14ac:dyDescent="0.35">
      <c r="V34" t="s">
        <v>2</v>
      </c>
      <c r="W34" t="s">
        <v>418</v>
      </c>
      <c r="X34">
        <f t="shared" si="0"/>
        <v>15</v>
      </c>
      <c r="Y34">
        <v>10</v>
      </c>
      <c r="Z34">
        <v>4</v>
      </c>
      <c r="AA34">
        <v>1</v>
      </c>
      <c r="AB34" s="5">
        <f t="shared" si="1"/>
        <v>66.666666666666657</v>
      </c>
      <c r="AC34" s="5">
        <f t="shared" si="2"/>
        <v>26.666666666666668</v>
      </c>
      <c r="AD34" s="5">
        <f t="shared" si="3"/>
        <v>6.666666666666667</v>
      </c>
      <c r="AE34" t="s">
        <v>448</v>
      </c>
      <c r="AF34" t="s">
        <v>470</v>
      </c>
      <c r="AG34">
        <v>0.751</v>
      </c>
      <c r="AI34">
        <v>0.99999999999999201</v>
      </c>
    </row>
    <row r="35" spans="21:49" x14ac:dyDescent="0.35">
      <c r="V35" t="s">
        <v>2</v>
      </c>
      <c r="W35" t="s">
        <v>419</v>
      </c>
      <c r="X35">
        <f t="shared" si="0"/>
        <v>13</v>
      </c>
      <c r="Y35">
        <v>9</v>
      </c>
      <c r="Z35">
        <v>3</v>
      </c>
      <c r="AA35">
        <v>1</v>
      </c>
      <c r="AB35" s="5">
        <f t="shared" si="1"/>
        <v>69.230769230769226</v>
      </c>
      <c r="AC35" s="5">
        <f t="shared" si="2"/>
        <v>23.076923076923077</v>
      </c>
      <c r="AD35" s="5">
        <f t="shared" si="3"/>
        <v>7.6923076923076925</v>
      </c>
      <c r="AE35" t="s">
        <v>449</v>
      </c>
      <c r="AF35" t="s">
        <v>471</v>
      </c>
      <c r="AG35" s="6" t="s">
        <v>488</v>
      </c>
      <c r="AH35" s="6" t="s">
        <v>488</v>
      </c>
      <c r="AI35" s="6" t="s">
        <v>488</v>
      </c>
      <c r="AJ35" s="6" t="s">
        <v>488</v>
      </c>
    </row>
    <row r="36" spans="21:49" x14ac:dyDescent="0.35">
      <c r="V36" t="s">
        <v>22</v>
      </c>
      <c r="W36" t="s">
        <v>420</v>
      </c>
      <c r="X36">
        <f t="shared" si="0"/>
        <v>13</v>
      </c>
      <c r="Y36">
        <v>8</v>
      </c>
      <c r="Z36">
        <v>5</v>
      </c>
      <c r="AA36">
        <v>0</v>
      </c>
      <c r="AB36" s="5">
        <f t="shared" si="1"/>
        <v>61.53846153846154</v>
      </c>
      <c r="AC36" s="5">
        <f t="shared" si="2"/>
        <v>38.461538461538467</v>
      </c>
      <c r="AD36" s="5">
        <f t="shared" si="3"/>
        <v>0</v>
      </c>
      <c r="AE36" t="s">
        <v>448</v>
      </c>
      <c r="AF36" t="s">
        <v>472</v>
      </c>
      <c r="AG36" s="6"/>
    </row>
    <row r="37" spans="21:49" x14ac:dyDescent="0.35">
      <c r="V37" t="s">
        <v>22</v>
      </c>
      <c r="W37" t="s">
        <v>421</v>
      </c>
      <c r="X37">
        <f t="shared" si="0"/>
        <v>16</v>
      </c>
      <c r="Y37">
        <v>10</v>
      </c>
      <c r="Z37">
        <v>5</v>
      </c>
      <c r="AA37">
        <v>1</v>
      </c>
      <c r="AB37" s="5">
        <f t="shared" si="1"/>
        <v>62.5</v>
      </c>
      <c r="AC37" s="5">
        <f t="shared" si="2"/>
        <v>31.25</v>
      </c>
      <c r="AD37" s="5">
        <f t="shared" si="3"/>
        <v>6.25</v>
      </c>
      <c r="AE37" t="s">
        <v>448</v>
      </c>
      <c r="AF37" t="s">
        <v>473</v>
      </c>
    </row>
    <row r="38" spans="21:49" x14ac:dyDescent="0.35">
      <c r="V38" t="s">
        <v>22</v>
      </c>
      <c r="W38" t="s">
        <v>422</v>
      </c>
      <c r="X38">
        <f t="shared" si="0"/>
        <v>10</v>
      </c>
      <c r="Y38">
        <v>5</v>
      </c>
      <c r="Z38">
        <v>5</v>
      </c>
      <c r="AA38">
        <v>0</v>
      </c>
      <c r="AB38" s="5">
        <f t="shared" si="1"/>
        <v>50</v>
      </c>
      <c r="AC38" s="5">
        <f t="shared" si="2"/>
        <v>50</v>
      </c>
      <c r="AD38" s="5">
        <f t="shared" si="3"/>
        <v>0</v>
      </c>
      <c r="AE38" t="s">
        <v>450</v>
      </c>
      <c r="AF38" t="s">
        <v>474</v>
      </c>
      <c r="AG38" s="6" t="s">
        <v>488</v>
      </c>
      <c r="AH38" s="6" t="s">
        <v>488</v>
      </c>
      <c r="AI38" s="6" t="s">
        <v>488</v>
      </c>
      <c r="AJ38" s="6" t="s">
        <v>488</v>
      </c>
    </row>
    <row r="39" spans="21:49" x14ac:dyDescent="0.35">
      <c r="U39" t="s">
        <v>434</v>
      </c>
      <c r="V39" t="s">
        <v>2</v>
      </c>
      <c r="W39" t="s">
        <v>417</v>
      </c>
      <c r="X39">
        <f t="shared" si="0"/>
        <v>17</v>
      </c>
      <c r="Y39">
        <v>2</v>
      </c>
      <c r="Z39">
        <v>13</v>
      </c>
      <c r="AA39">
        <v>2</v>
      </c>
      <c r="AB39" s="5">
        <f t="shared" si="1"/>
        <v>11.76470588235294</v>
      </c>
      <c r="AC39" s="5">
        <f t="shared" si="2"/>
        <v>76.470588235294116</v>
      </c>
      <c r="AD39" s="5">
        <f t="shared" si="3"/>
        <v>11.76470588235294</v>
      </c>
      <c r="AE39" t="s">
        <v>451</v>
      </c>
      <c r="AF39" t="s">
        <v>475</v>
      </c>
      <c r="AG39">
        <v>2.0999999999999999E-3</v>
      </c>
      <c r="AH39" t="s">
        <v>485</v>
      </c>
      <c r="AI39">
        <v>4.36554659410967E-3</v>
      </c>
      <c r="AJ39" t="s">
        <v>485</v>
      </c>
    </row>
    <row r="40" spans="21:49" x14ac:dyDescent="0.35">
      <c r="V40" t="s">
        <v>2</v>
      </c>
      <c r="W40" t="s">
        <v>418</v>
      </c>
      <c r="X40">
        <f t="shared" si="0"/>
        <v>17</v>
      </c>
      <c r="Y40">
        <v>8</v>
      </c>
      <c r="Z40">
        <v>8</v>
      </c>
      <c r="AA40">
        <v>1</v>
      </c>
      <c r="AB40" s="5">
        <f t="shared" si="1"/>
        <v>47.058823529411761</v>
      </c>
      <c r="AC40" s="5">
        <f t="shared" si="2"/>
        <v>47.058823529411761</v>
      </c>
      <c r="AD40" s="5">
        <f t="shared" si="3"/>
        <v>5.8823529411764701</v>
      </c>
      <c r="AE40" t="s">
        <v>452</v>
      </c>
      <c r="AF40" t="s">
        <v>476</v>
      </c>
      <c r="AG40">
        <v>0.58879999999999999</v>
      </c>
      <c r="AI40">
        <v>0.61587498621400805</v>
      </c>
    </row>
    <row r="41" spans="21:49" x14ac:dyDescent="0.35">
      <c r="V41" t="s">
        <v>2</v>
      </c>
      <c r="W41" t="s">
        <v>419</v>
      </c>
      <c r="X41">
        <f t="shared" si="0"/>
        <v>19</v>
      </c>
      <c r="Y41">
        <v>11</v>
      </c>
      <c r="Z41">
        <v>8</v>
      </c>
      <c r="AA41">
        <v>0</v>
      </c>
      <c r="AB41" s="5">
        <f t="shared" si="1"/>
        <v>57.894736842105267</v>
      </c>
      <c r="AC41" s="5">
        <f t="shared" si="2"/>
        <v>42.105263157894733</v>
      </c>
      <c r="AD41" s="5">
        <f t="shared" si="3"/>
        <v>0</v>
      </c>
      <c r="AE41" t="s">
        <v>453</v>
      </c>
      <c r="AF41" t="s">
        <v>477</v>
      </c>
      <c r="AG41" s="6" t="s">
        <v>488</v>
      </c>
      <c r="AH41" s="6" t="s">
        <v>488</v>
      </c>
      <c r="AI41" s="6" t="s">
        <v>488</v>
      </c>
      <c r="AJ41" s="6" t="s">
        <v>488</v>
      </c>
    </row>
    <row r="42" spans="21:49" x14ac:dyDescent="0.35">
      <c r="V42" t="s">
        <v>22</v>
      </c>
      <c r="W42" t="s">
        <v>420</v>
      </c>
      <c r="X42">
        <f t="shared" si="0"/>
        <v>18</v>
      </c>
      <c r="Y42">
        <v>4</v>
      </c>
      <c r="Z42">
        <v>14</v>
      </c>
      <c r="AA42">
        <v>0</v>
      </c>
      <c r="AB42" s="5">
        <f t="shared" si="1"/>
        <v>22.222222222222221</v>
      </c>
      <c r="AC42" s="5">
        <f t="shared" si="2"/>
        <v>77.777777777777786</v>
      </c>
      <c r="AD42" s="5">
        <f t="shared" si="3"/>
        <v>0</v>
      </c>
      <c r="AE42" t="s">
        <v>454</v>
      </c>
      <c r="AF42" t="s">
        <v>478</v>
      </c>
    </row>
    <row r="43" spans="21:49" x14ac:dyDescent="0.35">
      <c r="V43" t="s">
        <v>22</v>
      </c>
      <c r="W43" t="s">
        <v>421</v>
      </c>
      <c r="X43">
        <f t="shared" si="0"/>
        <v>23</v>
      </c>
      <c r="Y43">
        <v>11</v>
      </c>
      <c r="Z43">
        <v>10</v>
      </c>
      <c r="AA43">
        <v>2</v>
      </c>
      <c r="AB43" s="5">
        <f t="shared" si="1"/>
        <v>47.826086956521742</v>
      </c>
      <c r="AC43" s="5">
        <f t="shared" si="2"/>
        <v>43.478260869565219</v>
      </c>
      <c r="AD43" s="5">
        <f t="shared" si="3"/>
        <v>8.695652173913043</v>
      </c>
      <c r="AE43" t="s">
        <v>455</v>
      </c>
      <c r="AF43" t="s">
        <v>479</v>
      </c>
    </row>
    <row r="44" spans="21:49" x14ac:dyDescent="0.35">
      <c r="V44" t="s">
        <v>22</v>
      </c>
      <c r="W44" t="s">
        <v>422</v>
      </c>
      <c r="X44">
        <f t="shared" si="0"/>
        <v>19</v>
      </c>
      <c r="Y44">
        <v>12</v>
      </c>
      <c r="Z44">
        <v>7</v>
      </c>
      <c r="AA44">
        <v>0</v>
      </c>
      <c r="AB44" s="5">
        <f t="shared" si="1"/>
        <v>63.157894736842103</v>
      </c>
      <c r="AC44" s="5">
        <f t="shared" si="2"/>
        <v>36.84210526315789</v>
      </c>
      <c r="AD44" s="5">
        <f t="shared" si="3"/>
        <v>0</v>
      </c>
      <c r="AE44" t="s">
        <v>456</v>
      </c>
      <c r="AF44" t="s">
        <v>480</v>
      </c>
      <c r="AG44" s="6" t="s">
        <v>488</v>
      </c>
      <c r="AH44" s="6" t="s">
        <v>488</v>
      </c>
      <c r="AI44" s="6" t="s">
        <v>488</v>
      </c>
      <c r="AJ44" s="6" t="s">
        <v>488</v>
      </c>
    </row>
    <row r="48" spans="21:49" x14ac:dyDescent="0.35">
      <c r="AN48" s="7"/>
      <c r="AO48" s="8" t="s">
        <v>397</v>
      </c>
      <c r="AP48" s="8" t="s">
        <v>425</v>
      </c>
      <c r="AQ48" s="8" t="s">
        <v>489</v>
      </c>
      <c r="AR48" s="13" t="s">
        <v>429</v>
      </c>
      <c r="AS48" s="13" t="s">
        <v>430</v>
      </c>
      <c r="AT48" s="13" t="s">
        <v>512</v>
      </c>
      <c r="AU48" s="13" t="s">
        <v>513</v>
      </c>
      <c r="AV48" s="2"/>
      <c r="AW48" s="2"/>
    </row>
    <row r="49" spans="21:49" x14ac:dyDescent="0.35">
      <c r="AN49" s="9" t="s">
        <v>412</v>
      </c>
      <c r="AO49" s="12" t="s">
        <v>492</v>
      </c>
      <c r="AP49" s="7">
        <v>11</v>
      </c>
      <c r="AQ49" s="14" t="s">
        <v>495</v>
      </c>
      <c r="AR49" s="7" t="s">
        <v>435</v>
      </c>
      <c r="AS49" s="7" t="s">
        <v>457</v>
      </c>
      <c r="AT49" s="7" t="s">
        <v>490</v>
      </c>
      <c r="AU49" s="7" t="s">
        <v>509</v>
      </c>
    </row>
    <row r="50" spans="21:49" x14ac:dyDescent="0.35">
      <c r="AN50" s="10"/>
      <c r="AO50" s="12" t="s">
        <v>493</v>
      </c>
      <c r="AP50" s="7">
        <v>15</v>
      </c>
      <c r="AQ50" s="14" t="s">
        <v>496</v>
      </c>
      <c r="AR50" s="7" t="s">
        <v>436</v>
      </c>
      <c r="AS50" s="7" t="s">
        <v>458</v>
      </c>
      <c r="AT50" s="7">
        <v>0.20050000000000001</v>
      </c>
      <c r="AU50" s="7">
        <v>0.15970000000000001</v>
      </c>
    </row>
    <row r="51" spans="21:49" x14ac:dyDescent="0.35">
      <c r="AN51" s="10"/>
      <c r="AO51" s="12" t="s">
        <v>494</v>
      </c>
      <c r="AP51" s="7">
        <v>13</v>
      </c>
      <c r="AQ51" s="14" t="s">
        <v>497</v>
      </c>
      <c r="AR51" s="7" t="s">
        <v>437</v>
      </c>
      <c r="AS51" s="7" t="s">
        <v>459</v>
      </c>
      <c r="AT51" s="15" t="s">
        <v>488</v>
      </c>
      <c r="AU51" s="15" t="s">
        <v>488</v>
      </c>
      <c r="AV51" s="6"/>
      <c r="AW51" s="6"/>
    </row>
    <row r="52" spans="21:49" x14ac:dyDescent="0.35">
      <c r="AN52" s="9" t="s">
        <v>416</v>
      </c>
      <c r="AO52" s="12" t="s">
        <v>492</v>
      </c>
      <c r="AP52" s="7">
        <v>17</v>
      </c>
      <c r="AQ52" s="14" t="s">
        <v>498</v>
      </c>
      <c r="AR52" s="7" t="s">
        <v>441</v>
      </c>
      <c r="AS52" s="7" t="s">
        <v>463</v>
      </c>
      <c r="AT52" s="7" t="s">
        <v>506</v>
      </c>
      <c r="AU52" s="7" t="s">
        <v>510</v>
      </c>
    </row>
    <row r="53" spans="21:49" x14ac:dyDescent="0.35">
      <c r="AG53" s="2" t="s">
        <v>423</v>
      </c>
      <c r="AI53" s="2" t="s">
        <v>424</v>
      </c>
      <c r="AN53" s="10"/>
      <c r="AO53" s="12" t="s">
        <v>493</v>
      </c>
      <c r="AP53" s="7">
        <v>17</v>
      </c>
      <c r="AQ53" s="14" t="s">
        <v>499</v>
      </c>
      <c r="AR53" s="7" t="s">
        <v>442</v>
      </c>
      <c r="AS53" s="7" t="s">
        <v>464</v>
      </c>
      <c r="AT53" s="7">
        <v>0.70720000000000005</v>
      </c>
      <c r="AU53" s="7">
        <v>0.53300000000000003</v>
      </c>
    </row>
    <row r="54" spans="21:49" x14ac:dyDescent="0.35">
      <c r="W54" s="2" t="s">
        <v>397</v>
      </c>
      <c r="X54" s="2" t="s">
        <v>425</v>
      </c>
      <c r="Y54" s="2" t="s">
        <v>409</v>
      </c>
      <c r="Z54" s="2" t="s">
        <v>410</v>
      </c>
      <c r="AA54" s="2" t="s">
        <v>411</v>
      </c>
      <c r="AB54" s="2" t="s">
        <v>426</v>
      </c>
      <c r="AC54" s="2" t="s">
        <v>427</v>
      </c>
      <c r="AD54" s="2" t="s">
        <v>428</v>
      </c>
      <c r="AE54" s="2" t="s">
        <v>429</v>
      </c>
      <c r="AF54" s="2" t="s">
        <v>430</v>
      </c>
      <c r="AG54" s="2" t="s">
        <v>486</v>
      </c>
      <c r="AH54" s="2" t="s">
        <v>432</v>
      </c>
      <c r="AI54" s="2" t="s">
        <v>431</v>
      </c>
      <c r="AJ54" s="2" t="s">
        <v>432</v>
      </c>
      <c r="AN54" s="10"/>
      <c r="AO54" s="12" t="s">
        <v>494</v>
      </c>
      <c r="AP54" s="7">
        <v>19</v>
      </c>
      <c r="AQ54" s="14" t="s">
        <v>500</v>
      </c>
      <c r="AR54" s="7" t="s">
        <v>443</v>
      </c>
      <c r="AS54" s="7" t="s">
        <v>465</v>
      </c>
      <c r="AT54" s="15" t="s">
        <v>488</v>
      </c>
      <c r="AU54" s="15" t="s">
        <v>488</v>
      </c>
      <c r="AV54" s="6"/>
      <c r="AW54" s="6"/>
    </row>
    <row r="55" spans="21:49" x14ac:dyDescent="0.35">
      <c r="U55" t="s">
        <v>412</v>
      </c>
      <c r="V55" t="s">
        <v>2</v>
      </c>
      <c r="W55" t="s">
        <v>417</v>
      </c>
      <c r="X55">
        <f>SUM(Y55:AA55)</f>
        <v>11</v>
      </c>
      <c r="Y55">
        <v>1</v>
      </c>
      <c r="Z55">
        <v>6</v>
      </c>
      <c r="AA55">
        <v>4</v>
      </c>
      <c r="AB55" s="5">
        <f>Y55/X55*100</f>
        <v>9.0909090909090917</v>
      </c>
      <c r="AC55" s="5">
        <f>Z55/X55*100</f>
        <v>54.54545454545454</v>
      </c>
      <c r="AD55" s="5">
        <f>AA55/X55*100</f>
        <v>36.363636363636367</v>
      </c>
      <c r="AE55" t="s">
        <v>435</v>
      </c>
      <c r="AF55" t="s">
        <v>457</v>
      </c>
      <c r="AG55">
        <v>2.18E-2</v>
      </c>
      <c r="AH55" t="s">
        <v>487</v>
      </c>
      <c r="AI55">
        <v>3.8930446320404301E-2</v>
      </c>
      <c r="AJ55" t="s">
        <v>487</v>
      </c>
      <c r="AN55" s="9" t="s">
        <v>433</v>
      </c>
      <c r="AO55" s="12" t="s">
        <v>492</v>
      </c>
      <c r="AP55" s="7">
        <v>11</v>
      </c>
      <c r="AQ55" s="14" t="s">
        <v>501</v>
      </c>
      <c r="AR55" s="7" t="s">
        <v>447</v>
      </c>
      <c r="AS55" s="7" t="s">
        <v>469</v>
      </c>
      <c r="AT55" s="7" t="s">
        <v>507</v>
      </c>
      <c r="AU55" s="7">
        <v>0.1229</v>
      </c>
    </row>
    <row r="56" spans="21:49" x14ac:dyDescent="0.35">
      <c r="V56" t="s">
        <v>2</v>
      </c>
      <c r="W56" t="s">
        <v>418</v>
      </c>
      <c r="X56">
        <f t="shared" ref="X56:X78" si="4">SUM(Y56:AA56)</f>
        <v>15</v>
      </c>
      <c r="Y56">
        <v>4</v>
      </c>
      <c r="Z56">
        <v>7</v>
      </c>
      <c r="AA56">
        <v>4</v>
      </c>
      <c r="AB56" s="5">
        <f t="shared" ref="AB56:AB78" si="5">Y56/X56*100</f>
        <v>26.666666666666668</v>
      </c>
      <c r="AC56" s="5">
        <f t="shared" ref="AC56:AC78" si="6">Z56/X56*100</f>
        <v>46.666666666666664</v>
      </c>
      <c r="AD56" s="5">
        <f t="shared" ref="AD56:AD78" si="7">AA56/X56*100</f>
        <v>26.666666666666668</v>
      </c>
      <c r="AE56" t="s">
        <v>436</v>
      </c>
      <c r="AF56" t="s">
        <v>458</v>
      </c>
      <c r="AG56">
        <v>0.20050000000000001</v>
      </c>
      <c r="AI56">
        <v>0.159740143196865</v>
      </c>
      <c r="AN56" s="10"/>
      <c r="AO56" s="12" t="s">
        <v>493</v>
      </c>
      <c r="AP56" s="7">
        <v>15</v>
      </c>
      <c r="AQ56" s="14" t="s">
        <v>502</v>
      </c>
      <c r="AR56" s="7" t="s">
        <v>448</v>
      </c>
      <c r="AS56" s="7" t="s">
        <v>470</v>
      </c>
      <c r="AT56" s="7">
        <v>0.751</v>
      </c>
      <c r="AU56" s="7">
        <v>0.99999999999999201</v>
      </c>
    </row>
    <row r="57" spans="21:49" x14ac:dyDescent="0.35">
      <c r="V57" t="s">
        <v>2</v>
      </c>
      <c r="W57" t="s">
        <v>419</v>
      </c>
      <c r="X57">
        <f t="shared" si="4"/>
        <v>13</v>
      </c>
      <c r="Y57">
        <v>5</v>
      </c>
      <c r="Z57">
        <v>8</v>
      </c>
      <c r="AA57">
        <v>0</v>
      </c>
      <c r="AB57" s="5">
        <f t="shared" si="5"/>
        <v>38.461538461538467</v>
      </c>
      <c r="AC57" s="5">
        <f t="shared" si="6"/>
        <v>61.53846153846154</v>
      </c>
      <c r="AD57" s="5">
        <f t="shared" si="7"/>
        <v>0</v>
      </c>
      <c r="AE57" t="s">
        <v>437</v>
      </c>
      <c r="AF57" t="s">
        <v>459</v>
      </c>
      <c r="AG57" s="6" t="s">
        <v>488</v>
      </c>
      <c r="AH57" s="6" t="s">
        <v>488</v>
      </c>
      <c r="AI57" s="6" t="s">
        <v>488</v>
      </c>
      <c r="AJ57" s="6" t="s">
        <v>488</v>
      </c>
      <c r="AN57" s="10"/>
      <c r="AO57" s="12" t="s">
        <v>494</v>
      </c>
      <c r="AP57" s="7">
        <v>13</v>
      </c>
      <c r="AQ57" s="14" t="s">
        <v>491</v>
      </c>
      <c r="AR57" s="7" t="s">
        <v>449</v>
      </c>
      <c r="AS57" s="7" t="s">
        <v>471</v>
      </c>
      <c r="AT57" s="15" t="s">
        <v>488</v>
      </c>
      <c r="AU57" s="15" t="s">
        <v>488</v>
      </c>
      <c r="AV57" s="6"/>
      <c r="AW57" s="6"/>
    </row>
    <row r="58" spans="21:49" x14ac:dyDescent="0.35">
      <c r="V58" t="s">
        <v>22</v>
      </c>
      <c r="W58" t="s">
        <v>420</v>
      </c>
      <c r="X58">
        <f t="shared" si="4"/>
        <v>13</v>
      </c>
      <c r="Y58">
        <v>6</v>
      </c>
      <c r="Z58">
        <v>2</v>
      </c>
      <c r="AA58">
        <v>5</v>
      </c>
      <c r="AB58" s="5">
        <f t="shared" si="5"/>
        <v>46.153846153846153</v>
      </c>
      <c r="AC58" s="5">
        <f t="shared" si="6"/>
        <v>15.384615384615385</v>
      </c>
      <c r="AD58" s="5">
        <f t="shared" si="7"/>
        <v>38.461538461538467</v>
      </c>
      <c r="AE58" t="s">
        <v>438</v>
      </c>
      <c r="AF58" t="s">
        <v>460</v>
      </c>
      <c r="AN58" s="9" t="s">
        <v>434</v>
      </c>
      <c r="AO58" s="12" t="s">
        <v>492</v>
      </c>
      <c r="AP58" s="7">
        <v>17</v>
      </c>
      <c r="AQ58" s="14" t="s">
        <v>503</v>
      </c>
      <c r="AR58" s="7" t="s">
        <v>451</v>
      </c>
      <c r="AS58" s="7" t="s">
        <v>475</v>
      </c>
      <c r="AT58" s="7" t="s">
        <v>508</v>
      </c>
      <c r="AU58" s="7" t="s">
        <v>511</v>
      </c>
    </row>
    <row r="59" spans="21:49" x14ac:dyDescent="0.35">
      <c r="V59" t="s">
        <v>22</v>
      </c>
      <c r="W59" t="s">
        <v>421</v>
      </c>
      <c r="X59">
        <f t="shared" si="4"/>
        <v>16</v>
      </c>
      <c r="Y59">
        <v>10</v>
      </c>
      <c r="Z59">
        <v>6</v>
      </c>
      <c r="AA59">
        <v>0</v>
      </c>
      <c r="AB59" s="5">
        <f t="shared" si="5"/>
        <v>62.5</v>
      </c>
      <c r="AC59" s="5">
        <f t="shared" si="6"/>
        <v>37.5</v>
      </c>
      <c r="AD59" s="5">
        <f t="shared" si="7"/>
        <v>0</v>
      </c>
      <c r="AE59" t="s">
        <v>439</v>
      </c>
      <c r="AF59" t="s">
        <v>461</v>
      </c>
      <c r="AN59" s="10"/>
      <c r="AO59" s="12" t="s">
        <v>493</v>
      </c>
      <c r="AP59" s="7">
        <v>17</v>
      </c>
      <c r="AQ59" s="14" t="s">
        <v>504</v>
      </c>
      <c r="AR59" s="7" t="s">
        <v>452</v>
      </c>
      <c r="AS59" s="7" t="s">
        <v>476</v>
      </c>
      <c r="AT59" s="7">
        <v>0.58879999999999999</v>
      </c>
      <c r="AU59" s="7">
        <v>0.6159</v>
      </c>
    </row>
    <row r="60" spans="21:49" x14ac:dyDescent="0.35">
      <c r="V60" t="s">
        <v>22</v>
      </c>
      <c r="W60" t="s">
        <v>422</v>
      </c>
      <c r="X60">
        <f t="shared" si="4"/>
        <v>10</v>
      </c>
      <c r="Y60">
        <v>7</v>
      </c>
      <c r="Z60">
        <v>3</v>
      </c>
      <c r="AA60">
        <v>0</v>
      </c>
      <c r="AB60" s="5">
        <f t="shared" si="5"/>
        <v>70</v>
      </c>
      <c r="AC60" s="5">
        <f t="shared" si="6"/>
        <v>30</v>
      </c>
      <c r="AD60" s="5">
        <f t="shared" si="7"/>
        <v>0</v>
      </c>
      <c r="AE60" t="s">
        <v>440</v>
      </c>
      <c r="AF60" t="s">
        <v>462</v>
      </c>
      <c r="AG60" s="6" t="s">
        <v>488</v>
      </c>
      <c r="AH60" s="6" t="s">
        <v>488</v>
      </c>
      <c r="AI60" s="6" t="s">
        <v>488</v>
      </c>
      <c r="AJ60" s="6" t="s">
        <v>488</v>
      </c>
      <c r="AN60" s="11"/>
      <c r="AO60" s="12" t="s">
        <v>494</v>
      </c>
      <c r="AP60" s="7">
        <v>19</v>
      </c>
      <c r="AQ60" s="14" t="s">
        <v>505</v>
      </c>
      <c r="AR60" s="7" t="s">
        <v>453</v>
      </c>
      <c r="AS60" s="7" t="s">
        <v>477</v>
      </c>
      <c r="AT60" s="15" t="s">
        <v>488</v>
      </c>
      <c r="AU60" s="15" t="s">
        <v>488</v>
      </c>
      <c r="AV60" s="6"/>
      <c r="AW60" s="6"/>
    </row>
    <row r="61" spans="21:49" x14ac:dyDescent="0.35">
      <c r="U61" t="s">
        <v>416</v>
      </c>
      <c r="V61" t="s">
        <v>2</v>
      </c>
      <c r="W61" t="s">
        <v>417</v>
      </c>
      <c r="X61">
        <f t="shared" si="4"/>
        <v>17</v>
      </c>
      <c r="Y61">
        <v>2</v>
      </c>
      <c r="Z61">
        <v>9</v>
      </c>
      <c r="AA61">
        <v>6</v>
      </c>
      <c r="AB61" s="5">
        <f t="shared" si="5"/>
        <v>11.76470588235294</v>
      </c>
      <c r="AC61" s="5">
        <f t="shared" si="6"/>
        <v>52.941176470588239</v>
      </c>
      <c r="AD61" s="5">
        <f t="shared" si="7"/>
        <v>35.294117647058826</v>
      </c>
      <c r="AE61" t="s">
        <v>441</v>
      </c>
      <c r="AF61" t="s">
        <v>463</v>
      </c>
      <c r="AG61">
        <v>2.3099999999999999E-2</v>
      </c>
      <c r="AH61" t="s">
        <v>487</v>
      </c>
      <c r="AI61">
        <v>4.5290893165343397E-2</v>
      </c>
      <c r="AJ61" t="s">
        <v>487</v>
      </c>
    </row>
    <row r="62" spans="21:49" x14ac:dyDescent="0.35">
      <c r="V62" t="s">
        <v>2</v>
      </c>
      <c r="W62" t="s">
        <v>418</v>
      </c>
      <c r="X62">
        <f t="shared" si="4"/>
        <v>17</v>
      </c>
      <c r="Y62">
        <v>8</v>
      </c>
      <c r="Z62">
        <v>7</v>
      </c>
      <c r="AA62">
        <v>2</v>
      </c>
      <c r="AB62" s="5">
        <f t="shared" si="5"/>
        <v>47.058823529411761</v>
      </c>
      <c r="AC62" s="5">
        <f t="shared" si="6"/>
        <v>41.17647058823529</v>
      </c>
      <c r="AD62" s="5">
        <f t="shared" si="7"/>
        <v>11.76470588235294</v>
      </c>
      <c r="AE62" t="s">
        <v>442</v>
      </c>
      <c r="AF62" t="s">
        <v>464</v>
      </c>
      <c r="AG62">
        <v>0.70720000000000005</v>
      </c>
      <c r="AI62">
        <v>0.53298485166017995</v>
      </c>
    </row>
    <row r="63" spans="21:49" x14ac:dyDescent="0.35">
      <c r="V63" t="s">
        <v>2</v>
      </c>
      <c r="W63" t="s">
        <v>419</v>
      </c>
      <c r="X63">
        <f t="shared" si="4"/>
        <v>19</v>
      </c>
      <c r="Y63">
        <v>7</v>
      </c>
      <c r="Z63">
        <v>11</v>
      </c>
      <c r="AA63">
        <v>1</v>
      </c>
      <c r="AB63" s="5">
        <f t="shared" si="5"/>
        <v>36.84210526315789</v>
      </c>
      <c r="AC63" s="5">
        <f t="shared" si="6"/>
        <v>57.894736842105267</v>
      </c>
      <c r="AD63" s="5">
        <f t="shared" si="7"/>
        <v>5.2631578947368416</v>
      </c>
      <c r="AE63" t="s">
        <v>443</v>
      </c>
      <c r="AF63" t="s">
        <v>465</v>
      </c>
      <c r="AG63" s="6" t="s">
        <v>488</v>
      </c>
      <c r="AH63" s="6" t="s">
        <v>488</v>
      </c>
      <c r="AI63" s="6" t="s">
        <v>488</v>
      </c>
      <c r="AJ63" s="6" t="s">
        <v>488</v>
      </c>
    </row>
    <row r="64" spans="21:49" x14ac:dyDescent="0.35">
      <c r="V64" t="s">
        <v>22</v>
      </c>
      <c r="W64" t="s">
        <v>420</v>
      </c>
      <c r="X64">
        <f t="shared" si="4"/>
        <v>18</v>
      </c>
      <c r="Y64">
        <v>2</v>
      </c>
      <c r="Z64">
        <v>13</v>
      </c>
      <c r="AA64">
        <v>3</v>
      </c>
      <c r="AB64" s="5">
        <f t="shared" si="5"/>
        <v>11.111111111111111</v>
      </c>
      <c r="AC64" s="5">
        <f t="shared" si="6"/>
        <v>72.222222222222214</v>
      </c>
      <c r="AD64" s="5">
        <f t="shared" si="7"/>
        <v>16.666666666666664</v>
      </c>
      <c r="AE64" t="s">
        <v>444</v>
      </c>
      <c r="AF64" t="s">
        <v>466</v>
      </c>
    </row>
    <row r="65" spans="21:36" x14ac:dyDescent="0.35">
      <c r="V65" t="s">
        <v>22</v>
      </c>
      <c r="W65" t="s">
        <v>421</v>
      </c>
      <c r="X65">
        <f t="shared" si="4"/>
        <v>23</v>
      </c>
      <c r="Y65">
        <v>4</v>
      </c>
      <c r="Z65">
        <v>13</v>
      </c>
      <c r="AA65">
        <v>6</v>
      </c>
      <c r="AB65" s="5">
        <f t="shared" si="5"/>
        <v>17.391304347826086</v>
      </c>
      <c r="AC65" s="5">
        <f t="shared" si="6"/>
        <v>56.521739130434781</v>
      </c>
      <c r="AD65" s="5">
        <f t="shared" si="7"/>
        <v>26.086956521739129</v>
      </c>
      <c r="AE65" t="s">
        <v>445</v>
      </c>
      <c r="AF65" t="s">
        <v>467</v>
      </c>
    </row>
    <row r="66" spans="21:36" x14ac:dyDescent="0.35">
      <c r="V66" t="s">
        <v>22</v>
      </c>
      <c r="W66" t="s">
        <v>422</v>
      </c>
      <c r="X66">
        <f t="shared" si="4"/>
        <v>19</v>
      </c>
      <c r="Y66">
        <v>3</v>
      </c>
      <c r="Z66">
        <v>5</v>
      </c>
      <c r="AA66">
        <v>11</v>
      </c>
      <c r="AB66" s="5">
        <f t="shared" si="5"/>
        <v>15.789473684210526</v>
      </c>
      <c r="AC66" s="5">
        <f t="shared" si="6"/>
        <v>26.315789473684209</v>
      </c>
      <c r="AD66" s="5">
        <f t="shared" si="7"/>
        <v>57.894736842105267</v>
      </c>
      <c r="AE66" t="s">
        <v>446</v>
      </c>
      <c r="AF66" t="s">
        <v>468</v>
      </c>
      <c r="AG66" s="6" t="s">
        <v>488</v>
      </c>
      <c r="AH66" s="6" t="s">
        <v>488</v>
      </c>
      <c r="AI66" s="6" t="s">
        <v>488</v>
      </c>
      <c r="AJ66" s="6" t="s">
        <v>488</v>
      </c>
    </row>
    <row r="67" spans="21:36" x14ac:dyDescent="0.35">
      <c r="U67" t="s">
        <v>433</v>
      </c>
      <c r="V67" t="s">
        <v>2</v>
      </c>
      <c r="W67" t="s">
        <v>417</v>
      </c>
      <c r="X67">
        <f t="shared" si="4"/>
        <v>11</v>
      </c>
      <c r="Y67">
        <v>3</v>
      </c>
      <c r="Z67">
        <v>6</v>
      </c>
      <c r="AA67">
        <v>2</v>
      </c>
      <c r="AB67" s="5">
        <f t="shared" si="5"/>
        <v>27.27272727272727</v>
      </c>
      <c r="AC67" s="5">
        <f t="shared" si="6"/>
        <v>54.54545454545454</v>
      </c>
      <c r="AD67" s="5">
        <f t="shared" si="7"/>
        <v>18.181818181818183</v>
      </c>
      <c r="AE67" t="s">
        <v>447</v>
      </c>
      <c r="AF67" t="s">
        <v>469</v>
      </c>
      <c r="AG67">
        <v>3.5200000000000002E-2</v>
      </c>
      <c r="AH67" t="s">
        <v>487</v>
      </c>
      <c r="AI67">
        <v>0.122853489221775</v>
      </c>
    </row>
    <row r="68" spans="21:36" x14ac:dyDescent="0.35">
      <c r="V68" t="s">
        <v>2</v>
      </c>
      <c r="W68" t="s">
        <v>418</v>
      </c>
      <c r="X68">
        <f t="shared" si="4"/>
        <v>15</v>
      </c>
      <c r="Y68">
        <v>10</v>
      </c>
      <c r="Z68">
        <v>4</v>
      </c>
      <c r="AA68">
        <v>1</v>
      </c>
      <c r="AB68" s="5">
        <f t="shared" si="5"/>
        <v>66.666666666666657</v>
      </c>
      <c r="AC68" s="5">
        <f t="shared" si="6"/>
        <v>26.666666666666668</v>
      </c>
      <c r="AD68" s="5">
        <f t="shared" si="7"/>
        <v>6.666666666666667</v>
      </c>
      <c r="AE68" t="s">
        <v>448</v>
      </c>
      <c r="AF68" t="s">
        <v>470</v>
      </c>
      <c r="AG68">
        <v>0.751</v>
      </c>
      <c r="AI68">
        <v>0.99999999999999201</v>
      </c>
    </row>
    <row r="69" spans="21:36" x14ac:dyDescent="0.35">
      <c r="V69" t="s">
        <v>2</v>
      </c>
      <c r="W69" t="s">
        <v>419</v>
      </c>
      <c r="X69">
        <f t="shared" si="4"/>
        <v>13</v>
      </c>
      <c r="Y69">
        <v>9</v>
      </c>
      <c r="Z69">
        <v>3</v>
      </c>
      <c r="AA69">
        <v>1</v>
      </c>
      <c r="AB69" s="5">
        <f t="shared" si="5"/>
        <v>69.230769230769226</v>
      </c>
      <c r="AC69" s="5">
        <f t="shared" si="6"/>
        <v>23.076923076923077</v>
      </c>
      <c r="AD69" s="5">
        <f t="shared" si="7"/>
        <v>7.6923076923076925</v>
      </c>
      <c r="AE69" t="s">
        <v>449</v>
      </c>
      <c r="AF69" t="s">
        <v>471</v>
      </c>
      <c r="AG69" s="6" t="s">
        <v>488</v>
      </c>
      <c r="AH69" s="6" t="s">
        <v>488</v>
      </c>
      <c r="AI69" s="6" t="s">
        <v>488</v>
      </c>
      <c r="AJ69" s="6" t="s">
        <v>488</v>
      </c>
    </row>
    <row r="70" spans="21:36" x14ac:dyDescent="0.35">
      <c r="V70" t="s">
        <v>22</v>
      </c>
      <c r="W70" t="s">
        <v>420</v>
      </c>
      <c r="X70">
        <f t="shared" si="4"/>
        <v>13</v>
      </c>
      <c r="Y70">
        <v>8</v>
      </c>
      <c r="Z70">
        <v>5</v>
      </c>
      <c r="AA70">
        <v>0</v>
      </c>
      <c r="AB70" s="5">
        <f t="shared" si="5"/>
        <v>61.53846153846154</v>
      </c>
      <c r="AC70" s="5">
        <f t="shared" si="6"/>
        <v>38.461538461538467</v>
      </c>
      <c r="AD70" s="5">
        <f t="shared" si="7"/>
        <v>0</v>
      </c>
      <c r="AE70" t="s">
        <v>448</v>
      </c>
      <c r="AF70" t="s">
        <v>472</v>
      </c>
      <c r="AG70" s="6"/>
    </row>
    <row r="71" spans="21:36" x14ac:dyDescent="0.35">
      <c r="V71" t="s">
        <v>22</v>
      </c>
      <c r="W71" t="s">
        <v>421</v>
      </c>
      <c r="X71">
        <f t="shared" si="4"/>
        <v>16</v>
      </c>
      <c r="Y71">
        <v>10</v>
      </c>
      <c r="Z71">
        <v>5</v>
      </c>
      <c r="AA71">
        <v>1</v>
      </c>
      <c r="AB71" s="5">
        <f t="shared" si="5"/>
        <v>62.5</v>
      </c>
      <c r="AC71" s="5">
        <f t="shared" si="6"/>
        <v>31.25</v>
      </c>
      <c r="AD71" s="5">
        <f t="shared" si="7"/>
        <v>6.25</v>
      </c>
      <c r="AE71" t="s">
        <v>448</v>
      </c>
      <c r="AF71" t="s">
        <v>473</v>
      </c>
    </row>
    <row r="72" spans="21:36" x14ac:dyDescent="0.35">
      <c r="V72" t="s">
        <v>22</v>
      </c>
      <c r="W72" t="s">
        <v>422</v>
      </c>
      <c r="X72">
        <f t="shared" si="4"/>
        <v>10</v>
      </c>
      <c r="Y72">
        <v>5</v>
      </c>
      <c r="Z72">
        <v>5</v>
      </c>
      <c r="AA72">
        <v>0</v>
      </c>
      <c r="AB72" s="5">
        <f t="shared" si="5"/>
        <v>50</v>
      </c>
      <c r="AC72" s="5">
        <f t="shared" si="6"/>
        <v>50</v>
      </c>
      <c r="AD72" s="5">
        <f t="shared" si="7"/>
        <v>0</v>
      </c>
      <c r="AE72" t="s">
        <v>450</v>
      </c>
      <c r="AF72" t="s">
        <v>474</v>
      </c>
      <c r="AG72" s="6" t="s">
        <v>488</v>
      </c>
      <c r="AH72" s="6" t="s">
        <v>488</v>
      </c>
      <c r="AI72" s="6" t="s">
        <v>488</v>
      </c>
      <c r="AJ72" s="6" t="s">
        <v>488</v>
      </c>
    </row>
    <row r="73" spans="21:36" x14ac:dyDescent="0.35">
      <c r="U73" t="s">
        <v>434</v>
      </c>
      <c r="V73" t="s">
        <v>2</v>
      </c>
      <c r="W73" t="s">
        <v>417</v>
      </c>
      <c r="X73">
        <f t="shared" si="4"/>
        <v>17</v>
      </c>
      <c r="Y73">
        <v>2</v>
      </c>
      <c r="Z73">
        <v>13</v>
      </c>
      <c r="AA73">
        <v>2</v>
      </c>
      <c r="AB73" s="5">
        <f t="shared" si="5"/>
        <v>11.76470588235294</v>
      </c>
      <c r="AC73" s="5">
        <f t="shared" si="6"/>
        <v>76.470588235294116</v>
      </c>
      <c r="AD73" s="5">
        <f t="shared" si="7"/>
        <v>11.76470588235294</v>
      </c>
      <c r="AE73" t="s">
        <v>451</v>
      </c>
      <c r="AF73" t="s">
        <v>475</v>
      </c>
      <c r="AG73">
        <v>2.0999999999999999E-3</v>
      </c>
      <c r="AH73" t="s">
        <v>485</v>
      </c>
      <c r="AI73">
        <v>4.36554659410967E-3</v>
      </c>
      <c r="AJ73" t="s">
        <v>485</v>
      </c>
    </row>
    <row r="74" spans="21:36" x14ac:dyDescent="0.35">
      <c r="V74" t="s">
        <v>2</v>
      </c>
      <c r="W74" t="s">
        <v>418</v>
      </c>
      <c r="X74">
        <f t="shared" si="4"/>
        <v>17</v>
      </c>
      <c r="Y74">
        <v>8</v>
      </c>
      <c r="Z74">
        <v>8</v>
      </c>
      <c r="AA74">
        <v>1</v>
      </c>
      <c r="AB74" s="5">
        <f t="shared" si="5"/>
        <v>47.058823529411761</v>
      </c>
      <c r="AC74" s="5">
        <f t="shared" si="6"/>
        <v>47.058823529411761</v>
      </c>
      <c r="AD74" s="5">
        <f t="shared" si="7"/>
        <v>5.8823529411764701</v>
      </c>
      <c r="AE74" t="s">
        <v>452</v>
      </c>
      <c r="AF74" t="s">
        <v>476</v>
      </c>
      <c r="AG74">
        <v>0.58879999999999999</v>
      </c>
      <c r="AI74">
        <v>0.61587498621400805</v>
      </c>
    </row>
    <row r="75" spans="21:36" x14ac:dyDescent="0.35">
      <c r="V75" t="s">
        <v>2</v>
      </c>
      <c r="W75" t="s">
        <v>419</v>
      </c>
      <c r="X75">
        <f t="shared" si="4"/>
        <v>19</v>
      </c>
      <c r="Y75">
        <v>11</v>
      </c>
      <c r="Z75">
        <v>8</v>
      </c>
      <c r="AA75">
        <v>0</v>
      </c>
      <c r="AB75" s="5">
        <f t="shared" si="5"/>
        <v>57.894736842105267</v>
      </c>
      <c r="AC75" s="5">
        <f t="shared" si="6"/>
        <v>42.105263157894733</v>
      </c>
      <c r="AD75" s="5">
        <f t="shared" si="7"/>
        <v>0</v>
      </c>
      <c r="AE75" t="s">
        <v>453</v>
      </c>
      <c r="AF75" t="s">
        <v>477</v>
      </c>
      <c r="AG75" s="6" t="s">
        <v>488</v>
      </c>
      <c r="AH75" s="6" t="s">
        <v>488</v>
      </c>
      <c r="AI75" s="6" t="s">
        <v>488</v>
      </c>
      <c r="AJ75" s="6" t="s">
        <v>488</v>
      </c>
    </row>
    <row r="76" spans="21:36" x14ac:dyDescent="0.35">
      <c r="V76" t="s">
        <v>22</v>
      </c>
      <c r="W76" t="s">
        <v>420</v>
      </c>
      <c r="X76">
        <f t="shared" si="4"/>
        <v>18</v>
      </c>
      <c r="Y76">
        <v>4</v>
      </c>
      <c r="Z76">
        <v>14</v>
      </c>
      <c r="AA76">
        <v>0</v>
      </c>
      <c r="AB76" s="5">
        <f t="shared" si="5"/>
        <v>22.222222222222221</v>
      </c>
      <c r="AC76" s="5">
        <f t="shared" si="6"/>
        <v>77.777777777777786</v>
      </c>
      <c r="AD76" s="5">
        <f t="shared" si="7"/>
        <v>0</v>
      </c>
      <c r="AE76" t="s">
        <v>454</v>
      </c>
      <c r="AF76" t="s">
        <v>478</v>
      </c>
    </row>
    <row r="77" spans="21:36" x14ac:dyDescent="0.35">
      <c r="V77" t="s">
        <v>22</v>
      </c>
      <c r="W77" t="s">
        <v>421</v>
      </c>
      <c r="X77">
        <f t="shared" si="4"/>
        <v>23</v>
      </c>
      <c r="Y77">
        <v>11</v>
      </c>
      <c r="Z77">
        <v>10</v>
      </c>
      <c r="AA77">
        <v>2</v>
      </c>
      <c r="AB77" s="5">
        <f t="shared" si="5"/>
        <v>47.826086956521742</v>
      </c>
      <c r="AC77" s="5">
        <f t="shared" si="6"/>
        <v>43.478260869565219</v>
      </c>
      <c r="AD77" s="5">
        <f t="shared" si="7"/>
        <v>8.695652173913043</v>
      </c>
      <c r="AE77" t="s">
        <v>455</v>
      </c>
      <c r="AF77" t="s">
        <v>479</v>
      </c>
    </row>
    <row r="78" spans="21:36" x14ac:dyDescent="0.35">
      <c r="V78" t="s">
        <v>22</v>
      </c>
      <c r="W78" t="s">
        <v>422</v>
      </c>
      <c r="X78">
        <f t="shared" si="4"/>
        <v>19</v>
      </c>
      <c r="Y78">
        <v>12</v>
      </c>
      <c r="Z78">
        <v>7</v>
      </c>
      <c r="AA78">
        <v>0</v>
      </c>
      <c r="AB78" s="5">
        <f t="shared" si="5"/>
        <v>63.157894736842103</v>
      </c>
      <c r="AC78" s="5">
        <f t="shared" si="6"/>
        <v>36.84210526315789</v>
      </c>
      <c r="AD78" s="5">
        <f t="shared" si="7"/>
        <v>0</v>
      </c>
      <c r="AE78" t="s">
        <v>456</v>
      </c>
      <c r="AF78" t="s">
        <v>480</v>
      </c>
      <c r="AG78" s="6" t="s">
        <v>488</v>
      </c>
      <c r="AH78" s="6" t="s">
        <v>488</v>
      </c>
      <c r="AI78" s="6" t="s">
        <v>488</v>
      </c>
      <c r="AJ78" s="6" t="s">
        <v>488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Raw Data</vt:lpstr>
      <vt:lpstr>sensGal4 DFR</vt:lpstr>
      <vt:lpstr>Sheet1</vt:lpstr>
      <vt:lpstr>Data Analysis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 Price</dc:creator>
  <cp:lastModifiedBy>Mike Price</cp:lastModifiedBy>
  <dcterms:created xsi:type="dcterms:W3CDTF">2021-08-17T12:49:07Z</dcterms:created>
  <dcterms:modified xsi:type="dcterms:W3CDTF">2025-03-13T16:19:30Z</dcterms:modified>
</cp:coreProperties>
</file>